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QuickView" sheetId="2" r:id="rId5"/>
    <sheet state="visible" name="ForR" sheetId="3" r:id="rId6"/>
    <sheet state="visible" name="Pivot Table 1" sheetId="4" r:id="rId7"/>
    <sheet state="visible" name="t=0 (8.18.21)" sheetId="5" r:id="rId8"/>
    <sheet state="visible" name="t = 1 week (8.25.21)" sheetId="6" r:id="rId9"/>
    <sheet state="visible" name="t = 4 weeks (9.15.21)" sheetId="7" r:id="rId10"/>
    <sheet state="visible" name="t =6 week (9.28.21)" sheetId="8" r:id="rId11"/>
    <sheet state="visible" name="t = 10 weeks (10.26.21)" sheetId="9" r:id="rId12"/>
    <sheet state="visible" name="t = 15 weeks (12.2.21)" sheetId="10" r:id="rId13"/>
    <sheet state="visible" name="t = 18 weeks (12.20.21)" sheetId="11" r:id="rId14"/>
    <sheet state="visible" name="t = 25 weeks (1.24.2022)" sheetId="12" r:id="rId15"/>
    <sheet state="visible" name="Sheet2" sheetId="13" r:id="rId16"/>
  </sheets>
  <definedNames/>
  <calcPr/>
  <pivotCaches>
    <pivotCache cacheId="0" r:id="rId1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is this a typo should be 'High Food"??
	-Samuel Gurr - NOAA Affiliate
correct. I just changed it. Thank you
	-katherine mcfarland - NOAA Federal</t>
      </text>
    </comment>
  </commentList>
</comments>
</file>

<file path=xl/sharedStrings.xml><?xml version="1.0" encoding="utf-8"?>
<sst xmlns="http://schemas.openxmlformats.org/spreadsheetml/2006/main" count="794" uniqueCount="141">
  <si>
    <t>Date</t>
  </si>
  <si>
    <t>Age</t>
  </si>
  <si>
    <t>Note</t>
  </si>
  <si>
    <t>8.26.21</t>
  </si>
  <si>
    <t>high OA - #11</t>
  </si>
  <si>
    <t>high OA #12-15</t>
  </si>
  <si>
    <t>counts</t>
  </si>
  <si>
    <t>9.15.21</t>
  </si>
  <si>
    <t>Culling event. Iniated a high / low food availability experiment using the culled scallops</t>
  </si>
  <si>
    <t>Split between 2 sidea</t>
  </si>
  <si>
    <t>Daily Interval Growth Rate (um / day)</t>
  </si>
  <si>
    <t>Treatment</t>
  </si>
  <si>
    <t>Rep</t>
  </si>
  <si>
    <t>ID</t>
  </si>
  <si>
    <t>t=0</t>
  </si>
  <si>
    <t>t=1 week</t>
  </si>
  <si>
    <t>t=4 weeks</t>
  </si>
  <si>
    <t>t=6 weeks</t>
  </si>
  <si>
    <t>t=10 weeks</t>
  </si>
  <si>
    <t>t=15 weeks</t>
  </si>
  <si>
    <t>t=18 weeks</t>
  </si>
  <si>
    <t>t = 25 weeks</t>
  </si>
  <si>
    <t>t=1-4 weeks</t>
  </si>
  <si>
    <t>t=4-6 weeks</t>
  </si>
  <si>
    <t>t=6-10 weeks</t>
  </si>
  <si>
    <t>t=10-15 weeks</t>
  </si>
  <si>
    <t>t-15-18 weeks</t>
  </si>
  <si>
    <t>Ph_8_HighFood</t>
  </si>
  <si>
    <t>A</t>
  </si>
  <si>
    <t>B</t>
  </si>
  <si>
    <t>C</t>
  </si>
  <si>
    <t>D</t>
  </si>
  <si>
    <t>Ph_8_LowFood</t>
  </si>
  <si>
    <t>E</t>
  </si>
  <si>
    <t>F</t>
  </si>
  <si>
    <t>G</t>
  </si>
  <si>
    <t>H</t>
  </si>
  <si>
    <t>Ph_7.5_HighFood</t>
  </si>
  <si>
    <t>Ph_7.5_LowFood</t>
  </si>
  <si>
    <t>Ph_7_HighFood</t>
  </si>
  <si>
    <t>Interval Monthly Growth Rate</t>
  </si>
  <si>
    <t>1 to 4 weeks</t>
  </si>
  <si>
    <t>4 to 6 weeks</t>
  </si>
  <si>
    <t>6 to 10 weeks</t>
  </si>
  <si>
    <t>10 to 15 weeks</t>
  </si>
  <si>
    <t>15 to 18 weeks</t>
  </si>
  <si>
    <t>Ph_8_HighFood A</t>
  </si>
  <si>
    <t>Ph_8_HighFood B</t>
  </si>
  <si>
    <t>Ph_8_HighFood C</t>
  </si>
  <si>
    <t>Ph_8_HighFood D</t>
  </si>
  <si>
    <t>Ph_7.5_HighFood A</t>
  </si>
  <si>
    <t>Ph_7.5_HighFood B</t>
  </si>
  <si>
    <t>Ph_7.5_HighFood C</t>
  </si>
  <si>
    <t>Ph_7.5_HighFood D</t>
  </si>
  <si>
    <t>t</t>
  </si>
  <si>
    <t>Length</t>
  </si>
  <si>
    <t>Low OA</t>
  </si>
  <si>
    <t>Moderate OA</t>
  </si>
  <si>
    <t>High OA</t>
  </si>
  <si>
    <t>AVERAGE of Length</t>
  </si>
  <si>
    <t>Grand Total</t>
  </si>
  <si>
    <t>Sample ID</t>
  </si>
  <si>
    <t>#1</t>
  </si>
  <si>
    <t>#2</t>
  </si>
  <si>
    <t>#3</t>
  </si>
  <si>
    <t>#4</t>
  </si>
  <si>
    <t>#6</t>
  </si>
  <si>
    <t>#7</t>
  </si>
  <si>
    <t>#8</t>
  </si>
  <si>
    <t>#9</t>
  </si>
  <si>
    <t>#11</t>
  </si>
  <si>
    <t>#12</t>
  </si>
  <si>
    <t xml:space="preserve">Length </t>
  </si>
  <si>
    <t>Length(µm)</t>
  </si>
  <si>
    <t>Low OA High Food A</t>
  </si>
  <si>
    <t>Low OA High  Food B</t>
  </si>
  <si>
    <t>Low OA High  Food C</t>
  </si>
  <si>
    <t>Low OA High  Food D</t>
  </si>
  <si>
    <t>Mod OA High  Food A</t>
  </si>
  <si>
    <t>Mod OA High Food B</t>
  </si>
  <si>
    <t>Mod OA High  Food C</t>
  </si>
  <si>
    <t>Mod OA Low Food D</t>
  </si>
  <si>
    <t>High OA Low Food A</t>
  </si>
  <si>
    <t>High OA Low Food B</t>
  </si>
  <si>
    <t>Mean</t>
  </si>
  <si>
    <t>SE</t>
  </si>
  <si>
    <t>min</t>
  </si>
  <si>
    <t>max</t>
  </si>
  <si>
    <t>&gt; 500</t>
  </si>
  <si>
    <t>%&gt;500</t>
  </si>
  <si>
    <t>Count</t>
  </si>
  <si>
    <t>Standard Deviation</t>
  </si>
  <si>
    <t>Coefficient of Variation</t>
  </si>
  <si>
    <t>#12-15</t>
  </si>
  <si>
    <t>CV</t>
  </si>
  <si>
    <t>&gt; 700</t>
  </si>
  <si>
    <t>%&gt;700</t>
  </si>
  <si>
    <t>Mod OA High Food D</t>
  </si>
  <si>
    <t xml:space="preserve">High Food Availability </t>
  </si>
  <si>
    <t xml:space="preserve">Low Food Availability </t>
  </si>
  <si>
    <t>High OA High  Food A</t>
  </si>
  <si>
    <t>Low OA Low Food A</t>
  </si>
  <si>
    <t>Low OA Low Food B</t>
  </si>
  <si>
    <t>Low OA Low Food C</t>
  </si>
  <si>
    <t>Low OA Low Food D</t>
  </si>
  <si>
    <t>Mod OA Low Food A</t>
  </si>
  <si>
    <t>Mod OA Low Food B</t>
  </si>
  <si>
    <t>Mod OA Low Food C</t>
  </si>
  <si>
    <t>Low OA High Food</t>
  </si>
  <si>
    <t>Moderate OA High Food</t>
  </si>
  <si>
    <t>Low OA Low Food</t>
  </si>
  <si>
    <t>Moderate OA Low Food</t>
  </si>
  <si>
    <t># &gt; 120</t>
  </si>
  <si>
    <t>% &gt; 120</t>
  </si>
  <si>
    <t>double check DV</t>
  </si>
  <si>
    <t>Length(mm) for High Food Availability</t>
  </si>
  <si>
    <t># &lt; 5 mm</t>
  </si>
  <si>
    <t>% &gt; 15 mm</t>
  </si>
  <si>
    <t># &gt; 15 mm</t>
  </si>
  <si>
    <t># &gt; 10 mm</t>
  </si>
  <si>
    <t>% &gt; 10 mm</t>
  </si>
  <si>
    <t>Average Excluding Runts (&lt;5 mm)</t>
  </si>
  <si>
    <t>median</t>
  </si>
  <si>
    <t>Average CV</t>
  </si>
  <si>
    <t>Low OA A</t>
  </si>
  <si>
    <t>Low OA B</t>
  </si>
  <si>
    <t>Low OA C</t>
  </si>
  <si>
    <t>Low OA  D</t>
  </si>
  <si>
    <t>Low OA  E</t>
  </si>
  <si>
    <t>Low OA F</t>
  </si>
  <si>
    <t>Low OA G</t>
  </si>
  <si>
    <t>Low OA H</t>
  </si>
  <si>
    <t>Mod OA A</t>
  </si>
  <si>
    <t>Mod OA B</t>
  </si>
  <si>
    <t>Mod OA  C</t>
  </si>
  <si>
    <t>Mod OA D</t>
  </si>
  <si>
    <t>Mod OA E</t>
  </si>
  <si>
    <t>Mod OA F</t>
  </si>
  <si>
    <t>Mod OA G</t>
  </si>
  <si>
    <t>Mod OA H</t>
  </si>
  <si>
    <t>High OA 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</si>
</sst>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"/>
  </numFmts>
  <fonts count="13">
    <font>
      <sz val="11.0"/>
      <color theme="1"/>
      <name val="Arial"/>
    </font>
    <font>
      <color theme="1"/>
      <name val="Arial"/>
    </font>
    <font>
      <color theme="1"/>
      <name val="Calibri"/>
    </font>
    <font>
      <sz val="11.0"/>
      <color rgb="FF000000"/>
      <name val="Arial"/>
    </font>
    <font>
      <b/>
      <color theme="1"/>
      <name val="Arial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7030A0"/>
      <name val="Calibri"/>
    </font>
    <font>
      <sz val="11.0"/>
      <color rgb="FFFF0000"/>
      <name val="Calibri"/>
    </font>
    <font>
      <color rgb="FF000000"/>
      <name val="&quot;Helvetica Neue&quot;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0" fontId="5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2" numFmtId="2" xfId="0" applyFont="1" applyNumberFormat="1"/>
    <xf borderId="0" fillId="0" fontId="2" numFmtId="0" xfId="0" applyFont="1"/>
    <xf borderId="0" fillId="0" fontId="4" numFmtId="0" xfId="0" applyAlignment="1" applyFont="1">
      <alignment horizontal="center" readingOrder="0"/>
    </xf>
    <xf borderId="0" fillId="3" fontId="2" numFmtId="0" xfId="0" applyFont="1"/>
    <xf borderId="1" fillId="0" fontId="6" numFmtId="0" xfId="0" applyAlignment="1" applyBorder="1" applyFont="1">
      <alignment readingOrder="0" shrinkToFit="0" wrapText="1"/>
    </xf>
    <xf borderId="1" fillId="0" fontId="2" numFmtId="2" xfId="0" applyBorder="1" applyFont="1" applyNumberFormat="1"/>
    <xf borderId="1" fillId="0" fontId="7" numFmtId="0" xfId="0" applyAlignment="1" applyBorder="1" applyFont="1">
      <alignment shrinkToFit="0" wrapText="1"/>
    </xf>
    <xf borderId="1" fillId="3" fontId="2" numFmtId="0" xfId="0" applyBorder="1" applyFont="1"/>
    <xf borderId="0" fillId="4" fontId="1" numFmtId="0" xfId="0" applyAlignment="1" applyFill="1" applyFont="1">
      <alignment horizontal="center" readingOrder="0"/>
    </xf>
    <xf borderId="0" fillId="5" fontId="2" numFmtId="164" xfId="0" applyFill="1" applyFont="1" applyNumberFormat="1"/>
    <xf borderId="0" fillId="0" fontId="1" numFmtId="165" xfId="0" applyAlignment="1" applyFont="1" applyNumberFormat="1">
      <alignment readingOrder="0"/>
    </xf>
    <xf borderId="0" fillId="0" fontId="8" numFmtId="0" xfId="0" applyFont="1"/>
    <xf borderId="0" fillId="0" fontId="8" numFmtId="14" xfId="0" applyFont="1" applyNumberFormat="1"/>
    <xf borderId="0" fillId="0" fontId="8" numFmtId="0" xfId="0" applyAlignment="1" applyFont="1">
      <alignment horizontal="center"/>
    </xf>
    <xf borderId="2" fillId="6" fontId="8" numFmtId="0" xfId="0" applyBorder="1" applyFill="1" applyFont="1"/>
    <xf borderId="0" fillId="0" fontId="7" numFmtId="0" xfId="0" applyAlignment="1" applyFont="1">
      <alignment horizontal="center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2" fillId="6" fontId="8" numFmtId="0" xfId="0" applyAlignment="1" applyBorder="1" applyFont="1">
      <alignment shrinkToFit="0" wrapText="1"/>
    </xf>
    <xf borderId="0" fillId="0" fontId="9" numFmtId="0" xfId="0" applyAlignment="1" applyFont="1">
      <alignment horizontal="right" readingOrder="0" shrinkToFit="0" vertical="bottom" wrapText="0"/>
    </xf>
    <xf borderId="0" fillId="0" fontId="7" numFmtId="0" xfId="0" applyFont="1"/>
    <xf borderId="0" fillId="0" fontId="10" numFmtId="0" xfId="0" applyFont="1"/>
    <xf borderId="0" fillId="0" fontId="2" numFmtId="10" xfId="0" applyFont="1" applyNumberFormat="1"/>
    <xf borderId="0" fillId="0" fontId="11" numFmtId="0" xfId="0" applyFont="1"/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5" fontId="0" numFmtId="0" xfId="0" applyAlignment="1" applyFont="1">
      <alignment horizontal="center" readingOrder="0"/>
    </xf>
    <xf borderId="0" fillId="7" fontId="8" numFmtId="0" xfId="0" applyAlignment="1" applyFill="1" applyFont="1">
      <alignment horizontal="center"/>
    </xf>
    <xf borderId="0" fillId="8" fontId="0" numFmtId="0" xfId="0" applyAlignment="1" applyFill="1" applyFont="1">
      <alignment horizontal="center" readingOrder="0" vertical="bottom"/>
    </xf>
    <xf borderId="3" fillId="0" fontId="5" numFmtId="0" xfId="0" applyBorder="1" applyFont="1"/>
    <xf borderId="4" fillId="6" fontId="8" numFmtId="0" xfId="0" applyAlignment="1" applyBorder="1" applyFont="1">
      <alignment vertical="bottom"/>
    </xf>
    <xf borderId="0" fillId="7" fontId="8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5" fillId="6" fontId="8" numFmtId="0" xfId="0" applyAlignment="1" applyBorder="1" applyFont="1">
      <alignment vertical="bottom"/>
    </xf>
    <xf borderId="0" fillId="7" fontId="9" numFmtId="0" xfId="0" applyAlignment="1" applyFont="1">
      <alignment horizontal="right" readingOrder="0" shrinkToFit="0" vertical="bottom" wrapText="0"/>
    </xf>
    <xf borderId="5" fillId="6" fontId="8" numFmtId="0" xfId="0" applyAlignment="1" applyBorder="1" applyFont="1">
      <alignment vertical="bottom"/>
    </xf>
    <xf borderId="5" fillId="6" fontId="8" numFmtId="0" xfId="0" applyAlignment="1" applyBorder="1" applyFont="1">
      <alignment vertical="bottom"/>
    </xf>
    <xf borderId="0" fillId="7" fontId="2" numFmtId="0" xfId="0" applyFont="1"/>
    <xf borderId="0" fillId="0" fontId="8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2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8" numFmtId="0" xfId="0" applyFont="1"/>
    <xf borderId="0" fillId="10" fontId="1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10" fontId="11" numFmtId="0" xfId="0" applyAlignment="1" applyFont="1">
      <alignment horizontal="right" readingOrder="0" shrinkToFit="0" vertical="bottom" wrapText="0"/>
    </xf>
    <xf borderId="0" fillId="10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Treatment, Treatment/High OA, Treatment/Low OA and Treatment/Moderate OA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1'!$B$1:$B$3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1'!$B$4:$B$11</c:f>
              <c:numCache/>
            </c:numRef>
          </c:val>
          <c:smooth val="1"/>
        </c:ser>
        <c:ser>
          <c:idx val="1"/>
          <c:order val="1"/>
          <c:tx>
            <c:strRef>
              <c:f>'Pivot Table 1'!$C$1:$C$3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1'!$C$4:$C$11</c:f>
              <c:numCache/>
            </c:numRef>
          </c:val>
          <c:smooth val="1"/>
        </c:ser>
        <c:ser>
          <c:idx val="2"/>
          <c:order val="2"/>
          <c:tx>
            <c:strRef>
              <c:f>'Pivot Table 1'!$D$1:$D$3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1'!$A$4:$A$11</c:f>
            </c:strRef>
          </c:cat>
          <c:val>
            <c:numRef>
              <c:f>'Pivot Table 1'!$D$4:$D$11</c:f>
              <c:numCache/>
            </c:numRef>
          </c:val>
          <c:smooth val="1"/>
        </c:ser>
        <c:axId val="908271812"/>
        <c:axId val="2137715567"/>
      </c:lineChart>
      <c:catAx>
        <c:axId val="90827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(days since fertilization)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715567"/>
      </c:catAx>
      <c:valAx>
        <c:axId val="213771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Shell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71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't=0 (8.18.21)'!$W$2:$Y$2</c:f>
            </c:strRef>
          </c:cat>
          <c:val>
            <c:numRef>
              <c:f>'t=0 (8.18.21)'!$W$8:$Y$8</c:f>
              <c:numCache/>
            </c:numRef>
          </c:val>
        </c:ser>
        <c:axId val="1131998740"/>
        <c:axId val="1991124247"/>
      </c:barChart>
      <c:catAx>
        <c:axId val="1131998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991124247"/>
      </c:catAx>
      <c:valAx>
        <c:axId val="1991124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13199874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 week (8.25.21)'!$W$2:$Y$2</c:f>
            </c:strRef>
          </c:cat>
          <c:val>
            <c:numRef>
              <c:f>'t = 1 week (8.25.21)'!$W$8:$Y$8</c:f>
              <c:numCache/>
            </c:numRef>
          </c:val>
        </c:ser>
        <c:axId val="1118635143"/>
        <c:axId val="382002042"/>
      </c:barChart>
      <c:catAx>
        <c:axId val="111863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382002042"/>
      </c:catAx>
      <c:valAx>
        <c:axId val="3820020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11863514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4 weeks (9.15.21)'!$W$2:$Y$2</c:f>
            </c:strRef>
          </c:cat>
          <c:val>
            <c:numRef>
              <c:f>'t = 4 weeks (9.15.21)'!$W$8:$Y$8</c:f>
              <c:numCache/>
            </c:numRef>
          </c:val>
        </c:ser>
        <c:axId val="1470092407"/>
        <c:axId val="831371136"/>
      </c:barChart>
      <c:catAx>
        <c:axId val="147009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31371136"/>
      </c:catAx>
      <c:valAx>
        <c:axId val="8313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7009240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=6 week (9.28.21)'!$Z$2:$AB$2</c:f>
            </c:strRef>
          </c:cat>
          <c:val>
            <c:numRef>
              <c:f>'t =6 week (9.28.21)'!$Z$8:$AB$8</c:f>
              <c:numCache/>
            </c:numRef>
          </c:val>
        </c:ser>
        <c:axId val="696149393"/>
        <c:axId val="80180742"/>
      </c:barChart>
      <c:catAx>
        <c:axId val="696149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0180742"/>
      </c:catAx>
      <c:valAx>
        <c:axId val="801807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69614939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10 weeks (10.26.21)'!$Z$2:$AB$2</c:f>
            </c:strRef>
          </c:cat>
          <c:val>
            <c:numRef>
              <c:f>'t = 10 weeks (10.26.21)'!$Z$8:$AB$8</c:f>
              <c:numCache/>
            </c:numRef>
          </c:val>
        </c:ser>
        <c:axId val="1411553448"/>
        <c:axId val="1031797598"/>
      </c:barChart>
      <c:catAx>
        <c:axId val="141155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031797598"/>
      </c:catAx>
      <c:valAx>
        <c:axId val="10317975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1155344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~160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15 weeks (12.2.21)'!$P$2:$R$2</c:f>
            </c:strRef>
          </c:cat>
          <c:val>
            <c:numRef>
              <c:f>'t = 15 weeks (12.2.21)'!$P$8:$R$8</c:f>
              <c:numCache/>
            </c:numRef>
          </c:val>
        </c:ser>
        <c:axId val="2083567435"/>
        <c:axId val="1721508696"/>
      </c:barChart>
      <c:catAx>
        <c:axId val="208356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721508696"/>
      </c:catAx>
      <c:valAx>
        <c:axId val="172150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08356743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18 weeks (12.20.21)'!$Q$2:$S$2</c:f>
            </c:strRef>
          </c:cat>
          <c:val>
            <c:numRef>
              <c:f>'t = 18 weeks (12.20.21)'!$Q$8:$S$8</c:f>
              <c:numCache/>
            </c:numRef>
          </c:val>
        </c:ser>
        <c:axId val="371143478"/>
        <c:axId val="1242471956"/>
      </c:barChart>
      <c:catAx>
        <c:axId val="371143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42471956"/>
      </c:catAx>
      <c:valAx>
        <c:axId val="12424719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37114347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25 weeks (1.24.2022)'!$Z$2:$AB$2</c:f>
            </c:strRef>
          </c:cat>
          <c:val>
            <c:numRef>
              <c:f>'t = 25 weeks (1.24.2022)'!$Z$11:$AB$11</c:f>
              <c:numCache/>
            </c:numRef>
          </c:val>
        </c:ser>
        <c:axId val="726314454"/>
        <c:axId val="1253749553"/>
      </c:barChart>
      <c:catAx>
        <c:axId val="72631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53749553"/>
      </c:catAx>
      <c:valAx>
        <c:axId val="12537495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726314454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19050</xdr:colOff>
      <xdr:row>17</xdr:row>
      <xdr:rowOff>171450</xdr:rowOff>
    </xdr:from>
    <xdr:ext cx="6781800" cy="4610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152400</xdr:colOff>
      <xdr:row>15</xdr:row>
      <xdr:rowOff>28575</xdr:rowOff>
    </xdr:from>
    <xdr:ext cx="6781800" cy="4610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19050</xdr:colOff>
      <xdr:row>1</xdr:row>
      <xdr:rowOff>781050</xdr:rowOff>
    </xdr:from>
    <xdr:ext cx="6781800" cy="4610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4</xdr:row>
      <xdr:rowOff>123825</xdr:rowOff>
    </xdr:from>
    <xdr:ext cx="8648700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161925</xdr:colOff>
      <xdr:row>1</xdr:row>
      <xdr:rowOff>619125</xdr:rowOff>
    </xdr:from>
    <xdr:ext cx="5267325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314325</xdr:colOff>
      <xdr:row>18</xdr:row>
      <xdr:rowOff>133350</xdr:rowOff>
    </xdr:from>
    <xdr:ext cx="6781800" cy="4610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466725</xdr:colOff>
      <xdr:row>16</xdr:row>
      <xdr:rowOff>133350</xdr:rowOff>
    </xdr:from>
    <xdr:ext cx="6781800" cy="4610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ForR"/>
  </cacheSource>
  <cacheFields>
    <cacheField name="t" numFmtId="0">
      <sharedItems containsString="0" containsBlank="1" containsNumber="1" containsInteger="1">
        <n v="0.0"/>
        <n v="1.0"/>
        <n v="4.0"/>
        <n v="6.0"/>
        <n v="10.0"/>
        <n v="15.0"/>
        <n v="18.0"/>
        <n v="25.0"/>
        <m/>
      </sharedItems>
    </cacheField>
    <cacheField name="Age" numFmtId="0">
      <sharedItems containsString="0" containsBlank="1" containsNumber="1" containsInteger="1">
        <n v="23.0"/>
        <n v="29.0"/>
        <n v="51.0"/>
        <n v="64.0"/>
        <n v="100.0"/>
        <n v="127.0"/>
        <n v="147.0"/>
        <n v="182.0"/>
        <m/>
      </sharedItems>
    </cacheField>
    <cacheField name="Treatment" numFmtId="0">
      <sharedItems containsBlank="1">
        <s v="Low OA"/>
        <s v="Moderate OA"/>
        <s v="High OA"/>
        <m/>
      </sharedItems>
    </cacheField>
    <cacheField name="Rep" numFmtId="0">
      <sharedItems containsBlank="1">
        <s v="A"/>
        <s v="B"/>
        <s v="C"/>
        <s v="D"/>
        <s v="E"/>
        <s v="F"/>
        <s v="G"/>
        <s v="H"/>
        <m/>
      </sharedItems>
    </cacheField>
    <cacheField name="Length" numFmtId="0">
      <sharedItems containsString="0" containsBlank="1" containsNumber="1">
        <n v="0.8515588"/>
        <m/>
        <n v="0.79210556"/>
        <n v="0.7962804375000002"/>
        <n v="1.2602946999999998"/>
        <n v="1.2104099399999997"/>
        <n v="1.06572512"/>
        <n v="1.1713470322580646"/>
        <n v="1.3028147799999998"/>
        <n v="1.3593653799999996"/>
        <n v="1.25431418"/>
        <n v="1.1945228599999995"/>
        <n v="1.079928611111111"/>
        <n v="2.61984654"/>
        <n v="2.5376724400000006"/>
        <n v="1.9749871800000003"/>
        <n v="2.20076154"/>
        <n v="2.4623917200000003"/>
        <n v="2.4352361600000005"/>
        <n v="2.19513648"/>
        <n v="2.29418092"/>
        <n v="2.0443841764705883"/>
        <n v="4.15812818"/>
        <n v="3.654172288888889"/>
        <n v="3.3199428799999997"/>
        <n v="3.738618179999999"/>
        <n v="3.325878219999999"/>
        <n v="3.632290857142858"/>
        <n v="3.8653274399999997"/>
        <n v="3.7398920199999997"/>
        <n v="3.9463779375"/>
        <n v="10.134250000000003"/>
        <n v="8.699749999999998"/>
        <n v="8.885249999999996"/>
        <n v="7.810750000000003"/>
        <n v="8.669749999999997"/>
        <n v="8.7085"/>
        <n v="9.367999999999999"/>
        <n v="8.44525"/>
        <n v="9.2725"/>
        <n v="10.032"/>
        <n v="9.92"/>
        <n v="8.939999999999998"/>
        <n v="9.863999999999997"/>
        <n v="9.021999999999998"/>
        <n v="10.134"/>
        <n v="8.4"/>
        <n v="11.049999999999997"/>
        <n v="14.075000000000003"/>
        <n v="10.434669603524227"/>
        <n v="10.493589743589736"/>
        <n v="10.126203703703707"/>
        <n v="9.952568807339452"/>
        <n v="10.142631578947361"/>
        <n v="9.871422018348621"/>
        <n v="10.226698113207547"/>
        <n v="10.267031963470322"/>
        <n v="17.337500000000002"/>
        <n v="10.377"/>
        <n v="9.341999999999999"/>
        <n v="15.355714285714289"/>
        <n v="16.503999999999994"/>
        <n v="16.122200000000007"/>
        <n v="16.03052083333333"/>
        <n v="13.910744680851062"/>
        <n v="15.074631578947358"/>
        <n v="17.364799999999992"/>
        <n v="16.6908"/>
        <n v="16.580400000000004"/>
        <n v="10.1586"/>
        <n v="17.200599999999998"/>
        <n v="16.024400000000004"/>
        <n v="15.9168"/>
        <n v="10.9552"/>
        <n v="22.94062499999999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12" firstHeaderRow="0" firstDataRow="1" firstDataCol="1"/>
  <pivotFields>
    <pivotField name="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ge" axis="axisRow" compact="0" outline="0" multipleItemSelectionAllowed="1" showAll="0" sortType="ascending">
      <items>
        <item x="8"/>
        <item x="0"/>
        <item x="1"/>
        <item x="2"/>
        <item x="3"/>
        <item x="4"/>
        <item x="5"/>
        <item x="6"/>
        <item x="7"/>
        <item t="default"/>
      </items>
    </pivotField>
    <pivotField name="Treatment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>
    <field x="1"/>
  </rowFields>
  <colFields>
    <field x="2"/>
  </colFields>
  <dataFields>
    <dataField name="AVERAGE of Length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6.5"/>
  </cols>
  <sheetData>
    <row r="1">
      <c r="A1" s="1" t="s">
        <v>0</v>
      </c>
      <c r="B1" s="1" t="s">
        <v>1</v>
      </c>
      <c r="C1" s="1" t="s">
        <v>2</v>
      </c>
    </row>
    <row r="2" ht="29.25" customHeight="1"/>
    <row r="3" ht="29.25" customHeight="1">
      <c r="A3" s="2" t="s">
        <v>3</v>
      </c>
      <c r="B3" s="3"/>
      <c r="C3" s="3"/>
      <c r="D3" s="2" t="s">
        <v>4</v>
      </c>
      <c r="E3" s="2" t="s">
        <v>5</v>
      </c>
    </row>
    <row r="4" ht="29.25" customHeight="1">
      <c r="A4" s="3"/>
      <c r="B4" s="3"/>
      <c r="C4" s="3"/>
      <c r="D4" s="2">
        <v>20.0</v>
      </c>
      <c r="E4" s="2">
        <v>5.0</v>
      </c>
      <c r="F4" s="1" t="s">
        <v>6</v>
      </c>
    </row>
    <row r="5" ht="29.25" customHeight="1"/>
    <row r="6" ht="29.25" customHeight="1">
      <c r="A6" s="1" t="s">
        <v>7</v>
      </c>
      <c r="B6" s="1"/>
      <c r="C6" s="4" t="s">
        <v>8</v>
      </c>
    </row>
    <row r="7" ht="29.25" customHeight="1"/>
    <row r="8" ht="29.25" customHeight="1"/>
    <row r="9" ht="29.25" customHeight="1"/>
    <row r="10" ht="29.2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10" width="13.38"/>
    <col customWidth="1" min="11" max="11" width="2.75"/>
    <col customWidth="1" min="12" max="13" width="9.38"/>
    <col customWidth="1" min="14" max="14" width="7.75"/>
    <col customWidth="1" min="15" max="15" width="13.88"/>
    <col customWidth="1" min="16" max="16" width="15.75"/>
    <col customWidth="1" min="17" max="17" width="14.88"/>
    <col customWidth="1" min="18" max="18" width="15.5"/>
    <col customWidth="1" min="19" max="20" width="13.38"/>
    <col customWidth="1" min="21" max="31" width="7.75"/>
  </cols>
  <sheetData>
    <row r="1" ht="14.25" customHeight="1">
      <c r="A1" s="39"/>
      <c r="B1" s="40" t="s">
        <v>98</v>
      </c>
      <c r="K1" s="28"/>
      <c r="L1" s="27"/>
      <c r="M1" s="41"/>
      <c r="O1" s="15" t="s">
        <v>72</v>
      </c>
      <c r="P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2"/>
      <c r="G2" s="30" t="s">
        <v>78</v>
      </c>
      <c r="H2" s="30" t="s">
        <v>79</v>
      </c>
      <c r="I2" s="30" t="s">
        <v>80</v>
      </c>
      <c r="J2" s="31" t="s">
        <v>81</v>
      </c>
      <c r="K2" s="32"/>
      <c r="L2" s="30" t="s">
        <v>100</v>
      </c>
      <c r="M2" s="45"/>
      <c r="N2" s="31"/>
      <c r="P2" s="13" t="s">
        <v>56</v>
      </c>
      <c r="Q2" s="13" t="s">
        <v>57</v>
      </c>
      <c r="R2" s="13" t="s">
        <v>58</v>
      </c>
      <c r="S2" s="12"/>
      <c r="T2" s="12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ht="14.25" customHeight="1">
      <c r="B3" s="57">
        <v>4.9</v>
      </c>
      <c r="C3" s="57">
        <v>18.0</v>
      </c>
      <c r="D3" s="57">
        <v>9.0</v>
      </c>
      <c r="E3" s="57">
        <v>8.8</v>
      </c>
      <c r="F3" s="28"/>
      <c r="G3" s="57">
        <v>5.7</v>
      </c>
      <c r="H3" s="57">
        <v>11.0</v>
      </c>
      <c r="I3" s="57">
        <v>22.3</v>
      </c>
      <c r="J3" s="57">
        <v>7.7</v>
      </c>
      <c r="K3" s="28"/>
      <c r="L3" s="57">
        <v>23.6</v>
      </c>
      <c r="M3" s="48"/>
      <c r="O3" s="15" t="s">
        <v>28</v>
      </c>
      <c r="P3" s="15">
        <f>AVERAGE(B$3:B$52)</f>
        <v>10.032</v>
      </c>
      <c r="Q3" s="15">
        <f>AVERAGE(G$3:G$52)</f>
        <v>9.022</v>
      </c>
      <c r="R3" s="15">
        <f>AVERAGE(L3:L43)</f>
        <v>14.075</v>
      </c>
    </row>
    <row r="4" ht="14.25" customHeight="1">
      <c r="B4" s="57">
        <v>15.4</v>
      </c>
      <c r="C4" s="57">
        <v>14.6</v>
      </c>
      <c r="D4" s="57">
        <v>9.0</v>
      </c>
      <c r="E4" s="57">
        <v>10.8</v>
      </c>
      <c r="F4" s="28"/>
      <c r="G4" s="57">
        <v>11.3</v>
      </c>
      <c r="H4" s="57">
        <v>19.5</v>
      </c>
      <c r="I4" s="57">
        <v>13.0</v>
      </c>
      <c r="J4" s="57">
        <v>13.0</v>
      </c>
      <c r="K4" s="28"/>
      <c r="L4" s="57">
        <v>5.6</v>
      </c>
      <c r="M4" s="48"/>
      <c r="O4" s="15" t="s">
        <v>29</v>
      </c>
      <c r="P4" s="15">
        <f>AVERAGE(C$3:C$52)</f>
        <v>9.92</v>
      </c>
      <c r="Q4" s="15">
        <f>AVERAGE(H$3:H$52)</f>
        <v>10.134</v>
      </c>
    </row>
    <row r="5" ht="14.25" customHeight="1">
      <c r="B5" s="57">
        <v>6.7</v>
      </c>
      <c r="C5" s="57">
        <v>11.6</v>
      </c>
      <c r="D5" s="57">
        <v>13.5</v>
      </c>
      <c r="E5" s="57">
        <v>8.9</v>
      </c>
      <c r="F5" s="28"/>
      <c r="G5" s="57">
        <v>21.0</v>
      </c>
      <c r="H5" s="57">
        <v>7.1</v>
      </c>
      <c r="I5" s="57">
        <v>9.1</v>
      </c>
      <c r="J5" s="57">
        <v>4.7</v>
      </c>
      <c r="K5" s="28"/>
      <c r="L5" s="57">
        <v>11.5</v>
      </c>
      <c r="M5" s="48"/>
      <c r="O5" s="15" t="s">
        <v>30</v>
      </c>
      <c r="P5" s="15">
        <f>AVERAGE(D$3:D$52)</f>
        <v>8.94</v>
      </c>
      <c r="Q5" s="15">
        <f>AVERAGE(I$3:I$52)</f>
        <v>8.4</v>
      </c>
    </row>
    <row r="6" ht="14.25" customHeight="1">
      <c r="B6" s="57">
        <v>4.8</v>
      </c>
      <c r="C6" s="57">
        <v>10.9</v>
      </c>
      <c r="D6" s="57">
        <v>8.8</v>
      </c>
      <c r="E6" s="57">
        <v>17.6</v>
      </c>
      <c r="F6" s="28"/>
      <c r="G6" s="57">
        <v>10.5</v>
      </c>
      <c r="H6" s="57">
        <v>13.0</v>
      </c>
      <c r="I6" s="57">
        <v>5.6</v>
      </c>
      <c r="J6" s="57">
        <v>14.2</v>
      </c>
      <c r="K6" s="28"/>
      <c r="L6" s="57">
        <v>13.7</v>
      </c>
      <c r="M6" s="48"/>
      <c r="O6" s="15" t="s">
        <v>31</v>
      </c>
      <c r="P6" s="15">
        <f>AVERAGE(E$3:E$52)</f>
        <v>9.864</v>
      </c>
      <c r="Q6" s="15">
        <f>AVERAGE(J$3:J$52)</f>
        <v>11.05</v>
      </c>
    </row>
    <row r="7" ht="14.25" customHeight="1">
      <c r="B7" s="57">
        <v>10.8</v>
      </c>
      <c r="C7" s="57">
        <v>10.8</v>
      </c>
      <c r="D7" s="57">
        <v>8.0</v>
      </c>
      <c r="E7" s="57">
        <v>20.4</v>
      </c>
      <c r="F7" s="28"/>
      <c r="G7" s="57">
        <v>7.4</v>
      </c>
      <c r="H7" s="57">
        <v>12.8</v>
      </c>
      <c r="I7" s="57">
        <v>5.9</v>
      </c>
      <c r="J7" s="57">
        <v>14.3</v>
      </c>
      <c r="K7" s="28"/>
      <c r="L7" s="57">
        <v>19.6</v>
      </c>
      <c r="M7" s="48"/>
    </row>
    <row r="8" ht="14.25" customHeight="1">
      <c r="B8" s="57">
        <v>7.2</v>
      </c>
      <c r="C8" s="57">
        <v>12.1</v>
      </c>
      <c r="D8" s="57">
        <v>20.9</v>
      </c>
      <c r="E8" s="57">
        <v>14.7</v>
      </c>
      <c r="F8" s="28"/>
      <c r="G8" s="57">
        <v>10.2</v>
      </c>
      <c r="H8" s="57">
        <v>25.1</v>
      </c>
      <c r="I8" s="57">
        <v>12.1</v>
      </c>
      <c r="J8" s="57">
        <v>9.9</v>
      </c>
      <c r="K8" s="28"/>
      <c r="L8" s="57">
        <v>22.9</v>
      </c>
      <c r="M8" s="48"/>
      <c r="O8" s="35" t="s">
        <v>84</v>
      </c>
      <c r="P8" s="35">
        <f t="shared" ref="P8:R8" si="1">AVERAGE(P3:P7)</f>
        <v>9.689</v>
      </c>
      <c r="Q8" s="35">
        <f t="shared" si="1"/>
        <v>9.6515</v>
      </c>
      <c r="R8" s="35">
        <f t="shared" si="1"/>
        <v>14.075</v>
      </c>
    </row>
    <row r="9" ht="14.25" customHeight="1">
      <c r="B9" s="57">
        <v>7.1</v>
      </c>
      <c r="C9" s="57">
        <v>10.0</v>
      </c>
      <c r="D9" s="57">
        <v>13.2</v>
      </c>
      <c r="E9" s="57">
        <v>6.0</v>
      </c>
      <c r="F9" s="28"/>
      <c r="G9" s="57">
        <v>4.2</v>
      </c>
      <c r="H9" s="57">
        <v>21.3</v>
      </c>
      <c r="I9" s="57">
        <v>5.1</v>
      </c>
      <c r="J9" s="57">
        <v>12.7</v>
      </c>
      <c r="K9" s="28"/>
      <c r="L9" s="57">
        <v>10.2</v>
      </c>
      <c r="M9" s="48"/>
      <c r="O9" s="35" t="s">
        <v>85</v>
      </c>
      <c r="P9" s="35">
        <f t="shared" ref="P9:Q9" si="2">STDEV(P3:P7)/SQRT(4)</f>
        <v>0.2520972035</v>
      </c>
      <c r="Q9" s="35">
        <f t="shared" si="2"/>
        <v>0.5881560876</v>
      </c>
      <c r="R9" s="35"/>
      <c r="S9" s="34"/>
    </row>
    <row r="10" ht="14.25" customHeight="1">
      <c r="B10" s="57">
        <v>5.0</v>
      </c>
      <c r="C10" s="57">
        <v>16.0</v>
      </c>
      <c r="D10" s="57">
        <v>10.1</v>
      </c>
      <c r="E10" s="57">
        <v>14.1</v>
      </c>
      <c r="F10" s="28"/>
      <c r="G10" s="57">
        <v>8.5</v>
      </c>
      <c r="H10" s="57">
        <v>7.1</v>
      </c>
      <c r="I10" s="57">
        <v>8.3</v>
      </c>
      <c r="J10" s="57">
        <v>9.3</v>
      </c>
      <c r="K10" s="28"/>
      <c r="L10" s="57">
        <v>10.4</v>
      </c>
      <c r="M10" s="48"/>
      <c r="S10" s="34"/>
    </row>
    <row r="11" ht="14.25" customHeight="1">
      <c r="B11" s="57">
        <v>19.6</v>
      </c>
      <c r="C11" s="57">
        <v>8.1</v>
      </c>
      <c r="D11" s="57">
        <v>4.7</v>
      </c>
      <c r="E11" s="57">
        <v>12.0</v>
      </c>
      <c r="F11" s="28"/>
      <c r="G11" s="57">
        <v>9.5</v>
      </c>
      <c r="H11" s="57">
        <v>4.3</v>
      </c>
      <c r="I11" s="57">
        <v>6.0</v>
      </c>
      <c r="J11" s="57">
        <v>13.6</v>
      </c>
      <c r="K11" s="28"/>
      <c r="L11" s="57">
        <v>17.3</v>
      </c>
      <c r="M11" s="48"/>
      <c r="O11" s="15" t="s">
        <v>86</v>
      </c>
      <c r="P11" s="15">
        <f>MIN(B3:E325)</f>
        <v>3</v>
      </c>
      <c r="Q11" s="15">
        <f>MIN(G3:J325)</f>
        <v>2.8</v>
      </c>
      <c r="R11" s="15">
        <f>MIN(L3:M325)</f>
        <v>5.6</v>
      </c>
    </row>
    <row r="12" ht="14.25" customHeight="1">
      <c r="B12" s="57">
        <v>10.7</v>
      </c>
      <c r="C12" s="57">
        <v>10.5</v>
      </c>
      <c r="D12" s="57">
        <v>13.3</v>
      </c>
      <c r="E12" s="57">
        <v>17.9</v>
      </c>
      <c r="F12" s="28"/>
      <c r="G12" s="57">
        <v>9.9</v>
      </c>
      <c r="H12" s="57">
        <v>5.0</v>
      </c>
      <c r="I12" s="57">
        <v>7.0</v>
      </c>
      <c r="J12" s="57">
        <v>12.8</v>
      </c>
      <c r="K12" s="28"/>
      <c r="L12" s="57">
        <v>15.9</v>
      </c>
      <c r="M12" s="48"/>
      <c r="O12" s="15" t="s">
        <v>87</v>
      </c>
      <c r="P12" s="15">
        <f>MAX(B3:E53)</f>
        <v>24.5</v>
      </c>
      <c r="Q12" s="15">
        <f>MAX(G3:J53)</f>
        <v>25.1</v>
      </c>
      <c r="R12" s="15">
        <f>MAX(L3:M325)</f>
        <v>23.6</v>
      </c>
    </row>
    <row r="13" ht="14.25" customHeight="1">
      <c r="B13" s="57">
        <v>24.5</v>
      </c>
      <c r="C13" s="57">
        <v>5.1</v>
      </c>
      <c r="D13" s="57">
        <v>11.8</v>
      </c>
      <c r="E13" s="57">
        <v>12.0</v>
      </c>
      <c r="F13" s="28"/>
      <c r="G13" s="57">
        <v>6.4</v>
      </c>
      <c r="H13" s="57">
        <v>3.1</v>
      </c>
      <c r="I13" s="57">
        <v>7.2</v>
      </c>
      <c r="J13" s="57">
        <v>13.9</v>
      </c>
      <c r="K13" s="28"/>
      <c r="L13" s="57">
        <v>6.3</v>
      </c>
      <c r="M13" s="48"/>
    </row>
    <row r="14" ht="14.25" customHeight="1">
      <c r="B14" s="57">
        <v>10.1</v>
      </c>
      <c r="C14" s="57">
        <v>4.3</v>
      </c>
      <c r="D14" s="57">
        <v>5.1</v>
      </c>
      <c r="E14" s="57">
        <v>11.2</v>
      </c>
      <c r="F14" s="28"/>
      <c r="G14" s="57">
        <v>4.4</v>
      </c>
      <c r="H14" s="57">
        <v>13.5</v>
      </c>
      <c r="I14" s="57">
        <v>3.1</v>
      </c>
      <c r="J14" s="57">
        <v>13.9</v>
      </c>
      <c r="K14" s="28"/>
      <c r="L14" s="57">
        <v>8.4</v>
      </c>
      <c r="M14" s="48"/>
      <c r="O14" s="1" t="s">
        <v>119</v>
      </c>
      <c r="P14" s="15">
        <f>COUNTIF(B3:E53, "&gt;10")</f>
        <v>82</v>
      </c>
      <c r="Q14" s="15">
        <f>COUNTIF(G3:J53, "&gt;10")</f>
        <v>76</v>
      </c>
      <c r="R14" s="15">
        <f>COUNTIF(L3:M217, "&gt;300")</f>
        <v>0</v>
      </c>
    </row>
    <row r="15" ht="14.25" customHeight="1">
      <c r="B15" s="57">
        <v>8.2</v>
      </c>
      <c r="C15" s="57">
        <v>5.1</v>
      </c>
      <c r="D15" s="57">
        <v>9.0</v>
      </c>
      <c r="E15" s="57">
        <v>7.5</v>
      </c>
      <c r="F15" s="28"/>
      <c r="G15" s="57">
        <v>4.7</v>
      </c>
      <c r="H15" s="57">
        <v>19.7</v>
      </c>
      <c r="I15" s="57">
        <v>3.1</v>
      </c>
      <c r="J15" s="57">
        <v>9.2</v>
      </c>
      <c r="K15" s="28"/>
      <c r="L15" s="57">
        <v>16.0</v>
      </c>
      <c r="M15" s="51"/>
      <c r="O15" s="1" t="s">
        <v>120</v>
      </c>
      <c r="P15" s="36">
        <f t="shared" ref="P15:R15" si="3">P14/SUM(P19:P23)</f>
        <v>0.41</v>
      </c>
      <c r="Q15" s="36">
        <f t="shared" si="3"/>
        <v>0.38</v>
      </c>
      <c r="R15" s="36">
        <f t="shared" si="3"/>
        <v>0</v>
      </c>
    </row>
    <row r="16" ht="14.25" customHeight="1">
      <c r="B16" s="57">
        <v>10.7</v>
      </c>
      <c r="C16" s="57">
        <v>8.2</v>
      </c>
      <c r="D16" s="57">
        <v>12.0</v>
      </c>
      <c r="E16" s="57">
        <v>11.8</v>
      </c>
      <c r="F16" s="28"/>
      <c r="G16" s="57">
        <v>7.8</v>
      </c>
      <c r="H16" s="57">
        <v>9.9</v>
      </c>
      <c r="I16" s="57">
        <v>11.5</v>
      </c>
      <c r="J16" s="57">
        <v>3.4</v>
      </c>
      <c r="K16" s="28"/>
      <c r="L16" s="57">
        <v>10.8</v>
      </c>
      <c r="M16" s="51"/>
    </row>
    <row r="17" ht="14.25" customHeight="1">
      <c r="B17" s="57">
        <v>16.4</v>
      </c>
      <c r="C17" s="57">
        <v>8.0</v>
      </c>
      <c r="D17" s="57">
        <v>6.7</v>
      </c>
      <c r="E17" s="57">
        <v>8.9</v>
      </c>
      <c r="F17" s="28"/>
      <c r="G17" s="57">
        <v>4.3</v>
      </c>
      <c r="H17" s="57">
        <v>7.5</v>
      </c>
      <c r="I17" s="57">
        <v>10.4</v>
      </c>
      <c r="J17" s="57">
        <v>15.5</v>
      </c>
      <c r="K17" s="28"/>
      <c r="L17" s="57">
        <v>17.1</v>
      </c>
      <c r="M17" s="51"/>
      <c r="N17" s="37"/>
      <c r="O17" s="15" t="s">
        <v>90</v>
      </c>
      <c r="S17" s="35"/>
    </row>
    <row r="18" ht="14.25" customHeight="1">
      <c r="B18" s="57">
        <v>8.7</v>
      </c>
      <c r="C18" s="57">
        <v>9.1</v>
      </c>
      <c r="D18" s="57">
        <v>7.5</v>
      </c>
      <c r="E18" s="57">
        <v>10.0</v>
      </c>
      <c r="F18" s="28"/>
      <c r="G18" s="57">
        <v>20.8</v>
      </c>
      <c r="H18" s="57">
        <v>13.1</v>
      </c>
      <c r="I18" s="57">
        <v>7.3</v>
      </c>
      <c r="J18" s="57">
        <v>20.5</v>
      </c>
      <c r="K18" s="28"/>
      <c r="L18" s="1">
        <v>15.9</v>
      </c>
      <c r="M18" s="51"/>
      <c r="P18" s="13" t="s">
        <v>56</v>
      </c>
      <c r="Q18" s="13" t="s">
        <v>57</v>
      </c>
      <c r="R18" s="13" t="s">
        <v>58</v>
      </c>
      <c r="S18" s="35"/>
    </row>
    <row r="19" ht="14.25" customHeight="1">
      <c r="B19" s="57">
        <v>7.0</v>
      </c>
      <c r="C19" s="57">
        <v>5.1</v>
      </c>
      <c r="D19" s="57">
        <v>6.7</v>
      </c>
      <c r="E19" s="57">
        <v>10.3</v>
      </c>
      <c r="F19" s="28"/>
      <c r="G19" s="57">
        <v>13.7</v>
      </c>
      <c r="H19" s="57">
        <v>11.2</v>
      </c>
      <c r="I19" s="57">
        <v>11.7</v>
      </c>
      <c r="J19" s="57">
        <v>9.9</v>
      </c>
      <c r="K19" s="28"/>
      <c r="M19" s="51"/>
      <c r="O19" s="15" t="s">
        <v>28</v>
      </c>
      <c r="P19" s="15">
        <f>COUNT(B3:B134)</f>
        <v>50</v>
      </c>
      <c r="Q19" s="15">
        <f>COUNT(G3:G134)</f>
        <v>50</v>
      </c>
      <c r="R19" s="15">
        <f>COUNT(L3:L42)</f>
        <v>16</v>
      </c>
    </row>
    <row r="20" ht="14.25" customHeight="1">
      <c r="B20" s="57">
        <v>3.8</v>
      </c>
      <c r="C20" s="57">
        <v>19.4</v>
      </c>
      <c r="D20" s="57">
        <v>13.6</v>
      </c>
      <c r="E20" s="57">
        <v>5.4</v>
      </c>
      <c r="F20" s="28"/>
      <c r="G20" s="57">
        <v>8.2</v>
      </c>
      <c r="H20" s="57">
        <v>10.8</v>
      </c>
      <c r="I20" s="57">
        <v>7.5</v>
      </c>
      <c r="J20" s="57">
        <v>7.0</v>
      </c>
      <c r="K20" s="28"/>
      <c r="M20" s="51"/>
      <c r="O20" s="15" t="s">
        <v>29</v>
      </c>
      <c r="P20" s="15">
        <f>COUNT(C3:C134)</f>
        <v>50</v>
      </c>
      <c r="Q20" s="15">
        <f>COUNT(H3:H134)</f>
        <v>50</v>
      </c>
      <c r="R20" s="15">
        <f>COUNT(M3:M98)</f>
        <v>0</v>
      </c>
    </row>
    <row r="21" ht="14.25" customHeight="1">
      <c r="B21" s="57">
        <v>13.4</v>
      </c>
      <c r="C21" s="57">
        <v>6.0</v>
      </c>
      <c r="D21" s="57">
        <v>18.9</v>
      </c>
      <c r="E21" s="57">
        <v>7.7</v>
      </c>
      <c r="F21" s="28"/>
      <c r="G21" s="57">
        <v>14.6</v>
      </c>
      <c r="H21" s="57">
        <v>7.4</v>
      </c>
      <c r="I21" s="57">
        <v>11.5</v>
      </c>
      <c r="J21" s="57">
        <v>4.0</v>
      </c>
      <c r="K21" s="28"/>
      <c r="M21" s="51"/>
      <c r="O21" s="15" t="s">
        <v>30</v>
      </c>
      <c r="P21" s="15">
        <f>COUNT(D3:D134)</f>
        <v>50</v>
      </c>
      <c r="Q21" s="15">
        <f>COUNT(I3:I134)</f>
        <v>50</v>
      </c>
      <c r="R21" s="15">
        <f t="shared" ref="R21:R22" si="4">COUNT(#REF!)</f>
        <v>0</v>
      </c>
    </row>
    <row r="22" ht="14.25" customHeight="1">
      <c r="B22" s="57">
        <v>6.4</v>
      </c>
      <c r="C22" s="57">
        <v>5.1</v>
      </c>
      <c r="D22" s="57">
        <v>14.5</v>
      </c>
      <c r="E22" s="57">
        <v>8.0</v>
      </c>
      <c r="F22" s="28"/>
      <c r="G22" s="57">
        <v>8.0</v>
      </c>
      <c r="H22" s="57">
        <v>9.7</v>
      </c>
      <c r="I22" s="57">
        <v>18.8</v>
      </c>
      <c r="J22" s="57">
        <v>13.0</v>
      </c>
      <c r="K22" s="28"/>
      <c r="M22" s="51"/>
      <c r="O22" s="15" t="s">
        <v>31</v>
      </c>
      <c r="P22" s="15">
        <f>COUNT(E3:E134)</f>
        <v>50</v>
      </c>
      <c r="Q22" s="15">
        <f>COUNT(J3:J134)</f>
        <v>50</v>
      </c>
      <c r="R22" s="15">
        <f t="shared" si="4"/>
        <v>0</v>
      </c>
      <c r="S22" s="34"/>
    </row>
    <row r="23" ht="14.25" customHeight="1">
      <c r="B23" s="57">
        <v>7.4</v>
      </c>
      <c r="C23" s="57">
        <v>7.4</v>
      </c>
      <c r="D23" s="57">
        <v>11.4</v>
      </c>
      <c r="E23" s="57">
        <v>9.0</v>
      </c>
      <c r="F23" s="28"/>
      <c r="G23" s="57">
        <v>11.6</v>
      </c>
      <c r="H23" s="57">
        <v>19.5</v>
      </c>
      <c r="I23" s="57">
        <v>6.7</v>
      </c>
      <c r="J23" s="57">
        <v>11.0</v>
      </c>
      <c r="K23" s="28"/>
      <c r="M23" s="51"/>
      <c r="O23" s="15" t="s">
        <v>33</v>
      </c>
      <c r="S23" s="34"/>
    </row>
    <row r="24" ht="14.25" customHeight="1">
      <c r="B24" s="57">
        <v>8.5</v>
      </c>
      <c r="C24" s="57">
        <v>16.2</v>
      </c>
      <c r="D24" s="57">
        <v>8.1</v>
      </c>
      <c r="E24" s="57">
        <v>8.2</v>
      </c>
      <c r="F24" s="28"/>
      <c r="G24" s="57">
        <v>3.1</v>
      </c>
      <c r="H24" s="57">
        <v>14.8</v>
      </c>
      <c r="I24" s="57">
        <v>6.6</v>
      </c>
      <c r="J24" s="57">
        <v>12.7</v>
      </c>
      <c r="K24" s="28"/>
      <c r="M24" s="51"/>
      <c r="N24" s="15" t="s">
        <v>91</v>
      </c>
    </row>
    <row r="25" ht="14.25" customHeight="1">
      <c r="B25" s="57">
        <v>14.4</v>
      </c>
      <c r="C25" s="57">
        <v>8.1</v>
      </c>
      <c r="D25" s="57">
        <v>8.4</v>
      </c>
      <c r="E25" s="57">
        <v>18.6</v>
      </c>
      <c r="F25" s="28"/>
      <c r="G25" s="57">
        <v>3.8</v>
      </c>
      <c r="H25" s="57">
        <v>14.0</v>
      </c>
      <c r="I25" s="57">
        <v>9.0</v>
      </c>
      <c r="J25" s="57">
        <v>5.3</v>
      </c>
      <c r="K25" s="28"/>
      <c r="M25" s="51"/>
    </row>
    <row r="26" ht="14.25" customHeight="1">
      <c r="B26" s="57">
        <v>9.7</v>
      </c>
      <c r="C26" s="57">
        <v>5.5</v>
      </c>
      <c r="D26" s="57">
        <v>12.2</v>
      </c>
      <c r="E26" s="57">
        <v>12.7</v>
      </c>
      <c r="F26" s="28"/>
      <c r="G26" s="57">
        <v>5.1</v>
      </c>
      <c r="H26" s="57">
        <v>6.7</v>
      </c>
      <c r="I26" s="57">
        <v>4.1</v>
      </c>
      <c r="J26" s="57">
        <v>8.8</v>
      </c>
      <c r="K26" s="28"/>
      <c r="M26" s="51"/>
      <c r="P26" s="13" t="s">
        <v>56</v>
      </c>
      <c r="Q26" s="13" t="s">
        <v>57</v>
      </c>
      <c r="R26" s="13" t="s">
        <v>58</v>
      </c>
    </row>
    <row r="27" ht="14.25" customHeight="1">
      <c r="B27" s="57">
        <v>14.9</v>
      </c>
      <c r="C27" s="57">
        <v>5.3</v>
      </c>
      <c r="D27" s="1">
        <v>6.9</v>
      </c>
      <c r="E27" s="1">
        <v>8.0</v>
      </c>
      <c r="F27" s="28"/>
      <c r="G27" s="57">
        <v>8.2</v>
      </c>
      <c r="H27" s="57">
        <v>11.1</v>
      </c>
      <c r="I27" s="57">
        <v>3.4</v>
      </c>
      <c r="J27" s="57">
        <v>10.4</v>
      </c>
      <c r="K27" s="28"/>
      <c r="M27" s="51"/>
      <c r="O27" s="15" t="s">
        <v>28</v>
      </c>
      <c r="P27" s="15">
        <f>STDEV(B$3:B$52)</f>
        <v>4.969475807</v>
      </c>
      <c r="Q27" s="15">
        <f>STDEV(G$3:G$52)</f>
        <v>4.496950894</v>
      </c>
      <c r="R27" s="15">
        <f>STDEV(L3:L292)</f>
        <v>5.413255336</v>
      </c>
    </row>
    <row r="28" ht="14.25" customHeight="1">
      <c r="B28" s="57">
        <v>6.8</v>
      </c>
      <c r="C28" s="1">
        <v>3.7</v>
      </c>
      <c r="D28" s="1">
        <v>7.0</v>
      </c>
      <c r="E28" s="1">
        <v>5.4</v>
      </c>
      <c r="F28" s="28"/>
      <c r="G28" s="57">
        <v>20.3</v>
      </c>
      <c r="H28" s="57">
        <v>11.2</v>
      </c>
      <c r="I28" s="57">
        <v>6.7</v>
      </c>
      <c r="J28" s="57">
        <v>6.2</v>
      </c>
      <c r="K28" s="28"/>
      <c r="M28" s="51"/>
      <c r="O28" s="15" t="s">
        <v>29</v>
      </c>
      <c r="P28" s="15">
        <f>STDEV(C$3:C$52)</f>
        <v>4.518488098</v>
      </c>
      <c r="Q28" s="15">
        <f>STDEV(H$3:H$52)</f>
        <v>5.168768456</v>
      </c>
    </row>
    <row r="29" ht="14.25" customHeight="1">
      <c r="B29" s="57">
        <v>12.4</v>
      </c>
      <c r="C29" s="1">
        <v>10.7</v>
      </c>
      <c r="D29" s="1">
        <v>4.4</v>
      </c>
      <c r="E29" s="1">
        <v>10.8</v>
      </c>
      <c r="F29" s="28"/>
      <c r="G29" s="57">
        <v>8.1</v>
      </c>
      <c r="H29" s="57">
        <v>10.3</v>
      </c>
      <c r="I29" s="1">
        <v>8.6</v>
      </c>
      <c r="J29" s="57">
        <v>7.3</v>
      </c>
      <c r="K29" s="28"/>
      <c r="M29" s="51"/>
      <c r="O29" s="15" t="s">
        <v>30</v>
      </c>
      <c r="P29" s="15">
        <f>STDEV(D$3:D$52)</f>
        <v>4.215375162</v>
      </c>
      <c r="Q29" s="15">
        <f>STDEV(I$3:I$52)</f>
        <v>4.227268139</v>
      </c>
    </row>
    <row r="30" ht="14.25" customHeight="1">
      <c r="B30" s="57">
        <v>9.9</v>
      </c>
      <c r="C30" s="1">
        <v>16.5</v>
      </c>
      <c r="D30" s="1">
        <v>5.2</v>
      </c>
      <c r="E30" s="1">
        <v>7.3</v>
      </c>
      <c r="F30" s="28"/>
      <c r="G30" s="57">
        <v>4.1</v>
      </c>
      <c r="H30" s="57">
        <v>3.3</v>
      </c>
      <c r="I30" s="1">
        <v>8.5</v>
      </c>
      <c r="J30" s="57">
        <v>3.1</v>
      </c>
      <c r="K30" s="28"/>
      <c r="M30" s="51"/>
      <c r="O30" s="15" t="s">
        <v>31</v>
      </c>
      <c r="P30" s="15">
        <f>STDEV(E$3:E$52)</f>
        <v>3.757645811</v>
      </c>
      <c r="Q30" s="15">
        <f>STDEV(J$3:J$52)</f>
        <v>4.496676777</v>
      </c>
    </row>
    <row r="31" ht="14.25" customHeight="1">
      <c r="B31" s="1">
        <v>5.3</v>
      </c>
      <c r="C31" s="1">
        <v>10.1</v>
      </c>
      <c r="D31" s="1">
        <v>4.7</v>
      </c>
      <c r="E31" s="1">
        <v>5.3</v>
      </c>
      <c r="F31" s="28"/>
      <c r="G31" s="57">
        <v>9.1</v>
      </c>
      <c r="H31" s="57">
        <v>6.2</v>
      </c>
      <c r="I31" s="1">
        <v>3.1</v>
      </c>
      <c r="J31" s="1">
        <v>10.2</v>
      </c>
      <c r="K31" s="28"/>
      <c r="M31" s="51"/>
    </row>
    <row r="32" ht="14.25" customHeight="1">
      <c r="B32" s="1">
        <v>4.0</v>
      </c>
      <c r="C32" s="1">
        <v>5.5</v>
      </c>
      <c r="D32" s="1">
        <v>9.6</v>
      </c>
      <c r="E32" s="1">
        <v>9.7</v>
      </c>
      <c r="F32" s="28"/>
      <c r="G32" s="57">
        <v>6.8</v>
      </c>
      <c r="H32" s="57">
        <v>6.8</v>
      </c>
      <c r="I32" s="1">
        <v>12.3</v>
      </c>
      <c r="J32" s="1">
        <v>22.3</v>
      </c>
      <c r="K32" s="28"/>
      <c r="M32" s="51"/>
    </row>
    <row r="33" ht="14.25" customHeight="1">
      <c r="B33" s="1">
        <v>10.6</v>
      </c>
      <c r="C33" s="1">
        <v>6.4</v>
      </c>
      <c r="D33" s="1">
        <v>8.4</v>
      </c>
      <c r="E33" s="1">
        <v>13.0</v>
      </c>
      <c r="F33" s="28"/>
      <c r="G33" s="57">
        <v>8.9</v>
      </c>
      <c r="H33" s="57">
        <v>13.3</v>
      </c>
      <c r="I33" s="1">
        <v>7.0</v>
      </c>
      <c r="J33" s="1">
        <v>19.1</v>
      </c>
      <c r="K33" s="28"/>
      <c r="M33" s="51"/>
    </row>
    <row r="34" ht="14.25" customHeight="1">
      <c r="B34" s="1">
        <v>16.7</v>
      </c>
      <c r="C34" s="1">
        <v>10.4</v>
      </c>
      <c r="D34" s="1">
        <v>6.0</v>
      </c>
      <c r="E34" s="1">
        <v>7.2</v>
      </c>
      <c r="F34" s="28"/>
      <c r="G34" s="57">
        <v>5.8</v>
      </c>
      <c r="H34" s="57">
        <v>8.9</v>
      </c>
      <c r="I34" s="1">
        <v>5.9</v>
      </c>
      <c r="J34" s="1">
        <v>12.6</v>
      </c>
      <c r="K34" s="28"/>
      <c r="M34" s="51"/>
      <c r="N34" s="1" t="s">
        <v>92</v>
      </c>
    </row>
    <row r="35" ht="14.25" customHeight="1">
      <c r="B35" s="1">
        <v>10.6</v>
      </c>
      <c r="C35" s="1">
        <v>12.5</v>
      </c>
      <c r="D35" s="1">
        <v>5.2</v>
      </c>
      <c r="E35" s="1">
        <v>6.2</v>
      </c>
      <c r="F35" s="28"/>
      <c r="G35" s="57">
        <v>9.2</v>
      </c>
      <c r="H35" s="57">
        <v>10.0</v>
      </c>
      <c r="I35" s="1">
        <v>5.4</v>
      </c>
      <c r="J35" s="1">
        <v>9.5</v>
      </c>
      <c r="K35" s="28"/>
      <c r="M35" s="51"/>
      <c r="P35" s="13" t="s">
        <v>56</v>
      </c>
      <c r="Q35" s="13" t="s">
        <v>57</v>
      </c>
      <c r="R35" s="13" t="s">
        <v>58</v>
      </c>
    </row>
    <row r="36" ht="14.25" customHeight="1">
      <c r="B36" s="1">
        <v>22.0</v>
      </c>
      <c r="C36" s="1">
        <v>11.1</v>
      </c>
      <c r="D36" s="1">
        <v>10.8</v>
      </c>
      <c r="E36" s="1">
        <v>4.9</v>
      </c>
      <c r="F36" s="28"/>
      <c r="G36" s="57">
        <v>18.2</v>
      </c>
      <c r="H36" s="57">
        <v>9.1</v>
      </c>
      <c r="I36" s="1">
        <v>6.8</v>
      </c>
      <c r="J36" s="1">
        <v>7.4</v>
      </c>
      <c r="K36" s="28"/>
      <c r="M36" s="51"/>
      <c r="O36" s="15" t="s">
        <v>28</v>
      </c>
      <c r="P36" s="36">
        <f t="shared" ref="P36:R36" si="5">(P27/P3)</f>
        <v>0.4953624209</v>
      </c>
      <c r="Q36" s="36">
        <f t="shared" si="5"/>
        <v>0.4984427948</v>
      </c>
      <c r="R36" s="36">
        <f t="shared" si="5"/>
        <v>0.3846007344</v>
      </c>
    </row>
    <row r="37" ht="14.25" customHeight="1">
      <c r="B37" s="1">
        <v>9.5</v>
      </c>
      <c r="C37" s="1">
        <v>8.7</v>
      </c>
      <c r="D37" s="1">
        <v>9.2</v>
      </c>
      <c r="E37" s="1">
        <v>10.7</v>
      </c>
      <c r="F37" s="28"/>
      <c r="G37" s="57">
        <v>15.3</v>
      </c>
      <c r="H37" s="57">
        <v>4.5</v>
      </c>
      <c r="I37" s="1">
        <v>8.2</v>
      </c>
      <c r="J37" s="1">
        <v>4.7</v>
      </c>
      <c r="K37" s="28"/>
      <c r="M37" s="51"/>
      <c r="O37" s="15" t="s">
        <v>29</v>
      </c>
      <c r="P37" s="36">
        <f t="shared" ref="P37:Q37" si="6">(P28/P4)</f>
        <v>0.4554927518</v>
      </c>
      <c r="Q37" s="36">
        <f t="shared" si="6"/>
        <v>0.510042279</v>
      </c>
      <c r="R37" s="36"/>
    </row>
    <row r="38" ht="14.25" customHeight="1">
      <c r="B38" s="1">
        <v>5.7</v>
      </c>
      <c r="C38" s="1">
        <v>10.8</v>
      </c>
      <c r="D38" s="1">
        <v>7.7</v>
      </c>
      <c r="E38" s="1">
        <v>10.8</v>
      </c>
      <c r="F38" s="28"/>
      <c r="G38" s="57">
        <v>11.4</v>
      </c>
      <c r="H38" s="1">
        <v>5.6</v>
      </c>
      <c r="I38" s="1">
        <v>12.6</v>
      </c>
      <c r="J38" s="1">
        <v>7.8</v>
      </c>
      <c r="K38" s="28"/>
      <c r="M38" s="51"/>
      <c r="O38" s="15" t="s">
        <v>30</v>
      </c>
      <c r="P38" s="36">
        <f t="shared" ref="P38:Q38" si="7">(P29/P5)</f>
        <v>0.4715184745</v>
      </c>
      <c r="Q38" s="36">
        <f t="shared" si="7"/>
        <v>0.503246207</v>
      </c>
      <c r="R38" s="36"/>
    </row>
    <row r="39" ht="14.25" customHeight="1">
      <c r="B39" s="1">
        <v>3.8</v>
      </c>
      <c r="C39" s="1">
        <v>21.1</v>
      </c>
      <c r="D39" s="1">
        <v>5.3</v>
      </c>
      <c r="E39" s="1">
        <v>9.5</v>
      </c>
      <c r="F39" s="28"/>
      <c r="G39" s="57">
        <v>5.9</v>
      </c>
      <c r="H39" s="1">
        <v>6.6</v>
      </c>
      <c r="I39" s="1">
        <v>10.0</v>
      </c>
      <c r="J39" s="1">
        <v>10.7</v>
      </c>
      <c r="K39" s="28"/>
      <c r="M39" s="51"/>
      <c r="O39" s="15" t="s">
        <v>31</v>
      </c>
      <c r="P39" s="36">
        <f t="shared" ref="P39:Q39" si="8">(P30/P6)</f>
        <v>0.3809454391</v>
      </c>
      <c r="Q39" s="36">
        <f t="shared" si="8"/>
        <v>0.4069390749</v>
      </c>
      <c r="R39" s="36"/>
    </row>
    <row r="40" ht="14.25" customHeight="1">
      <c r="B40" s="1">
        <v>5.5</v>
      </c>
      <c r="C40" s="1">
        <v>11.0</v>
      </c>
      <c r="D40" s="1">
        <v>4.9</v>
      </c>
      <c r="E40" s="1">
        <v>9.2</v>
      </c>
      <c r="F40" s="28"/>
      <c r="G40" s="57">
        <v>4.8</v>
      </c>
      <c r="H40" s="1">
        <v>7.5</v>
      </c>
      <c r="I40" s="1">
        <v>9.7</v>
      </c>
      <c r="J40" s="1">
        <v>15.6</v>
      </c>
      <c r="K40" s="28"/>
      <c r="M40" s="51"/>
      <c r="P40" s="36"/>
      <c r="Q40" s="36"/>
      <c r="R40" s="36"/>
    </row>
    <row r="41" ht="14.25" customHeight="1">
      <c r="B41" s="1">
        <v>19.6</v>
      </c>
      <c r="C41" s="1">
        <v>18.3</v>
      </c>
      <c r="D41" s="1">
        <v>7.7</v>
      </c>
      <c r="E41" s="1">
        <v>6.0</v>
      </c>
      <c r="F41" s="28"/>
      <c r="G41" s="57">
        <v>9.3</v>
      </c>
      <c r="H41" s="1">
        <v>20.3</v>
      </c>
      <c r="I41" s="1">
        <v>9.1</v>
      </c>
      <c r="J41" s="1">
        <v>12.7</v>
      </c>
      <c r="K41" s="28"/>
      <c r="M41" s="51"/>
    </row>
    <row r="42" ht="14.25" customHeight="1">
      <c r="B42" s="1">
        <v>8.4</v>
      </c>
      <c r="C42" s="1">
        <v>18.9</v>
      </c>
      <c r="D42" s="1">
        <v>4.3</v>
      </c>
      <c r="E42" s="1">
        <v>13.7</v>
      </c>
      <c r="F42" s="28"/>
      <c r="G42" s="57">
        <v>10.1</v>
      </c>
      <c r="H42" s="1">
        <v>10.5</v>
      </c>
      <c r="I42" s="1">
        <v>6.3</v>
      </c>
      <c r="J42" s="1">
        <v>8.7</v>
      </c>
      <c r="K42" s="28"/>
      <c r="M42" s="51"/>
      <c r="N42" s="1" t="s">
        <v>121</v>
      </c>
    </row>
    <row r="43" ht="14.25" customHeight="1">
      <c r="B43" s="1">
        <v>5.9</v>
      </c>
      <c r="C43" s="1">
        <v>11.1</v>
      </c>
      <c r="D43" s="1">
        <v>4.4</v>
      </c>
      <c r="E43" s="1">
        <v>12.8</v>
      </c>
      <c r="F43" s="28"/>
      <c r="G43" s="1">
        <v>11.8</v>
      </c>
      <c r="H43" s="1">
        <v>5.4</v>
      </c>
      <c r="I43" s="1">
        <v>8.2</v>
      </c>
      <c r="J43" s="1">
        <v>12.2</v>
      </c>
      <c r="K43" s="28"/>
      <c r="M43" s="51"/>
      <c r="P43" s="15">
        <f>AVERAGEIF(B3:E55, "&gt;5")</f>
        <v>10.39661017</v>
      </c>
      <c r="Q43" s="15">
        <f>AVERAGEIF(G3:J55, "&gt;5")</f>
        <v>10.62748538</v>
      </c>
      <c r="R43" s="15">
        <f>AVERAGEIF(L3:L55, "&gt;5")</f>
        <v>14.075</v>
      </c>
    </row>
    <row r="44" ht="14.25" customHeight="1">
      <c r="B44" s="1">
        <v>7.4</v>
      </c>
      <c r="C44" s="1">
        <v>7.2</v>
      </c>
      <c r="D44" s="1">
        <v>12.4</v>
      </c>
      <c r="E44" s="1">
        <v>7.0</v>
      </c>
      <c r="F44" s="28"/>
      <c r="G44" s="1">
        <v>4.5</v>
      </c>
      <c r="H44" s="1">
        <v>3.4</v>
      </c>
      <c r="I44" s="1">
        <v>9.9</v>
      </c>
      <c r="J44" s="1">
        <v>8.4</v>
      </c>
      <c r="K44" s="28"/>
      <c r="M44" s="51"/>
    </row>
    <row r="45" ht="14.25" customHeight="1">
      <c r="B45" s="1">
        <v>17.7</v>
      </c>
      <c r="C45" s="1">
        <v>7.8</v>
      </c>
      <c r="D45" s="1">
        <v>5.1</v>
      </c>
      <c r="E45" s="1">
        <v>11.5</v>
      </c>
      <c r="F45" s="28"/>
      <c r="G45" s="1">
        <v>7.0</v>
      </c>
      <c r="H45" s="1">
        <v>10.3</v>
      </c>
      <c r="I45" s="1">
        <v>7.6</v>
      </c>
      <c r="J45" s="1">
        <v>15.9</v>
      </c>
      <c r="K45" s="28"/>
      <c r="M45" s="51"/>
    </row>
    <row r="46" ht="14.25" customHeight="1">
      <c r="B46" s="1">
        <v>8.1</v>
      </c>
      <c r="C46" s="1">
        <v>9.5</v>
      </c>
      <c r="D46" s="1">
        <v>3.8</v>
      </c>
      <c r="E46" s="1">
        <v>5.4</v>
      </c>
      <c r="F46" s="28"/>
      <c r="G46" s="1">
        <v>14.0</v>
      </c>
      <c r="H46" s="1">
        <v>5.9</v>
      </c>
      <c r="I46" s="1">
        <v>23.0</v>
      </c>
      <c r="J46" s="1">
        <v>18.8</v>
      </c>
      <c r="K46" s="28"/>
      <c r="M46" s="51"/>
    </row>
    <row r="47" ht="14.25" customHeight="1">
      <c r="B47" s="1">
        <v>10.0</v>
      </c>
      <c r="C47" s="1">
        <v>4.9</v>
      </c>
      <c r="D47" s="1">
        <v>3.0</v>
      </c>
      <c r="E47" s="1">
        <v>5.4</v>
      </c>
      <c r="F47" s="28"/>
      <c r="G47" s="1">
        <v>5.1</v>
      </c>
      <c r="H47" s="1">
        <v>4.4</v>
      </c>
      <c r="I47" s="1">
        <v>5.8</v>
      </c>
      <c r="J47" s="1">
        <v>17.1</v>
      </c>
      <c r="K47" s="28"/>
      <c r="M47" s="51"/>
    </row>
    <row r="48" ht="14.25" customHeight="1">
      <c r="B48" s="1">
        <v>5.7</v>
      </c>
      <c r="C48" s="1">
        <v>10.0</v>
      </c>
      <c r="D48" s="1">
        <v>3.9</v>
      </c>
      <c r="E48" s="1">
        <v>10.5</v>
      </c>
      <c r="F48" s="28"/>
      <c r="G48" s="1">
        <v>5.7</v>
      </c>
      <c r="H48" s="1">
        <v>8.7</v>
      </c>
      <c r="I48" s="1">
        <v>5.3</v>
      </c>
      <c r="J48" s="1">
        <v>7.7</v>
      </c>
      <c r="K48" s="28"/>
      <c r="M48" s="51"/>
    </row>
    <row r="49" ht="14.25" customHeight="1">
      <c r="B49" s="1">
        <v>15.0</v>
      </c>
      <c r="C49" s="1">
        <v>3.1</v>
      </c>
      <c r="D49" s="1">
        <v>11.1</v>
      </c>
      <c r="E49" s="1">
        <v>7.1</v>
      </c>
      <c r="F49" s="28"/>
      <c r="G49" s="1">
        <v>12.7</v>
      </c>
      <c r="H49" s="1">
        <v>9.5</v>
      </c>
      <c r="I49" s="1">
        <v>7.0</v>
      </c>
      <c r="J49" s="1">
        <v>5.4</v>
      </c>
      <c r="K49" s="28"/>
      <c r="M49" s="51"/>
    </row>
    <row r="50" ht="14.25" customHeight="1">
      <c r="B50" s="1">
        <v>4.4</v>
      </c>
      <c r="C50" s="1">
        <v>10.0</v>
      </c>
      <c r="D50" s="1">
        <v>11.1</v>
      </c>
      <c r="E50" s="1">
        <v>4.4</v>
      </c>
      <c r="F50" s="28"/>
      <c r="G50" s="1">
        <v>9.4</v>
      </c>
      <c r="H50" s="1">
        <v>15.1</v>
      </c>
      <c r="I50" s="1">
        <v>7.8</v>
      </c>
      <c r="J50" s="1">
        <v>12.9</v>
      </c>
      <c r="K50" s="28"/>
      <c r="M50" s="51"/>
    </row>
    <row r="51" ht="14.25" customHeight="1">
      <c r="B51" s="1">
        <v>11.6</v>
      </c>
      <c r="C51" s="1">
        <v>3.5</v>
      </c>
      <c r="D51" s="1">
        <v>21.1</v>
      </c>
      <c r="E51" s="1">
        <v>12.9</v>
      </c>
      <c r="F51" s="28"/>
      <c r="G51" s="1">
        <v>6.2</v>
      </c>
      <c r="H51" s="1">
        <v>8.9</v>
      </c>
      <c r="I51" s="1">
        <v>5.8</v>
      </c>
      <c r="J51" s="1">
        <v>16.4</v>
      </c>
      <c r="K51" s="28"/>
      <c r="M51" s="51"/>
    </row>
    <row r="52" ht="14.25" customHeight="1">
      <c r="B52" s="1">
        <v>8.7</v>
      </c>
      <c r="C52" s="1">
        <v>12.7</v>
      </c>
      <c r="D52" s="1">
        <v>7.4</v>
      </c>
      <c r="E52" s="1">
        <v>6.0</v>
      </c>
      <c r="F52" s="28"/>
      <c r="G52" s="1">
        <v>4.5</v>
      </c>
      <c r="H52" s="1">
        <v>2.8</v>
      </c>
      <c r="I52" s="1">
        <v>3.1</v>
      </c>
      <c r="J52" s="1">
        <v>9.1</v>
      </c>
      <c r="K52" s="28"/>
      <c r="M52" s="51"/>
    </row>
    <row r="53" ht="14.25" customHeight="1">
      <c r="F53" s="28"/>
      <c r="K53" s="28"/>
      <c r="M53" s="51"/>
    </row>
    <row r="54" ht="14.25" customHeight="1">
      <c r="F54" s="28"/>
      <c r="K54" s="28"/>
      <c r="M54" s="51"/>
    </row>
    <row r="55" ht="14.25" customHeight="1">
      <c r="F55" s="28"/>
      <c r="K55" s="28"/>
      <c r="M55" s="51"/>
    </row>
    <row r="56" ht="14.25" customHeight="1">
      <c r="F56" s="28"/>
      <c r="K56" s="28"/>
      <c r="M56" s="51"/>
    </row>
    <row r="57" ht="14.25" customHeight="1">
      <c r="F57" s="28"/>
      <c r="K57" s="28"/>
      <c r="M57" s="51"/>
    </row>
    <row r="58" ht="14.25" customHeight="1">
      <c r="F58" s="28"/>
      <c r="K58" s="28"/>
      <c r="M58" s="51"/>
    </row>
    <row r="59" ht="14.25" customHeight="1">
      <c r="F59" s="28"/>
      <c r="K59" s="28"/>
      <c r="M59" s="51"/>
    </row>
    <row r="60" ht="14.25" customHeight="1">
      <c r="F60" s="28"/>
      <c r="K60" s="28"/>
      <c r="M60" s="51"/>
    </row>
    <row r="61" ht="14.25" customHeight="1">
      <c r="F61" s="28"/>
      <c r="K61" s="28"/>
      <c r="M61" s="51"/>
    </row>
    <row r="62" ht="14.25" customHeight="1">
      <c r="F62" s="28"/>
      <c r="K62" s="28"/>
      <c r="M62" s="51"/>
    </row>
    <row r="63" ht="14.25" customHeight="1">
      <c r="F63" s="28"/>
      <c r="K63" s="28"/>
      <c r="M63" s="51"/>
    </row>
    <row r="64" ht="14.25" customHeight="1">
      <c r="F64" s="28"/>
      <c r="K64" s="28"/>
      <c r="M64" s="51"/>
    </row>
    <row r="65" ht="14.25" customHeight="1">
      <c r="F65" s="28"/>
      <c r="K65" s="28"/>
      <c r="M65" s="51"/>
    </row>
    <row r="66" ht="14.25" customHeight="1">
      <c r="F66" s="28"/>
      <c r="K66" s="28"/>
      <c r="M66" s="51"/>
    </row>
    <row r="67" ht="14.25" customHeight="1">
      <c r="F67" s="28"/>
      <c r="K67" s="28"/>
      <c r="M67" s="51"/>
    </row>
    <row r="68" ht="14.25" customHeight="1">
      <c r="F68" s="28"/>
      <c r="K68" s="28"/>
      <c r="M68" s="51"/>
    </row>
    <row r="69" ht="14.25" customHeight="1">
      <c r="F69" s="28"/>
      <c r="K69" s="28"/>
      <c r="M69" s="51"/>
    </row>
    <row r="70" ht="14.25" customHeight="1">
      <c r="F70" s="28"/>
      <c r="K70" s="28"/>
      <c r="M70" s="51"/>
    </row>
    <row r="71" ht="14.25" customHeight="1">
      <c r="F71" s="28"/>
      <c r="K71" s="28"/>
      <c r="M71" s="51"/>
    </row>
    <row r="72" ht="14.25" customHeight="1">
      <c r="F72" s="28"/>
      <c r="K72" s="28"/>
      <c r="M72" s="51"/>
    </row>
    <row r="73" ht="14.25" customHeight="1">
      <c r="F73" s="28"/>
      <c r="K73" s="28"/>
      <c r="M73" s="51"/>
    </row>
    <row r="74" ht="14.25" customHeight="1">
      <c r="F74" s="28"/>
      <c r="K74" s="28"/>
      <c r="M74" s="51"/>
    </row>
    <row r="75" ht="14.25" customHeight="1">
      <c r="F75" s="28"/>
      <c r="K75" s="28"/>
      <c r="M75" s="51"/>
    </row>
    <row r="76" ht="14.25" customHeight="1">
      <c r="F76" s="28"/>
      <c r="K76" s="28"/>
      <c r="M76" s="51"/>
    </row>
    <row r="77" ht="14.25" customHeight="1">
      <c r="F77" s="28"/>
      <c r="K77" s="28"/>
      <c r="M77" s="51"/>
    </row>
    <row r="78" ht="14.25" customHeight="1">
      <c r="F78" s="28"/>
      <c r="K78" s="28"/>
      <c r="M78" s="51"/>
    </row>
    <row r="79" ht="14.25" customHeight="1">
      <c r="F79" s="28"/>
      <c r="K79" s="28"/>
      <c r="M79" s="51"/>
    </row>
    <row r="80" ht="14.25" customHeight="1">
      <c r="F80" s="28"/>
      <c r="K80" s="28"/>
      <c r="M80" s="51"/>
    </row>
    <row r="81" ht="14.25" customHeight="1">
      <c r="F81" s="28"/>
      <c r="K81" s="28"/>
      <c r="M81" s="51"/>
    </row>
    <row r="82" ht="14.25" customHeight="1">
      <c r="F82" s="28"/>
      <c r="K82" s="28"/>
      <c r="M82" s="51"/>
    </row>
    <row r="83" ht="14.25" customHeight="1">
      <c r="F83" s="28"/>
      <c r="K83" s="28"/>
      <c r="M83" s="51"/>
    </row>
    <row r="84" ht="14.25" customHeight="1">
      <c r="F84" s="28"/>
      <c r="K84" s="28"/>
      <c r="M84" s="51"/>
    </row>
    <row r="85" ht="14.25" customHeight="1">
      <c r="F85" s="28"/>
      <c r="K85" s="28"/>
      <c r="M85" s="51"/>
    </row>
    <row r="86" ht="14.25" customHeight="1">
      <c r="F86" s="28"/>
      <c r="K86" s="28"/>
      <c r="M86" s="51"/>
    </row>
    <row r="87" ht="14.25" customHeight="1">
      <c r="F87" s="28"/>
      <c r="K87" s="28"/>
      <c r="M87" s="51"/>
    </row>
    <row r="88" ht="14.25" customHeight="1">
      <c r="F88" s="28"/>
      <c r="K88" s="28"/>
      <c r="M88" s="51"/>
    </row>
    <row r="89" ht="14.25" customHeight="1">
      <c r="F89" s="28"/>
      <c r="K89" s="28"/>
      <c r="M89" s="51"/>
    </row>
    <row r="90" ht="14.25" customHeight="1">
      <c r="F90" s="28"/>
      <c r="K90" s="28"/>
      <c r="M90" s="51"/>
    </row>
    <row r="91" ht="14.25" customHeight="1">
      <c r="F91" s="28"/>
      <c r="K91" s="28"/>
      <c r="M91" s="51"/>
    </row>
    <row r="92" ht="14.25" customHeight="1">
      <c r="F92" s="28"/>
      <c r="K92" s="28"/>
      <c r="M92" s="51"/>
    </row>
    <row r="93" ht="14.25" customHeight="1">
      <c r="F93" s="28"/>
      <c r="K93" s="28"/>
      <c r="M93" s="51"/>
    </row>
    <row r="94" ht="14.25" customHeight="1">
      <c r="F94" s="28"/>
      <c r="K94" s="28"/>
      <c r="M94" s="51"/>
    </row>
    <row r="95" ht="14.25" customHeight="1">
      <c r="F95" s="28"/>
      <c r="K95" s="28"/>
      <c r="M95" s="51"/>
    </row>
    <row r="96" ht="14.25" customHeight="1">
      <c r="F96" s="28"/>
      <c r="K96" s="28"/>
      <c r="M96" s="51"/>
    </row>
    <row r="97" ht="14.25" customHeight="1">
      <c r="F97" s="28"/>
      <c r="K97" s="28"/>
      <c r="M97" s="51"/>
    </row>
    <row r="98" ht="14.25" customHeight="1">
      <c r="F98" s="28"/>
      <c r="K98" s="28"/>
      <c r="M98" s="51"/>
    </row>
    <row r="99" ht="14.25" customHeight="1">
      <c r="F99" s="28"/>
      <c r="K99" s="28"/>
      <c r="M99" s="51"/>
    </row>
    <row r="100" ht="14.25" customHeight="1">
      <c r="F100" s="28"/>
      <c r="K100" s="28"/>
      <c r="M100" s="51"/>
    </row>
    <row r="101" ht="14.25" customHeight="1">
      <c r="F101" s="28"/>
      <c r="K101" s="28"/>
      <c r="M101" s="51"/>
    </row>
    <row r="102" ht="14.25" customHeight="1">
      <c r="F102" s="28"/>
      <c r="K102" s="28"/>
      <c r="M102" s="51"/>
    </row>
    <row r="103" ht="14.25" customHeight="1">
      <c r="F103" s="28"/>
      <c r="K103" s="28"/>
      <c r="M103" s="51"/>
    </row>
    <row r="104" ht="14.25" customHeight="1">
      <c r="F104" s="28"/>
      <c r="K104" s="28"/>
      <c r="M104" s="51"/>
    </row>
    <row r="105" ht="14.25" customHeight="1">
      <c r="F105" s="28"/>
      <c r="K105" s="28"/>
      <c r="M105" s="51"/>
    </row>
    <row r="106" ht="14.25" customHeight="1">
      <c r="F106" s="28"/>
      <c r="K106" s="28"/>
      <c r="M106" s="51"/>
    </row>
    <row r="107" ht="14.25" customHeight="1">
      <c r="F107" s="28"/>
      <c r="K107" s="28"/>
      <c r="M107" s="51"/>
    </row>
    <row r="108" ht="14.25" customHeight="1">
      <c r="F108" s="28"/>
      <c r="K108" s="28"/>
      <c r="M108" s="51"/>
    </row>
    <row r="109" ht="14.25" customHeight="1">
      <c r="F109" s="28"/>
      <c r="K109" s="28"/>
      <c r="M109" s="51"/>
    </row>
    <row r="110" ht="14.25" customHeight="1">
      <c r="F110" s="28"/>
      <c r="K110" s="28"/>
      <c r="M110" s="51"/>
    </row>
    <row r="111" ht="14.25" customHeight="1">
      <c r="F111" s="28"/>
      <c r="K111" s="28"/>
      <c r="M111" s="51"/>
    </row>
    <row r="112" ht="14.25" customHeight="1">
      <c r="F112" s="28"/>
      <c r="K112" s="28"/>
      <c r="M112" s="51"/>
    </row>
    <row r="113" ht="14.25" customHeight="1">
      <c r="F113" s="28"/>
      <c r="K113" s="28"/>
      <c r="M113" s="51"/>
    </row>
    <row r="114" ht="14.25" customHeight="1">
      <c r="F114" s="28"/>
      <c r="K114" s="28"/>
      <c r="M114" s="51"/>
    </row>
    <row r="115" ht="14.25" customHeight="1">
      <c r="F115" s="28"/>
      <c r="K115" s="28"/>
      <c r="M115" s="51"/>
    </row>
    <row r="116" ht="14.25" customHeight="1">
      <c r="F116" s="28"/>
      <c r="K116" s="28"/>
      <c r="M116" s="51"/>
    </row>
    <row r="117" ht="14.25" customHeight="1">
      <c r="F117" s="28"/>
      <c r="K117" s="28"/>
      <c r="M117" s="51"/>
    </row>
    <row r="118" ht="14.25" customHeight="1">
      <c r="F118" s="28"/>
      <c r="K118" s="28"/>
      <c r="M118" s="51"/>
    </row>
    <row r="119" ht="14.25" customHeight="1">
      <c r="F119" s="28"/>
      <c r="K119" s="28"/>
      <c r="M119" s="51"/>
    </row>
    <row r="120" ht="14.25" customHeight="1">
      <c r="F120" s="28"/>
      <c r="K120" s="28"/>
      <c r="M120" s="51"/>
    </row>
    <row r="121" ht="14.25" customHeight="1">
      <c r="F121" s="28"/>
      <c r="K121" s="28"/>
      <c r="M121" s="51"/>
    </row>
    <row r="122" ht="14.25" customHeight="1">
      <c r="F122" s="28"/>
      <c r="K122" s="28"/>
      <c r="M122" s="51"/>
    </row>
    <row r="123" ht="14.25" customHeight="1">
      <c r="F123" s="28"/>
      <c r="K123" s="28"/>
      <c r="M123" s="51"/>
    </row>
    <row r="124" ht="14.25" customHeight="1">
      <c r="F124" s="28"/>
      <c r="K124" s="28"/>
      <c r="M124" s="51"/>
    </row>
    <row r="125" ht="14.25" customHeight="1">
      <c r="F125" s="28"/>
      <c r="K125" s="28"/>
      <c r="M125" s="51"/>
    </row>
    <row r="126" ht="14.25" customHeight="1">
      <c r="F126" s="28"/>
      <c r="K126" s="28"/>
      <c r="M126" s="51"/>
    </row>
    <row r="127" ht="14.25" customHeight="1">
      <c r="F127" s="28"/>
      <c r="K127" s="28"/>
      <c r="M127" s="51"/>
    </row>
    <row r="128" ht="14.25" customHeight="1">
      <c r="F128" s="28"/>
      <c r="K128" s="28"/>
      <c r="M128" s="51"/>
    </row>
    <row r="129" ht="14.25" customHeight="1">
      <c r="F129" s="28"/>
      <c r="K129" s="28"/>
      <c r="M129" s="51"/>
    </row>
    <row r="130" ht="14.25" customHeight="1">
      <c r="F130" s="28"/>
      <c r="K130" s="28"/>
      <c r="M130" s="51"/>
    </row>
    <row r="131" ht="14.25" customHeight="1">
      <c r="F131" s="28"/>
      <c r="K131" s="28"/>
      <c r="M131" s="51"/>
    </row>
    <row r="132" ht="14.25" customHeight="1">
      <c r="F132" s="28"/>
      <c r="K132" s="28"/>
      <c r="M132" s="51"/>
    </row>
    <row r="133" ht="14.25" customHeight="1">
      <c r="F133" s="28"/>
      <c r="K133" s="28"/>
      <c r="M133" s="51"/>
    </row>
    <row r="134" ht="14.25" customHeight="1">
      <c r="F134" s="28"/>
      <c r="K134" s="28"/>
      <c r="M134" s="51"/>
    </row>
    <row r="135" ht="14.25" customHeight="1">
      <c r="F135" s="28"/>
      <c r="K135" s="28"/>
      <c r="M135" s="51"/>
    </row>
    <row r="136" ht="14.25" customHeight="1">
      <c r="F136" s="28"/>
      <c r="K136" s="28"/>
      <c r="M136" s="51"/>
    </row>
    <row r="137" ht="14.25" customHeight="1">
      <c r="F137" s="28"/>
      <c r="K137" s="28"/>
      <c r="M137" s="51"/>
    </row>
    <row r="138" ht="14.25" customHeight="1">
      <c r="F138" s="28"/>
      <c r="K138" s="28"/>
      <c r="M138" s="51"/>
    </row>
    <row r="139" ht="14.25" customHeight="1">
      <c r="F139" s="28"/>
      <c r="K139" s="28"/>
      <c r="M139" s="51"/>
    </row>
    <row r="140" ht="14.25" customHeight="1">
      <c r="F140" s="28"/>
      <c r="K140" s="28"/>
      <c r="M140" s="51"/>
    </row>
    <row r="141" ht="14.25" customHeight="1">
      <c r="F141" s="28"/>
      <c r="K141" s="28"/>
      <c r="M141" s="51"/>
    </row>
    <row r="142" ht="14.25" customHeight="1">
      <c r="F142" s="28"/>
      <c r="K142" s="28"/>
      <c r="M142" s="51"/>
    </row>
    <row r="143" ht="14.25" customHeight="1">
      <c r="F143" s="28"/>
      <c r="K143" s="28"/>
      <c r="M143" s="51"/>
    </row>
    <row r="144" ht="14.25" customHeight="1">
      <c r="F144" s="28"/>
      <c r="K144" s="28"/>
      <c r="M144" s="51"/>
    </row>
    <row r="145" ht="14.25" customHeight="1">
      <c r="F145" s="28"/>
      <c r="K145" s="28"/>
      <c r="M145" s="51"/>
    </row>
    <row r="146" ht="14.25" customHeight="1">
      <c r="F146" s="28"/>
      <c r="K146" s="28"/>
      <c r="M146" s="51"/>
    </row>
    <row r="147" ht="14.25" customHeight="1">
      <c r="F147" s="28"/>
      <c r="K147" s="28"/>
      <c r="M147" s="51"/>
    </row>
    <row r="148" ht="14.25" customHeight="1">
      <c r="F148" s="28"/>
      <c r="K148" s="28"/>
      <c r="M148" s="51"/>
    </row>
    <row r="149" ht="14.25" customHeight="1">
      <c r="F149" s="28"/>
      <c r="K149" s="28"/>
      <c r="M149" s="51"/>
    </row>
    <row r="150" ht="14.25" customHeight="1">
      <c r="F150" s="28"/>
      <c r="K150" s="28"/>
      <c r="M150" s="51"/>
    </row>
    <row r="151" ht="14.25" customHeight="1">
      <c r="F151" s="28"/>
      <c r="K151" s="28"/>
      <c r="M151" s="51"/>
    </row>
    <row r="152" ht="14.25" customHeight="1">
      <c r="F152" s="28"/>
      <c r="K152" s="28"/>
      <c r="M152" s="51"/>
    </row>
    <row r="153" ht="14.25" customHeight="1">
      <c r="F153" s="28"/>
      <c r="K153" s="28"/>
      <c r="M153" s="51"/>
    </row>
    <row r="154" ht="14.25" customHeight="1">
      <c r="F154" s="28"/>
      <c r="K154" s="28"/>
      <c r="M154" s="51"/>
    </row>
    <row r="155" ht="14.25" customHeight="1">
      <c r="F155" s="28"/>
      <c r="K155" s="28"/>
      <c r="M155" s="51"/>
    </row>
    <row r="156" ht="14.25" customHeight="1">
      <c r="F156" s="28"/>
      <c r="K156" s="28"/>
      <c r="M156" s="51"/>
    </row>
    <row r="157" ht="14.25" customHeight="1">
      <c r="F157" s="28"/>
      <c r="K157" s="28"/>
      <c r="M157" s="51"/>
    </row>
    <row r="158" ht="14.25" customHeight="1">
      <c r="F158" s="28"/>
      <c r="K158" s="28"/>
      <c r="M158" s="51"/>
    </row>
    <row r="159" ht="14.25" customHeight="1">
      <c r="F159" s="28"/>
      <c r="K159" s="28"/>
      <c r="M159" s="51"/>
    </row>
    <row r="160" ht="14.25" customHeight="1">
      <c r="F160" s="28"/>
      <c r="K160" s="28"/>
      <c r="M160" s="51"/>
    </row>
    <row r="161" ht="14.25" customHeight="1">
      <c r="F161" s="28"/>
      <c r="K161" s="28"/>
      <c r="M161" s="51"/>
    </row>
    <row r="162" ht="14.25" customHeight="1">
      <c r="F162" s="28"/>
      <c r="K162" s="28"/>
      <c r="M162" s="51"/>
    </row>
    <row r="163" ht="14.25" customHeight="1">
      <c r="F163" s="28"/>
      <c r="K163" s="28"/>
      <c r="M163" s="51"/>
    </row>
    <row r="164" ht="14.25" customHeight="1">
      <c r="F164" s="28"/>
      <c r="K164" s="28"/>
      <c r="M164" s="51"/>
    </row>
    <row r="165" ht="14.25" customHeight="1">
      <c r="F165" s="28"/>
      <c r="K165" s="28"/>
      <c r="M165" s="51"/>
    </row>
    <row r="166" ht="14.25" customHeight="1">
      <c r="F166" s="28"/>
      <c r="K166" s="28"/>
      <c r="M166" s="51"/>
    </row>
    <row r="167" ht="14.25" customHeight="1">
      <c r="F167" s="28"/>
      <c r="K167" s="28"/>
      <c r="M167" s="51"/>
    </row>
    <row r="168" ht="14.25" customHeight="1">
      <c r="F168" s="28"/>
      <c r="K168" s="28"/>
      <c r="M168" s="51"/>
    </row>
    <row r="169" ht="14.25" customHeight="1">
      <c r="F169" s="28"/>
      <c r="K169" s="28"/>
      <c r="M169" s="51"/>
    </row>
    <row r="170" ht="14.25" customHeight="1">
      <c r="F170" s="28"/>
      <c r="K170" s="28"/>
      <c r="M170" s="51"/>
    </row>
    <row r="171" ht="14.25" customHeight="1">
      <c r="F171" s="28"/>
      <c r="K171" s="28"/>
      <c r="M171" s="51"/>
    </row>
    <row r="172" ht="14.25" customHeight="1">
      <c r="F172" s="28"/>
      <c r="K172" s="28"/>
      <c r="M172" s="51"/>
    </row>
    <row r="173" ht="14.25" customHeight="1">
      <c r="F173" s="28"/>
      <c r="K173" s="28"/>
      <c r="M173" s="51"/>
    </row>
    <row r="174" ht="14.25" customHeight="1">
      <c r="F174" s="28"/>
      <c r="K174" s="28"/>
      <c r="M174" s="51"/>
    </row>
    <row r="175" ht="14.25" customHeight="1">
      <c r="F175" s="28"/>
      <c r="K175" s="28"/>
      <c r="M175" s="51"/>
    </row>
    <row r="176" ht="14.25" customHeight="1">
      <c r="F176" s="28"/>
      <c r="K176" s="28"/>
      <c r="M176" s="51"/>
    </row>
    <row r="177" ht="14.25" customHeight="1">
      <c r="F177" s="28"/>
      <c r="K177" s="28"/>
      <c r="M177" s="51"/>
    </row>
    <row r="178" ht="14.25" customHeight="1">
      <c r="F178" s="28"/>
      <c r="K178" s="28"/>
      <c r="M178" s="51"/>
    </row>
    <row r="179" ht="14.25" customHeight="1">
      <c r="F179" s="28"/>
      <c r="K179" s="28"/>
      <c r="M179" s="51"/>
    </row>
    <row r="180" ht="14.25" customHeight="1">
      <c r="F180" s="28"/>
      <c r="K180" s="28"/>
      <c r="M180" s="51"/>
    </row>
    <row r="181" ht="14.25" customHeight="1">
      <c r="F181" s="28"/>
      <c r="K181" s="28"/>
      <c r="M181" s="51"/>
    </row>
    <row r="182" ht="14.25" customHeight="1">
      <c r="F182" s="28"/>
      <c r="K182" s="28"/>
      <c r="M182" s="51"/>
    </row>
    <row r="183" ht="14.25" customHeight="1">
      <c r="F183" s="28"/>
      <c r="K183" s="28"/>
      <c r="M183" s="51"/>
    </row>
    <row r="184" ht="14.25" customHeight="1">
      <c r="F184" s="28"/>
      <c r="K184" s="28"/>
      <c r="M184" s="51"/>
    </row>
    <row r="185" ht="14.25" customHeight="1">
      <c r="F185" s="28"/>
      <c r="K185" s="28"/>
      <c r="M185" s="51"/>
    </row>
    <row r="186" ht="14.25" customHeight="1">
      <c r="F186" s="28"/>
      <c r="K186" s="28"/>
      <c r="M186" s="51"/>
    </row>
    <row r="187" ht="14.25" customHeight="1">
      <c r="F187" s="28"/>
      <c r="K187" s="28"/>
      <c r="M187" s="51"/>
    </row>
    <row r="188" ht="14.25" customHeight="1">
      <c r="F188" s="28"/>
      <c r="K188" s="28"/>
      <c r="M188" s="51"/>
    </row>
    <row r="189" ht="14.25" customHeight="1">
      <c r="F189" s="28"/>
      <c r="K189" s="28"/>
      <c r="M189" s="51"/>
    </row>
    <row r="190" ht="14.25" customHeight="1">
      <c r="F190" s="28"/>
      <c r="K190" s="28"/>
      <c r="M190" s="51"/>
    </row>
    <row r="191" ht="14.25" customHeight="1">
      <c r="F191" s="28"/>
      <c r="K191" s="28"/>
      <c r="M191" s="51"/>
    </row>
    <row r="192" ht="14.25" customHeight="1">
      <c r="F192" s="28"/>
      <c r="K192" s="28"/>
      <c r="M192" s="51"/>
    </row>
    <row r="193" ht="14.25" customHeight="1">
      <c r="F193" s="28"/>
      <c r="K193" s="28"/>
      <c r="M193" s="51"/>
    </row>
    <row r="194" ht="14.25" customHeight="1">
      <c r="F194" s="28"/>
      <c r="K194" s="28"/>
      <c r="M194" s="51"/>
    </row>
    <row r="195" ht="14.25" customHeight="1">
      <c r="F195" s="28"/>
      <c r="K195" s="28"/>
      <c r="M195" s="51"/>
    </row>
    <row r="196" ht="14.25" customHeight="1">
      <c r="F196" s="28"/>
      <c r="K196" s="28"/>
      <c r="M196" s="51"/>
    </row>
    <row r="197" ht="14.25" customHeight="1">
      <c r="F197" s="28"/>
      <c r="K197" s="28"/>
      <c r="M197" s="51"/>
    </row>
    <row r="198" ht="14.25" customHeight="1">
      <c r="F198" s="28"/>
      <c r="K198" s="28"/>
      <c r="M198" s="51"/>
    </row>
    <row r="199" ht="14.25" customHeight="1">
      <c r="F199" s="28"/>
      <c r="K199" s="28"/>
      <c r="M199" s="51"/>
    </row>
    <row r="200" ht="14.25" customHeight="1">
      <c r="F200" s="28"/>
      <c r="K200" s="28"/>
      <c r="M200" s="51"/>
    </row>
    <row r="201" ht="14.25" customHeight="1">
      <c r="F201" s="28"/>
      <c r="K201" s="28"/>
      <c r="M201" s="51"/>
    </row>
    <row r="202" ht="14.25" customHeight="1">
      <c r="F202" s="28"/>
      <c r="K202" s="28"/>
      <c r="M202" s="51"/>
    </row>
    <row r="203" ht="14.25" customHeight="1">
      <c r="F203" s="28"/>
      <c r="K203" s="28"/>
      <c r="M203" s="51"/>
    </row>
    <row r="204" ht="14.25" customHeight="1">
      <c r="F204" s="28"/>
      <c r="K204" s="28"/>
      <c r="M204" s="51"/>
    </row>
    <row r="205" ht="14.25" customHeight="1">
      <c r="F205" s="28"/>
      <c r="K205" s="28"/>
      <c r="M205" s="51"/>
    </row>
    <row r="206" ht="14.25" customHeight="1">
      <c r="F206" s="28"/>
      <c r="K206" s="28"/>
      <c r="M206" s="51"/>
    </row>
    <row r="207" ht="14.25" customHeight="1">
      <c r="F207" s="28"/>
      <c r="K207" s="28"/>
      <c r="M207" s="51"/>
    </row>
    <row r="208" ht="14.25" customHeight="1">
      <c r="F208" s="28"/>
      <c r="K208" s="28"/>
      <c r="M208" s="51"/>
    </row>
    <row r="209" ht="14.25" customHeight="1">
      <c r="F209" s="28"/>
      <c r="K209" s="28"/>
      <c r="M209" s="51"/>
    </row>
    <row r="210" ht="14.25" customHeight="1">
      <c r="F210" s="28"/>
      <c r="K210" s="28"/>
      <c r="M210" s="51"/>
    </row>
    <row r="211" ht="14.25" customHeight="1">
      <c r="F211" s="28"/>
      <c r="K211" s="28"/>
      <c r="M211" s="51"/>
    </row>
    <row r="212" ht="14.25" customHeight="1">
      <c r="F212" s="28"/>
      <c r="K212" s="28"/>
      <c r="M212" s="51"/>
    </row>
    <row r="213" ht="14.25" customHeight="1">
      <c r="F213" s="28"/>
      <c r="K213" s="28"/>
      <c r="M213" s="51"/>
    </row>
    <row r="214" ht="14.25" customHeight="1">
      <c r="F214" s="28"/>
      <c r="K214" s="28"/>
      <c r="M214" s="51"/>
    </row>
    <row r="215" ht="14.25" customHeight="1">
      <c r="F215" s="28"/>
      <c r="K215" s="28"/>
      <c r="M215" s="51"/>
    </row>
    <row r="216" ht="14.25" customHeight="1">
      <c r="F216" s="28"/>
      <c r="K216" s="28"/>
      <c r="M216" s="51"/>
    </row>
    <row r="217" ht="14.25" customHeight="1">
      <c r="F217" s="28"/>
      <c r="K217" s="28"/>
      <c r="M217" s="51"/>
    </row>
    <row r="218" ht="14.25" customHeight="1">
      <c r="F218" s="28"/>
      <c r="K218" s="28"/>
      <c r="M218" s="51"/>
    </row>
    <row r="219" ht="14.25" customHeight="1">
      <c r="F219" s="28"/>
      <c r="K219" s="28"/>
      <c r="M219" s="51"/>
    </row>
    <row r="220" ht="14.25" customHeight="1">
      <c r="F220" s="28"/>
      <c r="K220" s="28"/>
      <c r="M220" s="51"/>
    </row>
    <row r="221" ht="14.25" customHeight="1">
      <c r="F221" s="28"/>
      <c r="K221" s="28"/>
      <c r="M221" s="51"/>
    </row>
    <row r="222" ht="14.25" customHeight="1">
      <c r="F222" s="28"/>
      <c r="K222" s="28"/>
      <c r="M222" s="51"/>
    </row>
    <row r="223" ht="14.25" customHeight="1">
      <c r="F223" s="28"/>
      <c r="K223" s="28"/>
      <c r="M223" s="51"/>
    </row>
    <row r="224" ht="14.25" customHeight="1">
      <c r="F224" s="28"/>
      <c r="K224" s="28"/>
      <c r="M224" s="51"/>
    </row>
    <row r="225" ht="14.25" customHeight="1">
      <c r="F225" s="28"/>
      <c r="K225" s="28"/>
      <c r="M225" s="51"/>
    </row>
    <row r="226" ht="14.25" customHeight="1">
      <c r="F226" s="28"/>
      <c r="K226" s="28"/>
      <c r="M226" s="51"/>
    </row>
    <row r="227" ht="14.25" customHeight="1">
      <c r="F227" s="28"/>
      <c r="K227" s="28"/>
      <c r="M227" s="51"/>
    </row>
    <row r="228" ht="14.25" customHeight="1">
      <c r="F228" s="28"/>
      <c r="K228" s="28"/>
      <c r="M228" s="51"/>
    </row>
    <row r="229" ht="14.25" customHeight="1">
      <c r="F229" s="28"/>
      <c r="K229" s="28"/>
      <c r="M229" s="51"/>
    </row>
    <row r="230" ht="14.25" customHeight="1">
      <c r="F230" s="28"/>
      <c r="K230" s="28"/>
      <c r="M230" s="51"/>
    </row>
    <row r="231" ht="14.25" customHeight="1">
      <c r="F231" s="28"/>
      <c r="K231" s="28"/>
      <c r="M231" s="51"/>
    </row>
    <row r="232" ht="14.25" customHeight="1">
      <c r="F232" s="28"/>
      <c r="K232" s="28"/>
      <c r="M232" s="51"/>
    </row>
    <row r="233" ht="14.25" customHeight="1">
      <c r="F233" s="28"/>
      <c r="K233" s="28"/>
      <c r="M233" s="51"/>
    </row>
    <row r="234" ht="14.25" customHeight="1">
      <c r="F234" s="28"/>
      <c r="K234" s="28"/>
      <c r="M234" s="51"/>
    </row>
    <row r="235" ht="14.25" customHeight="1">
      <c r="F235" s="28"/>
      <c r="K235" s="28"/>
      <c r="M235" s="51"/>
    </row>
    <row r="236" ht="14.25" customHeight="1">
      <c r="F236" s="28"/>
      <c r="K236" s="28"/>
      <c r="M236" s="51"/>
    </row>
    <row r="237" ht="14.25" customHeight="1">
      <c r="F237" s="28"/>
      <c r="K237" s="28"/>
      <c r="M237" s="51"/>
    </row>
    <row r="238" ht="14.25" customHeight="1">
      <c r="F238" s="28"/>
      <c r="K238" s="28"/>
      <c r="M238" s="51"/>
    </row>
    <row r="239" ht="14.25" customHeight="1">
      <c r="F239" s="28"/>
      <c r="K239" s="28"/>
      <c r="M239" s="51"/>
    </row>
    <row r="240" ht="14.25" customHeight="1">
      <c r="F240" s="28"/>
      <c r="K240" s="28"/>
      <c r="M240" s="51"/>
    </row>
    <row r="241" ht="14.25" customHeight="1">
      <c r="F241" s="28"/>
      <c r="K241" s="28"/>
      <c r="M241" s="51"/>
    </row>
    <row r="242" ht="14.25" customHeight="1">
      <c r="F242" s="28"/>
      <c r="K242" s="28"/>
      <c r="M242" s="51"/>
    </row>
    <row r="243" ht="14.25" customHeight="1">
      <c r="F243" s="28"/>
      <c r="K243" s="28"/>
      <c r="M243" s="51"/>
    </row>
    <row r="244" ht="14.25" customHeight="1">
      <c r="F244" s="28"/>
      <c r="K244" s="28"/>
      <c r="M244" s="51"/>
    </row>
    <row r="245" ht="14.25" customHeight="1">
      <c r="F245" s="28"/>
      <c r="K245" s="28"/>
      <c r="M245" s="51"/>
    </row>
    <row r="246" ht="14.25" customHeight="1">
      <c r="F246" s="28"/>
      <c r="K246" s="28"/>
      <c r="M246" s="51"/>
    </row>
    <row r="247" ht="14.25" customHeight="1">
      <c r="F247" s="28"/>
      <c r="K247" s="28"/>
      <c r="M247" s="51"/>
    </row>
    <row r="248" ht="14.25" customHeight="1">
      <c r="F248" s="28"/>
      <c r="K248" s="28"/>
      <c r="M248" s="51"/>
    </row>
    <row r="249" ht="14.25" customHeight="1">
      <c r="F249" s="28"/>
      <c r="K249" s="28"/>
      <c r="M249" s="51"/>
    </row>
    <row r="250" ht="14.25" customHeight="1">
      <c r="F250" s="28"/>
      <c r="K250" s="28"/>
      <c r="M250" s="51"/>
    </row>
    <row r="251" ht="14.25" customHeight="1">
      <c r="F251" s="28"/>
      <c r="K251" s="28"/>
      <c r="M251" s="51"/>
    </row>
    <row r="252" ht="14.25" customHeight="1">
      <c r="F252" s="28"/>
      <c r="K252" s="28"/>
      <c r="M252" s="51"/>
    </row>
    <row r="253" ht="14.25" customHeight="1">
      <c r="F253" s="28"/>
      <c r="K253" s="28"/>
      <c r="M253" s="51"/>
    </row>
    <row r="254" ht="14.25" customHeight="1">
      <c r="F254" s="28"/>
      <c r="K254" s="28"/>
      <c r="M254" s="51"/>
    </row>
    <row r="255" ht="14.25" customHeight="1">
      <c r="F255" s="28"/>
      <c r="K255" s="28"/>
      <c r="M255" s="51"/>
    </row>
    <row r="256" ht="14.25" customHeight="1">
      <c r="F256" s="28"/>
      <c r="K256" s="28"/>
      <c r="M256" s="51"/>
    </row>
    <row r="257" ht="14.25" customHeight="1">
      <c r="F257" s="28"/>
      <c r="K257" s="28"/>
      <c r="M257" s="51"/>
    </row>
    <row r="258" ht="14.25" customHeight="1">
      <c r="F258" s="28"/>
      <c r="K258" s="28"/>
      <c r="M258" s="51"/>
    </row>
    <row r="259" ht="14.25" customHeight="1">
      <c r="F259" s="28"/>
      <c r="K259" s="28"/>
      <c r="M259" s="51"/>
    </row>
    <row r="260" ht="14.25" customHeight="1">
      <c r="F260" s="28"/>
      <c r="K260" s="28"/>
      <c r="M260" s="51"/>
    </row>
    <row r="261" ht="14.25" customHeight="1">
      <c r="F261" s="28"/>
      <c r="K261" s="28"/>
      <c r="M261" s="51"/>
    </row>
    <row r="262" ht="14.25" customHeight="1">
      <c r="F262" s="28"/>
      <c r="K262" s="28"/>
      <c r="M262" s="51"/>
    </row>
    <row r="263" ht="14.25" customHeight="1">
      <c r="F263" s="28"/>
      <c r="K263" s="28"/>
      <c r="M263" s="51"/>
    </row>
    <row r="264" ht="14.25" customHeight="1">
      <c r="F264" s="28"/>
      <c r="K264" s="28"/>
      <c r="M264" s="51"/>
    </row>
    <row r="265" ht="14.25" customHeight="1">
      <c r="F265" s="28"/>
      <c r="K265" s="28"/>
      <c r="M265" s="51"/>
    </row>
    <row r="266" ht="14.25" customHeight="1">
      <c r="F266" s="28"/>
      <c r="K266" s="28"/>
      <c r="M266" s="51"/>
    </row>
    <row r="267" ht="14.25" customHeight="1">
      <c r="F267" s="28"/>
      <c r="K267" s="28"/>
      <c r="M267" s="51"/>
    </row>
    <row r="268" ht="14.25" customHeight="1">
      <c r="F268" s="28"/>
      <c r="K268" s="28"/>
      <c r="M268" s="51"/>
    </row>
    <row r="269" ht="14.25" customHeight="1">
      <c r="F269" s="28"/>
      <c r="K269" s="28"/>
      <c r="M269" s="51"/>
    </row>
    <row r="270" ht="14.25" customHeight="1">
      <c r="F270" s="28"/>
      <c r="K270" s="28"/>
      <c r="M270" s="51"/>
    </row>
    <row r="271" ht="14.25" customHeight="1">
      <c r="F271" s="28"/>
      <c r="K271" s="28"/>
      <c r="M271" s="51"/>
    </row>
    <row r="272" ht="14.25" customHeight="1">
      <c r="F272" s="28"/>
      <c r="K272" s="28"/>
      <c r="M272" s="51"/>
    </row>
    <row r="273" ht="14.25" customHeight="1">
      <c r="F273" s="28"/>
      <c r="K273" s="28"/>
      <c r="M273" s="51"/>
    </row>
    <row r="274" ht="14.25" customHeight="1">
      <c r="F274" s="28"/>
      <c r="K274" s="28"/>
      <c r="M274" s="51"/>
    </row>
    <row r="275" ht="14.25" customHeight="1">
      <c r="F275" s="28"/>
      <c r="K275" s="28"/>
      <c r="M275" s="51"/>
    </row>
    <row r="276" ht="14.25" customHeight="1">
      <c r="F276" s="28"/>
      <c r="K276" s="28"/>
      <c r="M276" s="51"/>
    </row>
    <row r="277" ht="14.25" customHeight="1">
      <c r="F277" s="28"/>
      <c r="K277" s="28"/>
      <c r="M277" s="51"/>
    </row>
    <row r="278" ht="14.25" customHeight="1">
      <c r="F278" s="28"/>
      <c r="K278" s="28"/>
      <c r="M278" s="51"/>
    </row>
    <row r="279" ht="14.25" customHeight="1">
      <c r="F279" s="28"/>
      <c r="K279" s="28"/>
      <c r="M279" s="51"/>
    </row>
    <row r="280" ht="14.25" customHeight="1">
      <c r="F280" s="28"/>
      <c r="K280" s="28"/>
      <c r="M280" s="51"/>
    </row>
    <row r="281" ht="14.25" customHeight="1">
      <c r="F281" s="28"/>
      <c r="K281" s="28"/>
      <c r="M281" s="51"/>
    </row>
    <row r="282" ht="14.25" customHeight="1">
      <c r="F282" s="28"/>
      <c r="K282" s="28"/>
      <c r="M282" s="51"/>
    </row>
    <row r="283" ht="14.25" customHeight="1">
      <c r="F283" s="28"/>
      <c r="K283" s="28"/>
      <c r="M283" s="51"/>
    </row>
    <row r="284" ht="14.25" customHeight="1">
      <c r="F284" s="28"/>
      <c r="K284" s="28"/>
      <c r="M284" s="51"/>
    </row>
    <row r="285" ht="14.25" customHeight="1">
      <c r="F285" s="28"/>
      <c r="K285" s="28"/>
      <c r="M285" s="51"/>
    </row>
    <row r="286" ht="14.25" customHeight="1">
      <c r="F286" s="28"/>
      <c r="K286" s="28"/>
      <c r="M286" s="51"/>
    </row>
    <row r="287" ht="14.25" customHeight="1">
      <c r="F287" s="28"/>
      <c r="K287" s="28"/>
      <c r="M287" s="51"/>
    </row>
    <row r="288" ht="14.25" customHeight="1">
      <c r="F288" s="28"/>
      <c r="K288" s="28"/>
      <c r="M288" s="51"/>
    </row>
    <row r="289" ht="14.25" customHeight="1">
      <c r="F289" s="28"/>
      <c r="K289" s="28"/>
      <c r="M289" s="51"/>
    </row>
    <row r="290" ht="14.25" customHeight="1">
      <c r="F290" s="28"/>
      <c r="K290" s="28"/>
      <c r="M290" s="51"/>
    </row>
    <row r="291" ht="14.25" customHeight="1">
      <c r="F291" s="28"/>
      <c r="K291" s="28"/>
      <c r="M291" s="51"/>
    </row>
    <row r="292" ht="14.25" customHeight="1">
      <c r="F292" s="28"/>
      <c r="K292" s="28"/>
      <c r="M292" s="51"/>
    </row>
    <row r="293" ht="14.25" customHeight="1">
      <c r="F293" s="28"/>
      <c r="K293" s="28"/>
      <c r="M293" s="51"/>
    </row>
    <row r="294" ht="14.25" customHeight="1">
      <c r="F294" s="28"/>
      <c r="K294" s="28"/>
      <c r="M294" s="51"/>
    </row>
    <row r="295" ht="14.25" customHeight="1">
      <c r="F295" s="28"/>
      <c r="K295" s="28"/>
      <c r="M295" s="51"/>
    </row>
    <row r="296" ht="14.25" customHeight="1">
      <c r="F296" s="28"/>
      <c r="K296" s="28"/>
      <c r="M296" s="51"/>
    </row>
    <row r="297" ht="14.25" customHeight="1">
      <c r="F297" s="28"/>
      <c r="K297" s="28"/>
      <c r="M297" s="51"/>
    </row>
    <row r="298" ht="14.25" customHeight="1">
      <c r="F298" s="28"/>
      <c r="K298" s="28"/>
      <c r="M298" s="51"/>
    </row>
    <row r="299" ht="14.25" customHeight="1">
      <c r="F299" s="28"/>
      <c r="K299" s="28"/>
      <c r="M299" s="51"/>
    </row>
    <row r="300" ht="14.25" customHeight="1">
      <c r="F300" s="28"/>
      <c r="K300" s="28"/>
      <c r="M300" s="51"/>
    </row>
    <row r="301" ht="14.25" customHeight="1">
      <c r="F301" s="28"/>
      <c r="K301" s="28"/>
      <c r="M301" s="51"/>
    </row>
    <row r="302" ht="14.25" customHeight="1">
      <c r="F302" s="28"/>
      <c r="K302" s="28"/>
      <c r="M302" s="51"/>
    </row>
    <row r="303" ht="14.25" customHeight="1">
      <c r="F303" s="28"/>
      <c r="K303" s="28"/>
      <c r="M303" s="51"/>
    </row>
    <row r="304" ht="14.25" customHeight="1">
      <c r="F304" s="28"/>
      <c r="K304" s="28"/>
      <c r="M304" s="51"/>
    </row>
    <row r="305" ht="14.25" customHeight="1">
      <c r="F305" s="28"/>
      <c r="K305" s="28"/>
      <c r="M305" s="51"/>
    </row>
    <row r="306" ht="14.25" customHeight="1">
      <c r="F306" s="28"/>
      <c r="K306" s="28"/>
      <c r="M306" s="51"/>
    </row>
    <row r="307" ht="14.25" customHeight="1">
      <c r="F307" s="28"/>
      <c r="K307" s="28"/>
      <c r="M307" s="51"/>
    </row>
    <row r="308" ht="14.25" customHeight="1">
      <c r="F308" s="28"/>
      <c r="K308" s="28"/>
      <c r="M308" s="51"/>
    </row>
    <row r="309" ht="14.25" customHeight="1">
      <c r="F309" s="28"/>
      <c r="K309" s="28"/>
      <c r="M309" s="51"/>
    </row>
    <row r="310" ht="14.25" customHeight="1">
      <c r="F310" s="28"/>
      <c r="K310" s="28"/>
      <c r="M310" s="51"/>
    </row>
    <row r="311" ht="14.25" customHeight="1">
      <c r="F311" s="28"/>
      <c r="K311" s="28"/>
      <c r="M311" s="51"/>
    </row>
    <row r="312" ht="14.25" customHeight="1">
      <c r="F312" s="28"/>
      <c r="K312" s="28"/>
      <c r="M312" s="51"/>
    </row>
    <row r="313" ht="14.25" customHeight="1">
      <c r="F313" s="28"/>
      <c r="K313" s="28"/>
      <c r="M313" s="51"/>
    </row>
    <row r="314" ht="14.25" customHeight="1">
      <c r="F314" s="28"/>
      <c r="K314" s="28"/>
      <c r="M314" s="51"/>
    </row>
    <row r="315" ht="14.25" customHeight="1">
      <c r="F315" s="28"/>
      <c r="K315" s="28"/>
      <c r="M315" s="51"/>
    </row>
    <row r="316" ht="14.25" customHeight="1">
      <c r="F316" s="28"/>
      <c r="K316" s="28"/>
      <c r="M316" s="51"/>
    </row>
    <row r="317" ht="14.25" customHeight="1">
      <c r="F317" s="28"/>
      <c r="K317" s="28"/>
      <c r="M317" s="51"/>
    </row>
    <row r="318" ht="14.25" customHeight="1">
      <c r="F318" s="28"/>
      <c r="K318" s="28"/>
      <c r="M318" s="51"/>
    </row>
    <row r="319" ht="14.25" customHeight="1">
      <c r="F319" s="28"/>
      <c r="K319" s="28"/>
      <c r="M319" s="51"/>
    </row>
    <row r="320" ht="14.25" customHeight="1">
      <c r="F320" s="28"/>
      <c r="K320" s="28"/>
      <c r="M320" s="51"/>
    </row>
    <row r="321" ht="14.25" customHeight="1">
      <c r="F321" s="28"/>
      <c r="K321" s="28"/>
      <c r="M321" s="51"/>
    </row>
    <row r="322" ht="14.25" customHeight="1">
      <c r="F322" s="28"/>
      <c r="K322" s="28"/>
      <c r="M322" s="51"/>
    </row>
    <row r="323" ht="14.25" customHeight="1">
      <c r="F323" s="28"/>
      <c r="K323" s="28"/>
      <c r="M323" s="51"/>
    </row>
    <row r="324" ht="14.25" customHeight="1">
      <c r="F324" s="28"/>
      <c r="K324" s="28"/>
      <c r="M324" s="51"/>
    </row>
    <row r="325" ht="14.25" customHeight="1">
      <c r="F325" s="28"/>
      <c r="K325" s="28"/>
      <c r="M325" s="51"/>
    </row>
    <row r="326" ht="14.25" customHeight="1">
      <c r="F326" s="28"/>
      <c r="K326" s="28"/>
      <c r="M326" s="51"/>
    </row>
    <row r="327" ht="14.25" customHeight="1">
      <c r="F327" s="28"/>
      <c r="K327" s="28"/>
      <c r="M327" s="51"/>
    </row>
    <row r="328" ht="14.25" customHeight="1">
      <c r="F328" s="28"/>
      <c r="K328" s="28"/>
      <c r="M328" s="51"/>
    </row>
    <row r="329" ht="14.25" customHeight="1">
      <c r="F329" s="28"/>
      <c r="K329" s="28"/>
      <c r="M329" s="51"/>
    </row>
    <row r="330" ht="14.25" customHeight="1">
      <c r="F330" s="28"/>
      <c r="K330" s="28"/>
      <c r="M330" s="51"/>
    </row>
    <row r="331" ht="14.25" customHeight="1">
      <c r="F331" s="28"/>
      <c r="K331" s="28"/>
      <c r="M331" s="51"/>
    </row>
    <row r="332" ht="14.25" customHeight="1">
      <c r="F332" s="28"/>
      <c r="K332" s="28"/>
      <c r="M332" s="51"/>
    </row>
    <row r="333" ht="14.25" customHeight="1">
      <c r="F333" s="28"/>
      <c r="K333" s="28"/>
      <c r="M333" s="51"/>
    </row>
    <row r="334" ht="14.25" customHeight="1">
      <c r="F334" s="28"/>
      <c r="K334" s="28"/>
      <c r="M334" s="51"/>
    </row>
    <row r="335" ht="14.25" customHeight="1">
      <c r="F335" s="28"/>
      <c r="K335" s="28"/>
      <c r="M335" s="51"/>
    </row>
    <row r="336" ht="14.25" customHeight="1">
      <c r="F336" s="28"/>
      <c r="K336" s="28"/>
      <c r="M336" s="51"/>
    </row>
    <row r="337" ht="14.25" customHeight="1">
      <c r="F337" s="28"/>
      <c r="K337" s="28"/>
      <c r="M337" s="51"/>
    </row>
    <row r="338" ht="14.25" customHeight="1">
      <c r="F338" s="28"/>
      <c r="K338" s="28"/>
      <c r="M338" s="51"/>
    </row>
    <row r="339" ht="14.25" customHeight="1">
      <c r="F339" s="28"/>
      <c r="K339" s="28"/>
      <c r="M339" s="51"/>
    </row>
    <row r="340" ht="14.25" customHeight="1">
      <c r="F340" s="28"/>
      <c r="K340" s="28"/>
      <c r="M340" s="51"/>
    </row>
    <row r="341" ht="14.25" customHeight="1">
      <c r="F341" s="28"/>
      <c r="K341" s="28"/>
      <c r="M341" s="51"/>
    </row>
    <row r="342" ht="14.25" customHeight="1">
      <c r="F342" s="28"/>
      <c r="K342" s="28"/>
      <c r="M342" s="51"/>
    </row>
    <row r="343" ht="14.25" customHeight="1">
      <c r="F343" s="28"/>
      <c r="K343" s="28"/>
      <c r="M343" s="51"/>
    </row>
    <row r="344" ht="14.25" customHeight="1">
      <c r="F344" s="28"/>
      <c r="K344" s="28"/>
      <c r="M344" s="51"/>
    </row>
    <row r="345" ht="14.25" customHeight="1">
      <c r="F345" s="28"/>
      <c r="K345" s="28"/>
      <c r="M345" s="51"/>
    </row>
    <row r="346" ht="14.25" customHeight="1">
      <c r="F346" s="28"/>
      <c r="K346" s="28"/>
      <c r="M346" s="51"/>
    </row>
    <row r="347" ht="14.25" customHeight="1">
      <c r="F347" s="28"/>
      <c r="K347" s="28"/>
      <c r="M347" s="51"/>
    </row>
    <row r="348" ht="14.25" customHeight="1">
      <c r="F348" s="28"/>
      <c r="K348" s="28"/>
      <c r="M348" s="51"/>
    </row>
    <row r="349" ht="14.25" customHeight="1">
      <c r="F349" s="28"/>
      <c r="K349" s="28"/>
      <c r="M349" s="51"/>
    </row>
    <row r="350" ht="14.25" customHeight="1">
      <c r="F350" s="28"/>
      <c r="K350" s="28"/>
      <c r="M350" s="51"/>
    </row>
    <row r="351" ht="14.25" customHeight="1">
      <c r="F351" s="28"/>
      <c r="K351" s="28"/>
      <c r="M351" s="51"/>
    </row>
    <row r="352" ht="14.25" customHeight="1">
      <c r="F352" s="28"/>
      <c r="K352" s="28"/>
      <c r="M352" s="51"/>
    </row>
    <row r="353" ht="14.25" customHeight="1">
      <c r="F353" s="28"/>
      <c r="K353" s="28"/>
      <c r="M353" s="51"/>
    </row>
    <row r="354" ht="14.25" customHeight="1">
      <c r="F354" s="28"/>
      <c r="K354" s="28"/>
      <c r="M354" s="51"/>
    </row>
    <row r="355" ht="14.25" customHeight="1">
      <c r="F355" s="28"/>
      <c r="K355" s="28"/>
      <c r="M355" s="51"/>
    </row>
    <row r="356" ht="14.25" customHeight="1">
      <c r="F356" s="28"/>
      <c r="K356" s="28"/>
      <c r="M356" s="51"/>
    </row>
    <row r="357" ht="14.25" customHeight="1">
      <c r="F357" s="28"/>
      <c r="K357" s="28"/>
      <c r="M357" s="51"/>
    </row>
    <row r="358" ht="14.25" customHeight="1">
      <c r="F358" s="28"/>
      <c r="K358" s="28"/>
      <c r="M358" s="51"/>
    </row>
    <row r="359" ht="14.25" customHeight="1">
      <c r="F359" s="28"/>
      <c r="K359" s="28"/>
      <c r="M359" s="51"/>
    </row>
    <row r="360" ht="14.25" customHeight="1">
      <c r="F360" s="28"/>
      <c r="K360" s="28"/>
      <c r="M360" s="51"/>
    </row>
    <row r="361" ht="14.25" customHeight="1">
      <c r="F361" s="28"/>
      <c r="K361" s="28"/>
      <c r="M361" s="51"/>
    </row>
    <row r="362" ht="14.25" customHeight="1">
      <c r="F362" s="28"/>
      <c r="K362" s="28"/>
      <c r="M362" s="51"/>
    </row>
    <row r="363" ht="14.25" customHeight="1">
      <c r="F363" s="28"/>
      <c r="K363" s="28"/>
      <c r="M363" s="51"/>
    </row>
    <row r="364" ht="14.25" customHeight="1">
      <c r="F364" s="28"/>
      <c r="K364" s="28"/>
      <c r="M364" s="51"/>
    </row>
    <row r="365" ht="14.25" customHeight="1">
      <c r="F365" s="28"/>
      <c r="K365" s="28"/>
      <c r="M365" s="51"/>
    </row>
    <row r="366" ht="14.25" customHeight="1">
      <c r="F366" s="28"/>
      <c r="K366" s="28"/>
      <c r="M366" s="51"/>
    </row>
    <row r="367" ht="14.25" customHeight="1">
      <c r="F367" s="28"/>
      <c r="K367" s="28"/>
      <c r="M367" s="51"/>
    </row>
    <row r="368" ht="14.25" customHeight="1">
      <c r="F368" s="28"/>
      <c r="K368" s="28"/>
      <c r="M368" s="51"/>
    </row>
    <row r="369" ht="14.25" customHeight="1">
      <c r="F369" s="28"/>
      <c r="K369" s="28"/>
      <c r="M369" s="51"/>
    </row>
    <row r="370" ht="14.25" customHeight="1">
      <c r="F370" s="28"/>
      <c r="K370" s="28"/>
      <c r="M370" s="51"/>
    </row>
    <row r="371" ht="14.25" customHeight="1">
      <c r="F371" s="28"/>
      <c r="K371" s="28"/>
      <c r="M371" s="51"/>
    </row>
    <row r="372" ht="14.25" customHeight="1">
      <c r="F372" s="28"/>
      <c r="K372" s="28"/>
      <c r="M372" s="51"/>
    </row>
    <row r="373" ht="14.25" customHeight="1">
      <c r="F373" s="28"/>
      <c r="K373" s="28"/>
      <c r="M373" s="51"/>
    </row>
    <row r="374" ht="14.25" customHeight="1">
      <c r="F374" s="28"/>
      <c r="K374" s="28"/>
      <c r="M374" s="51"/>
    </row>
    <row r="375" ht="14.25" customHeight="1">
      <c r="F375" s="28"/>
      <c r="K375" s="28"/>
      <c r="M375" s="51"/>
    </row>
    <row r="376" ht="14.25" customHeight="1">
      <c r="F376" s="28"/>
      <c r="K376" s="28"/>
      <c r="M376" s="51"/>
    </row>
    <row r="377" ht="14.25" customHeight="1">
      <c r="F377" s="28"/>
      <c r="K377" s="28"/>
      <c r="M377" s="51"/>
    </row>
    <row r="378" ht="14.25" customHeight="1">
      <c r="F378" s="28"/>
      <c r="K378" s="28"/>
      <c r="M378" s="51"/>
    </row>
    <row r="379" ht="14.25" customHeight="1">
      <c r="F379" s="28"/>
      <c r="K379" s="28"/>
      <c r="M379" s="51"/>
    </row>
    <row r="380" ht="14.25" customHeight="1">
      <c r="F380" s="28"/>
      <c r="K380" s="28"/>
      <c r="M380" s="51"/>
    </row>
    <row r="381" ht="14.25" customHeight="1">
      <c r="F381" s="28"/>
      <c r="K381" s="28"/>
      <c r="M381" s="51"/>
    </row>
    <row r="382" ht="14.25" customHeight="1">
      <c r="F382" s="28"/>
      <c r="K382" s="28"/>
      <c r="M382" s="51"/>
    </row>
    <row r="383" ht="14.25" customHeight="1">
      <c r="F383" s="28"/>
      <c r="K383" s="28"/>
      <c r="M383" s="51"/>
    </row>
    <row r="384" ht="14.25" customHeight="1">
      <c r="F384" s="28"/>
      <c r="K384" s="28"/>
      <c r="M384" s="51"/>
    </row>
    <row r="385" ht="14.25" customHeight="1">
      <c r="F385" s="28"/>
      <c r="K385" s="28"/>
      <c r="M385" s="51"/>
    </row>
    <row r="386" ht="14.25" customHeight="1">
      <c r="F386" s="28"/>
      <c r="K386" s="28"/>
      <c r="M386" s="51"/>
    </row>
    <row r="387" ht="14.25" customHeight="1">
      <c r="F387" s="28"/>
      <c r="K387" s="28"/>
      <c r="M387" s="51"/>
    </row>
    <row r="388" ht="14.25" customHeight="1">
      <c r="F388" s="28"/>
      <c r="K388" s="28"/>
      <c r="M388" s="51"/>
    </row>
    <row r="389" ht="14.25" customHeight="1">
      <c r="F389" s="28"/>
      <c r="K389" s="28"/>
      <c r="M389" s="51"/>
    </row>
    <row r="390" ht="14.25" customHeight="1">
      <c r="F390" s="28"/>
      <c r="K390" s="28"/>
      <c r="M390" s="51"/>
    </row>
    <row r="391" ht="14.25" customHeight="1">
      <c r="F391" s="28"/>
      <c r="K391" s="28"/>
      <c r="M391" s="51"/>
    </row>
    <row r="392" ht="14.25" customHeight="1">
      <c r="F392" s="28"/>
      <c r="K392" s="28"/>
      <c r="M392" s="51"/>
    </row>
    <row r="393" ht="14.25" customHeight="1">
      <c r="F393" s="28"/>
      <c r="K393" s="28"/>
      <c r="M393" s="51"/>
    </row>
    <row r="394" ht="14.25" customHeight="1">
      <c r="F394" s="28"/>
      <c r="K394" s="28"/>
      <c r="M394" s="51"/>
    </row>
    <row r="395" ht="14.25" customHeight="1">
      <c r="F395" s="28"/>
      <c r="K395" s="28"/>
      <c r="M395" s="51"/>
    </row>
    <row r="396" ht="14.25" customHeight="1">
      <c r="F396" s="28"/>
      <c r="K396" s="28"/>
      <c r="M396" s="51"/>
    </row>
    <row r="397" ht="14.25" customHeight="1">
      <c r="F397" s="28"/>
      <c r="K397" s="28"/>
      <c r="M397" s="51"/>
    </row>
    <row r="398" ht="14.25" customHeight="1">
      <c r="F398" s="28"/>
      <c r="K398" s="28"/>
      <c r="M398" s="51"/>
    </row>
    <row r="399" ht="14.25" customHeight="1">
      <c r="F399" s="28"/>
      <c r="K399" s="28"/>
      <c r="M399" s="51"/>
    </row>
    <row r="400" ht="14.25" customHeight="1">
      <c r="F400" s="28"/>
      <c r="K400" s="28"/>
      <c r="M400" s="51"/>
    </row>
    <row r="401" ht="14.25" customHeight="1">
      <c r="F401" s="28"/>
      <c r="K401" s="28"/>
      <c r="M401" s="51"/>
    </row>
    <row r="402" ht="14.25" customHeight="1">
      <c r="F402" s="28"/>
      <c r="K402" s="28"/>
      <c r="M402" s="51"/>
    </row>
    <row r="403" ht="14.25" customHeight="1">
      <c r="F403" s="28"/>
      <c r="K403" s="28"/>
      <c r="M403" s="51"/>
    </row>
    <row r="404" ht="14.25" customHeight="1">
      <c r="F404" s="28"/>
      <c r="K404" s="28"/>
      <c r="M404" s="51"/>
    </row>
    <row r="405" ht="14.25" customHeight="1">
      <c r="F405" s="28"/>
      <c r="K405" s="28"/>
      <c r="M405" s="51"/>
    </row>
    <row r="406" ht="14.25" customHeight="1">
      <c r="F406" s="28"/>
      <c r="K406" s="28"/>
      <c r="M406" s="51"/>
    </row>
    <row r="407" ht="14.25" customHeight="1">
      <c r="F407" s="28"/>
      <c r="K407" s="28"/>
      <c r="M407" s="51"/>
    </row>
    <row r="408" ht="14.25" customHeight="1">
      <c r="F408" s="28"/>
      <c r="K408" s="28"/>
      <c r="M408" s="51"/>
    </row>
    <row r="409" ht="14.25" customHeight="1">
      <c r="F409" s="28"/>
      <c r="K409" s="28"/>
      <c r="M409" s="51"/>
    </row>
    <row r="410" ht="14.25" customHeight="1">
      <c r="F410" s="28"/>
      <c r="K410" s="28"/>
      <c r="M410" s="51"/>
    </row>
    <row r="411" ht="14.25" customHeight="1">
      <c r="F411" s="28"/>
      <c r="K411" s="28"/>
      <c r="M411" s="51"/>
    </row>
    <row r="412" ht="14.25" customHeight="1">
      <c r="F412" s="28"/>
      <c r="K412" s="28"/>
      <c r="M412" s="51"/>
    </row>
    <row r="413" ht="14.25" customHeight="1">
      <c r="F413" s="28"/>
      <c r="K413" s="28"/>
      <c r="M413" s="51"/>
    </row>
    <row r="414" ht="14.25" customHeight="1">
      <c r="F414" s="28"/>
      <c r="K414" s="28"/>
      <c r="M414" s="51"/>
    </row>
    <row r="415" ht="14.25" customHeight="1">
      <c r="F415" s="28"/>
      <c r="K415" s="28"/>
      <c r="M415" s="51"/>
    </row>
    <row r="416" ht="14.25" customHeight="1">
      <c r="F416" s="28"/>
      <c r="K416" s="28"/>
      <c r="M416" s="51"/>
    </row>
    <row r="417" ht="14.25" customHeight="1">
      <c r="F417" s="28"/>
      <c r="K417" s="28"/>
      <c r="M417" s="51"/>
    </row>
    <row r="418" ht="14.25" customHeight="1">
      <c r="F418" s="28"/>
      <c r="K418" s="28"/>
      <c r="M418" s="51"/>
    </row>
    <row r="419" ht="14.25" customHeight="1">
      <c r="F419" s="28"/>
      <c r="K419" s="28"/>
      <c r="M419" s="51"/>
    </row>
    <row r="420" ht="14.25" customHeight="1">
      <c r="F420" s="28"/>
      <c r="K420" s="28"/>
      <c r="M420" s="51"/>
    </row>
    <row r="421" ht="14.25" customHeight="1">
      <c r="F421" s="28"/>
      <c r="K421" s="28"/>
      <c r="M421" s="51"/>
    </row>
    <row r="422" ht="14.25" customHeight="1">
      <c r="F422" s="28"/>
      <c r="K422" s="28"/>
      <c r="M422" s="51"/>
    </row>
    <row r="423" ht="14.25" customHeight="1">
      <c r="F423" s="28"/>
      <c r="K423" s="28"/>
      <c r="M423" s="51"/>
    </row>
    <row r="424" ht="14.25" customHeight="1">
      <c r="F424" s="28"/>
      <c r="K424" s="28"/>
      <c r="M424" s="51"/>
    </row>
    <row r="425" ht="14.25" customHeight="1">
      <c r="F425" s="28"/>
      <c r="K425" s="28"/>
      <c r="M425" s="51"/>
    </row>
    <row r="426" ht="14.25" customHeight="1">
      <c r="F426" s="28"/>
      <c r="K426" s="28"/>
      <c r="M426" s="51"/>
    </row>
    <row r="427" ht="14.25" customHeight="1">
      <c r="F427" s="28"/>
      <c r="K427" s="28"/>
      <c r="M427" s="51"/>
    </row>
    <row r="428" ht="14.25" customHeight="1">
      <c r="F428" s="28"/>
      <c r="K428" s="28"/>
      <c r="M428" s="51"/>
    </row>
    <row r="429" ht="14.25" customHeight="1">
      <c r="F429" s="28"/>
      <c r="K429" s="28"/>
      <c r="M429" s="51"/>
    </row>
    <row r="430" ht="14.25" customHeight="1">
      <c r="F430" s="28"/>
      <c r="K430" s="28"/>
      <c r="M430" s="51"/>
    </row>
    <row r="431" ht="14.25" customHeight="1">
      <c r="F431" s="28"/>
      <c r="K431" s="28"/>
      <c r="M431" s="51"/>
    </row>
    <row r="432" ht="14.25" customHeight="1">
      <c r="F432" s="28"/>
      <c r="K432" s="28"/>
      <c r="M432" s="51"/>
    </row>
    <row r="433" ht="14.25" customHeight="1">
      <c r="F433" s="28"/>
      <c r="K433" s="28"/>
      <c r="M433" s="51"/>
    </row>
    <row r="434" ht="14.25" customHeight="1">
      <c r="F434" s="28"/>
      <c r="K434" s="28"/>
      <c r="M434" s="51"/>
    </row>
    <row r="435" ht="14.25" customHeight="1">
      <c r="F435" s="28"/>
      <c r="K435" s="28"/>
      <c r="M435" s="51"/>
    </row>
    <row r="436" ht="14.25" customHeight="1">
      <c r="F436" s="28"/>
      <c r="K436" s="28"/>
      <c r="M436" s="51"/>
    </row>
    <row r="437" ht="14.25" customHeight="1">
      <c r="F437" s="28"/>
      <c r="K437" s="28"/>
      <c r="M437" s="51"/>
    </row>
    <row r="438" ht="14.25" customHeight="1">
      <c r="F438" s="28"/>
      <c r="K438" s="28"/>
      <c r="M438" s="51"/>
    </row>
    <row r="439" ht="14.25" customHeight="1">
      <c r="F439" s="28"/>
      <c r="K439" s="28"/>
      <c r="M439" s="51"/>
    </row>
    <row r="440" ht="14.25" customHeight="1">
      <c r="F440" s="28"/>
      <c r="K440" s="28"/>
      <c r="M440" s="51"/>
    </row>
    <row r="441" ht="14.25" customHeight="1">
      <c r="F441" s="28"/>
      <c r="K441" s="28"/>
      <c r="M441" s="51"/>
    </row>
    <row r="442" ht="14.25" customHeight="1">
      <c r="F442" s="28"/>
      <c r="K442" s="28"/>
      <c r="M442" s="51"/>
    </row>
    <row r="443" ht="14.25" customHeight="1">
      <c r="F443" s="28"/>
      <c r="K443" s="28"/>
      <c r="M443" s="51"/>
    </row>
    <row r="444" ht="14.25" customHeight="1">
      <c r="F444" s="28"/>
      <c r="K444" s="28"/>
      <c r="M444" s="51"/>
    </row>
    <row r="445" ht="14.25" customHeight="1">
      <c r="F445" s="28"/>
      <c r="K445" s="28"/>
      <c r="M445" s="51"/>
    </row>
    <row r="446" ht="14.25" customHeight="1">
      <c r="F446" s="28"/>
      <c r="K446" s="28"/>
      <c r="M446" s="51"/>
    </row>
    <row r="447" ht="14.25" customHeight="1">
      <c r="F447" s="28"/>
      <c r="K447" s="28"/>
      <c r="M447" s="51"/>
    </row>
    <row r="448" ht="14.25" customHeight="1">
      <c r="F448" s="28"/>
      <c r="K448" s="28"/>
      <c r="M448" s="51"/>
    </row>
    <row r="449" ht="14.25" customHeight="1">
      <c r="F449" s="28"/>
      <c r="K449" s="28"/>
      <c r="M449" s="51"/>
    </row>
    <row r="450" ht="14.25" customHeight="1">
      <c r="F450" s="28"/>
      <c r="K450" s="28"/>
      <c r="M450" s="51"/>
    </row>
    <row r="451" ht="14.25" customHeight="1">
      <c r="F451" s="28"/>
      <c r="K451" s="28"/>
      <c r="M451" s="51"/>
    </row>
    <row r="452" ht="14.25" customHeight="1">
      <c r="F452" s="28"/>
      <c r="K452" s="28"/>
      <c r="M452" s="51"/>
    </row>
    <row r="453" ht="14.25" customHeight="1">
      <c r="F453" s="28"/>
      <c r="K453" s="28"/>
      <c r="M453" s="51"/>
    </row>
    <row r="454" ht="14.25" customHeight="1">
      <c r="F454" s="28"/>
      <c r="K454" s="28"/>
      <c r="M454" s="51"/>
    </row>
    <row r="455" ht="14.25" customHeight="1">
      <c r="F455" s="28"/>
      <c r="K455" s="28"/>
      <c r="M455" s="51"/>
    </row>
    <row r="456" ht="14.25" customHeight="1">
      <c r="F456" s="28"/>
      <c r="K456" s="28"/>
      <c r="M456" s="51"/>
    </row>
    <row r="457" ht="14.25" customHeight="1">
      <c r="F457" s="28"/>
      <c r="K457" s="28"/>
      <c r="M457" s="51"/>
    </row>
    <row r="458" ht="14.25" customHeight="1">
      <c r="F458" s="28"/>
      <c r="K458" s="28"/>
      <c r="M458" s="51"/>
    </row>
    <row r="459" ht="14.25" customHeight="1">
      <c r="F459" s="28"/>
      <c r="K459" s="28"/>
      <c r="M459" s="51"/>
    </row>
    <row r="460" ht="14.25" customHeight="1">
      <c r="F460" s="28"/>
      <c r="K460" s="28"/>
      <c r="M460" s="51"/>
    </row>
    <row r="461" ht="14.25" customHeight="1">
      <c r="F461" s="28"/>
      <c r="K461" s="28"/>
      <c r="M461" s="51"/>
    </row>
    <row r="462" ht="14.25" customHeight="1">
      <c r="F462" s="28"/>
      <c r="K462" s="28"/>
      <c r="M462" s="51"/>
    </row>
    <row r="463" ht="14.25" customHeight="1">
      <c r="F463" s="28"/>
      <c r="K463" s="28"/>
      <c r="M463" s="51"/>
    </row>
    <row r="464" ht="14.25" customHeight="1">
      <c r="F464" s="28"/>
      <c r="K464" s="28"/>
      <c r="M464" s="51"/>
    </row>
    <row r="465" ht="14.25" customHeight="1">
      <c r="F465" s="28"/>
      <c r="K465" s="28"/>
      <c r="M465" s="51"/>
    </row>
    <row r="466" ht="14.25" customHeight="1">
      <c r="F466" s="28"/>
      <c r="K466" s="28"/>
      <c r="M466" s="51"/>
    </row>
    <row r="467" ht="14.25" customHeight="1">
      <c r="F467" s="28"/>
      <c r="K467" s="28"/>
      <c r="M467" s="51"/>
    </row>
    <row r="468" ht="14.25" customHeight="1">
      <c r="F468" s="28"/>
      <c r="K468" s="28"/>
      <c r="M468" s="51"/>
    </row>
    <row r="469" ht="14.25" customHeight="1">
      <c r="F469" s="28"/>
      <c r="K469" s="28"/>
      <c r="M469" s="51"/>
    </row>
    <row r="470" ht="14.25" customHeight="1">
      <c r="F470" s="28"/>
      <c r="K470" s="28"/>
      <c r="M470" s="51"/>
    </row>
    <row r="471" ht="14.25" customHeight="1">
      <c r="F471" s="28"/>
      <c r="K471" s="28"/>
      <c r="M471" s="51"/>
    </row>
    <row r="472" ht="14.25" customHeight="1">
      <c r="F472" s="28"/>
      <c r="K472" s="28"/>
      <c r="M472" s="51"/>
    </row>
    <row r="473" ht="14.25" customHeight="1">
      <c r="F473" s="28"/>
      <c r="K473" s="28"/>
      <c r="M473" s="51"/>
    </row>
    <row r="474" ht="14.25" customHeight="1">
      <c r="F474" s="28"/>
      <c r="K474" s="28"/>
      <c r="M474" s="51"/>
    </row>
    <row r="475" ht="14.25" customHeight="1">
      <c r="F475" s="28"/>
      <c r="K475" s="28"/>
      <c r="M475" s="51"/>
    </row>
    <row r="476" ht="14.25" customHeight="1">
      <c r="F476" s="28"/>
      <c r="K476" s="28"/>
      <c r="M476" s="51"/>
    </row>
    <row r="477" ht="14.25" customHeight="1">
      <c r="F477" s="28"/>
      <c r="K477" s="28"/>
      <c r="M477" s="51"/>
    </row>
    <row r="478" ht="14.25" customHeight="1">
      <c r="F478" s="28"/>
      <c r="K478" s="28"/>
      <c r="M478" s="51"/>
    </row>
    <row r="479" ht="14.25" customHeight="1">
      <c r="F479" s="28"/>
      <c r="K479" s="28"/>
      <c r="M479" s="51"/>
    </row>
    <row r="480" ht="14.25" customHeight="1">
      <c r="F480" s="28"/>
      <c r="K480" s="28"/>
      <c r="M480" s="51"/>
    </row>
    <row r="481" ht="14.25" customHeight="1">
      <c r="F481" s="28"/>
      <c r="K481" s="28"/>
      <c r="M481" s="51"/>
    </row>
    <row r="482" ht="14.25" customHeight="1">
      <c r="F482" s="28"/>
      <c r="K482" s="28"/>
      <c r="M482" s="51"/>
    </row>
    <row r="483" ht="14.25" customHeight="1">
      <c r="F483" s="28"/>
      <c r="K483" s="28"/>
      <c r="M483" s="51"/>
    </row>
    <row r="484" ht="14.25" customHeight="1">
      <c r="F484" s="28"/>
      <c r="K484" s="28"/>
      <c r="M484" s="51"/>
    </row>
    <row r="485" ht="14.25" customHeight="1">
      <c r="F485" s="28"/>
      <c r="K485" s="28"/>
      <c r="M485" s="51"/>
    </row>
    <row r="486" ht="14.25" customHeight="1">
      <c r="F486" s="28"/>
      <c r="K486" s="28"/>
      <c r="M486" s="51"/>
    </row>
    <row r="487" ht="14.25" customHeight="1">
      <c r="F487" s="28"/>
      <c r="K487" s="28"/>
      <c r="M487" s="51"/>
    </row>
    <row r="488" ht="14.25" customHeight="1">
      <c r="F488" s="28"/>
      <c r="K488" s="28"/>
      <c r="M488" s="51"/>
    </row>
    <row r="489" ht="14.25" customHeight="1">
      <c r="F489" s="28"/>
      <c r="K489" s="28"/>
      <c r="M489" s="51"/>
    </row>
    <row r="490" ht="14.25" customHeight="1">
      <c r="F490" s="28"/>
      <c r="K490" s="28"/>
      <c r="M490" s="51"/>
    </row>
    <row r="491" ht="14.25" customHeight="1">
      <c r="F491" s="28"/>
      <c r="K491" s="28"/>
      <c r="M491" s="51"/>
    </row>
    <row r="492" ht="14.25" customHeight="1">
      <c r="F492" s="28"/>
      <c r="K492" s="28"/>
      <c r="M492" s="51"/>
    </row>
    <row r="493" ht="14.25" customHeight="1">
      <c r="F493" s="28"/>
      <c r="K493" s="28"/>
      <c r="M493" s="51"/>
    </row>
    <row r="494" ht="14.25" customHeight="1">
      <c r="F494" s="28"/>
      <c r="K494" s="28"/>
      <c r="M494" s="51"/>
    </row>
    <row r="495" ht="14.25" customHeight="1">
      <c r="F495" s="28"/>
      <c r="K495" s="28"/>
      <c r="M495" s="51"/>
    </row>
    <row r="496" ht="14.25" customHeight="1">
      <c r="F496" s="28"/>
      <c r="K496" s="28"/>
      <c r="M496" s="51"/>
    </row>
    <row r="497" ht="14.25" customHeight="1">
      <c r="F497" s="28"/>
      <c r="K497" s="28"/>
      <c r="M497" s="51"/>
    </row>
    <row r="498" ht="14.25" customHeight="1">
      <c r="F498" s="28"/>
      <c r="K498" s="28"/>
      <c r="M498" s="51"/>
    </row>
    <row r="499" ht="14.25" customHeight="1">
      <c r="F499" s="28"/>
      <c r="K499" s="28"/>
      <c r="M499" s="51"/>
    </row>
    <row r="500" ht="14.25" customHeight="1">
      <c r="F500" s="28"/>
      <c r="K500" s="28"/>
      <c r="M500" s="51"/>
    </row>
    <row r="501" ht="14.25" customHeight="1">
      <c r="F501" s="28"/>
      <c r="K501" s="28"/>
      <c r="M501" s="51"/>
    </row>
    <row r="502" ht="14.25" customHeight="1">
      <c r="F502" s="28"/>
      <c r="K502" s="28"/>
      <c r="M502" s="51"/>
    </row>
    <row r="503" ht="14.25" customHeight="1">
      <c r="F503" s="28"/>
      <c r="K503" s="28"/>
      <c r="M503" s="51"/>
    </row>
    <row r="504" ht="14.25" customHeight="1">
      <c r="F504" s="28"/>
      <c r="K504" s="28"/>
      <c r="M504" s="51"/>
    </row>
    <row r="505" ht="14.25" customHeight="1">
      <c r="F505" s="28"/>
      <c r="K505" s="28"/>
      <c r="M505" s="51"/>
    </row>
    <row r="506" ht="14.25" customHeight="1">
      <c r="F506" s="28"/>
      <c r="K506" s="28"/>
      <c r="M506" s="51"/>
    </row>
    <row r="507" ht="14.25" customHeight="1">
      <c r="F507" s="28"/>
      <c r="K507" s="28"/>
      <c r="M507" s="51"/>
    </row>
    <row r="508" ht="14.25" customHeight="1">
      <c r="F508" s="28"/>
      <c r="K508" s="28"/>
      <c r="M508" s="51"/>
    </row>
    <row r="509" ht="14.25" customHeight="1">
      <c r="F509" s="28"/>
      <c r="K509" s="28"/>
      <c r="M509" s="51"/>
    </row>
    <row r="510" ht="14.25" customHeight="1">
      <c r="F510" s="28"/>
      <c r="K510" s="28"/>
      <c r="M510" s="51"/>
    </row>
    <row r="511" ht="14.25" customHeight="1">
      <c r="F511" s="28"/>
      <c r="K511" s="28"/>
      <c r="M511" s="51"/>
    </row>
    <row r="512" ht="14.25" customHeight="1">
      <c r="F512" s="28"/>
      <c r="K512" s="28"/>
      <c r="M512" s="51"/>
    </row>
    <row r="513" ht="14.25" customHeight="1">
      <c r="F513" s="28"/>
      <c r="K513" s="28"/>
      <c r="M513" s="51"/>
    </row>
    <row r="514" ht="14.25" customHeight="1">
      <c r="F514" s="28"/>
      <c r="K514" s="28"/>
      <c r="M514" s="51"/>
    </row>
    <row r="515" ht="14.25" customHeight="1">
      <c r="F515" s="28"/>
      <c r="K515" s="28"/>
      <c r="M515" s="51"/>
    </row>
    <row r="516" ht="14.25" customHeight="1">
      <c r="F516" s="28"/>
      <c r="K516" s="28"/>
      <c r="M516" s="51"/>
    </row>
    <row r="517" ht="14.25" customHeight="1">
      <c r="F517" s="28"/>
      <c r="K517" s="28"/>
      <c r="M517" s="51"/>
    </row>
    <row r="518" ht="14.25" customHeight="1">
      <c r="F518" s="28"/>
      <c r="K518" s="28"/>
      <c r="M518" s="51"/>
    </row>
    <row r="519" ht="14.25" customHeight="1">
      <c r="F519" s="28"/>
      <c r="K519" s="28"/>
      <c r="M519" s="51"/>
    </row>
    <row r="520" ht="14.25" customHeight="1">
      <c r="F520" s="28"/>
      <c r="K520" s="28"/>
      <c r="M520" s="51"/>
    </row>
    <row r="521" ht="14.25" customHeight="1">
      <c r="F521" s="28"/>
      <c r="K521" s="28"/>
      <c r="M521" s="51"/>
    </row>
    <row r="522" ht="14.25" customHeight="1">
      <c r="F522" s="28"/>
      <c r="K522" s="28"/>
      <c r="M522" s="51"/>
    </row>
    <row r="523" ht="14.25" customHeight="1">
      <c r="F523" s="28"/>
      <c r="K523" s="28"/>
      <c r="M523" s="51"/>
    </row>
    <row r="524" ht="14.25" customHeight="1">
      <c r="F524" s="28"/>
      <c r="K524" s="28"/>
      <c r="M524" s="51"/>
    </row>
    <row r="525" ht="14.25" customHeight="1">
      <c r="F525" s="28"/>
      <c r="K525" s="28"/>
      <c r="M525" s="51"/>
    </row>
    <row r="526" ht="14.25" customHeight="1">
      <c r="F526" s="28"/>
      <c r="K526" s="28"/>
      <c r="M526" s="51"/>
    </row>
    <row r="527" ht="14.25" customHeight="1">
      <c r="F527" s="28"/>
      <c r="K527" s="28"/>
      <c r="M527" s="51"/>
    </row>
    <row r="528" ht="14.25" customHeight="1">
      <c r="F528" s="28"/>
      <c r="K528" s="28"/>
      <c r="M528" s="51"/>
    </row>
    <row r="529" ht="14.25" customHeight="1">
      <c r="F529" s="28"/>
      <c r="K529" s="28"/>
      <c r="M529" s="51"/>
    </row>
    <row r="530" ht="14.25" customHeight="1">
      <c r="F530" s="28"/>
      <c r="K530" s="28"/>
      <c r="M530" s="51"/>
    </row>
    <row r="531" ht="14.25" customHeight="1">
      <c r="F531" s="28"/>
      <c r="K531" s="28"/>
      <c r="M531" s="51"/>
    </row>
    <row r="532" ht="14.25" customHeight="1">
      <c r="F532" s="28"/>
      <c r="K532" s="28"/>
      <c r="M532" s="51"/>
    </row>
    <row r="533" ht="14.25" customHeight="1">
      <c r="F533" s="28"/>
      <c r="K533" s="28"/>
      <c r="M533" s="51"/>
    </row>
    <row r="534" ht="14.25" customHeight="1">
      <c r="F534" s="28"/>
      <c r="K534" s="28"/>
      <c r="M534" s="51"/>
    </row>
    <row r="535" ht="14.25" customHeight="1">
      <c r="F535" s="28"/>
      <c r="K535" s="28"/>
      <c r="M535" s="51"/>
    </row>
    <row r="536" ht="14.25" customHeight="1">
      <c r="F536" s="28"/>
      <c r="K536" s="28"/>
      <c r="M536" s="51"/>
    </row>
    <row r="537" ht="14.25" customHeight="1">
      <c r="F537" s="28"/>
      <c r="K537" s="28"/>
      <c r="M537" s="51"/>
    </row>
    <row r="538" ht="14.25" customHeight="1">
      <c r="F538" s="28"/>
      <c r="K538" s="28"/>
      <c r="M538" s="51"/>
    </row>
    <row r="539" ht="14.25" customHeight="1">
      <c r="F539" s="28"/>
      <c r="K539" s="28"/>
      <c r="M539" s="51"/>
    </row>
    <row r="540" ht="14.25" customHeight="1">
      <c r="F540" s="28"/>
      <c r="K540" s="28"/>
      <c r="M540" s="51"/>
    </row>
    <row r="541" ht="14.25" customHeight="1">
      <c r="F541" s="28"/>
      <c r="K541" s="28"/>
      <c r="M541" s="51"/>
    </row>
    <row r="542" ht="14.25" customHeight="1">
      <c r="F542" s="28"/>
      <c r="K542" s="28"/>
      <c r="M542" s="51"/>
    </row>
    <row r="543" ht="14.25" customHeight="1">
      <c r="F543" s="28"/>
      <c r="K543" s="28"/>
      <c r="M543" s="51"/>
    </row>
    <row r="544" ht="14.25" customHeight="1">
      <c r="F544" s="28"/>
      <c r="K544" s="28"/>
      <c r="M544" s="51"/>
    </row>
    <row r="545" ht="14.25" customHeight="1">
      <c r="F545" s="28"/>
      <c r="K545" s="28"/>
      <c r="M545" s="51"/>
    </row>
    <row r="546" ht="14.25" customHeight="1">
      <c r="F546" s="28"/>
      <c r="K546" s="28"/>
      <c r="M546" s="51"/>
    </row>
    <row r="547" ht="14.25" customHeight="1">
      <c r="F547" s="28"/>
      <c r="K547" s="28"/>
      <c r="M547" s="51"/>
    </row>
    <row r="548" ht="14.25" customHeight="1">
      <c r="F548" s="28"/>
      <c r="K548" s="28"/>
      <c r="M548" s="51"/>
    </row>
    <row r="549" ht="14.25" customHeight="1">
      <c r="F549" s="28"/>
      <c r="K549" s="28"/>
      <c r="M549" s="51"/>
    </row>
    <row r="550" ht="14.25" customHeight="1">
      <c r="F550" s="28"/>
      <c r="K550" s="28"/>
      <c r="M550" s="51"/>
    </row>
    <row r="551" ht="14.25" customHeight="1">
      <c r="F551" s="28"/>
      <c r="K551" s="28"/>
      <c r="M551" s="51"/>
    </row>
    <row r="552" ht="14.25" customHeight="1">
      <c r="F552" s="28"/>
      <c r="K552" s="28"/>
      <c r="M552" s="51"/>
    </row>
    <row r="553" ht="14.25" customHeight="1">
      <c r="F553" s="28"/>
      <c r="K553" s="28"/>
      <c r="M553" s="51"/>
    </row>
    <row r="554" ht="14.25" customHeight="1">
      <c r="F554" s="28"/>
      <c r="K554" s="28"/>
      <c r="M554" s="51"/>
    </row>
    <row r="555" ht="14.25" customHeight="1">
      <c r="F555" s="28"/>
      <c r="K555" s="28"/>
      <c r="M555" s="51"/>
    </row>
    <row r="556" ht="14.25" customHeight="1">
      <c r="F556" s="28"/>
      <c r="K556" s="28"/>
      <c r="M556" s="51"/>
    </row>
    <row r="557" ht="14.25" customHeight="1">
      <c r="F557" s="28"/>
      <c r="K557" s="28"/>
      <c r="M557" s="51"/>
    </row>
    <row r="558" ht="14.25" customHeight="1">
      <c r="F558" s="28"/>
      <c r="K558" s="28"/>
      <c r="M558" s="51"/>
    </row>
    <row r="559" ht="14.25" customHeight="1">
      <c r="F559" s="28"/>
      <c r="K559" s="28"/>
      <c r="M559" s="51"/>
    </row>
    <row r="560" ht="14.25" customHeight="1">
      <c r="F560" s="28"/>
      <c r="K560" s="28"/>
      <c r="M560" s="51"/>
    </row>
    <row r="561" ht="14.25" customHeight="1">
      <c r="F561" s="28"/>
      <c r="K561" s="28"/>
      <c r="M561" s="51"/>
    </row>
    <row r="562" ht="14.25" customHeight="1">
      <c r="F562" s="28"/>
      <c r="K562" s="28"/>
      <c r="M562" s="51"/>
    </row>
    <row r="563" ht="14.25" customHeight="1">
      <c r="F563" s="28"/>
      <c r="K563" s="28"/>
      <c r="M563" s="51"/>
    </row>
    <row r="564" ht="14.25" customHeight="1">
      <c r="F564" s="28"/>
      <c r="K564" s="28"/>
      <c r="M564" s="51"/>
    </row>
    <row r="565" ht="14.25" customHeight="1">
      <c r="F565" s="28"/>
      <c r="K565" s="28"/>
      <c r="M565" s="51"/>
    </row>
    <row r="566" ht="14.25" customHeight="1">
      <c r="F566" s="28"/>
      <c r="K566" s="28"/>
      <c r="M566" s="51"/>
    </row>
    <row r="567" ht="14.25" customHeight="1">
      <c r="F567" s="28"/>
      <c r="K567" s="28"/>
      <c r="M567" s="51"/>
    </row>
    <row r="568" ht="14.25" customHeight="1">
      <c r="F568" s="28"/>
      <c r="K568" s="28"/>
      <c r="M568" s="51"/>
    </row>
    <row r="569" ht="14.25" customHeight="1">
      <c r="F569" s="28"/>
      <c r="K569" s="28"/>
      <c r="M569" s="51"/>
    </row>
    <row r="570" ht="14.25" customHeight="1">
      <c r="F570" s="28"/>
      <c r="K570" s="28"/>
      <c r="M570" s="51"/>
    </row>
    <row r="571" ht="14.25" customHeight="1">
      <c r="F571" s="28"/>
      <c r="K571" s="28"/>
      <c r="M571" s="51"/>
    </row>
    <row r="572" ht="14.25" customHeight="1">
      <c r="F572" s="28"/>
      <c r="K572" s="28"/>
      <c r="M572" s="51"/>
    </row>
    <row r="573" ht="14.25" customHeight="1">
      <c r="F573" s="28"/>
      <c r="K573" s="28"/>
      <c r="M573" s="51"/>
    </row>
    <row r="574" ht="14.25" customHeight="1">
      <c r="F574" s="28"/>
      <c r="K574" s="28"/>
      <c r="M574" s="51"/>
    </row>
    <row r="575" ht="14.25" customHeight="1">
      <c r="F575" s="28"/>
      <c r="K575" s="28"/>
      <c r="M575" s="51"/>
    </row>
    <row r="576" ht="14.25" customHeight="1">
      <c r="F576" s="28"/>
      <c r="K576" s="28"/>
      <c r="M576" s="51"/>
    </row>
    <row r="577" ht="14.25" customHeight="1">
      <c r="F577" s="28"/>
      <c r="K577" s="28"/>
      <c r="M577" s="51"/>
    </row>
    <row r="578" ht="14.25" customHeight="1">
      <c r="F578" s="28"/>
      <c r="K578" s="28"/>
      <c r="M578" s="51"/>
    </row>
    <row r="579" ht="14.25" customHeight="1">
      <c r="F579" s="28"/>
      <c r="K579" s="28"/>
      <c r="M579" s="51"/>
    </row>
    <row r="580" ht="14.25" customHeight="1">
      <c r="F580" s="28"/>
      <c r="K580" s="28"/>
      <c r="M580" s="51"/>
    </row>
    <row r="581" ht="14.25" customHeight="1">
      <c r="F581" s="28"/>
      <c r="K581" s="28"/>
      <c r="M581" s="51"/>
    </row>
    <row r="582" ht="14.25" customHeight="1">
      <c r="F582" s="28"/>
      <c r="K582" s="28"/>
      <c r="M582" s="51"/>
    </row>
    <row r="583" ht="14.25" customHeight="1">
      <c r="F583" s="28"/>
      <c r="K583" s="28"/>
      <c r="M583" s="51"/>
    </row>
    <row r="584" ht="14.25" customHeight="1">
      <c r="F584" s="28"/>
      <c r="K584" s="28"/>
      <c r="M584" s="51"/>
    </row>
    <row r="585" ht="14.25" customHeight="1">
      <c r="F585" s="28"/>
      <c r="K585" s="28"/>
      <c r="M585" s="51"/>
    </row>
    <row r="586" ht="14.25" customHeight="1">
      <c r="F586" s="28"/>
      <c r="K586" s="28"/>
      <c r="M586" s="51"/>
    </row>
    <row r="587" ht="14.25" customHeight="1">
      <c r="F587" s="28"/>
      <c r="K587" s="28"/>
      <c r="M587" s="51"/>
    </row>
    <row r="588" ht="14.25" customHeight="1">
      <c r="F588" s="28"/>
      <c r="K588" s="28"/>
      <c r="M588" s="51"/>
    </row>
    <row r="589" ht="14.25" customHeight="1">
      <c r="F589" s="28"/>
      <c r="K589" s="28"/>
      <c r="M589" s="51"/>
    </row>
    <row r="590" ht="14.25" customHeight="1">
      <c r="F590" s="28"/>
      <c r="K590" s="28"/>
      <c r="M590" s="51"/>
    </row>
    <row r="591" ht="14.25" customHeight="1">
      <c r="F591" s="28"/>
      <c r="K591" s="28"/>
      <c r="M591" s="51"/>
    </row>
    <row r="592" ht="14.25" customHeight="1">
      <c r="F592" s="28"/>
      <c r="K592" s="28"/>
      <c r="M592" s="51"/>
    </row>
    <row r="593" ht="14.25" customHeight="1">
      <c r="F593" s="28"/>
      <c r="K593" s="28"/>
      <c r="M593" s="51"/>
    </row>
    <row r="594" ht="14.25" customHeight="1">
      <c r="F594" s="28"/>
      <c r="K594" s="28"/>
      <c r="M594" s="51"/>
    </row>
    <row r="595" ht="14.25" customHeight="1">
      <c r="F595" s="28"/>
      <c r="K595" s="28"/>
      <c r="M595" s="51"/>
    </row>
    <row r="596" ht="14.25" customHeight="1">
      <c r="F596" s="28"/>
      <c r="K596" s="28"/>
      <c r="M596" s="51"/>
    </row>
    <row r="597" ht="14.25" customHeight="1">
      <c r="F597" s="28"/>
      <c r="K597" s="28"/>
      <c r="M597" s="51"/>
    </row>
    <row r="598" ht="14.25" customHeight="1">
      <c r="F598" s="28"/>
      <c r="K598" s="28"/>
      <c r="M598" s="51"/>
    </row>
    <row r="599" ht="14.25" customHeight="1">
      <c r="F599" s="28"/>
      <c r="K599" s="28"/>
      <c r="M599" s="51"/>
    </row>
    <row r="600" ht="14.25" customHeight="1">
      <c r="F600" s="28"/>
      <c r="K600" s="28"/>
      <c r="M600" s="51"/>
    </row>
    <row r="601" ht="14.25" customHeight="1">
      <c r="F601" s="28"/>
      <c r="K601" s="28"/>
      <c r="M601" s="51"/>
    </row>
    <row r="602" ht="14.25" customHeight="1">
      <c r="F602" s="28"/>
      <c r="K602" s="28"/>
      <c r="M602" s="51"/>
    </row>
    <row r="603" ht="14.25" customHeight="1">
      <c r="F603" s="28"/>
      <c r="K603" s="28"/>
      <c r="M603" s="51"/>
    </row>
    <row r="604" ht="14.25" customHeight="1">
      <c r="F604" s="28"/>
      <c r="K604" s="28"/>
      <c r="M604" s="51"/>
    </row>
    <row r="605" ht="14.25" customHeight="1">
      <c r="F605" s="28"/>
      <c r="K605" s="28"/>
      <c r="M605" s="51"/>
    </row>
    <row r="606" ht="14.25" customHeight="1">
      <c r="F606" s="28"/>
      <c r="K606" s="28"/>
      <c r="M606" s="51"/>
    </row>
    <row r="607" ht="14.25" customHeight="1">
      <c r="F607" s="28"/>
      <c r="K607" s="28"/>
      <c r="M607" s="51"/>
    </row>
    <row r="608" ht="14.25" customHeight="1">
      <c r="F608" s="28"/>
      <c r="K608" s="28"/>
      <c r="M608" s="51"/>
    </row>
    <row r="609" ht="14.25" customHeight="1">
      <c r="F609" s="28"/>
      <c r="K609" s="28"/>
      <c r="M609" s="51"/>
    </row>
    <row r="610" ht="14.25" customHeight="1">
      <c r="F610" s="28"/>
      <c r="K610" s="28"/>
      <c r="M610" s="51"/>
    </row>
    <row r="611" ht="14.25" customHeight="1">
      <c r="F611" s="28"/>
      <c r="K611" s="28"/>
      <c r="M611" s="51"/>
    </row>
    <row r="612" ht="14.25" customHeight="1">
      <c r="F612" s="28"/>
      <c r="K612" s="28"/>
      <c r="M612" s="51"/>
    </row>
    <row r="613" ht="14.25" customHeight="1">
      <c r="F613" s="28"/>
      <c r="K613" s="28"/>
      <c r="M613" s="51"/>
    </row>
    <row r="614" ht="14.25" customHeight="1">
      <c r="F614" s="28"/>
      <c r="K614" s="28"/>
      <c r="M614" s="51"/>
    </row>
    <row r="615" ht="14.25" customHeight="1">
      <c r="F615" s="28"/>
      <c r="K615" s="28"/>
      <c r="M615" s="51"/>
    </row>
    <row r="616" ht="14.25" customHeight="1">
      <c r="F616" s="28"/>
      <c r="K616" s="28"/>
      <c r="M616" s="51"/>
    </row>
    <row r="617" ht="14.25" customHeight="1">
      <c r="F617" s="28"/>
      <c r="K617" s="28"/>
      <c r="M617" s="51"/>
    </row>
    <row r="618" ht="14.25" customHeight="1">
      <c r="F618" s="28"/>
      <c r="K618" s="28"/>
      <c r="M618" s="51"/>
    </row>
    <row r="619" ht="14.25" customHeight="1">
      <c r="F619" s="28"/>
      <c r="K619" s="28"/>
      <c r="M619" s="51"/>
    </row>
    <row r="620" ht="14.25" customHeight="1">
      <c r="F620" s="28"/>
      <c r="K620" s="28"/>
      <c r="M620" s="51"/>
    </row>
    <row r="621" ht="14.25" customHeight="1">
      <c r="F621" s="28"/>
      <c r="K621" s="28"/>
      <c r="M621" s="51"/>
    </row>
    <row r="622" ht="14.25" customHeight="1">
      <c r="F622" s="28"/>
      <c r="K622" s="28"/>
      <c r="M622" s="51"/>
    </row>
    <row r="623" ht="14.25" customHeight="1">
      <c r="F623" s="28"/>
      <c r="K623" s="28"/>
      <c r="M623" s="51"/>
    </row>
    <row r="624" ht="14.25" customHeight="1">
      <c r="F624" s="28"/>
      <c r="K624" s="28"/>
      <c r="M624" s="51"/>
    </row>
    <row r="625" ht="14.25" customHeight="1">
      <c r="F625" s="28"/>
      <c r="K625" s="28"/>
      <c r="M625" s="51"/>
    </row>
    <row r="626" ht="14.25" customHeight="1">
      <c r="F626" s="28"/>
      <c r="K626" s="28"/>
      <c r="M626" s="51"/>
    </row>
    <row r="627" ht="14.25" customHeight="1">
      <c r="F627" s="28"/>
      <c r="K627" s="28"/>
      <c r="M627" s="51"/>
    </row>
    <row r="628" ht="14.25" customHeight="1">
      <c r="F628" s="28"/>
      <c r="K628" s="28"/>
      <c r="M628" s="51"/>
    </row>
    <row r="629" ht="14.25" customHeight="1">
      <c r="F629" s="28"/>
      <c r="K629" s="28"/>
      <c r="M629" s="51"/>
    </row>
    <row r="630" ht="14.25" customHeight="1">
      <c r="F630" s="28"/>
      <c r="K630" s="28"/>
      <c r="M630" s="51"/>
    </row>
    <row r="631" ht="14.25" customHeight="1">
      <c r="F631" s="28"/>
      <c r="K631" s="28"/>
      <c r="M631" s="51"/>
    </row>
    <row r="632" ht="14.25" customHeight="1">
      <c r="F632" s="28"/>
      <c r="K632" s="28"/>
      <c r="M632" s="51"/>
    </row>
    <row r="633" ht="14.25" customHeight="1">
      <c r="F633" s="28"/>
      <c r="K633" s="28"/>
      <c r="M633" s="51"/>
    </row>
    <row r="634" ht="14.25" customHeight="1">
      <c r="F634" s="28"/>
      <c r="K634" s="28"/>
      <c r="M634" s="51"/>
    </row>
    <row r="635" ht="14.25" customHeight="1">
      <c r="F635" s="28"/>
      <c r="K635" s="28"/>
      <c r="M635" s="51"/>
    </row>
    <row r="636" ht="14.25" customHeight="1">
      <c r="F636" s="28"/>
      <c r="K636" s="28"/>
      <c r="M636" s="51"/>
    </row>
    <row r="637" ht="14.25" customHeight="1">
      <c r="F637" s="28"/>
      <c r="K637" s="28"/>
      <c r="M637" s="51"/>
    </row>
    <row r="638" ht="14.25" customHeight="1">
      <c r="F638" s="28"/>
      <c r="K638" s="28"/>
      <c r="M638" s="51"/>
    </row>
    <row r="639" ht="14.25" customHeight="1">
      <c r="F639" s="28"/>
      <c r="K639" s="28"/>
      <c r="M639" s="51"/>
    </row>
    <row r="640" ht="14.25" customHeight="1">
      <c r="F640" s="28"/>
      <c r="K640" s="28"/>
      <c r="M640" s="51"/>
    </row>
    <row r="641" ht="14.25" customHeight="1">
      <c r="F641" s="28"/>
      <c r="K641" s="28"/>
      <c r="M641" s="51"/>
    </row>
    <row r="642" ht="14.25" customHeight="1">
      <c r="F642" s="28"/>
      <c r="K642" s="28"/>
      <c r="M642" s="51"/>
    </row>
    <row r="643" ht="14.25" customHeight="1">
      <c r="F643" s="28"/>
      <c r="K643" s="28"/>
      <c r="M643" s="51"/>
    </row>
    <row r="644" ht="14.25" customHeight="1">
      <c r="F644" s="28"/>
      <c r="K644" s="28"/>
      <c r="M644" s="51"/>
    </row>
    <row r="645" ht="14.25" customHeight="1">
      <c r="F645" s="28"/>
      <c r="K645" s="28"/>
      <c r="M645" s="51"/>
    </row>
    <row r="646" ht="14.25" customHeight="1">
      <c r="F646" s="28"/>
      <c r="K646" s="28"/>
      <c r="M646" s="51"/>
    </row>
    <row r="647" ht="14.25" customHeight="1">
      <c r="F647" s="28"/>
      <c r="K647" s="28"/>
      <c r="M647" s="51"/>
    </row>
    <row r="648" ht="14.25" customHeight="1">
      <c r="F648" s="28"/>
      <c r="K648" s="28"/>
      <c r="M648" s="51"/>
    </row>
    <row r="649" ht="14.25" customHeight="1">
      <c r="F649" s="28"/>
      <c r="K649" s="28"/>
      <c r="M649" s="51"/>
    </row>
    <row r="650" ht="14.25" customHeight="1">
      <c r="F650" s="28"/>
      <c r="K650" s="28"/>
      <c r="M650" s="51"/>
    </row>
    <row r="651" ht="14.25" customHeight="1">
      <c r="F651" s="28"/>
      <c r="K651" s="28"/>
      <c r="M651" s="51"/>
    </row>
    <row r="652" ht="14.25" customHeight="1">
      <c r="F652" s="28"/>
      <c r="K652" s="28"/>
      <c r="M652" s="51"/>
    </row>
    <row r="653" ht="14.25" customHeight="1">
      <c r="F653" s="28"/>
      <c r="K653" s="28"/>
      <c r="M653" s="51"/>
    </row>
    <row r="654" ht="14.25" customHeight="1">
      <c r="F654" s="28"/>
      <c r="K654" s="28"/>
      <c r="M654" s="51"/>
    </row>
    <row r="655" ht="14.25" customHeight="1">
      <c r="F655" s="28"/>
      <c r="K655" s="28"/>
      <c r="M655" s="51"/>
    </row>
    <row r="656" ht="14.25" customHeight="1">
      <c r="F656" s="28"/>
      <c r="K656" s="28"/>
      <c r="M656" s="51"/>
    </row>
    <row r="657" ht="14.25" customHeight="1">
      <c r="F657" s="28"/>
      <c r="K657" s="28"/>
      <c r="M657" s="51"/>
    </row>
    <row r="658" ht="14.25" customHeight="1">
      <c r="F658" s="28"/>
      <c r="K658" s="28"/>
      <c r="M658" s="51"/>
    </row>
    <row r="659" ht="14.25" customHeight="1">
      <c r="F659" s="28"/>
      <c r="K659" s="28"/>
      <c r="M659" s="51"/>
    </row>
    <row r="660" ht="14.25" customHeight="1">
      <c r="F660" s="28"/>
      <c r="K660" s="28"/>
      <c r="M660" s="51"/>
    </row>
    <row r="661" ht="14.25" customHeight="1">
      <c r="F661" s="28"/>
      <c r="K661" s="28"/>
      <c r="M661" s="51"/>
    </row>
    <row r="662" ht="14.25" customHeight="1">
      <c r="F662" s="28"/>
      <c r="K662" s="28"/>
      <c r="M662" s="51"/>
    </row>
    <row r="663" ht="14.25" customHeight="1">
      <c r="F663" s="28"/>
      <c r="K663" s="28"/>
      <c r="M663" s="51"/>
    </row>
    <row r="664" ht="14.25" customHeight="1">
      <c r="F664" s="28"/>
      <c r="K664" s="28"/>
      <c r="M664" s="51"/>
    </row>
    <row r="665" ht="14.25" customHeight="1">
      <c r="F665" s="28"/>
      <c r="K665" s="28"/>
      <c r="M665" s="51"/>
    </row>
    <row r="666" ht="14.25" customHeight="1">
      <c r="F666" s="28"/>
      <c r="K666" s="28"/>
      <c r="M666" s="51"/>
    </row>
    <row r="667" ht="14.25" customHeight="1">
      <c r="F667" s="28"/>
      <c r="K667" s="28"/>
      <c r="M667" s="51"/>
    </row>
    <row r="668" ht="14.25" customHeight="1">
      <c r="F668" s="28"/>
      <c r="K668" s="28"/>
      <c r="M668" s="51"/>
    </row>
    <row r="669" ht="14.25" customHeight="1">
      <c r="F669" s="28"/>
      <c r="K669" s="28"/>
      <c r="M669" s="51"/>
    </row>
    <row r="670" ht="14.25" customHeight="1">
      <c r="F670" s="28"/>
      <c r="K670" s="28"/>
      <c r="M670" s="51"/>
    </row>
    <row r="671" ht="14.25" customHeight="1">
      <c r="F671" s="28"/>
      <c r="K671" s="28"/>
      <c r="M671" s="51"/>
    </row>
    <row r="672" ht="14.25" customHeight="1">
      <c r="F672" s="28"/>
      <c r="K672" s="28"/>
      <c r="M672" s="51"/>
    </row>
    <row r="673" ht="14.25" customHeight="1">
      <c r="F673" s="28"/>
      <c r="K673" s="28"/>
      <c r="M673" s="51"/>
    </row>
    <row r="674" ht="14.25" customHeight="1">
      <c r="F674" s="28"/>
      <c r="K674" s="28"/>
      <c r="M674" s="51"/>
    </row>
    <row r="675" ht="14.25" customHeight="1">
      <c r="F675" s="28"/>
      <c r="K675" s="28"/>
      <c r="M675" s="51"/>
    </row>
    <row r="676" ht="14.25" customHeight="1">
      <c r="F676" s="28"/>
      <c r="K676" s="28"/>
      <c r="M676" s="51"/>
    </row>
    <row r="677" ht="14.25" customHeight="1">
      <c r="F677" s="28"/>
      <c r="K677" s="28"/>
      <c r="M677" s="51"/>
    </row>
    <row r="678" ht="14.25" customHeight="1">
      <c r="F678" s="28"/>
      <c r="K678" s="28"/>
      <c r="M678" s="51"/>
    </row>
    <row r="679" ht="14.25" customHeight="1">
      <c r="F679" s="28"/>
      <c r="K679" s="28"/>
      <c r="M679" s="51"/>
    </row>
    <row r="680" ht="14.25" customHeight="1">
      <c r="F680" s="28"/>
      <c r="K680" s="28"/>
      <c r="M680" s="51"/>
    </row>
    <row r="681" ht="14.25" customHeight="1">
      <c r="F681" s="28"/>
      <c r="K681" s="28"/>
      <c r="M681" s="51"/>
    </row>
    <row r="682" ht="14.25" customHeight="1">
      <c r="F682" s="28"/>
      <c r="K682" s="28"/>
      <c r="M682" s="51"/>
    </row>
    <row r="683" ht="14.25" customHeight="1">
      <c r="F683" s="28"/>
      <c r="K683" s="28"/>
      <c r="M683" s="51"/>
    </row>
    <row r="684" ht="14.25" customHeight="1">
      <c r="F684" s="28"/>
      <c r="K684" s="28"/>
      <c r="M684" s="51"/>
    </row>
    <row r="685" ht="14.25" customHeight="1">
      <c r="F685" s="28"/>
      <c r="K685" s="28"/>
      <c r="M685" s="51"/>
    </row>
    <row r="686" ht="14.25" customHeight="1">
      <c r="F686" s="28"/>
      <c r="K686" s="28"/>
      <c r="M686" s="51"/>
    </row>
    <row r="687" ht="14.25" customHeight="1">
      <c r="F687" s="28"/>
      <c r="K687" s="28"/>
      <c r="M687" s="51"/>
    </row>
    <row r="688" ht="14.25" customHeight="1">
      <c r="F688" s="28"/>
      <c r="K688" s="28"/>
      <c r="M688" s="51"/>
    </row>
    <row r="689" ht="14.25" customHeight="1">
      <c r="F689" s="28"/>
      <c r="K689" s="28"/>
      <c r="M689" s="51"/>
    </row>
    <row r="690" ht="14.25" customHeight="1">
      <c r="F690" s="28"/>
      <c r="K690" s="28"/>
      <c r="M690" s="51"/>
    </row>
    <row r="691" ht="14.25" customHeight="1">
      <c r="F691" s="28"/>
      <c r="K691" s="28"/>
      <c r="M691" s="51"/>
    </row>
    <row r="692" ht="14.25" customHeight="1">
      <c r="F692" s="28"/>
      <c r="K692" s="28"/>
      <c r="M692" s="51"/>
    </row>
    <row r="693" ht="14.25" customHeight="1">
      <c r="F693" s="28"/>
      <c r="K693" s="28"/>
      <c r="M693" s="51"/>
    </row>
    <row r="694" ht="14.25" customHeight="1">
      <c r="F694" s="28"/>
      <c r="K694" s="28"/>
      <c r="M694" s="51"/>
    </row>
    <row r="695" ht="14.25" customHeight="1">
      <c r="F695" s="28"/>
      <c r="K695" s="28"/>
      <c r="M695" s="51"/>
    </row>
    <row r="696" ht="14.25" customHeight="1">
      <c r="F696" s="28"/>
      <c r="K696" s="28"/>
      <c r="M696" s="51"/>
    </row>
    <row r="697" ht="14.25" customHeight="1">
      <c r="F697" s="28"/>
      <c r="K697" s="28"/>
      <c r="M697" s="51"/>
    </row>
    <row r="698" ht="14.25" customHeight="1">
      <c r="F698" s="28"/>
      <c r="K698" s="28"/>
      <c r="M698" s="51"/>
    </row>
    <row r="699" ht="14.25" customHeight="1">
      <c r="F699" s="28"/>
      <c r="K699" s="28"/>
      <c r="M699" s="51"/>
    </row>
    <row r="700" ht="14.25" customHeight="1">
      <c r="F700" s="28"/>
      <c r="K700" s="28"/>
      <c r="M700" s="51"/>
    </row>
    <row r="701" ht="14.25" customHeight="1">
      <c r="F701" s="28"/>
      <c r="K701" s="28"/>
      <c r="M701" s="51"/>
    </row>
    <row r="702" ht="14.25" customHeight="1">
      <c r="F702" s="28"/>
      <c r="K702" s="28"/>
      <c r="M702" s="51"/>
    </row>
    <row r="703" ht="14.25" customHeight="1">
      <c r="F703" s="28"/>
      <c r="K703" s="28"/>
      <c r="M703" s="51"/>
    </row>
    <row r="704" ht="14.25" customHeight="1">
      <c r="F704" s="28"/>
      <c r="K704" s="28"/>
      <c r="M704" s="51"/>
    </row>
    <row r="705" ht="14.25" customHeight="1">
      <c r="F705" s="28"/>
      <c r="K705" s="28"/>
      <c r="M705" s="51"/>
    </row>
    <row r="706" ht="14.25" customHeight="1">
      <c r="F706" s="28"/>
      <c r="K706" s="28"/>
      <c r="M706" s="51"/>
    </row>
    <row r="707" ht="14.25" customHeight="1">
      <c r="F707" s="28"/>
      <c r="K707" s="28"/>
      <c r="M707" s="51"/>
    </row>
    <row r="708" ht="14.25" customHeight="1">
      <c r="F708" s="28"/>
      <c r="K708" s="28"/>
      <c r="M708" s="51"/>
    </row>
    <row r="709" ht="14.25" customHeight="1">
      <c r="F709" s="28"/>
      <c r="K709" s="28"/>
      <c r="M709" s="51"/>
    </row>
    <row r="710" ht="14.25" customHeight="1">
      <c r="F710" s="28"/>
      <c r="K710" s="28"/>
      <c r="M710" s="51"/>
    </row>
    <row r="711" ht="14.25" customHeight="1">
      <c r="F711" s="28"/>
      <c r="K711" s="28"/>
      <c r="M711" s="51"/>
    </row>
    <row r="712" ht="14.25" customHeight="1">
      <c r="F712" s="28"/>
      <c r="K712" s="28"/>
      <c r="M712" s="51"/>
    </row>
    <row r="713" ht="14.25" customHeight="1">
      <c r="F713" s="28"/>
      <c r="K713" s="28"/>
      <c r="M713" s="51"/>
    </row>
    <row r="714" ht="14.25" customHeight="1">
      <c r="F714" s="28"/>
      <c r="K714" s="28"/>
      <c r="M714" s="51"/>
    </row>
    <row r="715" ht="14.25" customHeight="1">
      <c r="F715" s="28"/>
      <c r="K715" s="28"/>
      <c r="M715" s="51"/>
    </row>
    <row r="716" ht="14.25" customHeight="1">
      <c r="F716" s="28"/>
      <c r="K716" s="28"/>
      <c r="M716" s="51"/>
    </row>
    <row r="717" ht="14.25" customHeight="1">
      <c r="F717" s="28"/>
      <c r="K717" s="28"/>
      <c r="M717" s="51"/>
    </row>
    <row r="718" ht="14.25" customHeight="1">
      <c r="F718" s="28"/>
      <c r="K718" s="28"/>
      <c r="M718" s="51"/>
    </row>
    <row r="719" ht="14.25" customHeight="1">
      <c r="F719" s="28"/>
      <c r="K719" s="28"/>
      <c r="M719" s="51"/>
    </row>
    <row r="720" ht="14.25" customHeight="1">
      <c r="F720" s="28"/>
      <c r="K720" s="28"/>
      <c r="M720" s="51"/>
    </row>
    <row r="721" ht="14.25" customHeight="1">
      <c r="F721" s="28"/>
      <c r="K721" s="28"/>
      <c r="M721" s="51"/>
    </row>
    <row r="722" ht="14.25" customHeight="1">
      <c r="F722" s="28"/>
      <c r="K722" s="28"/>
      <c r="M722" s="51"/>
    </row>
    <row r="723" ht="14.25" customHeight="1">
      <c r="F723" s="28"/>
      <c r="K723" s="28"/>
      <c r="M723" s="51"/>
    </row>
    <row r="724" ht="14.25" customHeight="1">
      <c r="F724" s="28"/>
      <c r="K724" s="28"/>
      <c r="M724" s="51"/>
    </row>
    <row r="725" ht="14.25" customHeight="1">
      <c r="F725" s="28"/>
      <c r="K725" s="28"/>
      <c r="M725" s="51"/>
    </row>
    <row r="726" ht="14.25" customHeight="1">
      <c r="F726" s="28"/>
      <c r="K726" s="28"/>
      <c r="M726" s="51"/>
    </row>
    <row r="727" ht="14.25" customHeight="1">
      <c r="F727" s="28"/>
      <c r="K727" s="28"/>
      <c r="M727" s="51"/>
    </row>
    <row r="728" ht="14.25" customHeight="1">
      <c r="F728" s="28"/>
      <c r="K728" s="28"/>
      <c r="M728" s="51"/>
    </row>
    <row r="729" ht="14.25" customHeight="1">
      <c r="F729" s="28"/>
      <c r="K729" s="28"/>
      <c r="M729" s="51"/>
    </row>
    <row r="730" ht="14.25" customHeight="1">
      <c r="F730" s="28"/>
      <c r="K730" s="28"/>
      <c r="M730" s="51"/>
    </row>
    <row r="731" ht="14.25" customHeight="1">
      <c r="F731" s="28"/>
      <c r="K731" s="28"/>
      <c r="M731" s="51"/>
    </row>
    <row r="732" ht="14.25" customHeight="1">
      <c r="F732" s="28"/>
      <c r="K732" s="28"/>
      <c r="M732" s="51"/>
    </row>
    <row r="733" ht="14.25" customHeight="1">
      <c r="F733" s="28"/>
      <c r="K733" s="28"/>
      <c r="M733" s="51"/>
    </row>
    <row r="734" ht="14.25" customHeight="1">
      <c r="F734" s="28"/>
      <c r="K734" s="28"/>
      <c r="M734" s="51"/>
    </row>
    <row r="735" ht="14.25" customHeight="1">
      <c r="F735" s="28"/>
      <c r="K735" s="28"/>
      <c r="M735" s="51"/>
    </row>
    <row r="736" ht="14.25" customHeight="1">
      <c r="F736" s="28"/>
      <c r="K736" s="28"/>
      <c r="M736" s="51"/>
    </row>
    <row r="737" ht="14.25" customHeight="1">
      <c r="F737" s="28"/>
      <c r="K737" s="28"/>
      <c r="M737" s="51"/>
    </row>
    <row r="738" ht="14.25" customHeight="1">
      <c r="F738" s="28"/>
      <c r="K738" s="28"/>
      <c r="M738" s="51"/>
    </row>
    <row r="739" ht="14.25" customHeight="1">
      <c r="F739" s="28"/>
      <c r="K739" s="28"/>
      <c r="M739" s="51"/>
    </row>
    <row r="740" ht="14.25" customHeight="1">
      <c r="F740" s="28"/>
      <c r="K740" s="28"/>
      <c r="M740" s="51"/>
    </row>
    <row r="741" ht="14.25" customHeight="1">
      <c r="F741" s="28"/>
      <c r="K741" s="28"/>
      <c r="M741" s="51"/>
    </row>
    <row r="742" ht="14.25" customHeight="1">
      <c r="F742" s="28"/>
      <c r="K742" s="28"/>
      <c r="M742" s="51"/>
    </row>
    <row r="743" ht="14.25" customHeight="1">
      <c r="F743" s="28"/>
      <c r="K743" s="28"/>
      <c r="M743" s="51"/>
    </row>
    <row r="744" ht="14.25" customHeight="1">
      <c r="F744" s="28"/>
      <c r="K744" s="28"/>
      <c r="M744" s="51"/>
    </row>
    <row r="745" ht="14.25" customHeight="1">
      <c r="F745" s="28"/>
      <c r="K745" s="28"/>
      <c r="M745" s="51"/>
    </row>
    <row r="746" ht="14.25" customHeight="1">
      <c r="F746" s="28"/>
      <c r="K746" s="28"/>
      <c r="M746" s="51"/>
    </row>
    <row r="747" ht="14.25" customHeight="1">
      <c r="F747" s="28"/>
      <c r="K747" s="28"/>
      <c r="M747" s="51"/>
    </row>
    <row r="748" ht="14.25" customHeight="1">
      <c r="F748" s="28"/>
      <c r="K748" s="28"/>
      <c r="M748" s="51"/>
    </row>
    <row r="749" ht="14.25" customHeight="1">
      <c r="F749" s="28"/>
      <c r="K749" s="28"/>
      <c r="M749" s="51"/>
    </row>
    <row r="750" ht="14.25" customHeight="1">
      <c r="F750" s="28"/>
      <c r="K750" s="28"/>
      <c r="M750" s="51"/>
    </row>
    <row r="751" ht="14.25" customHeight="1">
      <c r="F751" s="28"/>
      <c r="K751" s="28"/>
      <c r="M751" s="51"/>
    </row>
    <row r="752" ht="14.25" customHeight="1">
      <c r="F752" s="28"/>
      <c r="K752" s="28"/>
      <c r="M752" s="51"/>
    </row>
    <row r="753" ht="14.25" customHeight="1">
      <c r="F753" s="28"/>
      <c r="K753" s="28"/>
      <c r="M753" s="51"/>
    </row>
    <row r="754" ht="14.25" customHeight="1">
      <c r="F754" s="28"/>
      <c r="K754" s="28"/>
      <c r="M754" s="51"/>
    </row>
    <row r="755" ht="14.25" customHeight="1">
      <c r="F755" s="28"/>
      <c r="K755" s="28"/>
      <c r="M755" s="51"/>
    </row>
    <row r="756" ht="14.25" customHeight="1">
      <c r="F756" s="28"/>
      <c r="K756" s="28"/>
      <c r="M756" s="51"/>
    </row>
    <row r="757" ht="14.25" customHeight="1">
      <c r="F757" s="28"/>
      <c r="K757" s="28"/>
      <c r="M757" s="51"/>
    </row>
    <row r="758" ht="14.25" customHeight="1">
      <c r="F758" s="28"/>
      <c r="K758" s="28"/>
      <c r="M758" s="51"/>
    </row>
    <row r="759" ht="14.25" customHeight="1">
      <c r="F759" s="28"/>
      <c r="K759" s="28"/>
      <c r="M759" s="51"/>
    </row>
    <row r="760" ht="14.25" customHeight="1">
      <c r="F760" s="28"/>
      <c r="K760" s="28"/>
      <c r="M760" s="51"/>
    </row>
    <row r="761" ht="14.25" customHeight="1">
      <c r="F761" s="28"/>
      <c r="K761" s="28"/>
      <c r="M761" s="51"/>
    </row>
    <row r="762" ht="14.25" customHeight="1">
      <c r="F762" s="28"/>
      <c r="K762" s="28"/>
      <c r="M762" s="51"/>
    </row>
    <row r="763" ht="14.25" customHeight="1">
      <c r="F763" s="28"/>
      <c r="K763" s="28"/>
      <c r="M763" s="51"/>
    </row>
    <row r="764" ht="14.25" customHeight="1">
      <c r="F764" s="28"/>
      <c r="K764" s="28"/>
      <c r="M764" s="51"/>
    </row>
    <row r="765" ht="14.25" customHeight="1">
      <c r="F765" s="28"/>
      <c r="K765" s="28"/>
      <c r="M765" s="51"/>
    </row>
    <row r="766" ht="14.25" customHeight="1">
      <c r="F766" s="28"/>
      <c r="K766" s="28"/>
      <c r="M766" s="51"/>
    </row>
    <row r="767" ht="14.25" customHeight="1">
      <c r="F767" s="28"/>
      <c r="K767" s="28"/>
      <c r="M767" s="51"/>
    </row>
    <row r="768" ht="14.25" customHeight="1">
      <c r="F768" s="28"/>
      <c r="K768" s="28"/>
      <c r="M768" s="51"/>
    </row>
    <row r="769" ht="14.25" customHeight="1">
      <c r="F769" s="28"/>
      <c r="K769" s="28"/>
      <c r="M769" s="51"/>
    </row>
    <row r="770" ht="14.25" customHeight="1">
      <c r="F770" s="28"/>
      <c r="K770" s="28"/>
      <c r="M770" s="51"/>
    </row>
    <row r="771" ht="14.25" customHeight="1">
      <c r="F771" s="28"/>
      <c r="K771" s="28"/>
      <c r="M771" s="51"/>
    </row>
    <row r="772" ht="14.25" customHeight="1">
      <c r="F772" s="28"/>
      <c r="K772" s="28"/>
      <c r="M772" s="51"/>
    </row>
    <row r="773" ht="14.25" customHeight="1">
      <c r="F773" s="28"/>
      <c r="K773" s="28"/>
      <c r="M773" s="51"/>
    </row>
    <row r="774" ht="14.25" customHeight="1">
      <c r="F774" s="28"/>
      <c r="K774" s="28"/>
      <c r="M774" s="51"/>
    </row>
    <row r="775" ht="14.25" customHeight="1">
      <c r="F775" s="28"/>
      <c r="K775" s="28"/>
      <c r="M775" s="51"/>
    </row>
    <row r="776" ht="14.25" customHeight="1">
      <c r="F776" s="28"/>
      <c r="K776" s="28"/>
      <c r="M776" s="51"/>
    </row>
    <row r="777" ht="14.25" customHeight="1">
      <c r="F777" s="28"/>
      <c r="K777" s="28"/>
      <c r="M777" s="51"/>
    </row>
    <row r="778" ht="14.25" customHeight="1">
      <c r="F778" s="28"/>
      <c r="K778" s="28"/>
      <c r="M778" s="51"/>
    </row>
    <row r="779" ht="14.25" customHeight="1">
      <c r="F779" s="28"/>
      <c r="K779" s="28"/>
      <c r="M779" s="51"/>
    </row>
    <row r="780" ht="14.25" customHeight="1">
      <c r="F780" s="28"/>
      <c r="K780" s="28"/>
      <c r="M780" s="51"/>
    </row>
    <row r="781" ht="14.25" customHeight="1">
      <c r="F781" s="28"/>
      <c r="K781" s="28"/>
      <c r="M781" s="51"/>
    </row>
    <row r="782" ht="14.25" customHeight="1">
      <c r="F782" s="28"/>
      <c r="K782" s="28"/>
      <c r="M782" s="51"/>
    </row>
    <row r="783" ht="14.25" customHeight="1">
      <c r="F783" s="28"/>
      <c r="K783" s="28"/>
      <c r="M783" s="51"/>
    </row>
    <row r="784" ht="14.25" customHeight="1">
      <c r="F784" s="28"/>
      <c r="K784" s="28"/>
      <c r="M784" s="51"/>
    </row>
    <row r="785" ht="14.25" customHeight="1">
      <c r="F785" s="28"/>
      <c r="K785" s="28"/>
      <c r="M785" s="51"/>
    </row>
    <row r="786" ht="14.25" customHeight="1">
      <c r="F786" s="28"/>
      <c r="K786" s="28"/>
      <c r="M786" s="51"/>
    </row>
    <row r="787" ht="14.25" customHeight="1">
      <c r="F787" s="28"/>
      <c r="K787" s="28"/>
      <c r="M787" s="51"/>
    </row>
    <row r="788" ht="14.25" customHeight="1">
      <c r="F788" s="28"/>
      <c r="K788" s="28"/>
      <c r="M788" s="51"/>
    </row>
    <row r="789" ht="14.25" customHeight="1">
      <c r="F789" s="28"/>
      <c r="K789" s="28"/>
      <c r="M789" s="51"/>
    </row>
    <row r="790" ht="14.25" customHeight="1">
      <c r="F790" s="28"/>
      <c r="K790" s="28"/>
      <c r="M790" s="51"/>
    </row>
    <row r="791" ht="14.25" customHeight="1">
      <c r="F791" s="28"/>
      <c r="K791" s="28"/>
      <c r="M791" s="51"/>
    </row>
    <row r="792" ht="14.25" customHeight="1">
      <c r="F792" s="28"/>
      <c r="K792" s="28"/>
      <c r="M792" s="51"/>
    </row>
    <row r="793" ht="14.25" customHeight="1">
      <c r="F793" s="28"/>
      <c r="K793" s="28"/>
      <c r="M793" s="51"/>
    </row>
    <row r="794" ht="14.25" customHeight="1">
      <c r="F794" s="28"/>
      <c r="K794" s="28"/>
      <c r="M794" s="51"/>
    </row>
    <row r="795" ht="14.25" customHeight="1">
      <c r="F795" s="28"/>
      <c r="K795" s="28"/>
      <c r="M795" s="51"/>
    </row>
    <row r="796" ht="14.25" customHeight="1">
      <c r="F796" s="28"/>
      <c r="K796" s="28"/>
      <c r="M796" s="51"/>
    </row>
    <row r="797" ht="14.25" customHeight="1">
      <c r="F797" s="28"/>
      <c r="K797" s="28"/>
      <c r="M797" s="51"/>
    </row>
    <row r="798" ht="14.25" customHeight="1">
      <c r="F798" s="28"/>
      <c r="K798" s="28"/>
      <c r="M798" s="51"/>
    </row>
    <row r="799" ht="14.25" customHeight="1">
      <c r="F799" s="28"/>
      <c r="K799" s="28"/>
      <c r="M799" s="51"/>
    </row>
    <row r="800" ht="14.25" customHeight="1">
      <c r="F800" s="28"/>
      <c r="K800" s="28"/>
      <c r="M800" s="51"/>
    </row>
    <row r="801" ht="14.25" customHeight="1">
      <c r="F801" s="28"/>
      <c r="K801" s="28"/>
      <c r="M801" s="51"/>
    </row>
    <row r="802" ht="14.25" customHeight="1">
      <c r="F802" s="28"/>
      <c r="K802" s="28"/>
      <c r="M802" s="51"/>
    </row>
    <row r="803" ht="14.25" customHeight="1">
      <c r="F803" s="28"/>
      <c r="K803" s="28"/>
      <c r="M803" s="51"/>
    </row>
    <row r="804" ht="14.25" customHeight="1">
      <c r="F804" s="28"/>
      <c r="K804" s="28"/>
      <c r="M804" s="51"/>
    </row>
    <row r="805" ht="14.25" customHeight="1">
      <c r="F805" s="28"/>
      <c r="K805" s="28"/>
      <c r="M805" s="51"/>
    </row>
    <row r="806" ht="14.25" customHeight="1">
      <c r="F806" s="28"/>
      <c r="K806" s="28"/>
      <c r="M806" s="51"/>
    </row>
    <row r="807" ht="14.25" customHeight="1">
      <c r="F807" s="28"/>
      <c r="K807" s="28"/>
      <c r="M807" s="51"/>
    </row>
    <row r="808" ht="14.25" customHeight="1">
      <c r="F808" s="28"/>
      <c r="K808" s="28"/>
      <c r="M808" s="51"/>
    </row>
    <row r="809" ht="14.25" customHeight="1">
      <c r="F809" s="28"/>
      <c r="K809" s="28"/>
      <c r="M809" s="51"/>
    </row>
    <row r="810" ht="14.25" customHeight="1">
      <c r="F810" s="28"/>
      <c r="K810" s="28"/>
      <c r="M810" s="51"/>
    </row>
    <row r="811" ht="14.25" customHeight="1">
      <c r="F811" s="28"/>
      <c r="K811" s="28"/>
      <c r="M811" s="51"/>
    </row>
    <row r="812" ht="14.25" customHeight="1">
      <c r="F812" s="28"/>
      <c r="K812" s="28"/>
      <c r="M812" s="51"/>
    </row>
    <row r="813" ht="14.25" customHeight="1">
      <c r="F813" s="28"/>
      <c r="K813" s="28"/>
      <c r="M813" s="51"/>
    </row>
    <row r="814" ht="14.25" customHeight="1">
      <c r="F814" s="28"/>
      <c r="K814" s="28"/>
      <c r="M814" s="51"/>
    </row>
    <row r="815" ht="14.25" customHeight="1">
      <c r="F815" s="28"/>
      <c r="K815" s="28"/>
      <c r="M815" s="51"/>
    </row>
    <row r="816" ht="14.25" customHeight="1">
      <c r="F816" s="28"/>
      <c r="K816" s="28"/>
      <c r="M816" s="51"/>
    </row>
    <row r="817" ht="14.25" customHeight="1">
      <c r="F817" s="28"/>
      <c r="K817" s="28"/>
      <c r="M817" s="51"/>
    </row>
    <row r="818" ht="14.25" customHeight="1">
      <c r="F818" s="28"/>
      <c r="K818" s="28"/>
      <c r="M818" s="51"/>
    </row>
    <row r="819" ht="14.25" customHeight="1">
      <c r="F819" s="28"/>
      <c r="K819" s="28"/>
      <c r="M819" s="51"/>
    </row>
    <row r="820" ht="14.25" customHeight="1">
      <c r="F820" s="28"/>
      <c r="K820" s="28"/>
      <c r="M820" s="51"/>
    </row>
    <row r="821" ht="14.25" customHeight="1">
      <c r="F821" s="28"/>
      <c r="K821" s="28"/>
      <c r="M821" s="51"/>
    </row>
    <row r="822" ht="14.25" customHeight="1">
      <c r="F822" s="28"/>
      <c r="K822" s="28"/>
      <c r="M822" s="51"/>
    </row>
    <row r="823" ht="14.25" customHeight="1">
      <c r="F823" s="28"/>
      <c r="K823" s="28"/>
      <c r="M823" s="51"/>
    </row>
    <row r="824" ht="14.25" customHeight="1">
      <c r="F824" s="28"/>
      <c r="K824" s="28"/>
      <c r="M824" s="51"/>
    </row>
    <row r="825" ht="14.25" customHeight="1">
      <c r="F825" s="28"/>
      <c r="K825" s="28"/>
      <c r="M825" s="51"/>
    </row>
    <row r="826" ht="14.25" customHeight="1">
      <c r="F826" s="28"/>
      <c r="K826" s="28"/>
      <c r="M826" s="51"/>
    </row>
    <row r="827" ht="14.25" customHeight="1">
      <c r="F827" s="28"/>
      <c r="K827" s="28"/>
      <c r="M827" s="51"/>
    </row>
    <row r="828" ht="14.25" customHeight="1">
      <c r="F828" s="28"/>
      <c r="K828" s="28"/>
      <c r="M828" s="51"/>
    </row>
    <row r="829" ht="14.25" customHeight="1">
      <c r="F829" s="28"/>
      <c r="K829" s="28"/>
      <c r="M829" s="51"/>
    </row>
    <row r="830" ht="14.25" customHeight="1">
      <c r="F830" s="28"/>
      <c r="K830" s="28"/>
      <c r="M830" s="51"/>
    </row>
    <row r="831" ht="14.25" customHeight="1">
      <c r="F831" s="28"/>
      <c r="K831" s="28"/>
      <c r="M831" s="51"/>
    </row>
    <row r="832" ht="14.25" customHeight="1">
      <c r="F832" s="28"/>
      <c r="K832" s="28"/>
      <c r="M832" s="51"/>
    </row>
    <row r="833" ht="14.25" customHeight="1">
      <c r="F833" s="28"/>
      <c r="K833" s="28"/>
      <c r="M833" s="51"/>
    </row>
    <row r="834" ht="14.25" customHeight="1">
      <c r="F834" s="28"/>
      <c r="K834" s="28"/>
      <c r="M834" s="51"/>
    </row>
    <row r="835" ht="14.25" customHeight="1">
      <c r="F835" s="28"/>
      <c r="K835" s="28"/>
      <c r="M835" s="51"/>
    </row>
    <row r="836" ht="14.25" customHeight="1">
      <c r="F836" s="28"/>
      <c r="K836" s="28"/>
      <c r="M836" s="51"/>
    </row>
    <row r="837" ht="14.25" customHeight="1">
      <c r="F837" s="28"/>
      <c r="K837" s="28"/>
      <c r="M837" s="51"/>
    </row>
    <row r="838" ht="14.25" customHeight="1">
      <c r="F838" s="28"/>
      <c r="K838" s="28"/>
      <c r="M838" s="51"/>
    </row>
    <row r="839" ht="14.25" customHeight="1">
      <c r="F839" s="28"/>
      <c r="K839" s="28"/>
      <c r="M839" s="51"/>
    </row>
    <row r="840" ht="14.25" customHeight="1">
      <c r="F840" s="28"/>
      <c r="K840" s="28"/>
      <c r="M840" s="51"/>
    </row>
    <row r="841" ht="14.25" customHeight="1">
      <c r="F841" s="28"/>
      <c r="K841" s="28"/>
      <c r="M841" s="51"/>
    </row>
    <row r="842" ht="14.25" customHeight="1">
      <c r="F842" s="28"/>
      <c r="K842" s="28"/>
      <c r="M842" s="51"/>
    </row>
    <row r="843" ht="14.25" customHeight="1">
      <c r="F843" s="28"/>
      <c r="K843" s="28"/>
      <c r="M843" s="51"/>
    </row>
    <row r="844" ht="14.25" customHeight="1">
      <c r="F844" s="28"/>
      <c r="K844" s="28"/>
      <c r="M844" s="51"/>
    </row>
    <row r="845" ht="14.25" customHeight="1">
      <c r="F845" s="28"/>
      <c r="K845" s="28"/>
      <c r="M845" s="51"/>
    </row>
    <row r="846" ht="14.25" customHeight="1">
      <c r="F846" s="28"/>
      <c r="K846" s="28"/>
      <c r="M846" s="51"/>
    </row>
    <row r="847" ht="14.25" customHeight="1">
      <c r="F847" s="28"/>
      <c r="K847" s="28"/>
      <c r="M847" s="51"/>
    </row>
    <row r="848" ht="14.25" customHeight="1">
      <c r="F848" s="28"/>
      <c r="K848" s="28"/>
      <c r="M848" s="51"/>
    </row>
    <row r="849" ht="14.25" customHeight="1">
      <c r="F849" s="28"/>
      <c r="K849" s="28"/>
      <c r="M849" s="51"/>
    </row>
    <row r="850" ht="14.25" customHeight="1">
      <c r="F850" s="28"/>
      <c r="K850" s="28"/>
      <c r="M850" s="51"/>
    </row>
    <row r="851" ht="14.25" customHeight="1">
      <c r="F851" s="28"/>
      <c r="K851" s="28"/>
      <c r="M851" s="51"/>
    </row>
    <row r="852" ht="14.25" customHeight="1">
      <c r="F852" s="28"/>
      <c r="K852" s="28"/>
      <c r="M852" s="51"/>
    </row>
    <row r="853" ht="14.25" customHeight="1">
      <c r="F853" s="28"/>
      <c r="K853" s="28"/>
      <c r="M853" s="51"/>
    </row>
    <row r="854" ht="14.25" customHeight="1">
      <c r="F854" s="28"/>
      <c r="K854" s="28"/>
      <c r="M854" s="51"/>
    </row>
    <row r="855" ht="14.25" customHeight="1">
      <c r="F855" s="28"/>
      <c r="K855" s="28"/>
      <c r="M855" s="51"/>
    </row>
    <row r="856" ht="14.25" customHeight="1">
      <c r="F856" s="28"/>
      <c r="K856" s="28"/>
      <c r="M856" s="51"/>
    </row>
    <row r="857" ht="14.25" customHeight="1">
      <c r="F857" s="28"/>
      <c r="K857" s="28"/>
      <c r="M857" s="51"/>
    </row>
    <row r="858" ht="14.25" customHeight="1">
      <c r="F858" s="28"/>
      <c r="K858" s="28"/>
      <c r="M858" s="51"/>
    </row>
    <row r="859" ht="14.25" customHeight="1">
      <c r="F859" s="28"/>
      <c r="K859" s="28"/>
      <c r="M859" s="51"/>
    </row>
    <row r="860" ht="14.25" customHeight="1">
      <c r="F860" s="28"/>
      <c r="K860" s="28"/>
      <c r="M860" s="51"/>
    </row>
    <row r="861" ht="14.25" customHeight="1">
      <c r="F861" s="28"/>
      <c r="K861" s="28"/>
      <c r="M861" s="51"/>
    </row>
    <row r="862" ht="14.25" customHeight="1">
      <c r="F862" s="28"/>
      <c r="K862" s="28"/>
      <c r="M862" s="51"/>
    </row>
    <row r="863" ht="14.25" customHeight="1">
      <c r="F863" s="28"/>
      <c r="K863" s="28"/>
      <c r="M863" s="51"/>
    </row>
    <row r="864" ht="14.25" customHeight="1">
      <c r="F864" s="28"/>
      <c r="K864" s="28"/>
      <c r="M864" s="51"/>
    </row>
    <row r="865" ht="14.25" customHeight="1">
      <c r="F865" s="28"/>
      <c r="K865" s="28"/>
      <c r="M865" s="51"/>
    </row>
    <row r="866" ht="14.25" customHeight="1">
      <c r="F866" s="28"/>
      <c r="K866" s="28"/>
      <c r="M866" s="51"/>
    </row>
    <row r="867" ht="14.25" customHeight="1">
      <c r="F867" s="28"/>
      <c r="K867" s="28"/>
      <c r="M867" s="51"/>
    </row>
    <row r="868" ht="14.25" customHeight="1">
      <c r="F868" s="28"/>
      <c r="K868" s="28"/>
      <c r="M868" s="51"/>
    </row>
    <row r="869" ht="14.25" customHeight="1">
      <c r="F869" s="28"/>
      <c r="K869" s="28"/>
      <c r="M869" s="51"/>
    </row>
    <row r="870" ht="14.25" customHeight="1">
      <c r="F870" s="28"/>
      <c r="K870" s="28"/>
      <c r="M870" s="51"/>
    </row>
    <row r="871" ht="14.25" customHeight="1">
      <c r="F871" s="28"/>
      <c r="K871" s="28"/>
      <c r="M871" s="51"/>
    </row>
    <row r="872" ht="14.25" customHeight="1">
      <c r="F872" s="28"/>
      <c r="K872" s="28"/>
      <c r="M872" s="51"/>
    </row>
    <row r="873" ht="14.25" customHeight="1">
      <c r="F873" s="28"/>
      <c r="K873" s="28"/>
      <c r="M873" s="51"/>
    </row>
    <row r="874" ht="14.25" customHeight="1">
      <c r="F874" s="28"/>
      <c r="K874" s="28"/>
      <c r="M874" s="51"/>
    </row>
    <row r="875" ht="14.25" customHeight="1">
      <c r="F875" s="28"/>
      <c r="K875" s="28"/>
      <c r="M875" s="51"/>
    </row>
    <row r="876" ht="14.25" customHeight="1">
      <c r="F876" s="28"/>
      <c r="K876" s="28"/>
      <c r="M876" s="51"/>
    </row>
    <row r="877" ht="14.25" customHeight="1">
      <c r="F877" s="28"/>
      <c r="K877" s="28"/>
      <c r="M877" s="51"/>
    </row>
    <row r="878" ht="14.25" customHeight="1">
      <c r="F878" s="28"/>
      <c r="K878" s="28"/>
      <c r="M878" s="51"/>
    </row>
    <row r="879" ht="14.25" customHeight="1">
      <c r="F879" s="28"/>
      <c r="K879" s="28"/>
      <c r="M879" s="51"/>
    </row>
    <row r="880" ht="14.25" customHeight="1">
      <c r="F880" s="28"/>
      <c r="K880" s="28"/>
      <c r="M880" s="51"/>
    </row>
    <row r="881" ht="14.25" customHeight="1">
      <c r="F881" s="28"/>
      <c r="K881" s="28"/>
      <c r="M881" s="51"/>
    </row>
    <row r="882" ht="14.25" customHeight="1">
      <c r="F882" s="28"/>
      <c r="K882" s="28"/>
      <c r="M882" s="51"/>
    </row>
    <row r="883" ht="14.25" customHeight="1">
      <c r="F883" s="28"/>
      <c r="K883" s="28"/>
      <c r="M883" s="51"/>
    </row>
    <row r="884" ht="14.25" customHeight="1">
      <c r="F884" s="28"/>
      <c r="K884" s="28"/>
      <c r="M884" s="51"/>
    </row>
    <row r="885" ht="14.25" customHeight="1">
      <c r="F885" s="28"/>
      <c r="K885" s="28"/>
      <c r="M885" s="51"/>
    </row>
    <row r="886" ht="14.25" customHeight="1">
      <c r="F886" s="28"/>
      <c r="K886" s="28"/>
      <c r="M886" s="51"/>
    </row>
    <row r="887" ht="14.25" customHeight="1">
      <c r="F887" s="28"/>
      <c r="K887" s="28"/>
      <c r="M887" s="51"/>
    </row>
    <row r="888" ht="14.25" customHeight="1">
      <c r="F888" s="28"/>
      <c r="K888" s="28"/>
      <c r="M888" s="51"/>
    </row>
    <row r="889" ht="14.25" customHeight="1">
      <c r="F889" s="28"/>
      <c r="K889" s="28"/>
      <c r="M889" s="51"/>
    </row>
    <row r="890" ht="14.25" customHeight="1">
      <c r="F890" s="28"/>
      <c r="K890" s="28"/>
      <c r="M890" s="51"/>
    </row>
    <row r="891" ht="14.25" customHeight="1">
      <c r="F891" s="28"/>
      <c r="K891" s="28"/>
      <c r="M891" s="51"/>
    </row>
    <row r="892" ht="14.25" customHeight="1">
      <c r="F892" s="28"/>
      <c r="K892" s="28"/>
      <c r="M892" s="51"/>
    </row>
    <row r="893" ht="14.25" customHeight="1">
      <c r="F893" s="28"/>
      <c r="K893" s="28"/>
      <c r="M893" s="51"/>
    </row>
    <row r="894" ht="14.25" customHeight="1">
      <c r="F894" s="28"/>
      <c r="K894" s="28"/>
      <c r="M894" s="51"/>
    </row>
    <row r="895" ht="14.25" customHeight="1">
      <c r="F895" s="28"/>
      <c r="K895" s="28"/>
      <c r="M895" s="51"/>
    </row>
    <row r="896" ht="14.25" customHeight="1">
      <c r="F896" s="28"/>
      <c r="K896" s="28"/>
      <c r="M896" s="51"/>
    </row>
    <row r="897" ht="14.25" customHeight="1">
      <c r="F897" s="28"/>
      <c r="K897" s="28"/>
      <c r="M897" s="51"/>
    </row>
    <row r="898" ht="14.25" customHeight="1">
      <c r="F898" s="28"/>
      <c r="K898" s="28"/>
      <c r="M898" s="51"/>
    </row>
    <row r="899" ht="14.25" customHeight="1">
      <c r="F899" s="28"/>
      <c r="K899" s="28"/>
      <c r="M899" s="51"/>
    </row>
    <row r="900" ht="14.25" customHeight="1">
      <c r="F900" s="28"/>
      <c r="K900" s="28"/>
      <c r="M900" s="51"/>
    </row>
    <row r="901" ht="14.25" customHeight="1">
      <c r="F901" s="28"/>
      <c r="K901" s="28"/>
      <c r="M901" s="51"/>
    </row>
    <row r="902" ht="14.25" customHeight="1">
      <c r="F902" s="28"/>
      <c r="K902" s="28"/>
      <c r="M902" s="51"/>
    </row>
    <row r="903" ht="14.25" customHeight="1">
      <c r="F903" s="28"/>
      <c r="K903" s="28"/>
      <c r="M903" s="51"/>
    </row>
    <row r="904" ht="14.25" customHeight="1">
      <c r="F904" s="28"/>
      <c r="K904" s="28"/>
      <c r="M904" s="51"/>
    </row>
    <row r="905" ht="14.25" customHeight="1">
      <c r="F905" s="28"/>
      <c r="K905" s="28"/>
      <c r="M905" s="51"/>
    </row>
    <row r="906" ht="14.25" customHeight="1">
      <c r="F906" s="28"/>
      <c r="K906" s="28"/>
      <c r="M906" s="51"/>
    </row>
    <row r="907" ht="14.25" customHeight="1">
      <c r="F907" s="28"/>
      <c r="K907" s="28"/>
      <c r="M907" s="51"/>
    </row>
    <row r="908" ht="14.25" customHeight="1">
      <c r="F908" s="28"/>
      <c r="K908" s="28"/>
      <c r="M908" s="51"/>
    </row>
    <row r="909" ht="14.25" customHeight="1">
      <c r="F909" s="28"/>
      <c r="K909" s="28"/>
      <c r="M909" s="51"/>
    </row>
    <row r="910" ht="14.25" customHeight="1">
      <c r="F910" s="28"/>
      <c r="K910" s="28"/>
      <c r="M910" s="51"/>
    </row>
    <row r="911" ht="14.25" customHeight="1">
      <c r="F911" s="28"/>
      <c r="K911" s="28"/>
      <c r="M911" s="51"/>
    </row>
    <row r="912" ht="14.25" customHeight="1">
      <c r="F912" s="28"/>
      <c r="K912" s="28"/>
      <c r="M912" s="51"/>
    </row>
    <row r="913" ht="14.25" customHeight="1">
      <c r="F913" s="28"/>
      <c r="K913" s="28"/>
      <c r="M913" s="51"/>
    </row>
    <row r="914" ht="14.25" customHeight="1">
      <c r="F914" s="28"/>
      <c r="K914" s="28"/>
      <c r="M914" s="51"/>
    </row>
    <row r="915" ht="14.25" customHeight="1">
      <c r="F915" s="28"/>
      <c r="K915" s="28"/>
      <c r="M915" s="51"/>
    </row>
    <row r="916" ht="14.25" customHeight="1">
      <c r="F916" s="28"/>
      <c r="K916" s="28"/>
      <c r="M916" s="51"/>
    </row>
    <row r="917" ht="14.25" customHeight="1">
      <c r="F917" s="28"/>
      <c r="K917" s="28"/>
      <c r="M917" s="51"/>
    </row>
    <row r="918" ht="14.25" customHeight="1">
      <c r="F918" s="28"/>
      <c r="K918" s="28"/>
      <c r="M918" s="51"/>
    </row>
    <row r="919" ht="14.25" customHeight="1">
      <c r="F919" s="28"/>
      <c r="K919" s="28"/>
      <c r="M919" s="51"/>
    </row>
    <row r="920" ht="14.25" customHeight="1">
      <c r="F920" s="28"/>
      <c r="K920" s="28"/>
      <c r="M920" s="51"/>
    </row>
    <row r="921" ht="14.25" customHeight="1">
      <c r="F921" s="28"/>
      <c r="K921" s="28"/>
      <c r="M921" s="51"/>
    </row>
    <row r="922" ht="14.25" customHeight="1">
      <c r="F922" s="28"/>
      <c r="K922" s="28"/>
      <c r="M922" s="51"/>
    </row>
    <row r="923" ht="14.25" customHeight="1">
      <c r="F923" s="28"/>
      <c r="K923" s="28"/>
      <c r="M923" s="51"/>
    </row>
    <row r="924" ht="14.25" customHeight="1">
      <c r="F924" s="28"/>
      <c r="K924" s="28"/>
      <c r="M924" s="51"/>
    </row>
    <row r="925" ht="14.25" customHeight="1">
      <c r="F925" s="28"/>
      <c r="K925" s="28"/>
      <c r="M925" s="51"/>
    </row>
    <row r="926" ht="14.25" customHeight="1">
      <c r="F926" s="28"/>
      <c r="K926" s="28"/>
      <c r="M926" s="51"/>
    </row>
    <row r="927" ht="14.25" customHeight="1">
      <c r="F927" s="28"/>
      <c r="K927" s="28"/>
      <c r="M927" s="51"/>
    </row>
    <row r="928" ht="14.25" customHeight="1">
      <c r="F928" s="28"/>
      <c r="K928" s="28"/>
      <c r="M928" s="51"/>
    </row>
    <row r="929" ht="14.25" customHeight="1">
      <c r="F929" s="28"/>
      <c r="K929" s="28"/>
      <c r="M929" s="51"/>
    </row>
    <row r="930" ht="14.25" customHeight="1">
      <c r="F930" s="28"/>
      <c r="K930" s="28"/>
      <c r="M930" s="51"/>
    </row>
    <row r="931" ht="14.25" customHeight="1">
      <c r="F931" s="28"/>
      <c r="K931" s="28"/>
      <c r="M931" s="51"/>
    </row>
    <row r="932" ht="14.25" customHeight="1">
      <c r="F932" s="28"/>
      <c r="K932" s="28"/>
      <c r="M932" s="51"/>
    </row>
    <row r="933" ht="14.25" customHeight="1">
      <c r="F933" s="28"/>
      <c r="K933" s="28"/>
      <c r="M933" s="51"/>
    </row>
    <row r="934" ht="14.25" customHeight="1">
      <c r="F934" s="28"/>
      <c r="K934" s="28"/>
      <c r="M934" s="51"/>
    </row>
    <row r="935" ht="14.25" customHeight="1">
      <c r="F935" s="28"/>
      <c r="K935" s="28"/>
      <c r="M935" s="51"/>
    </row>
    <row r="936" ht="14.25" customHeight="1">
      <c r="F936" s="28"/>
      <c r="K936" s="28"/>
      <c r="M936" s="51"/>
    </row>
    <row r="937" ht="14.25" customHeight="1">
      <c r="F937" s="28"/>
      <c r="K937" s="28"/>
      <c r="M937" s="51"/>
    </row>
    <row r="938" ht="14.25" customHeight="1">
      <c r="F938" s="28"/>
      <c r="K938" s="28"/>
      <c r="M938" s="51"/>
    </row>
    <row r="939" ht="14.25" customHeight="1">
      <c r="F939" s="28"/>
      <c r="K939" s="28"/>
      <c r="M939" s="51"/>
    </row>
    <row r="940" ht="14.25" customHeight="1">
      <c r="F940" s="28"/>
      <c r="K940" s="28"/>
      <c r="M940" s="51"/>
    </row>
    <row r="941" ht="14.25" customHeight="1">
      <c r="F941" s="28"/>
      <c r="K941" s="28"/>
      <c r="M941" s="51"/>
    </row>
    <row r="942" ht="14.25" customHeight="1">
      <c r="F942" s="28"/>
      <c r="K942" s="28"/>
      <c r="M942" s="51"/>
    </row>
    <row r="943" ht="14.25" customHeight="1">
      <c r="F943" s="28"/>
      <c r="K943" s="28"/>
      <c r="M943" s="51"/>
    </row>
    <row r="944" ht="14.25" customHeight="1">
      <c r="F944" s="28"/>
      <c r="K944" s="28"/>
      <c r="M944" s="51"/>
    </row>
    <row r="945" ht="14.25" customHeight="1">
      <c r="F945" s="28"/>
      <c r="K945" s="28"/>
      <c r="M945" s="51"/>
    </row>
    <row r="946" ht="14.25" customHeight="1">
      <c r="F946" s="28"/>
      <c r="K946" s="28"/>
      <c r="M946" s="51"/>
    </row>
    <row r="947" ht="14.25" customHeight="1">
      <c r="F947" s="28"/>
      <c r="K947" s="28"/>
      <c r="M947" s="51"/>
    </row>
    <row r="948" ht="14.25" customHeight="1">
      <c r="F948" s="28"/>
      <c r="K948" s="28"/>
      <c r="M948" s="51"/>
    </row>
    <row r="949" ht="14.25" customHeight="1">
      <c r="F949" s="28"/>
      <c r="K949" s="28"/>
      <c r="M949" s="51"/>
    </row>
    <row r="950" ht="14.25" customHeight="1">
      <c r="F950" s="28"/>
      <c r="K950" s="28"/>
      <c r="M950" s="51"/>
    </row>
    <row r="951" ht="14.25" customHeight="1">
      <c r="F951" s="28"/>
      <c r="K951" s="28"/>
      <c r="M951" s="51"/>
    </row>
    <row r="952" ht="14.25" customHeight="1">
      <c r="F952" s="28"/>
      <c r="K952" s="28"/>
      <c r="M952" s="51"/>
    </row>
    <row r="953" ht="14.25" customHeight="1">
      <c r="F953" s="28"/>
      <c r="K953" s="28"/>
      <c r="M953" s="51"/>
    </row>
    <row r="954" ht="14.25" customHeight="1">
      <c r="F954" s="28"/>
      <c r="K954" s="28"/>
      <c r="M954" s="51"/>
    </row>
    <row r="955" ht="14.25" customHeight="1">
      <c r="F955" s="28"/>
      <c r="K955" s="28"/>
      <c r="M955" s="51"/>
    </row>
    <row r="956" ht="14.25" customHeight="1">
      <c r="F956" s="28"/>
      <c r="K956" s="28"/>
      <c r="M956" s="51"/>
    </row>
    <row r="957" ht="14.25" customHeight="1">
      <c r="F957" s="28"/>
      <c r="K957" s="28"/>
      <c r="M957" s="51"/>
    </row>
    <row r="958" ht="14.25" customHeight="1">
      <c r="F958" s="28"/>
      <c r="K958" s="28"/>
      <c r="M958" s="51"/>
    </row>
    <row r="959" ht="14.25" customHeight="1">
      <c r="F959" s="28"/>
      <c r="K959" s="28"/>
      <c r="M959" s="51"/>
    </row>
    <row r="960" ht="14.25" customHeight="1">
      <c r="F960" s="28"/>
      <c r="K960" s="28"/>
      <c r="M960" s="51"/>
    </row>
    <row r="961" ht="14.25" customHeight="1">
      <c r="F961" s="28"/>
      <c r="K961" s="28"/>
      <c r="M961" s="51"/>
    </row>
    <row r="962" ht="14.25" customHeight="1">
      <c r="F962" s="28"/>
      <c r="K962" s="28"/>
      <c r="M962" s="51"/>
    </row>
    <row r="963" ht="14.25" customHeight="1">
      <c r="F963" s="28"/>
      <c r="K963" s="28"/>
      <c r="M963" s="51"/>
    </row>
    <row r="964" ht="14.25" customHeight="1">
      <c r="F964" s="28"/>
      <c r="K964" s="28"/>
      <c r="M964" s="51"/>
    </row>
    <row r="965" ht="14.25" customHeight="1">
      <c r="F965" s="28"/>
      <c r="K965" s="28"/>
      <c r="M965" s="51"/>
    </row>
    <row r="966" ht="14.25" customHeight="1">
      <c r="F966" s="28"/>
      <c r="K966" s="28"/>
      <c r="M966" s="51"/>
    </row>
    <row r="967" ht="14.25" customHeight="1">
      <c r="F967" s="28"/>
      <c r="K967" s="28"/>
      <c r="M967" s="51"/>
    </row>
    <row r="968" ht="14.25" customHeight="1">
      <c r="F968" s="28"/>
      <c r="K968" s="28"/>
      <c r="M968" s="51"/>
    </row>
    <row r="969" ht="14.25" customHeight="1">
      <c r="F969" s="28"/>
      <c r="K969" s="28"/>
      <c r="M969" s="51"/>
    </row>
    <row r="970" ht="14.25" customHeight="1">
      <c r="F970" s="28"/>
      <c r="K970" s="28"/>
      <c r="M970" s="51"/>
    </row>
    <row r="971" ht="14.25" customHeight="1">
      <c r="F971" s="28"/>
      <c r="K971" s="28"/>
      <c r="M971" s="51"/>
    </row>
    <row r="972" ht="14.25" customHeight="1">
      <c r="F972" s="28"/>
      <c r="K972" s="28"/>
      <c r="M972" s="51"/>
    </row>
    <row r="973" ht="14.25" customHeight="1">
      <c r="F973" s="28"/>
      <c r="K973" s="28"/>
      <c r="M973" s="51"/>
    </row>
    <row r="974" ht="14.25" customHeight="1">
      <c r="F974" s="28"/>
      <c r="K974" s="28"/>
      <c r="M974" s="51"/>
    </row>
    <row r="975" ht="14.25" customHeight="1">
      <c r="F975" s="28"/>
      <c r="K975" s="28"/>
      <c r="M975" s="51"/>
    </row>
    <row r="976" ht="14.25" customHeight="1">
      <c r="F976" s="28"/>
      <c r="K976" s="28"/>
      <c r="M976" s="51"/>
    </row>
    <row r="977" ht="14.25" customHeight="1">
      <c r="F977" s="28"/>
      <c r="K977" s="28"/>
      <c r="M977" s="51"/>
    </row>
    <row r="978" ht="14.25" customHeight="1">
      <c r="F978" s="28"/>
      <c r="K978" s="28"/>
      <c r="M978" s="51"/>
    </row>
    <row r="979" ht="14.25" customHeight="1">
      <c r="F979" s="28"/>
      <c r="K979" s="28"/>
      <c r="M979" s="51"/>
    </row>
    <row r="980" ht="14.25" customHeight="1">
      <c r="F980" s="28"/>
      <c r="K980" s="28"/>
      <c r="M980" s="51"/>
    </row>
    <row r="981" ht="14.25" customHeight="1">
      <c r="F981" s="28"/>
      <c r="K981" s="28"/>
      <c r="M981" s="51"/>
    </row>
    <row r="982" ht="14.25" customHeight="1">
      <c r="F982" s="28"/>
      <c r="K982" s="28"/>
      <c r="M982" s="51"/>
    </row>
    <row r="983" ht="14.25" customHeight="1">
      <c r="F983" s="28"/>
      <c r="K983" s="28"/>
      <c r="M983" s="51"/>
    </row>
    <row r="984" ht="14.25" customHeight="1">
      <c r="F984" s="28"/>
      <c r="K984" s="28"/>
      <c r="M984" s="51"/>
    </row>
    <row r="985" ht="14.25" customHeight="1">
      <c r="F985" s="28"/>
      <c r="K985" s="28"/>
      <c r="M985" s="51"/>
    </row>
    <row r="986" ht="14.25" customHeight="1">
      <c r="F986" s="28"/>
      <c r="K986" s="28"/>
      <c r="M986" s="51"/>
    </row>
    <row r="987" ht="14.25" customHeight="1">
      <c r="F987" s="28"/>
      <c r="K987" s="28"/>
      <c r="M987" s="51"/>
    </row>
    <row r="988" ht="14.25" customHeight="1">
      <c r="F988" s="28"/>
      <c r="K988" s="28"/>
      <c r="M988" s="51"/>
    </row>
    <row r="989" ht="14.25" customHeight="1">
      <c r="F989" s="28"/>
      <c r="K989" s="28"/>
      <c r="M989" s="51"/>
    </row>
    <row r="990" ht="14.25" customHeight="1">
      <c r="F990" s="28"/>
      <c r="K990" s="28"/>
      <c r="M990" s="51"/>
    </row>
    <row r="991" ht="14.25" customHeight="1">
      <c r="F991" s="28"/>
      <c r="K991" s="28"/>
      <c r="M991" s="51"/>
    </row>
    <row r="992" ht="14.25" customHeight="1">
      <c r="F992" s="28"/>
      <c r="K992" s="28"/>
      <c r="M992" s="51"/>
    </row>
    <row r="993" ht="14.25" customHeight="1">
      <c r="F993" s="28"/>
      <c r="K993" s="28"/>
      <c r="M993" s="51"/>
    </row>
    <row r="994" ht="14.25" customHeight="1">
      <c r="F994" s="28"/>
      <c r="K994" s="28"/>
      <c r="M994" s="51"/>
    </row>
    <row r="995" ht="14.25" customHeight="1">
      <c r="F995" s="28"/>
      <c r="K995" s="28"/>
      <c r="M995" s="51"/>
    </row>
    <row r="996" ht="14.25" customHeight="1">
      <c r="F996" s="28"/>
      <c r="K996" s="28"/>
      <c r="M996" s="51"/>
    </row>
    <row r="997" ht="14.25" customHeight="1">
      <c r="F997" s="28"/>
      <c r="K997" s="28"/>
      <c r="M997" s="51"/>
    </row>
    <row r="998" ht="14.25" customHeight="1">
      <c r="F998" s="28"/>
      <c r="K998" s="28"/>
      <c r="M998" s="51"/>
    </row>
    <row r="999" ht="14.25" customHeight="1">
      <c r="F999" s="28"/>
      <c r="K999" s="28"/>
      <c r="M999" s="51"/>
    </row>
    <row r="1000" ht="14.25" customHeight="1">
      <c r="F1000" s="28"/>
      <c r="K1000" s="28"/>
      <c r="M1000" s="51"/>
    </row>
  </sheetData>
  <mergeCells count="2">
    <mergeCell ref="B1:J1"/>
    <mergeCell ref="P1:T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3" width="9.38"/>
    <col customWidth="1" min="14" max="16" width="7.75"/>
    <col customWidth="1" min="17" max="17" width="15.75"/>
    <col customWidth="1" min="18" max="18" width="14.88"/>
    <col customWidth="1" min="19" max="19" width="15.5"/>
    <col customWidth="1" min="20" max="20" width="11.63"/>
    <col customWidth="1" min="21" max="21" width="11.25"/>
    <col customWidth="1" min="22" max="32" width="7.75"/>
  </cols>
  <sheetData>
    <row r="1" ht="14.25" customHeight="1">
      <c r="A1" s="39"/>
      <c r="B1" s="40" t="s">
        <v>98</v>
      </c>
      <c r="K1" s="28"/>
      <c r="L1" s="27"/>
      <c r="M1" s="41"/>
      <c r="N1" s="44"/>
      <c r="P1" s="15" t="s">
        <v>72</v>
      </c>
      <c r="Q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2"/>
      <c r="G2" s="30" t="s">
        <v>78</v>
      </c>
      <c r="H2" s="30" t="s">
        <v>79</v>
      </c>
      <c r="I2" s="30" t="s">
        <v>80</v>
      </c>
      <c r="J2" s="31" t="s">
        <v>81</v>
      </c>
      <c r="K2" s="32"/>
      <c r="L2" s="30" t="s">
        <v>100</v>
      </c>
      <c r="M2" s="45"/>
      <c r="N2" s="47"/>
      <c r="O2" s="31"/>
      <c r="Q2" s="13" t="s">
        <v>56</v>
      </c>
      <c r="R2" s="13" t="s">
        <v>57</v>
      </c>
      <c r="S2" s="13" t="s">
        <v>58</v>
      </c>
      <c r="T2" s="12"/>
      <c r="U2" s="12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ht="14.25" customHeight="1">
      <c r="B3" s="58">
        <v>28.66</v>
      </c>
      <c r="C3" s="58">
        <v>18.91</v>
      </c>
      <c r="D3" s="58">
        <v>14.88</v>
      </c>
      <c r="E3" s="58">
        <v>18.34</v>
      </c>
      <c r="F3" s="28"/>
      <c r="G3" s="58">
        <v>23.31</v>
      </c>
      <c r="H3" s="58">
        <v>29.57</v>
      </c>
      <c r="I3" s="58">
        <v>28.6</v>
      </c>
      <c r="J3" s="58">
        <v>23.23</v>
      </c>
      <c r="K3" s="28"/>
      <c r="L3" s="58">
        <v>17.5</v>
      </c>
      <c r="M3" s="48"/>
      <c r="N3" s="50"/>
      <c r="P3" s="15" t="s">
        <v>28</v>
      </c>
      <c r="Q3" s="15">
        <f>AVERAGE(B$3:B$252)</f>
        <v>10.4346696</v>
      </c>
      <c r="R3" s="15">
        <f>AVERAGE(G$3:G$252)</f>
        <v>10.14263158</v>
      </c>
      <c r="S3" s="15">
        <f>AVERAGE(L3:L43)</f>
        <v>17.3375</v>
      </c>
    </row>
    <row r="4" ht="14.25" customHeight="1">
      <c r="B4" s="58">
        <v>20.71</v>
      </c>
      <c r="C4" s="58">
        <v>22.59</v>
      </c>
      <c r="D4" s="58">
        <v>23.11</v>
      </c>
      <c r="E4" s="58">
        <v>13.89</v>
      </c>
      <c r="F4" s="28"/>
      <c r="G4" s="58">
        <v>26.7</v>
      </c>
      <c r="H4" s="58">
        <v>16.28</v>
      </c>
      <c r="I4" s="58">
        <v>28.42</v>
      </c>
      <c r="J4" s="58">
        <v>18.82</v>
      </c>
      <c r="K4" s="28"/>
      <c r="L4" s="58">
        <v>19.2</v>
      </c>
      <c r="M4" s="48"/>
      <c r="N4" s="50"/>
      <c r="P4" s="15" t="s">
        <v>29</v>
      </c>
      <c r="Q4" s="15">
        <f>AVERAGE(C$3:C$252)</f>
        <v>10.49358974</v>
      </c>
      <c r="R4" s="15">
        <f>AVERAGE(H$3:H$252)</f>
        <v>9.871422018</v>
      </c>
    </row>
    <row r="5" ht="14.25" customHeight="1">
      <c r="B5" s="58">
        <v>23.15</v>
      </c>
      <c r="C5" s="58">
        <v>17.65</v>
      </c>
      <c r="D5" s="58">
        <v>9.21</v>
      </c>
      <c r="E5" s="58">
        <v>10.14</v>
      </c>
      <c r="F5" s="28"/>
      <c r="G5" s="58">
        <v>21.18</v>
      </c>
      <c r="H5" s="58">
        <v>17.36</v>
      </c>
      <c r="I5" s="58">
        <v>28.37</v>
      </c>
      <c r="J5" s="58">
        <v>16.25</v>
      </c>
      <c r="K5" s="28"/>
      <c r="L5" s="58">
        <v>14.9</v>
      </c>
      <c r="M5" s="48"/>
      <c r="N5" s="50"/>
      <c r="P5" s="15" t="s">
        <v>30</v>
      </c>
      <c r="Q5" s="15">
        <f>AVERAGE(D$3:D$252)</f>
        <v>10.1262037</v>
      </c>
      <c r="R5" s="15">
        <f>AVERAGE(I$3:I$252)</f>
        <v>10.22669811</v>
      </c>
    </row>
    <row r="6" ht="14.25" customHeight="1">
      <c r="B6" s="58">
        <v>23.42</v>
      </c>
      <c r="C6" s="58">
        <v>15.16</v>
      </c>
      <c r="D6" s="58">
        <v>14.11</v>
      </c>
      <c r="E6" s="58">
        <v>5.88</v>
      </c>
      <c r="F6" s="28"/>
      <c r="G6" s="58">
        <v>16.81</v>
      </c>
      <c r="H6" s="58">
        <v>28.37</v>
      </c>
      <c r="I6" s="58">
        <v>26.66</v>
      </c>
      <c r="J6" s="58">
        <v>15.33</v>
      </c>
      <c r="K6" s="28"/>
      <c r="L6" s="58">
        <v>12.3</v>
      </c>
      <c r="M6" s="48"/>
      <c r="N6" s="50"/>
      <c r="P6" s="15" t="s">
        <v>31</v>
      </c>
      <c r="Q6" s="15">
        <f>AVERAGE(E$3:E$252)</f>
        <v>9.952568807</v>
      </c>
      <c r="R6" s="15">
        <f>AVERAGE(J$3:J$252)</f>
        <v>10.26703196</v>
      </c>
    </row>
    <row r="7" ht="14.25" customHeight="1">
      <c r="B7" s="58">
        <v>15.8</v>
      </c>
      <c r="C7" s="58">
        <v>22.54</v>
      </c>
      <c r="D7" s="58">
        <v>7.63</v>
      </c>
      <c r="E7" s="58">
        <v>8.03</v>
      </c>
      <c r="F7" s="28"/>
      <c r="G7" s="58">
        <v>6.78</v>
      </c>
      <c r="H7" s="58">
        <v>24.07</v>
      </c>
      <c r="I7" s="58">
        <v>26.39</v>
      </c>
      <c r="J7" s="58">
        <v>26.89</v>
      </c>
      <c r="K7" s="28"/>
      <c r="L7" s="58">
        <v>5.9</v>
      </c>
      <c r="M7" s="48"/>
      <c r="N7" s="50"/>
    </row>
    <row r="8" ht="14.25" customHeight="1">
      <c r="B8" s="58">
        <v>15.3</v>
      </c>
      <c r="C8" s="58">
        <v>13.95</v>
      </c>
      <c r="D8" s="58">
        <v>10.65</v>
      </c>
      <c r="E8" s="58">
        <v>22.15</v>
      </c>
      <c r="F8" s="28"/>
      <c r="G8" s="58">
        <v>10.54</v>
      </c>
      <c r="H8" s="58">
        <v>31.02</v>
      </c>
      <c r="I8" s="58">
        <v>27.38</v>
      </c>
      <c r="J8" s="58">
        <v>25.51</v>
      </c>
      <c r="K8" s="28"/>
      <c r="L8" s="58">
        <v>11.8</v>
      </c>
      <c r="M8" s="48"/>
      <c r="N8" s="50"/>
      <c r="P8" s="35" t="s">
        <v>84</v>
      </c>
      <c r="Q8" s="35">
        <f t="shared" ref="Q8:S8" si="1">AVERAGE(Q3:Q7)</f>
        <v>10.25175796</v>
      </c>
      <c r="R8" s="35">
        <f t="shared" si="1"/>
        <v>10.12694592</v>
      </c>
      <c r="S8" s="35">
        <f t="shared" si="1"/>
        <v>17.3375</v>
      </c>
    </row>
    <row r="9" ht="14.25" customHeight="1">
      <c r="B9" s="58">
        <v>18.91</v>
      </c>
      <c r="C9" s="58">
        <v>15.62</v>
      </c>
      <c r="D9" s="58">
        <v>24.38</v>
      </c>
      <c r="E9" s="58">
        <v>10.74</v>
      </c>
      <c r="F9" s="28"/>
      <c r="G9" s="58">
        <v>13.91</v>
      </c>
      <c r="H9" s="58">
        <v>28.9</v>
      </c>
      <c r="I9" s="58">
        <v>23.56</v>
      </c>
      <c r="J9" s="58">
        <v>23.65</v>
      </c>
      <c r="K9" s="28"/>
      <c r="L9" s="58">
        <v>18.4</v>
      </c>
      <c r="M9" s="48"/>
      <c r="N9" s="50"/>
      <c r="P9" s="35" t="s">
        <v>85</v>
      </c>
      <c r="Q9" s="35">
        <f t="shared" ref="Q9:S9" si="2">STDEV(Q3:Q7)/SQRT(4)</f>
        <v>0.1281981868</v>
      </c>
      <c r="R9" s="35">
        <f t="shared" si="2"/>
        <v>0.08902860207</v>
      </c>
      <c r="S9" s="35" t="str">
        <f t="shared" si="2"/>
        <v>#DIV/0!</v>
      </c>
      <c r="T9" s="34"/>
    </row>
    <row r="10" ht="14.25" customHeight="1">
      <c r="B10" s="58">
        <v>10.58</v>
      </c>
      <c r="C10" s="58">
        <v>12.66</v>
      </c>
      <c r="D10" s="58">
        <v>16.18</v>
      </c>
      <c r="E10" s="58">
        <v>9.97</v>
      </c>
      <c r="F10" s="28"/>
      <c r="G10" s="58">
        <v>6.84</v>
      </c>
      <c r="H10" s="58">
        <v>7.6</v>
      </c>
      <c r="I10" s="58">
        <v>32.27</v>
      </c>
      <c r="J10" s="58">
        <v>25.12</v>
      </c>
      <c r="K10" s="28"/>
      <c r="L10" s="58">
        <v>21.4</v>
      </c>
      <c r="M10" s="48"/>
      <c r="N10" s="50"/>
      <c r="T10" s="34"/>
    </row>
    <row r="11" ht="14.25" customHeight="1">
      <c r="B11" s="58">
        <v>17.87</v>
      </c>
      <c r="C11" s="58">
        <v>19.82</v>
      </c>
      <c r="D11" s="58">
        <v>11.51</v>
      </c>
      <c r="E11" s="58">
        <v>9.69</v>
      </c>
      <c r="F11" s="28"/>
      <c r="G11" s="58">
        <v>6.56</v>
      </c>
      <c r="H11" s="58">
        <v>23.42</v>
      </c>
      <c r="I11" s="58">
        <v>28.51</v>
      </c>
      <c r="J11" s="58">
        <v>21.87</v>
      </c>
      <c r="K11" s="28"/>
      <c r="L11" s="58">
        <v>18.0</v>
      </c>
      <c r="M11" s="48"/>
      <c r="N11" s="50"/>
      <c r="P11" s="15" t="s">
        <v>86</v>
      </c>
      <c r="Q11" s="15">
        <f>MIN(B3:E325)</f>
        <v>2.38</v>
      </c>
      <c r="R11" s="15">
        <f>MIN(G3:J325)</f>
        <v>2.43</v>
      </c>
      <c r="S11" s="15">
        <f>MIN(L3:M325)</f>
        <v>5.9</v>
      </c>
    </row>
    <row r="12" ht="14.25" customHeight="1">
      <c r="B12" s="58">
        <v>18.06</v>
      </c>
      <c r="C12" s="58">
        <v>13.31</v>
      </c>
      <c r="D12" s="58">
        <v>7.14</v>
      </c>
      <c r="E12" s="58">
        <v>4.85</v>
      </c>
      <c r="F12" s="28"/>
      <c r="G12" s="58">
        <v>18.48</v>
      </c>
      <c r="H12" s="58">
        <v>16.56</v>
      </c>
      <c r="I12" s="58">
        <v>21.76</v>
      </c>
      <c r="J12" s="58">
        <v>19.41</v>
      </c>
      <c r="K12" s="28"/>
      <c r="L12" s="58">
        <v>23.9</v>
      </c>
      <c r="M12" s="48"/>
      <c r="N12" s="50"/>
      <c r="P12" s="15" t="s">
        <v>87</v>
      </c>
      <c r="Q12" s="15">
        <f>MAX(B4:E326)</f>
        <v>33.44</v>
      </c>
      <c r="R12" s="15">
        <f>MAX(G3:J325)</f>
        <v>32.27</v>
      </c>
      <c r="S12" s="15">
        <f>MAX(L3:M325)</f>
        <v>28.1</v>
      </c>
    </row>
    <row r="13" ht="14.25" customHeight="1">
      <c r="B13" s="58">
        <v>15.96</v>
      </c>
      <c r="C13" s="58">
        <v>15.45</v>
      </c>
      <c r="D13" s="58">
        <v>5.06</v>
      </c>
      <c r="E13" s="58">
        <v>9.45</v>
      </c>
      <c r="F13" s="28"/>
      <c r="G13" s="58">
        <v>21.25</v>
      </c>
      <c r="H13" s="58">
        <v>14.99</v>
      </c>
      <c r="I13" s="58">
        <v>20.35</v>
      </c>
      <c r="J13" s="58">
        <v>18.4</v>
      </c>
      <c r="K13" s="28"/>
      <c r="L13" s="58">
        <v>28.1</v>
      </c>
      <c r="M13" s="48"/>
      <c r="N13" s="50"/>
      <c r="P13" s="1" t="s">
        <v>122</v>
      </c>
      <c r="Q13" s="15">
        <f>MEDIAN(B3:E252)</f>
        <v>9.53</v>
      </c>
      <c r="R13" s="15">
        <f>MEDIAN(G3:J252)</f>
        <v>9.14</v>
      </c>
      <c r="S13" s="15">
        <f>MEDIAN(L3:L19)</f>
        <v>17.75</v>
      </c>
    </row>
    <row r="14" ht="14.25" customHeight="1">
      <c r="B14" s="58">
        <v>10.86</v>
      </c>
      <c r="C14" s="58">
        <v>15.96</v>
      </c>
      <c r="D14" s="58">
        <v>17.27</v>
      </c>
      <c r="E14" s="58">
        <v>7.32</v>
      </c>
      <c r="F14" s="28"/>
      <c r="G14" s="58">
        <v>23.87</v>
      </c>
      <c r="H14" s="58">
        <v>14.76</v>
      </c>
      <c r="I14" s="58">
        <v>22.31</v>
      </c>
      <c r="J14" s="58">
        <v>18.04</v>
      </c>
      <c r="K14" s="28"/>
      <c r="L14" s="58">
        <v>16.7</v>
      </c>
      <c r="M14" s="48"/>
      <c r="N14" s="50"/>
    </row>
    <row r="15" ht="14.25" customHeight="1">
      <c r="B15" s="58">
        <v>21.14</v>
      </c>
      <c r="C15" s="58">
        <v>17.67</v>
      </c>
      <c r="D15" s="58">
        <v>4.87</v>
      </c>
      <c r="E15" s="58">
        <v>6.13</v>
      </c>
      <c r="F15" s="28"/>
      <c r="G15" s="58">
        <v>10.83</v>
      </c>
      <c r="H15" s="58">
        <v>12.66</v>
      </c>
      <c r="I15" s="58">
        <v>16.66</v>
      </c>
      <c r="J15" s="58">
        <v>25.24</v>
      </c>
      <c r="K15" s="28"/>
      <c r="L15" s="58">
        <v>26.6</v>
      </c>
      <c r="M15" s="51"/>
      <c r="N15" s="50"/>
    </row>
    <row r="16" ht="14.25" customHeight="1">
      <c r="B16" s="58">
        <v>12.39</v>
      </c>
      <c r="C16" s="58">
        <v>18.26</v>
      </c>
      <c r="D16" s="58">
        <v>12.36</v>
      </c>
      <c r="E16" s="58">
        <v>6.01</v>
      </c>
      <c r="F16" s="28"/>
      <c r="G16" s="58">
        <v>15.58</v>
      </c>
      <c r="H16" s="58">
        <v>12.42</v>
      </c>
      <c r="I16" s="58">
        <v>22.24</v>
      </c>
      <c r="J16" s="58">
        <v>22.71</v>
      </c>
      <c r="K16" s="28"/>
      <c r="L16" s="58">
        <v>20.5</v>
      </c>
      <c r="M16" s="51"/>
      <c r="N16" s="50"/>
    </row>
    <row r="17" ht="14.25" customHeight="1">
      <c r="B17" s="58">
        <v>14.86</v>
      </c>
      <c r="C17" s="58">
        <v>23.21</v>
      </c>
      <c r="D17" s="58">
        <v>7.8</v>
      </c>
      <c r="E17" s="58">
        <v>3.15</v>
      </c>
      <c r="F17" s="28"/>
      <c r="G17" s="58">
        <v>10.49</v>
      </c>
      <c r="H17" s="58">
        <v>18.46</v>
      </c>
      <c r="I17" s="58">
        <v>23.0</v>
      </c>
      <c r="J17" s="58">
        <v>13.37</v>
      </c>
      <c r="K17" s="28"/>
      <c r="L17" s="58">
        <v>10.1</v>
      </c>
      <c r="M17" s="51"/>
      <c r="N17" s="47"/>
      <c r="O17" s="37"/>
      <c r="P17" s="15" t="s">
        <v>90</v>
      </c>
      <c r="T17" s="35"/>
    </row>
    <row r="18" ht="14.25" customHeight="1">
      <c r="B18" s="58">
        <v>15.63</v>
      </c>
      <c r="C18" s="58">
        <v>19.76</v>
      </c>
      <c r="D18" s="58">
        <v>8.42</v>
      </c>
      <c r="E18" s="58">
        <v>7.03</v>
      </c>
      <c r="F18" s="28"/>
      <c r="G18" s="58">
        <v>13.78</v>
      </c>
      <c r="H18" s="58">
        <v>16.01</v>
      </c>
      <c r="I18" s="58">
        <v>13.78</v>
      </c>
      <c r="J18" s="58">
        <v>15.0</v>
      </c>
      <c r="K18" s="28"/>
      <c r="L18" s="58">
        <v>12.1</v>
      </c>
      <c r="M18" s="51"/>
      <c r="N18" s="50"/>
      <c r="Q18" s="13" t="s">
        <v>56</v>
      </c>
      <c r="R18" s="13" t="s">
        <v>57</v>
      </c>
      <c r="S18" s="13" t="s">
        <v>58</v>
      </c>
      <c r="T18" s="35"/>
    </row>
    <row r="19" ht="14.25" customHeight="1">
      <c r="B19" s="58">
        <v>13.56</v>
      </c>
      <c r="C19" s="58">
        <v>15.48</v>
      </c>
      <c r="D19" s="58">
        <v>13.06</v>
      </c>
      <c r="E19" s="58">
        <v>12.78</v>
      </c>
      <c r="F19" s="28"/>
      <c r="G19" s="58">
        <v>7.72</v>
      </c>
      <c r="H19" s="58">
        <v>11.37</v>
      </c>
      <c r="I19" s="58">
        <v>14.5</v>
      </c>
      <c r="J19" s="58">
        <v>16.75</v>
      </c>
      <c r="K19" s="28"/>
      <c r="M19" s="51"/>
      <c r="N19" s="50"/>
      <c r="P19" s="15" t="s">
        <v>28</v>
      </c>
      <c r="Q19" s="15">
        <f>COUNT(B3:B252)</f>
        <v>227</v>
      </c>
      <c r="R19" s="15">
        <f>COUNT(G3:G252)</f>
        <v>228</v>
      </c>
      <c r="S19" s="15">
        <f>COUNT(L3:L42)</f>
        <v>16</v>
      </c>
    </row>
    <row r="20" ht="14.25" customHeight="1">
      <c r="B20" s="58">
        <v>17.65</v>
      </c>
      <c r="C20" s="58">
        <v>14.38</v>
      </c>
      <c r="D20" s="58">
        <v>6.54</v>
      </c>
      <c r="E20" s="58">
        <v>8.08</v>
      </c>
      <c r="F20" s="28"/>
      <c r="G20" s="58">
        <v>5.36</v>
      </c>
      <c r="H20" s="58">
        <v>12.0</v>
      </c>
      <c r="I20" s="58">
        <v>13.37</v>
      </c>
      <c r="J20" s="58">
        <v>12.92</v>
      </c>
      <c r="K20" s="28"/>
      <c r="M20" s="51"/>
      <c r="N20" s="50"/>
      <c r="P20" s="15" t="s">
        <v>29</v>
      </c>
      <c r="Q20" s="15">
        <f>COUNT(C3:C252)</f>
        <v>234</v>
      </c>
      <c r="R20" s="15">
        <f>COUNT(H3:H252)</f>
        <v>218</v>
      </c>
    </row>
    <row r="21" ht="14.25" customHeight="1">
      <c r="B21" s="58">
        <v>18.92</v>
      </c>
      <c r="C21" s="58">
        <v>19.89</v>
      </c>
      <c r="D21" s="58">
        <v>33.44</v>
      </c>
      <c r="E21" s="58">
        <v>6.54</v>
      </c>
      <c r="F21" s="28"/>
      <c r="G21" s="58">
        <v>13.34</v>
      </c>
      <c r="H21" s="58">
        <v>16.3</v>
      </c>
      <c r="I21" s="58">
        <v>15.64</v>
      </c>
      <c r="J21" s="58">
        <v>15.69</v>
      </c>
      <c r="K21" s="28"/>
      <c r="M21" s="51"/>
      <c r="N21" s="50"/>
      <c r="P21" s="15" t="s">
        <v>30</v>
      </c>
      <c r="Q21" s="15">
        <f>COUNT(D3:D252)</f>
        <v>216</v>
      </c>
      <c r="R21" s="15">
        <f>COUNT(I3:I252)</f>
        <v>212</v>
      </c>
    </row>
    <row r="22" ht="14.25" customHeight="1">
      <c r="B22" s="58">
        <v>15.53</v>
      </c>
      <c r="C22" s="58">
        <v>18.69</v>
      </c>
      <c r="D22" s="58">
        <v>9.92</v>
      </c>
      <c r="E22" s="58">
        <v>10.2</v>
      </c>
      <c r="F22" s="28"/>
      <c r="G22" s="58">
        <v>9.54</v>
      </c>
      <c r="H22" s="58">
        <v>13.62</v>
      </c>
      <c r="I22" s="58">
        <v>10.73</v>
      </c>
      <c r="J22" s="58">
        <v>20.4</v>
      </c>
      <c r="K22" s="28"/>
      <c r="M22" s="51"/>
      <c r="N22" s="50"/>
      <c r="P22" s="15" t="s">
        <v>31</v>
      </c>
      <c r="Q22" s="15">
        <f>COUNT(E3:E252)</f>
        <v>218</v>
      </c>
      <c r="R22" s="15">
        <f>COUNT(J3:J252)</f>
        <v>219</v>
      </c>
      <c r="T22" s="34"/>
    </row>
    <row r="23" ht="14.25" customHeight="1">
      <c r="B23" s="58">
        <v>17.71</v>
      </c>
      <c r="C23" s="58">
        <v>16.04</v>
      </c>
      <c r="D23" s="58">
        <v>10.65</v>
      </c>
      <c r="E23" s="58">
        <v>16.49</v>
      </c>
      <c r="F23" s="28"/>
      <c r="G23" s="58">
        <v>8.75</v>
      </c>
      <c r="H23" s="58">
        <v>12.24</v>
      </c>
      <c r="I23" s="58">
        <v>13.47</v>
      </c>
      <c r="J23" s="58">
        <v>17.12</v>
      </c>
      <c r="K23" s="28"/>
      <c r="M23" s="51"/>
      <c r="N23" s="50"/>
      <c r="T23" s="34"/>
    </row>
    <row r="24" ht="14.25" customHeight="1">
      <c r="B24" s="58">
        <v>27.26</v>
      </c>
      <c r="C24" s="58">
        <v>13.25</v>
      </c>
      <c r="D24" s="58">
        <v>7.81</v>
      </c>
      <c r="E24" s="58">
        <v>12.97</v>
      </c>
      <c r="F24" s="28"/>
      <c r="G24" s="58">
        <v>7.96</v>
      </c>
      <c r="H24" s="58">
        <v>13.73</v>
      </c>
      <c r="I24" s="58">
        <v>10.7</v>
      </c>
      <c r="J24" s="58">
        <v>14.82</v>
      </c>
      <c r="K24" s="28"/>
      <c r="M24" s="51"/>
      <c r="N24" s="50"/>
      <c r="O24" s="15" t="s">
        <v>91</v>
      </c>
    </row>
    <row r="25" ht="14.25" customHeight="1">
      <c r="B25" s="58">
        <v>17.25</v>
      </c>
      <c r="C25" s="58">
        <v>13.5</v>
      </c>
      <c r="D25" s="58">
        <v>4.75</v>
      </c>
      <c r="E25" s="58">
        <v>10.86</v>
      </c>
      <c r="F25" s="28"/>
      <c r="G25" s="58">
        <v>24.08</v>
      </c>
      <c r="H25" s="58">
        <v>15.99</v>
      </c>
      <c r="I25" s="58">
        <v>12.69</v>
      </c>
      <c r="J25" s="58">
        <v>15.87</v>
      </c>
      <c r="K25" s="28"/>
      <c r="M25" s="51"/>
      <c r="N25" s="50"/>
    </row>
    <row r="26" ht="14.25" customHeight="1">
      <c r="B26" s="58">
        <v>13.23</v>
      </c>
      <c r="C26" s="58">
        <v>13.65</v>
      </c>
      <c r="D26" s="58">
        <v>10.19</v>
      </c>
      <c r="E26" s="58">
        <v>12.27</v>
      </c>
      <c r="F26" s="28"/>
      <c r="G26" s="58">
        <v>15.85</v>
      </c>
      <c r="H26" s="58">
        <v>19.22</v>
      </c>
      <c r="I26" s="58">
        <v>21.64</v>
      </c>
      <c r="J26" s="58">
        <v>16.4</v>
      </c>
      <c r="K26" s="28"/>
      <c r="M26" s="51"/>
      <c r="N26" s="50"/>
      <c r="Q26" s="13" t="s">
        <v>56</v>
      </c>
      <c r="R26" s="13" t="s">
        <v>57</v>
      </c>
      <c r="S26" s="13" t="s">
        <v>58</v>
      </c>
    </row>
    <row r="27" ht="14.25" customHeight="1">
      <c r="B27" s="58">
        <v>16.77</v>
      </c>
      <c r="C27" s="58">
        <v>12.31</v>
      </c>
      <c r="D27" s="58">
        <v>5.73</v>
      </c>
      <c r="E27" s="58">
        <v>10.88</v>
      </c>
      <c r="F27" s="28"/>
      <c r="G27" s="58">
        <v>6.68</v>
      </c>
      <c r="H27" s="58">
        <v>18.0</v>
      </c>
      <c r="I27" s="58">
        <v>13.68</v>
      </c>
      <c r="J27" s="58">
        <v>17.7</v>
      </c>
      <c r="K27" s="28"/>
      <c r="M27" s="51"/>
      <c r="N27" s="50"/>
      <c r="P27" s="15" t="s">
        <v>28</v>
      </c>
      <c r="Q27" s="15">
        <f>STDEV(B$3:B$252)</f>
        <v>4.901311117</v>
      </c>
      <c r="R27" s="15">
        <f>STDEV(G$3:G$252)</f>
        <v>5.004173334</v>
      </c>
      <c r="S27" s="15">
        <f>STDEV(L3:L292)</f>
        <v>6.05132217</v>
      </c>
    </row>
    <row r="28" ht="14.25" customHeight="1">
      <c r="B28" s="58">
        <v>17.55</v>
      </c>
      <c r="C28" s="58">
        <v>12.21</v>
      </c>
      <c r="D28" s="58">
        <v>9.9</v>
      </c>
      <c r="E28" s="58">
        <v>10.53</v>
      </c>
      <c r="F28" s="28"/>
      <c r="G28" s="58">
        <v>3.63</v>
      </c>
      <c r="H28" s="58">
        <v>11.45</v>
      </c>
      <c r="I28" s="58">
        <v>12.94</v>
      </c>
      <c r="J28" s="58">
        <v>15.01</v>
      </c>
      <c r="K28" s="28"/>
      <c r="M28" s="51"/>
      <c r="N28" s="50"/>
      <c r="P28" s="15" t="s">
        <v>29</v>
      </c>
      <c r="Q28" s="15">
        <f>STDEV(C$3:C$252)</f>
        <v>4.613134162</v>
      </c>
      <c r="R28" s="15">
        <f>STDEV(H$3:H$252)</f>
        <v>5.20729321</v>
      </c>
    </row>
    <row r="29" ht="14.25" customHeight="1">
      <c r="B29" s="58">
        <v>18.16</v>
      </c>
      <c r="C29" s="58">
        <v>24.81</v>
      </c>
      <c r="D29" s="58">
        <v>5.15</v>
      </c>
      <c r="E29" s="58">
        <v>5.0</v>
      </c>
      <c r="F29" s="28"/>
      <c r="G29" s="58">
        <v>14.4</v>
      </c>
      <c r="H29" s="58">
        <v>11.63</v>
      </c>
      <c r="I29" s="58">
        <v>14.45</v>
      </c>
      <c r="J29" s="58">
        <v>14.69</v>
      </c>
      <c r="K29" s="28"/>
      <c r="M29" s="51"/>
      <c r="N29" s="50"/>
      <c r="P29" s="15" t="s">
        <v>30</v>
      </c>
      <c r="Q29" s="15">
        <f>STDEV(D$3:D$252)</f>
        <v>5.394903231</v>
      </c>
      <c r="R29" s="15">
        <f>STDEV(I$3:I$252)</f>
        <v>5.650037155</v>
      </c>
    </row>
    <row r="30" ht="14.25" customHeight="1">
      <c r="B30" s="58">
        <v>19.16</v>
      </c>
      <c r="C30" s="58">
        <v>11.08</v>
      </c>
      <c r="D30" s="58">
        <v>8.26</v>
      </c>
      <c r="E30" s="58">
        <v>16.22</v>
      </c>
      <c r="F30" s="28"/>
      <c r="G30" s="58">
        <v>13.66</v>
      </c>
      <c r="H30" s="58">
        <v>9.83</v>
      </c>
      <c r="I30" s="58">
        <v>19.77</v>
      </c>
      <c r="J30" s="58">
        <v>13.51</v>
      </c>
      <c r="K30" s="28"/>
      <c r="M30" s="51"/>
      <c r="N30" s="50"/>
      <c r="P30" s="15" t="s">
        <v>31</v>
      </c>
      <c r="Q30" s="15">
        <f>STDEV(E$3:E$252)</f>
        <v>4.446274349</v>
      </c>
      <c r="R30" s="15">
        <f>STDEV(J$3:J$252)</f>
        <v>4.76466696</v>
      </c>
    </row>
    <row r="31" ht="14.25" customHeight="1">
      <c r="B31" s="58">
        <v>20.03</v>
      </c>
      <c r="C31" s="58">
        <v>16.87</v>
      </c>
      <c r="D31" s="58">
        <v>9.3</v>
      </c>
      <c r="E31" s="58">
        <v>11.06</v>
      </c>
      <c r="F31" s="28"/>
      <c r="G31" s="58">
        <v>7.54</v>
      </c>
      <c r="H31" s="58">
        <v>11.97</v>
      </c>
      <c r="I31" s="58">
        <v>13.62</v>
      </c>
      <c r="J31" s="58">
        <v>14.41</v>
      </c>
      <c r="K31" s="28"/>
      <c r="M31" s="51"/>
      <c r="N31" s="50"/>
    </row>
    <row r="32" ht="14.25" customHeight="1">
      <c r="B32" s="58">
        <v>19.67</v>
      </c>
      <c r="C32" s="58">
        <v>13.18</v>
      </c>
      <c r="D32" s="58">
        <v>6.21</v>
      </c>
      <c r="E32" s="58">
        <v>11.22</v>
      </c>
      <c r="F32" s="28"/>
      <c r="G32" s="58">
        <v>5.56</v>
      </c>
      <c r="H32" s="58">
        <v>8.93</v>
      </c>
      <c r="I32" s="58">
        <v>15.44</v>
      </c>
      <c r="J32" s="58">
        <v>16.23</v>
      </c>
      <c r="K32" s="28"/>
      <c r="M32" s="51"/>
      <c r="N32" s="50"/>
    </row>
    <row r="33" ht="14.25" customHeight="1">
      <c r="B33" s="58">
        <v>21.29</v>
      </c>
      <c r="C33" s="58">
        <v>16.01</v>
      </c>
      <c r="D33" s="58">
        <v>15.13</v>
      </c>
      <c r="E33" s="58">
        <v>21.7</v>
      </c>
      <c r="F33" s="28"/>
      <c r="G33" s="58">
        <v>5.31</v>
      </c>
      <c r="H33" s="58">
        <v>13.32</v>
      </c>
      <c r="I33" s="58">
        <v>17.31</v>
      </c>
      <c r="J33" s="58">
        <v>14.01</v>
      </c>
      <c r="K33" s="28"/>
      <c r="M33" s="51"/>
      <c r="N33" s="50"/>
    </row>
    <row r="34" ht="14.25" customHeight="1">
      <c r="B34" s="58">
        <v>20.15</v>
      </c>
      <c r="C34" s="58">
        <v>15.49</v>
      </c>
      <c r="D34" s="58">
        <v>6.96</v>
      </c>
      <c r="E34" s="58">
        <v>7.68</v>
      </c>
      <c r="F34" s="28"/>
      <c r="G34" s="58">
        <v>5.04</v>
      </c>
      <c r="H34" s="58">
        <v>27.96</v>
      </c>
      <c r="I34" s="58">
        <v>15.11</v>
      </c>
      <c r="J34" s="58">
        <v>11.86</v>
      </c>
      <c r="K34" s="28"/>
      <c r="M34" s="51"/>
      <c r="N34" s="49"/>
      <c r="O34" s="1" t="s">
        <v>92</v>
      </c>
    </row>
    <row r="35" ht="14.25" customHeight="1">
      <c r="B35" s="58">
        <v>27.14</v>
      </c>
      <c r="C35" s="58">
        <v>15.27</v>
      </c>
      <c r="D35" s="58">
        <v>3.01</v>
      </c>
      <c r="E35" s="58">
        <v>6.54</v>
      </c>
      <c r="F35" s="28"/>
      <c r="G35" s="58">
        <v>7.56</v>
      </c>
      <c r="H35" s="58">
        <v>9.57</v>
      </c>
      <c r="I35" s="58">
        <v>14.19</v>
      </c>
      <c r="J35" s="58">
        <v>15.17</v>
      </c>
      <c r="K35" s="28"/>
      <c r="M35" s="51"/>
      <c r="N35" s="50"/>
      <c r="Q35" s="13" t="s">
        <v>56</v>
      </c>
      <c r="R35" s="13" t="s">
        <v>57</v>
      </c>
      <c r="S35" s="13" t="s">
        <v>58</v>
      </c>
    </row>
    <row r="36" ht="14.25" customHeight="1">
      <c r="B36" s="58">
        <v>20.36</v>
      </c>
      <c r="C36" s="58">
        <v>12.73</v>
      </c>
      <c r="D36" s="58">
        <v>8.43</v>
      </c>
      <c r="E36" s="58">
        <v>5.81</v>
      </c>
      <c r="F36" s="28"/>
      <c r="G36" s="58">
        <v>10.42</v>
      </c>
      <c r="H36" s="58">
        <v>14.94</v>
      </c>
      <c r="I36" s="58">
        <v>13.64</v>
      </c>
      <c r="J36" s="58">
        <v>10.56</v>
      </c>
      <c r="K36" s="28"/>
      <c r="M36" s="51"/>
      <c r="N36" s="50"/>
      <c r="P36" s="15" t="s">
        <v>28</v>
      </c>
      <c r="Q36" s="36">
        <f t="shared" ref="Q36:S36" si="3">(Q27/Q3)</f>
        <v>0.4697140689</v>
      </c>
      <c r="R36" s="36">
        <f t="shared" si="3"/>
        <v>0.493380174</v>
      </c>
      <c r="S36" s="36">
        <f t="shared" si="3"/>
        <v>0.3490308389</v>
      </c>
    </row>
    <row r="37" ht="14.25" customHeight="1">
      <c r="B37" s="58">
        <v>20.64</v>
      </c>
      <c r="C37" s="58">
        <v>14.61</v>
      </c>
      <c r="D37" s="58">
        <v>6.69</v>
      </c>
      <c r="E37" s="58">
        <v>8.6</v>
      </c>
      <c r="F37" s="28"/>
      <c r="G37" s="58">
        <v>12.89</v>
      </c>
      <c r="H37" s="58">
        <v>12.51</v>
      </c>
      <c r="I37" s="58">
        <v>17.62</v>
      </c>
      <c r="J37" s="58">
        <v>14.28</v>
      </c>
      <c r="K37" s="28"/>
      <c r="M37" s="51"/>
      <c r="N37" s="50"/>
      <c r="P37" s="15" t="s">
        <v>29</v>
      </c>
      <c r="Q37" s="36">
        <f t="shared" ref="Q37:R37" si="4">(Q28/Q4)</f>
        <v>0.4396144956</v>
      </c>
      <c r="R37" s="36">
        <f t="shared" si="4"/>
        <v>0.5275119634</v>
      </c>
      <c r="S37" s="36"/>
    </row>
    <row r="38" ht="14.25" customHeight="1">
      <c r="B38" s="58">
        <v>14.76</v>
      </c>
      <c r="C38" s="58">
        <v>12.38</v>
      </c>
      <c r="D38" s="58">
        <v>5.76</v>
      </c>
      <c r="E38" s="58">
        <v>8.51</v>
      </c>
      <c r="F38" s="28"/>
      <c r="G38" s="58">
        <v>15.45</v>
      </c>
      <c r="H38" s="58">
        <v>18.62</v>
      </c>
      <c r="I38" s="58">
        <v>13.66</v>
      </c>
      <c r="J38" s="58">
        <v>15.54</v>
      </c>
      <c r="K38" s="28"/>
      <c r="M38" s="51"/>
      <c r="N38" s="50"/>
      <c r="P38" s="15" t="s">
        <v>30</v>
      </c>
      <c r="Q38" s="36">
        <f t="shared" ref="Q38:R38" si="5">(Q29/Q5)</f>
        <v>0.5327666111</v>
      </c>
      <c r="R38" s="36">
        <f t="shared" si="5"/>
        <v>0.5524791181</v>
      </c>
      <c r="S38" s="36"/>
    </row>
    <row r="39" ht="14.25" customHeight="1">
      <c r="B39" s="58">
        <v>14.57</v>
      </c>
      <c r="C39" s="58">
        <v>11.07</v>
      </c>
      <c r="D39" s="58">
        <v>5.72</v>
      </c>
      <c r="E39" s="58">
        <v>14.37</v>
      </c>
      <c r="F39" s="28"/>
      <c r="G39" s="58">
        <v>9.11</v>
      </c>
      <c r="H39" s="58">
        <v>25.05</v>
      </c>
      <c r="I39" s="58">
        <v>12.85</v>
      </c>
      <c r="J39" s="58">
        <v>15.55</v>
      </c>
      <c r="K39" s="28"/>
      <c r="M39" s="51"/>
      <c r="N39" s="50"/>
      <c r="P39" s="15" t="s">
        <v>31</v>
      </c>
      <c r="Q39" s="36">
        <f t="shared" ref="Q39:R39" si="6">(Q30/Q6)</f>
        <v>0.4467464063</v>
      </c>
      <c r="R39" s="36">
        <f t="shared" si="6"/>
        <v>0.4640744255</v>
      </c>
      <c r="S39" s="36"/>
    </row>
    <row r="40" ht="14.25" customHeight="1">
      <c r="B40" s="58">
        <v>14.01</v>
      </c>
      <c r="C40" s="58">
        <v>13.52</v>
      </c>
      <c r="D40" s="58">
        <v>4.91</v>
      </c>
      <c r="E40" s="58">
        <v>22.44</v>
      </c>
      <c r="F40" s="28"/>
      <c r="G40" s="58">
        <v>11.88</v>
      </c>
      <c r="H40" s="58">
        <v>22.36</v>
      </c>
      <c r="I40" s="58">
        <v>16.34</v>
      </c>
      <c r="J40" s="58">
        <v>19.11</v>
      </c>
      <c r="K40" s="28"/>
      <c r="M40" s="51"/>
      <c r="N40" s="50"/>
      <c r="Q40" s="36"/>
      <c r="R40" s="36"/>
      <c r="S40" s="36"/>
    </row>
    <row r="41" ht="14.25" customHeight="1">
      <c r="B41" s="58">
        <v>14.07</v>
      </c>
      <c r="C41" s="58">
        <v>14.38</v>
      </c>
      <c r="D41" s="58">
        <v>4.81</v>
      </c>
      <c r="E41" s="58">
        <v>10.63</v>
      </c>
      <c r="F41" s="28"/>
      <c r="G41" s="58">
        <v>16.93</v>
      </c>
      <c r="H41" s="58">
        <v>18.65</v>
      </c>
      <c r="I41" s="58">
        <v>11.41</v>
      </c>
      <c r="J41" s="58">
        <v>13.87</v>
      </c>
      <c r="K41" s="28"/>
      <c r="M41" s="51"/>
      <c r="N41" s="50"/>
      <c r="P41" s="1" t="s">
        <v>123</v>
      </c>
      <c r="Q41" s="36">
        <f t="shared" ref="Q41:S41" si="7">AVERAGE(Q36:Q39)</f>
        <v>0.4722103955</v>
      </c>
      <c r="R41" s="36">
        <f t="shared" si="7"/>
        <v>0.5093614203</v>
      </c>
      <c r="S41" s="36">
        <f t="shared" si="7"/>
        <v>0.3490308389</v>
      </c>
    </row>
    <row r="42" ht="14.25" customHeight="1">
      <c r="B42" s="58">
        <v>10.04</v>
      </c>
      <c r="C42" s="58">
        <v>13.98</v>
      </c>
      <c r="D42" s="58">
        <v>4.7</v>
      </c>
      <c r="E42" s="58">
        <v>15.78</v>
      </c>
      <c r="F42" s="28"/>
      <c r="G42" s="58">
        <v>11.86</v>
      </c>
      <c r="H42" s="58">
        <v>17.4</v>
      </c>
      <c r="I42" s="58">
        <v>15.74</v>
      </c>
      <c r="J42" s="58">
        <v>10.77</v>
      </c>
      <c r="K42" s="28"/>
      <c r="M42" s="51"/>
      <c r="N42" s="50"/>
    </row>
    <row r="43" ht="14.25" customHeight="1">
      <c r="B43" s="58">
        <v>10.56</v>
      </c>
      <c r="C43" s="58">
        <v>12.93</v>
      </c>
      <c r="D43" s="58">
        <v>16.08</v>
      </c>
      <c r="E43" s="58">
        <v>4.99</v>
      </c>
      <c r="F43" s="28"/>
      <c r="G43" s="58">
        <v>18.79</v>
      </c>
      <c r="H43" s="58">
        <v>16.78</v>
      </c>
      <c r="I43" s="58">
        <v>15.51</v>
      </c>
      <c r="J43" s="58">
        <v>14.67</v>
      </c>
      <c r="K43" s="28"/>
      <c r="M43" s="51"/>
      <c r="N43" s="50"/>
    </row>
    <row r="44" ht="14.25" customHeight="1">
      <c r="B44" s="58">
        <v>10.99</v>
      </c>
      <c r="C44" s="58">
        <v>13.96</v>
      </c>
      <c r="D44" s="58">
        <v>12.54</v>
      </c>
      <c r="E44" s="58">
        <v>11.22</v>
      </c>
      <c r="F44" s="28"/>
      <c r="G44" s="58">
        <v>13.92</v>
      </c>
      <c r="H44" s="58">
        <v>15.24</v>
      </c>
      <c r="I44" s="58">
        <v>12.33</v>
      </c>
      <c r="J44" s="58">
        <v>9.58</v>
      </c>
      <c r="K44" s="28"/>
      <c r="M44" s="51"/>
      <c r="N44" s="50"/>
    </row>
    <row r="45" ht="14.25" customHeight="1">
      <c r="B45" s="58">
        <v>10.56</v>
      </c>
      <c r="C45" s="58">
        <v>12.92</v>
      </c>
      <c r="D45" s="58">
        <v>3.02</v>
      </c>
      <c r="E45" s="58">
        <v>8.78</v>
      </c>
      <c r="F45" s="28"/>
      <c r="G45" s="58">
        <v>12.41</v>
      </c>
      <c r="H45" s="58">
        <v>16.36</v>
      </c>
      <c r="I45" s="58">
        <v>12.16</v>
      </c>
      <c r="J45" s="58">
        <v>11.49</v>
      </c>
      <c r="K45" s="28"/>
      <c r="M45" s="51"/>
      <c r="N45" s="50"/>
      <c r="S45" s="1"/>
      <c r="T45" s="1"/>
    </row>
    <row r="46" ht="14.25" customHeight="1">
      <c r="B46" s="58">
        <v>10.55</v>
      </c>
      <c r="C46" s="58">
        <v>10.07</v>
      </c>
      <c r="D46" s="58">
        <v>4.06</v>
      </c>
      <c r="E46" s="58">
        <v>8.94</v>
      </c>
      <c r="F46" s="28"/>
      <c r="G46" s="58">
        <v>10.03</v>
      </c>
      <c r="H46" s="58">
        <v>10.2</v>
      </c>
      <c r="I46" s="58">
        <v>17.73</v>
      </c>
      <c r="J46" s="58">
        <v>15.94</v>
      </c>
      <c r="K46" s="28"/>
      <c r="M46" s="51"/>
      <c r="N46" s="50"/>
      <c r="S46" s="1"/>
      <c r="T46" s="1"/>
    </row>
    <row r="47" ht="14.25" customHeight="1">
      <c r="B47" s="58">
        <v>10.34</v>
      </c>
      <c r="C47" s="58">
        <v>14.03</v>
      </c>
      <c r="D47" s="58">
        <v>5.5</v>
      </c>
      <c r="E47" s="58">
        <v>7.0</v>
      </c>
      <c r="F47" s="28"/>
      <c r="G47" s="58">
        <v>12.27</v>
      </c>
      <c r="H47" s="58">
        <v>12.66</v>
      </c>
      <c r="I47" s="58">
        <v>13.4</v>
      </c>
      <c r="J47" s="58">
        <v>16.06</v>
      </c>
      <c r="K47" s="28"/>
      <c r="M47" s="51"/>
      <c r="N47" s="50"/>
      <c r="S47" s="1"/>
      <c r="T47" s="1"/>
    </row>
    <row r="48" ht="14.25" customHeight="1">
      <c r="B48" s="58">
        <v>10.69</v>
      </c>
      <c r="C48" s="58">
        <v>10.73</v>
      </c>
      <c r="D48" s="58">
        <v>15.54</v>
      </c>
      <c r="E48" s="58">
        <v>6.28</v>
      </c>
      <c r="F48" s="28"/>
      <c r="G48" s="58">
        <v>10.11</v>
      </c>
      <c r="H48" s="58">
        <v>13.34</v>
      </c>
      <c r="I48" s="58">
        <v>13.98</v>
      </c>
      <c r="J48" s="58">
        <v>11.1</v>
      </c>
      <c r="K48" s="28"/>
      <c r="M48" s="51"/>
      <c r="N48" s="50"/>
      <c r="S48" s="1"/>
      <c r="T48" s="1"/>
    </row>
    <row r="49" ht="14.25" customHeight="1">
      <c r="B49" s="58">
        <v>16.06</v>
      </c>
      <c r="C49" s="58">
        <v>21.87</v>
      </c>
      <c r="D49" s="58">
        <v>5.08</v>
      </c>
      <c r="E49" s="58">
        <v>6.82</v>
      </c>
      <c r="F49" s="28"/>
      <c r="G49" s="58">
        <v>7.86</v>
      </c>
      <c r="H49" s="58">
        <v>10.51</v>
      </c>
      <c r="I49" s="58">
        <v>15.53</v>
      </c>
      <c r="J49" s="58">
        <v>14.23</v>
      </c>
      <c r="K49" s="28"/>
      <c r="M49" s="51"/>
      <c r="N49" s="50"/>
    </row>
    <row r="50" ht="14.25" customHeight="1">
      <c r="B50" s="58">
        <v>12.22</v>
      </c>
      <c r="C50" s="58">
        <v>15.55</v>
      </c>
      <c r="D50" s="58">
        <v>6.98</v>
      </c>
      <c r="E50" s="58">
        <v>12.28</v>
      </c>
      <c r="F50" s="28"/>
      <c r="G50" s="58">
        <v>21.12</v>
      </c>
      <c r="H50" s="58">
        <v>10.94</v>
      </c>
      <c r="I50" s="58">
        <v>11.8</v>
      </c>
      <c r="J50" s="58">
        <v>12.68</v>
      </c>
      <c r="K50" s="28"/>
      <c r="M50" s="51"/>
      <c r="N50" s="50"/>
    </row>
    <row r="51" ht="14.25" customHeight="1">
      <c r="B51" s="58">
        <v>13.01</v>
      </c>
      <c r="C51" s="58">
        <v>12.66</v>
      </c>
      <c r="D51" s="58">
        <v>5.05</v>
      </c>
      <c r="E51" s="58">
        <v>13.17</v>
      </c>
      <c r="F51" s="28"/>
      <c r="G51" s="58">
        <v>13.14</v>
      </c>
      <c r="H51" s="58">
        <v>13.02</v>
      </c>
      <c r="I51" s="58">
        <v>11.19</v>
      </c>
      <c r="J51" s="58">
        <v>11.59</v>
      </c>
      <c r="K51" s="28"/>
      <c r="M51" s="51"/>
      <c r="N51" s="50"/>
    </row>
    <row r="52" ht="14.25" customHeight="1">
      <c r="B52" s="58">
        <v>12.65</v>
      </c>
      <c r="C52" s="58">
        <v>19.61</v>
      </c>
      <c r="D52" s="58">
        <v>4.73</v>
      </c>
      <c r="E52" s="58">
        <v>17.02</v>
      </c>
      <c r="F52" s="28"/>
      <c r="G52" s="58">
        <v>12.99</v>
      </c>
      <c r="H52" s="58">
        <v>12.34</v>
      </c>
      <c r="I52" s="58">
        <v>11.17</v>
      </c>
      <c r="J52" s="58">
        <v>14.61</v>
      </c>
      <c r="K52" s="28"/>
      <c r="M52" s="51"/>
      <c r="N52" s="50"/>
    </row>
    <row r="53" ht="14.25" customHeight="1">
      <c r="B53" s="58">
        <v>13.66</v>
      </c>
      <c r="C53" s="58">
        <v>15.59</v>
      </c>
      <c r="D53" s="58">
        <v>6.87</v>
      </c>
      <c r="E53" s="58">
        <v>13.79</v>
      </c>
      <c r="F53" s="28"/>
      <c r="G53" s="58">
        <v>6.39</v>
      </c>
      <c r="H53" s="58">
        <v>17.3</v>
      </c>
      <c r="I53" s="58">
        <v>12.64</v>
      </c>
      <c r="J53" s="58">
        <v>10.39</v>
      </c>
      <c r="K53" s="28"/>
      <c r="M53" s="51"/>
      <c r="N53" s="50"/>
    </row>
    <row r="54" ht="14.25" customHeight="1">
      <c r="B54" s="58">
        <v>13.49</v>
      </c>
      <c r="C54" s="58">
        <v>12.03</v>
      </c>
      <c r="D54" s="58">
        <v>11.11</v>
      </c>
      <c r="E54" s="58">
        <v>10.3</v>
      </c>
      <c r="F54" s="28"/>
      <c r="G54" s="58">
        <v>7.13</v>
      </c>
      <c r="H54" s="58">
        <v>15.15</v>
      </c>
      <c r="I54" s="58">
        <v>10.19</v>
      </c>
      <c r="J54" s="58">
        <v>10.33</v>
      </c>
      <c r="K54" s="28"/>
      <c r="M54" s="51"/>
      <c r="N54" s="50"/>
    </row>
    <row r="55" ht="14.25" customHeight="1">
      <c r="B55" s="58">
        <v>9.53</v>
      </c>
      <c r="C55" s="58">
        <v>12.31</v>
      </c>
      <c r="D55" s="58">
        <v>4.4</v>
      </c>
      <c r="E55" s="58">
        <v>17.09</v>
      </c>
      <c r="F55" s="28"/>
      <c r="G55" s="58">
        <v>6.77</v>
      </c>
      <c r="H55" s="58">
        <v>17.41</v>
      </c>
      <c r="I55" s="58">
        <v>8.3</v>
      </c>
      <c r="J55" s="58">
        <v>8.5</v>
      </c>
      <c r="K55" s="28"/>
      <c r="M55" s="51"/>
      <c r="N55" s="50"/>
    </row>
    <row r="56" ht="14.25" customHeight="1">
      <c r="B56" s="58">
        <v>9.15</v>
      </c>
      <c r="C56" s="58">
        <v>15.3</v>
      </c>
      <c r="D56" s="58">
        <v>2.38</v>
      </c>
      <c r="E56" s="58">
        <v>9.69</v>
      </c>
      <c r="F56" s="28"/>
      <c r="G56" s="58">
        <v>3.48</v>
      </c>
      <c r="H56" s="58">
        <v>12.7</v>
      </c>
      <c r="I56" s="58">
        <v>13.94</v>
      </c>
      <c r="J56" s="58">
        <v>10.15</v>
      </c>
      <c r="K56" s="28"/>
      <c r="M56" s="51"/>
      <c r="N56" s="50"/>
    </row>
    <row r="57" ht="14.25" customHeight="1">
      <c r="B57" s="58">
        <v>13.32</v>
      </c>
      <c r="C57" s="58">
        <v>14.68</v>
      </c>
      <c r="D57" s="58">
        <v>23.1</v>
      </c>
      <c r="E57" s="58">
        <v>10.86</v>
      </c>
      <c r="F57" s="28"/>
      <c r="G57" s="58">
        <v>4.56</v>
      </c>
      <c r="H57" s="58">
        <v>9.77</v>
      </c>
      <c r="I57" s="58">
        <v>13.57</v>
      </c>
      <c r="J57" s="58">
        <v>15.83</v>
      </c>
      <c r="K57" s="28"/>
      <c r="M57" s="51"/>
      <c r="N57" s="50"/>
    </row>
    <row r="58" ht="14.25" customHeight="1">
      <c r="B58" s="58">
        <v>12.6</v>
      </c>
      <c r="C58" s="58">
        <v>12.58</v>
      </c>
      <c r="D58" s="58">
        <v>11.19</v>
      </c>
      <c r="E58" s="58">
        <v>7.62</v>
      </c>
      <c r="F58" s="28"/>
      <c r="G58" s="58">
        <v>4.26</v>
      </c>
      <c r="H58" s="58">
        <v>13.21</v>
      </c>
      <c r="I58" s="58">
        <v>11.36</v>
      </c>
      <c r="J58" s="58">
        <v>15.03</v>
      </c>
      <c r="K58" s="28"/>
      <c r="M58" s="51"/>
      <c r="N58" s="50"/>
    </row>
    <row r="59" ht="14.25" customHeight="1">
      <c r="B59" s="58">
        <v>7.97</v>
      </c>
      <c r="C59" s="58">
        <v>16.02</v>
      </c>
      <c r="D59" s="58">
        <v>10.51</v>
      </c>
      <c r="E59" s="58">
        <v>9.84</v>
      </c>
      <c r="F59" s="28"/>
      <c r="G59" s="58">
        <v>6.73</v>
      </c>
      <c r="H59" s="58">
        <v>11.1</v>
      </c>
      <c r="I59" s="58">
        <v>9.05</v>
      </c>
      <c r="J59" s="58">
        <v>13.7</v>
      </c>
      <c r="K59" s="28"/>
      <c r="M59" s="51"/>
      <c r="N59" s="50"/>
    </row>
    <row r="60" ht="14.25" customHeight="1">
      <c r="B60" s="58">
        <v>9.74</v>
      </c>
      <c r="C60" s="58">
        <v>17.09</v>
      </c>
      <c r="D60" s="58">
        <v>7.03</v>
      </c>
      <c r="E60" s="58">
        <v>3.55</v>
      </c>
      <c r="F60" s="28"/>
      <c r="G60" s="58">
        <v>5.76</v>
      </c>
      <c r="H60" s="58">
        <v>9.2</v>
      </c>
      <c r="I60" s="58">
        <v>9.02</v>
      </c>
      <c r="J60" s="58">
        <v>10.92</v>
      </c>
      <c r="K60" s="28"/>
      <c r="M60" s="51"/>
      <c r="N60" s="50"/>
    </row>
    <row r="61" ht="14.25" customHeight="1">
      <c r="B61" s="58">
        <v>12.26</v>
      </c>
      <c r="C61" s="58">
        <v>17.69</v>
      </c>
      <c r="D61" s="58">
        <v>8.44</v>
      </c>
      <c r="E61" s="58">
        <v>8.89</v>
      </c>
      <c r="F61" s="28"/>
      <c r="G61" s="58">
        <v>15.9</v>
      </c>
      <c r="H61" s="58">
        <v>10.69</v>
      </c>
      <c r="I61" s="58">
        <v>7.26</v>
      </c>
      <c r="J61" s="58">
        <v>12.51</v>
      </c>
      <c r="K61" s="28"/>
      <c r="M61" s="51"/>
      <c r="N61" s="50"/>
    </row>
    <row r="62" ht="14.25" customHeight="1">
      <c r="B62" s="58">
        <v>17.31</v>
      </c>
      <c r="C62" s="58">
        <v>19.16</v>
      </c>
      <c r="D62" s="58">
        <v>9.12</v>
      </c>
      <c r="E62" s="58">
        <v>9.95</v>
      </c>
      <c r="F62" s="28"/>
      <c r="G62" s="58">
        <v>7.81</v>
      </c>
      <c r="H62" s="58">
        <v>13.84</v>
      </c>
      <c r="I62" s="58">
        <v>11.46</v>
      </c>
      <c r="J62" s="58">
        <v>11.96</v>
      </c>
      <c r="K62" s="28"/>
      <c r="M62" s="51"/>
      <c r="N62" s="50"/>
    </row>
    <row r="63" ht="14.25" customHeight="1">
      <c r="B63" s="58">
        <v>11.31</v>
      </c>
      <c r="C63" s="58">
        <v>21.61</v>
      </c>
      <c r="D63" s="58">
        <v>8.78</v>
      </c>
      <c r="E63" s="58">
        <v>6.46</v>
      </c>
      <c r="F63" s="28"/>
      <c r="G63" s="58">
        <v>5.49</v>
      </c>
      <c r="H63" s="58">
        <v>13.68</v>
      </c>
      <c r="I63" s="58">
        <v>20.9</v>
      </c>
      <c r="J63" s="58">
        <v>9.18</v>
      </c>
      <c r="K63" s="28"/>
      <c r="M63" s="51"/>
      <c r="N63" s="50"/>
    </row>
    <row r="64" ht="14.25" customHeight="1">
      <c r="B64" s="58">
        <v>11.76</v>
      </c>
      <c r="C64" s="58">
        <v>18.8</v>
      </c>
      <c r="D64" s="58">
        <v>8.67</v>
      </c>
      <c r="E64" s="58">
        <v>9.51</v>
      </c>
      <c r="F64" s="28"/>
      <c r="G64" s="58">
        <v>5.15</v>
      </c>
      <c r="H64" s="58">
        <v>13.3</v>
      </c>
      <c r="I64" s="58">
        <v>13.59</v>
      </c>
      <c r="J64" s="58">
        <v>14.56</v>
      </c>
      <c r="K64" s="28"/>
      <c r="M64" s="51"/>
      <c r="N64" s="50"/>
    </row>
    <row r="65" ht="14.25" customHeight="1">
      <c r="B65" s="58">
        <v>10.29</v>
      </c>
      <c r="C65" s="58">
        <v>17.51</v>
      </c>
      <c r="D65" s="58">
        <v>4.62</v>
      </c>
      <c r="E65" s="58">
        <v>9.77</v>
      </c>
      <c r="F65" s="28"/>
      <c r="G65" s="58">
        <v>10.85</v>
      </c>
      <c r="H65" s="58">
        <v>7.38</v>
      </c>
      <c r="I65" s="58">
        <v>7.96</v>
      </c>
      <c r="J65" s="58">
        <v>13.87</v>
      </c>
      <c r="K65" s="28"/>
      <c r="M65" s="51"/>
      <c r="N65" s="50"/>
    </row>
    <row r="66" ht="14.25" customHeight="1">
      <c r="B66" s="58">
        <v>13.71</v>
      </c>
      <c r="C66" s="58">
        <v>13.53</v>
      </c>
      <c r="D66" s="58">
        <v>4.8</v>
      </c>
      <c r="E66" s="58">
        <v>7.13</v>
      </c>
      <c r="F66" s="28"/>
      <c r="G66" s="58">
        <v>11.84</v>
      </c>
      <c r="H66" s="58">
        <v>10.94</v>
      </c>
      <c r="I66" s="58">
        <v>8.81</v>
      </c>
      <c r="J66" s="58">
        <v>15.52</v>
      </c>
      <c r="K66" s="28"/>
      <c r="M66" s="51"/>
      <c r="N66" s="50"/>
    </row>
    <row r="67" ht="14.25" customHeight="1">
      <c r="B67" s="58">
        <v>9.86</v>
      </c>
      <c r="C67" s="58">
        <v>12.19</v>
      </c>
      <c r="D67" s="58">
        <v>4.07</v>
      </c>
      <c r="E67" s="58">
        <v>6.02</v>
      </c>
      <c r="F67" s="28"/>
      <c r="G67" s="58">
        <v>3.93</v>
      </c>
      <c r="H67" s="58">
        <v>9.58</v>
      </c>
      <c r="I67" s="58">
        <v>14.01</v>
      </c>
      <c r="J67" s="58">
        <v>11.78</v>
      </c>
      <c r="K67" s="28"/>
      <c r="M67" s="51"/>
      <c r="N67" s="50"/>
    </row>
    <row r="68" ht="14.25" customHeight="1">
      <c r="B68" s="58">
        <v>10.6</v>
      </c>
      <c r="C68" s="58">
        <v>11.69</v>
      </c>
      <c r="D68" s="58">
        <v>3.0</v>
      </c>
      <c r="E68" s="58">
        <v>6.36</v>
      </c>
      <c r="F68" s="28"/>
      <c r="G68" s="58">
        <v>9.92</v>
      </c>
      <c r="H68" s="58">
        <v>9.17</v>
      </c>
      <c r="I68" s="58">
        <v>10.59</v>
      </c>
      <c r="J68" s="58">
        <v>11.91</v>
      </c>
      <c r="K68" s="28"/>
      <c r="M68" s="51"/>
      <c r="N68" s="50"/>
    </row>
    <row r="69" ht="14.25" customHeight="1">
      <c r="B69" s="58">
        <v>10.24</v>
      </c>
      <c r="C69" s="58">
        <v>9.76</v>
      </c>
      <c r="D69" s="58">
        <v>3.25</v>
      </c>
      <c r="E69" s="58">
        <v>7.75</v>
      </c>
      <c r="F69" s="28"/>
      <c r="G69" s="58">
        <v>3.81</v>
      </c>
      <c r="H69" s="58">
        <v>16.76</v>
      </c>
      <c r="I69" s="58">
        <v>10.69</v>
      </c>
      <c r="J69" s="58">
        <v>9.58</v>
      </c>
      <c r="K69" s="28"/>
      <c r="M69" s="51"/>
      <c r="N69" s="50"/>
    </row>
    <row r="70" ht="14.25" customHeight="1">
      <c r="B70" s="58">
        <v>18.14</v>
      </c>
      <c r="C70" s="58">
        <v>12.88</v>
      </c>
      <c r="D70" s="58">
        <v>4.26</v>
      </c>
      <c r="E70" s="58">
        <v>7.57</v>
      </c>
      <c r="F70" s="28"/>
      <c r="G70" s="58">
        <v>16.69</v>
      </c>
      <c r="H70" s="58">
        <v>15.95</v>
      </c>
      <c r="I70" s="58">
        <v>8.97</v>
      </c>
      <c r="J70" s="58">
        <v>10.39</v>
      </c>
      <c r="K70" s="28"/>
      <c r="M70" s="51"/>
      <c r="N70" s="50"/>
    </row>
    <row r="71" ht="14.25" customHeight="1">
      <c r="B71" s="58">
        <v>13.83</v>
      </c>
      <c r="C71" s="58">
        <v>11.96</v>
      </c>
      <c r="D71" s="58">
        <v>4.49</v>
      </c>
      <c r="E71" s="58">
        <v>21.81</v>
      </c>
      <c r="F71" s="28"/>
      <c r="G71" s="58">
        <v>6.16</v>
      </c>
      <c r="H71" s="58">
        <v>10.79</v>
      </c>
      <c r="I71" s="58">
        <v>14.64</v>
      </c>
      <c r="J71" s="58">
        <v>12.66</v>
      </c>
      <c r="K71" s="28"/>
      <c r="M71" s="51"/>
      <c r="N71" s="50"/>
    </row>
    <row r="72" ht="14.25" customHeight="1">
      <c r="B72" s="58">
        <v>21.27</v>
      </c>
      <c r="C72" s="58">
        <v>13.45</v>
      </c>
      <c r="D72" s="58">
        <v>14.43</v>
      </c>
      <c r="E72" s="58">
        <v>13.37</v>
      </c>
      <c r="F72" s="28"/>
      <c r="G72" s="58">
        <v>6.86</v>
      </c>
      <c r="H72" s="58">
        <v>13.29</v>
      </c>
      <c r="I72" s="58">
        <v>9.48</v>
      </c>
      <c r="J72" s="58">
        <v>16.33</v>
      </c>
      <c r="K72" s="28"/>
      <c r="M72" s="51"/>
      <c r="N72" s="50"/>
    </row>
    <row r="73" ht="14.25" customHeight="1">
      <c r="B73" s="58">
        <v>13.37</v>
      </c>
      <c r="C73" s="58">
        <v>11.34</v>
      </c>
      <c r="D73" s="58">
        <v>6.89</v>
      </c>
      <c r="E73" s="58">
        <v>17.38</v>
      </c>
      <c r="F73" s="28"/>
      <c r="G73" s="58">
        <v>13.26</v>
      </c>
      <c r="H73" s="58">
        <v>15.81</v>
      </c>
      <c r="I73" s="58">
        <v>10.65</v>
      </c>
      <c r="J73" s="58">
        <v>14.64</v>
      </c>
      <c r="K73" s="28"/>
      <c r="M73" s="51"/>
      <c r="N73" s="50"/>
    </row>
    <row r="74" ht="14.25" customHeight="1">
      <c r="B74" s="58">
        <v>12.24</v>
      </c>
      <c r="C74" s="58">
        <v>13.7</v>
      </c>
      <c r="D74" s="58">
        <v>5.94</v>
      </c>
      <c r="E74" s="58">
        <v>8.03</v>
      </c>
      <c r="F74" s="28"/>
      <c r="G74" s="58">
        <v>9.14</v>
      </c>
      <c r="H74" s="58">
        <v>12.48</v>
      </c>
      <c r="I74" s="58">
        <v>11.05</v>
      </c>
      <c r="J74" s="58">
        <v>15.55</v>
      </c>
      <c r="K74" s="28"/>
      <c r="M74" s="51"/>
      <c r="N74" s="50"/>
    </row>
    <row r="75" ht="14.25" customHeight="1">
      <c r="B75" s="58">
        <v>10.35</v>
      </c>
      <c r="C75" s="58">
        <v>14.44</v>
      </c>
      <c r="D75" s="58">
        <v>4.25</v>
      </c>
      <c r="E75" s="58">
        <v>15.51</v>
      </c>
      <c r="F75" s="28"/>
      <c r="G75" s="58">
        <v>3.75</v>
      </c>
      <c r="H75" s="58">
        <v>12.77</v>
      </c>
      <c r="I75" s="58">
        <v>9.84</v>
      </c>
      <c r="J75" s="58">
        <v>16.63</v>
      </c>
      <c r="K75" s="28"/>
      <c r="M75" s="51"/>
      <c r="N75" s="50"/>
    </row>
    <row r="76" ht="14.25" customHeight="1">
      <c r="B76" s="58">
        <v>12.74</v>
      </c>
      <c r="C76" s="58">
        <v>14.74</v>
      </c>
      <c r="D76" s="58">
        <v>3.86</v>
      </c>
      <c r="E76" s="58">
        <v>15.19</v>
      </c>
      <c r="F76" s="28"/>
      <c r="G76" s="58">
        <v>4.94</v>
      </c>
      <c r="H76" s="58">
        <v>11.09</v>
      </c>
      <c r="I76" s="58">
        <v>14.2</v>
      </c>
      <c r="J76" s="58">
        <v>17.63</v>
      </c>
      <c r="K76" s="28"/>
      <c r="M76" s="51"/>
      <c r="N76" s="50"/>
    </row>
    <row r="77" ht="14.25" customHeight="1">
      <c r="B77" s="58">
        <v>9.06</v>
      </c>
      <c r="C77" s="58">
        <v>13.31</v>
      </c>
      <c r="D77" s="58">
        <v>17.84</v>
      </c>
      <c r="E77" s="58">
        <v>18.62</v>
      </c>
      <c r="F77" s="28"/>
      <c r="G77" s="58">
        <v>3.43</v>
      </c>
      <c r="H77" s="58">
        <v>7.97</v>
      </c>
      <c r="I77" s="58">
        <v>8.35</v>
      </c>
      <c r="J77" s="58">
        <v>8.75</v>
      </c>
      <c r="K77" s="28"/>
      <c r="M77" s="51"/>
      <c r="N77" s="50"/>
    </row>
    <row r="78" ht="14.25" customHeight="1">
      <c r="B78" s="58">
        <v>12.29</v>
      </c>
      <c r="C78" s="58">
        <v>13.81</v>
      </c>
      <c r="D78" s="58">
        <v>3.04</v>
      </c>
      <c r="E78" s="58">
        <v>10.24</v>
      </c>
      <c r="F78" s="28"/>
      <c r="G78" s="58">
        <v>4.3</v>
      </c>
      <c r="H78" s="58">
        <v>10.22</v>
      </c>
      <c r="I78" s="58">
        <v>10.57</v>
      </c>
      <c r="J78" s="58">
        <v>11.74</v>
      </c>
      <c r="K78" s="28"/>
      <c r="M78" s="51"/>
      <c r="N78" s="50"/>
    </row>
    <row r="79" ht="14.25" customHeight="1">
      <c r="B79" s="58">
        <v>13.43</v>
      </c>
      <c r="C79" s="58">
        <v>11.64</v>
      </c>
      <c r="D79" s="58">
        <v>14.96</v>
      </c>
      <c r="E79" s="58">
        <v>4.46</v>
      </c>
      <c r="F79" s="28"/>
      <c r="G79" s="58">
        <v>14.71</v>
      </c>
      <c r="H79" s="58">
        <v>8.29</v>
      </c>
      <c r="I79" s="58">
        <v>15.61</v>
      </c>
      <c r="J79" s="58">
        <v>11.45</v>
      </c>
      <c r="K79" s="28"/>
      <c r="M79" s="51"/>
      <c r="N79" s="50"/>
    </row>
    <row r="80" ht="14.25" customHeight="1">
      <c r="B80" s="58">
        <v>11.03</v>
      </c>
      <c r="C80" s="58">
        <v>15.42</v>
      </c>
      <c r="D80" s="58">
        <v>12.39</v>
      </c>
      <c r="E80" s="58">
        <v>20.3</v>
      </c>
      <c r="F80" s="28"/>
      <c r="G80" s="58">
        <v>27.68</v>
      </c>
      <c r="H80" s="58">
        <v>9.35</v>
      </c>
      <c r="I80" s="58">
        <v>15.03</v>
      </c>
      <c r="J80" s="58">
        <v>9.84</v>
      </c>
      <c r="K80" s="28"/>
      <c r="M80" s="51"/>
      <c r="N80" s="50"/>
    </row>
    <row r="81" ht="14.25" customHeight="1">
      <c r="B81" s="58">
        <v>8.73</v>
      </c>
      <c r="C81" s="58">
        <v>9.54</v>
      </c>
      <c r="D81" s="58">
        <v>13.21</v>
      </c>
      <c r="E81" s="58">
        <v>5.13</v>
      </c>
      <c r="F81" s="28"/>
      <c r="G81" s="58">
        <v>24.57</v>
      </c>
      <c r="H81" s="58">
        <v>7.12</v>
      </c>
      <c r="I81" s="58">
        <v>15.88</v>
      </c>
      <c r="J81" s="58">
        <v>11.27</v>
      </c>
      <c r="K81" s="28"/>
      <c r="M81" s="51"/>
      <c r="N81" s="50"/>
    </row>
    <row r="82" ht="14.25" customHeight="1">
      <c r="B82" s="58">
        <v>14.28</v>
      </c>
      <c r="C82" s="58">
        <v>13.64</v>
      </c>
      <c r="D82" s="58">
        <v>15.48</v>
      </c>
      <c r="E82" s="58">
        <v>7.65</v>
      </c>
      <c r="F82" s="28"/>
      <c r="G82" s="58">
        <v>7.68</v>
      </c>
      <c r="H82" s="58">
        <v>9.22</v>
      </c>
      <c r="I82" s="58">
        <v>9.56</v>
      </c>
      <c r="J82" s="58">
        <v>10.81</v>
      </c>
      <c r="K82" s="28"/>
      <c r="M82" s="51"/>
      <c r="N82" s="50"/>
    </row>
    <row r="83" ht="14.25" customHeight="1">
      <c r="B83" s="58">
        <v>16.13</v>
      </c>
      <c r="C83" s="58">
        <v>12.47</v>
      </c>
      <c r="D83" s="58">
        <v>6.49</v>
      </c>
      <c r="E83" s="58">
        <v>18.37</v>
      </c>
      <c r="F83" s="28"/>
      <c r="G83" s="58">
        <v>10.78</v>
      </c>
      <c r="H83" s="58">
        <v>12.08</v>
      </c>
      <c r="I83" s="58">
        <v>5.97</v>
      </c>
      <c r="J83" s="58">
        <v>10.66</v>
      </c>
      <c r="K83" s="28"/>
      <c r="M83" s="51"/>
      <c r="N83" s="50"/>
    </row>
    <row r="84" ht="14.25" customHeight="1">
      <c r="B84" s="58">
        <v>13.71</v>
      </c>
      <c r="C84" s="58">
        <v>10.33</v>
      </c>
      <c r="D84" s="58">
        <v>8.97</v>
      </c>
      <c r="E84" s="58">
        <v>8.34</v>
      </c>
      <c r="F84" s="28"/>
      <c r="G84" s="58">
        <v>7.58</v>
      </c>
      <c r="H84" s="58">
        <v>8.86</v>
      </c>
      <c r="I84" s="58">
        <v>13.79</v>
      </c>
      <c r="J84" s="58">
        <v>11.81</v>
      </c>
      <c r="K84" s="28"/>
      <c r="M84" s="51"/>
      <c r="N84" s="50"/>
    </row>
    <row r="85" ht="14.25" customHeight="1">
      <c r="B85" s="58">
        <v>11.4</v>
      </c>
      <c r="C85" s="58">
        <v>13.2</v>
      </c>
      <c r="D85" s="58">
        <v>12.31</v>
      </c>
      <c r="E85" s="58">
        <v>11.95</v>
      </c>
      <c r="F85" s="28"/>
      <c r="G85" s="58">
        <v>4.63</v>
      </c>
      <c r="H85" s="58">
        <v>11.13</v>
      </c>
      <c r="I85" s="58">
        <v>9.26</v>
      </c>
      <c r="J85" s="58">
        <v>13.25</v>
      </c>
      <c r="K85" s="28"/>
      <c r="M85" s="51"/>
      <c r="N85" s="50"/>
    </row>
    <row r="86" ht="14.25" customHeight="1">
      <c r="B86" s="58">
        <v>9.01</v>
      </c>
      <c r="C86" s="58">
        <v>10.35</v>
      </c>
      <c r="D86" s="58">
        <v>22.27</v>
      </c>
      <c r="E86" s="58">
        <v>11.68</v>
      </c>
      <c r="F86" s="28"/>
      <c r="G86" s="58">
        <v>9.45</v>
      </c>
      <c r="H86" s="58">
        <v>10.79</v>
      </c>
      <c r="I86" s="58">
        <v>12.22</v>
      </c>
      <c r="J86" s="58">
        <v>13.21</v>
      </c>
      <c r="K86" s="28"/>
      <c r="M86" s="51"/>
      <c r="N86" s="50"/>
    </row>
    <row r="87" ht="14.25" customHeight="1">
      <c r="B87" s="58">
        <v>11.95</v>
      </c>
      <c r="C87" s="58">
        <v>15.07</v>
      </c>
      <c r="D87" s="58">
        <v>13.37</v>
      </c>
      <c r="E87" s="58">
        <v>7.15</v>
      </c>
      <c r="F87" s="28"/>
      <c r="G87" s="58">
        <v>10.71</v>
      </c>
      <c r="H87" s="58">
        <v>11.66</v>
      </c>
      <c r="I87" s="58">
        <v>10.49</v>
      </c>
      <c r="J87" s="58">
        <v>10.27</v>
      </c>
      <c r="K87" s="28"/>
      <c r="M87" s="51"/>
      <c r="N87" s="50"/>
    </row>
    <row r="88" ht="14.25" customHeight="1">
      <c r="B88" s="58">
        <v>16.42</v>
      </c>
      <c r="C88" s="58">
        <v>7.22</v>
      </c>
      <c r="D88" s="58">
        <v>5.14</v>
      </c>
      <c r="E88" s="58">
        <v>8.83</v>
      </c>
      <c r="F88" s="28"/>
      <c r="G88" s="58">
        <v>13.56</v>
      </c>
      <c r="H88" s="58">
        <v>11.23</v>
      </c>
      <c r="I88" s="58">
        <v>10.23</v>
      </c>
      <c r="J88" s="58">
        <v>11.76</v>
      </c>
      <c r="K88" s="28"/>
      <c r="M88" s="51"/>
      <c r="N88" s="50"/>
    </row>
    <row r="89" ht="14.25" customHeight="1">
      <c r="B89" s="58">
        <v>10.45</v>
      </c>
      <c r="C89" s="58">
        <v>11.84</v>
      </c>
      <c r="D89" s="58">
        <v>17.34</v>
      </c>
      <c r="E89" s="58">
        <v>8.49</v>
      </c>
      <c r="F89" s="28"/>
      <c r="G89" s="58">
        <v>14.35</v>
      </c>
      <c r="H89" s="58">
        <v>11.48</v>
      </c>
      <c r="I89" s="58">
        <v>6.27</v>
      </c>
      <c r="J89" s="58">
        <v>11.02</v>
      </c>
      <c r="K89" s="28"/>
      <c r="M89" s="51"/>
      <c r="N89" s="50"/>
    </row>
    <row r="90" ht="14.25" customHeight="1">
      <c r="B90" s="58">
        <v>11.34</v>
      </c>
      <c r="C90" s="58">
        <v>10.67</v>
      </c>
      <c r="D90" s="58">
        <v>4.07</v>
      </c>
      <c r="E90" s="58">
        <v>10.81</v>
      </c>
      <c r="F90" s="28"/>
      <c r="G90" s="58">
        <v>12.57</v>
      </c>
      <c r="H90" s="58">
        <v>11.38</v>
      </c>
      <c r="I90" s="58">
        <v>13.14</v>
      </c>
      <c r="J90" s="58">
        <v>10.39</v>
      </c>
      <c r="K90" s="28"/>
      <c r="M90" s="51"/>
      <c r="N90" s="50"/>
    </row>
    <row r="91" ht="14.25" customHeight="1">
      <c r="B91" s="58">
        <v>9.11</v>
      </c>
      <c r="C91" s="58">
        <v>11.2</v>
      </c>
      <c r="D91" s="58">
        <v>18.64</v>
      </c>
      <c r="E91" s="58">
        <v>7.51</v>
      </c>
      <c r="F91" s="28"/>
      <c r="G91" s="58">
        <v>4.25</v>
      </c>
      <c r="H91" s="58">
        <v>12.26</v>
      </c>
      <c r="I91" s="58">
        <v>11.19</v>
      </c>
      <c r="J91" s="58">
        <v>10.51</v>
      </c>
      <c r="K91" s="28"/>
      <c r="M91" s="51"/>
      <c r="N91" s="50"/>
    </row>
    <row r="92" ht="14.25" customHeight="1">
      <c r="B92" s="58">
        <v>11.08</v>
      </c>
      <c r="C92" s="58">
        <v>13.81</v>
      </c>
      <c r="D92" s="58">
        <v>6.46</v>
      </c>
      <c r="E92" s="58">
        <v>4.08</v>
      </c>
      <c r="F92" s="28"/>
      <c r="G92" s="58">
        <v>5.6</v>
      </c>
      <c r="H92" s="58">
        <v>11.31</v>
      </c>
      <c r="I92" s="58">
        <v>11.13</v>
      </c>
      <c r="J92" s="58">
        <v>9.62</v>
      </c>
      <c r="K92" s="28"/>
      <c r="M92" s="51"/>
      <c r="N92" s="50"/>
    </row>
    <row r="93" ht="14.25" customHeight="1">
      <c r="B93" s="58">
        <v>10.98</v>
      </c>
      <c r="C93" s="58">
        <v>11.33</v>
      </c>
      <c r="D93" s="58">
        <v>11.93</v>
      </c>
      <c r="E93" s="58">
        <v>4.06</v>
      </c>
      <c r="F93" s="28"/>
      <c r="G93" s="58">
        <v>8.69</v>
      </c>
      <c r="H93" s="58">
        <v>10.55</v>
      </c>
      <c r="I93" s="58">
        <v>10.08</v>
      </c>
      <c r="J93" s="58">
        <v>11.72</v>
      </c>
      <c r="K93" s="28"/>
      <c r="M93" s="51"/>
      <c r="N93" s="50"/>
    </row>
    <row r="94" ht="14.25" customHeight="1">
      <c r="B94" s="58">
        <v>10.12</v>
      </c>
      <c r="C94" s="58">
        <v>14.96</v>
      </c>
      <c r="D94" s="58">
        <v>6.16</v>
      </c>
      <c r="E94" s="58">
        <v>9.47</v>
      </c>
      <c r="F94" s="28"/>
      <c r="G94" s="58">
        <v>8.24</v>
      </c>
      <c r="H94" s="58">
        <v>11.48</v>
      </c>
      <c r="I94" s="58">
        <v>9.21</v>
      </c>
      <c r="J94" s="58">
        <v>5.82</v>
      </c>
      <c r="K94" s="28"/>
      <c r="M94" s="51"/>
      <c r="N94" s="50"/>
    </row>
    <row r="95" ht="14.25" customHeight="1">
      <c r="B95" s="58">
        <v>12.59</v>
      </c>
      <c r="C95" s="58">
        <v>10.09</v>
      </c>
      <c r="D95" s="58">
        <v>11.86</v>
      </c>
      <c r="E95" s="58">
        <v>3.2</v>
      </c>
      <c r="F95" s="28"/>
      <c r="G95" s="58">
        <v>4.44</v>
      </c>
      <c r="H95" s="58">
        <v>9.7</v>
      </c>
      <c r="I95" s="58">
        <v>8.84</v>
      </c>
      <c r="J95" s="58">
        <v>8.05</v>
      </c>
      <c r="K95" s="28"/>
      <c r="M95" s="51"/>
      <c r="N95" s="50"/>
    </row>
    <row r="96" ht="14.25" customHeight="1">
      <c r="B96" s="58">
        <v>14.83</v>
      </c>
      <c r="C96" s="58">
        <v>14.59</v>
      </c>
      <c r="D96" s="58">
        <v>12.24</v>
      </c>
      <c r="E96" s="58">
        <v>11.02</v>
      </c>
      <c r="F96" s="28"/>
      <c r="G96" s="58">
        <v>4.3</v>
      </c>
      <c r="H96" s="58">
        <v>10.0</v>
      </c>
      <c r="I96" s="58">
        <v>10.58</v>
      </c>
      <c r="J96" s="58">
        <v>11.17</v>
      </c>
      <c r="K96" s="28"/>
      <c r="M96" s="51"/>
      <c r="N96" s="50"/>
    </row>
    <row r="97" ht="14.25" customHeight="1">
      <c r="B97" s="58">
        <v>10.39</v>
      </c>
      <c r="C97" s="58">
        <v>13.01</v>
      </c>
      <c r="D97" s="58">
        <v>16.33</v>
      </c>
      <c r="E97" s="58">
        <v>17.53</v>
      </c>
      <c r="F97" s="28"/>
      <c r="G97" s="58">
        <v>5.23</v>
      </c>
      <c r="H97" s="58">
        <v>9.62</v>
      </c>
      <c r="I97" s="58">
        <v>8.23</v>
      </c>
      <c r="J97" s="58">
        <v>9.97</v>
      </c>
      <c r="K97" s="28"/>
      <c r="M97" s="51"/>
      <c r="N97" s="50"/>
    </row>
    <row r="98" ht="14.25" customHeight="1">
      <c r="B98" s="58">
        <v>12.68</v>
      </c>
      <c r="C98" s="58">
        <v>15.69</v>
      </c>
      <c r="D98" s="58">
        <v>10.68</v>
      </c>
      <c r="E98" s="58">
        <v>6.76</v>
      </c>
      <c r="F98" s="28"/>
      <c r="G98" s="58">
        <v>4.35</v>
      </c>
      <c r="H98" s="58">
        <v>11.02</v>
      </c>
      <c r="I98" s="58">
        <v>5.92</v>
      </c>
      <c r="J98" s="58">
        <v>8.6</v>
      </c>
      <c r="K98" s="28"/>
      <c r="M98" s="51"/>
      <c r="N98" s="50"/>
    </row>
    <row r="99" ht="14.25" customHeight="1">
      <c r="B99" s="58">
        <v>7.42</v>
      </c>
      <c r="C99" s="58">
        <v>15.71</v>
      </c>
      <c r="D99" s="58">
        <v>10.24</v>
      </c>
      <c r="E99" s="58">
        <v>6.29</v>
      </c>
      <c r="F99" s="28"/>
      <c r="G99" s="58">
        <v>11.53</v>
      </c>
      <c r="H99" s="58">
        <v>9.35</v>
      </c>
      <c r="I99" s="58">
        <v>9.79</v>
      </c>
      <c r="J99" s="58">
        <v>8.67</v>
      </c>
      <c r="K99" s="28"/>
      <c r="M99" s="51"/>
      <c r="N99" s="50"/>
    </row>
    <row r="100" ht="14.25" customHeight="1">
      <c r="B100" s="58">
        <v>8.19</v>
      </c>
      <c r="C100" s="58">
        <v>14.42</v>
      </c>
      <c r="D100" s="58">
        <v>13.42</v>
      </c>
      <c r="E100" s="58">
        <v>7.63</v>
      </c>
      <c r="F100" s="28"/>
      <c r="G100" s="58">
        <v>7.6</v>
      </c>
      <c r="H100" s="58">
        <v>8.98</v>
      </c>
      <c r="I100" s="58">
        <v>9.28</v>
      </c>
      <c r="J100" s="58">
        <v>8.36</v>
      </c>
      <c r="K100" s="28"/>
      <c r="M100" s="51"/>
      <c r="N100" s="50"/>
    </row>
    <row r="101" ht="14.25" customHeight="1">
      <c r="B101" s="58">
        <v>12.8</v>
      </c>
      <c r="C101" s="58">
        <v>13.23</v>
      </c>
      <c r="D101" s="58">
        <v>13.6</v>
      </c>
      <c r="E101" s="58">
        <v>7.28</v>
      </c>
      <c r="F101" s="28"/>
      <c r="G101" s="58">
        <v>7.46</v>
      </c>
      <c r="H101" s="58">
        <v>12.06</v>
      </c>
      <c r="I101" s="58">
        <v>8.68</v>
      </c>
      <c r="J101" s="58">
        <v>9.6</v>
      </c>
      <c r="K101" s="28"/>
      <c r="M101" s="51"/>
      <c r="N101" s="50"/>
    </row>
    <row r="102" ht="14.25" customHeight="1">
      <c r="B102" s="58">
        <v>9.72</v>
      </c>
      <c r="C102" s="58">
        <v>11.05</v>
      </c>
      <c r="D102" s="58">
        <v>13.79</v>
      </c>
      <c r="E102" s="58">
        <v>21.13</v>
      </c>
      <c r="F102" s="28"/>
      <c r="G102" s="58">
        <v>6.55</v>
      </c>
      <c r="H102" s="58">
        <v>11.41</v>
      </c>
      <c r="I102" s="58">
        <v>10.01</v>
      </c>
      <c r="J102" s="58">
        <v>10.22</v>
      </c>
      <c r="K102" s="28"/>
      <c r="M102" s="51"/>
      <c r="N102" s="50"/>
    </row>
    <row r="103" ht="14.25" customHeight="1">
      <c r="B103" s="58">
        <v>11.13</v>
      </c>
      <c r="C103" s="58">
        <v>13.07</v>
      </c>
      <c r="D103" s="58">
        <v>25.23</v>
      </c>
      <c r="E103" s="58">
        <v>13.36</v>
      </c>
      <c r="F103" s="28"/>
      <c r="G103" s="58">
        <v>18.31</v>
      </c>
      <c r="H103" s="58">
        <v>10.13</v>
      </c>
      <c r="I103" s="58">
        <v>9.03</v>
      </c>
      <c r="J103" s="58">
        <v>8.28</v>
      </c>
      <c r="K103" s="28"/>
      <c r="M103" s="51"/>
      <c r="N103" s="50"/>
    </row>
    <row r="104" ht="14.25" customHeight="1">
      <c r="B104" s="58">
        <v>10.18</v>
      </c>
      <c r="C104" s="58">
        <v>13.14</v>
      </c>
      <c r="D104" s="58">
        <v>9.74</v>
      </c>
      <c r="E104" s="58">
        <v>12.49</v>
      </c>
      <c r="F104" s="28"/>
      <c r="G104" s="58">
        <v>17.31</v>
      </c>
      <c r="H104" s="58">
        <v>8.52</v>
      </c>
      <c r="I104" s="58">
        <v>8.8</v>
      </c>
      <c r="J104" s="58">
        <v>7.99</v>
      </c>
      <c r="K104" s="28"/>
      <c r="M104" s="51"/>
      <c r="N104" s="50"/>
    </row>
    <row r="105" ht="14.25" customHeight="1">
      <c r="B105" s="58">
        <v>12.66</v>
      </c>
      <c r="C105" s="58">
        <v>13.2</v>
      </c>
      <c r="D105" s="58">
        <v>10.19</v>
      </c>
      <c r="E105" s="58">
        <v>13.63</v>
      </c>
      <c r="F105" s="28"/>
      <c r="G105" s="58">
        <v>12.75</v>
      </c>
      <c r="H105" s="58">
        <v>8.6</v>
      </c>
      <c r="I105" s="58">
        <v>11.19</v>
      </c>
      <c r="J105" s="58">
        <v>9.06</v>
      </c>
      <c r="K105" s="28"/>
      <c r="M105" s="51"/>
      <c r="N105" s="50"/>
    </row>
    <row r="106" ht="14.25" customHeight="1">
      <c r="B106" s="58">
        <v>7.8</v>
      </c>
      <c r="C106" s="58">
        <v>12.03</v>
      </c>
      <c r="D106" s="58">
        <v>12.29</v>
      </c>
      <c r="E106" s="58">
        <v>6.58</v>
      </c>
      <c r="F106" s="28"/>
      <c r="G106" s="58">
        <v>14.53</v>
      </c>
      <c r="H106" s="58">
        <v>8.1</v>
      </c>
      <c r="I106" s="58">
        <v>9.48</v>
      </c>
      <c r="J106" s="58">
        <v>6.56</v>
      </c>
      <c r="K106" s="28"/>
      <c r="M106" s="51"/>
      <c r="N106" s="50"/>
    </row>
    <row r="107" ht="14.25" customHeight="1">
      <c r="B107" s="58">
        <v>9.98</v>
      </c>
      <c r="C107" s="58">
        <v>11.47</v>
      </c>
      <c r="D107" s="58">
        <v>23.87</v>
      </c>
      <c r="E107" s="58">
        <v>7.61</v>
      </c>
      <c r="F107" s="28"/>
      <c r="G107" s="58">
        <v>10.31</v>
      </c>
      <c r="H107" s="58">
        <v>10.86</v>
      </c>
      <c r="I107" s="58">
        <v>11.09</v>
      </c>
      <c r="J107" s="58">
        <v>8.58</v>
      </c>
      <c r="K107" s="28"/>
      <c r="M107" s="51"/>
      <c r="N107" s="50"/>
    </row>
    <row r="108" ht="14.25" customHeight="1">
      <c r="B108" s="58">
        <v>12.48</v>
      </c>
      <c r="C108" s="58">
        <v>9.7</v>
      </c>
      <c r="D108" s="58">
        <v>26.61</v>
      </c>
      <c r="E108" s="58">
        <v>5.92</v>
      </c>
      <c r="F108" s="28"/>
      <c r="G108" s="58">
        <v>8.62</v>
      </c>
      <c r="H108" s="58">
        <v>7.97</v>
      </c>
      <c r="I108" s="58">
        <v>9.24</v>
      </c>
      <c r="J108" s="58">
        <v>8.06</v>
      </c>
      <c r="K108" s="28"/>
      <c r="M108" s="51"/>
      <c r="N108" s="50"/>
    </row>
    <row r="109" ht="14.25" customHeight="1">
      <c r="B109" s="58">
        <v>9.62</v>
      </c>
      <c r="C109" s="58">
        <v>10.19</v>
      </c>
      <c r="D109" s="58">
        <v>4.42</v>
      </c>
      <c r="E109" s="58">
        <v>7.99</v>
      </c>
      <c r="F109" s="28"/>
      <c r="G109" s="58">
        <v>8.85</v>
      </c>
      <c r="H109" s="58">
        <v>9.81</v>
      </c>
      <c r="I109" s="58">
        <v>11.28</v>
      </c>
      <c r="J109" s="58">
        <v>10.24</v>
      </c>
      <c r="K109" s="28"/>
      <c r="M109" s="51"/>
      <c r="N109" s="50"/>
    </row>
    <row r="110" ht="14.25" customHeight="1">
      <c r="B110" s="58">
        <v>9.34</v>
      </c>
      <c r="C110" s="58">
        <v>10.3</v>
      </c>
      <c r="D110" s="58">
        <v>9.24</v>
      </c>
      <c r="E110" s="58">
        <v>9.0</v>
      </c>
      <c r="F110" s="28"/>
      <c r="G110" s="58">
        <v>10.19</v>
      </c>
      <c r="H110" s="58">
        <v>9.1</v>
      </c>
      <c r="I110" s="58">
        <v>10.62</v>
      </c>
      <c r="J110" s="58">
        <v>9.9</v>
      </c>
      <c r="K110" s="28"/>
      <c r="M110" s="51"/>
      <c r="N110" s="50"/>
    </row>
    <row r="111" ht="14.25" customHeight="1">
      <c r="B111" s="58">
        <v>6.9</v>
      </c>
      <c r="C111" s="58">
        <v>12.99</v>
      </c>
      <c r="D111" s="58">
        <v>7.49</v>
      </c>
      <c r="E111" s="58">
        <v>6.79</v>
      </c>
      <c r="F111" s="28"/>
      <c r="G111" s="58">
        <v>16.74</v>
      </c>
      <c r="H111" s="58">
        <v>9.57</v>
      </c>
      <c r="I111" s="58">
        <v>7.41</v>
      </c>
      <c r="J111" s="58">
        <v>10.11</v>
      </c>
      <c r="K111" s="28"/>
      <c r="M111" s="51"/>
      <c r="N111" s="50"/>
    </row>
    <row r="112" ht="14.25" customHeight="1">
      <c r="B112" s="58">
        <v>8.47</v>
      </c>
      <c r="C112" s="58">
        <v>10.93</v>
      </c>
      <c r="D112" s="58">
        <v>5.44</v>
      </c>
      <c r="E112" s="58">
        <v>5.56</v>
      </c>
      <c r="F112" s="28"/>
      <c r="G112" s="58">
        <v>10.43</v>
      </c>
      <c r="H112" s="58">
        <v>9.71</v>
      </c>
      <c r="I112" s="58">
        <v>10.58</v>
      </c>
      <c r="J112" s="58">
        <v>6.93</v>
      </c>
      <c r="K112" s="28"/>
      <c r="M112" s="51"/>
      <c r="N112" s="50"/>
    </row>
    <row r="113" ht="14.25" customHeight="1">
      <c r="B113" s="58">
        <v>7.71</v>
      </c>
      <c r="C113" s="58">
        <v>12.55</v>
      </c>
      <c r="D113" s="58">
        <v>25.32</v>
      </c>
      <c r="E113" s="58">
        <v>6.04</v>
      </c>
      <c r="F113" s="28"/>
      <c r="G113" s="58">
        <v>17.35</v>
      </c>
      <c r="H113" s="58">
        <v>4.64</v>
      </c>
      <c r="I113" s="58">
        <v>8.82</v>
      </c>
      <c r="J113" s="58">
        <v>8.44</v>
      </c>
      <c r="K113" s="28"/>
      <c r="M113" s="51"/>
      <c r="N113" s="50"/>
    </row>
    <row r="114" ht="14.25" customHeight="1">
      <c r="B114" s="58">
        <v>10.55</v>
      </c>
      <c r="C114" s="58">
        <v>10.9</v>
      </c>
      <c r="D114" s="58">
        <v>12.96</v>
      </c>
      <c r="E114" s="58">
        <v>5.23</v>
      </c>
      <c r="F114" s="28"/>
      <c r="G114" s="58">
        <v>19.54</v>
      </c>
      <c r="H114" s="58">
        <v>9.61</v>
      </c>
      <c r="I114" s="58">
        <v>9.37</v>
      </c>
      <c r="J114" s="58">
        <v>11.25</v>
      </c>
      <c r="K114" s="28"/>
      <c r="M114" s="51"/>
      <c r="N114" s="50"/>
    </row>
    <row r="115" ht="14.25" customHeight="1">
      <c r="B115" s="58">
        <v>12.03</v>
      </c>
      <c r="C115" s="58">
        <v>9.74</v>
      </c>
      <c r="D115" s="58">
        <v>12.27</v>
      </c>
      <c r="E115" s="58">
        <v>21.38</v>
      </c>
      <c r="F115" s="28"/>
      <c r="G115" s="58">
        <v>14.91</v>
      </c>
      <c r="H115" s="58">
        <v>10.33</v>
      </c>
      <c r="I115" s="58">
        <v>8.51</v>
      </c>
      <c r="J115" s="58">
        <v>12.34</v>
      </c>
      <c r="K115" s="28"/>
      <c r="M115" s="51"/>
      <c r="N115" s="50"/>
    </row>
    <row r="116" ht="14.25" customHeight="1">
      <c r="B116" s="58">
        <v>13.41</v>
      </c>
      <c r="C116" s="58">
        <v>11.05</v>
      </c>
      <c r="D116" s="58">
        <v>5.36</v>
      </c>
      <c r="E116" s="58">
        <v>9.48</v>
      </c>
      <c r="F116" s="28"/>
      <c r="G116" s="58">
        <v>15.6</v>
      </c>
      <c r="H116" s="58">
        <v>8.02</v>
      </c>
      <c r="I116" s="58">
        <v>7.88</v>
      </c>
      <c r="J116" s="58">
        <v>9.46</v>
      </c>
      <c r="K116" s="28"/>
      <c r="M116" s="51"/>
      <c r="N116" s="50"/>
    </row>
    <row r="117" ht="14.25" customHeight="1">
      <c r="B117" s="58">
        <v>14.06</v>
      </c>
      <c r="C117" s="58">
        <v>9.5</v>
      </c>
      <c r="D117" s="58">
        <v>7.74</v>
      </c>
      <c r="E117" s="58">
        <v>13.12</v>
      </c>
      <c r="F117" s="28"/>
      <c r="G117" s="58">
        <v>16.25</v>
      </c>
      <c r="H117" s="58">
        <v>9.14</v>
      </c>
      <c r="I117" s="58">
        <v>10.54</v>
      </c>
      <c r="J117" s="58">
        <v>7.92</v>
      </c>
      <c r="K117" s="28"/>
      <c r="M117" s="51"/>
      <c r="N117" s="50"/>
    </row>
    <row r="118" ht="14.25" customHeight="1">
      <c r="B118" s="58">
        <v>10.71</v>
      </c>
      <c r="C118" s="58">
        <v>9.18</v>
      </c>
      <c r="D118" s="58">
        <v>9.15</v>
      </c>
      <c r="E118" s="58">
        <v>20.41</v>
      </c>
      <c r="F118" s="28"/>
      <c r="G118" s="58">
        <v>11.77</v>
      </c>
      <c r="H118" s="58">
        <v>8.9</v>
      </c>
      <c r="I118" s="58">
        <v>10.67</v>
      </c>
      <c r="J118" s="58">
        <v>9.98</v>
      </c>
      <c r="K118" s="28"/>
      <c r="M118" s="51"/>
      <c r="N118" s="50"/>
    </row>
    <row r="119" ht="14.25" customHeight="1">
      <c r="B119" s="58">
        <v>8.31</v>
      </c>
      <c r="C119" s="58">
        <v>9.52</v>
      </c>
      <c r="D119" s="58">
        <v>8.28</v>
      </c>
      <c r="E119" s="58">
        <v>11.52</v>
      </c>
      <c r="F119" s="28"/>
      <c r="G119" s="58">
        <v>9.74</v>
      </c>
      <c r="H119" s="58">
        <v>9.86</v>
      </c>
      <c r="I119" s="58">
        <v>9.56</v>
      </c>
      <c r="J119" s="58">
        <v>8.6</v>
      </c>
      <c r="K119" s="28"/>
      <c r="M119" s="51"/>
      <c r="N119" s="50"/>
    </row>
    <row r="120" ht="14.25" customHeight="1">
      <c r="B120" s="58">
        <v>10.49</v>
      </c>
      <c r="C120" s="58">
        <v>8.6</v>
      </c>
      <c r="D120" s="58">
        <v>14.74</v>
      </c>
      <c r="E120" s="58">
        <v>4.25</v>
      </c>
      <c r="F120" s="28"/>
      <c r="G120" s="58">
        <v>9.28</v>
      </c>
      <c r="H120" s="58">
        <v>10.11</v>
      </c>
      <c r="I120" s="58">
        <v>8.75</v>
      </c>
      <c r="J120" s="58">
        <v>9.1</v>
      </c>
      <c r="K120" s="28"/>
      <c r="M120" s="51"/>
      <c r="N120" s="50"/>
    </row>
    <row r="121" ht="14.25" customHeight="1">
      <c r="B121" s="58">
        <v>9.76</v>
      </c>
      <c r="C121" s="58">
        <v>10.64</v>
      </c>
      <c r="D121" s="58">
        <v>6.6</v>
      </c>
      <c r="E121" s="58">
        <v>13.17</v>
      </c>
      <c r="F121" s="28"/>
      <c r="G121" s="58">
        <v>6.11</v>
      </c>
      <c r="H121" s="58">
        <v>7.78</v>
      </c>
      <c r="I121" s="58">
        <v>9.09</v>
      </c>
      <c r="J121" s="58">
        <v>8.01</v>
      </c>
      <c r="K121" s="28"/>
      <c r="M121" s="51"/>
      <c r="N121" s="50"/>
    </row>
    <row r="122" ht="14.25" customHeight="1">
      <c r="B122" s="58">
        <v>8.91</v>
      </c>
      <c r="C122" s="58">
        <v>10.36</v>
      </c>
      <c r="D122" s="58">
        <v>8.8</v>
      </c>
      <c r="E122" s="58">
        <v>11.18</v>
      </c>
      <c r="F122" s="28"/>
      <c r="G122" s="58">
        <v>3.95</v>
      </c>
      <c r="H122" s="58">
        <v>10.06</v>
      </c>
      <c r="I122" s="58">
        <v>8.59</v>
      </c>
      <c r="J122" s="58">
        <v>7.68</v>
      </c>
      <c r="K122" s="28"/>
      <c r="M122" s="51"/>
      <c r="N122" s="50"/>
    </row>
    <row r="123" ht="14.25" customHeight="1">
      <c r="B123" s="58">
        <v>8.87</v>
      </c>
      <c r="C123" s="58">
        <v>10.28</v>
      </c>
      <c r="D123" s="58">
        <v>9.39</v>
      </c>
      <c r="E123" s="58">
        <v>4.51</v>
      </c>
      <c r="F123" s="28"/>
      <c r="G123" s="58">
        <v>4.41</v>
      </c>
      <c r="H123" s="58">
        <v>8.82</v>
      </c>
      <c r="I123" s="58">
        <v>9.29</v>
      </c>
      <c r="J123" s="58">
        <v>7.22</v>
      </c>
      <c r="K123" s="28"/>
      <c r="M123" s="51"/>
      <c r="N123" s="50"/>
    </row>
    <row r="124" ht="14.25" customHeight="1">
      <c r="B124" s="58">
        <v>9.94</v>
      </c>
      <c r="C124" s="58">
        <v>9.51</v>
      </c>
      <c r="D124" s="58">
        <v>13.9</v>
      </c>
      <c r="E124" s="58">
        <v>6.12</v>
      </c>
      <c r="F124" s="28"/>
      <c r="G124" s="58">
        <v>11.55</v>
      </c>
      <c r="H124" s="58">
        <v>7.95</v>
      </c>
      <c r="I124" s="58">
        <v>9.95</v>
      </c>
      <c r="J124" s="58">
        <v>10.51</v>
      </c>
      <c r="K124" s="28"/>
      <c r="M124" s="51"/>
      <c r="N124" s="50"/>
    </row>
    <row r="125" ht="14.25" customHeight="1">
      <c r="B125" s="58">
        <v>8.96</v>
      </c>
      <c r="C125" s="58">
        <v>9.43</v>
      </c>
      <c r="D125" s="58">
        <v>6.23</v>
      </c>
      <c r="E125" s="58">
        <v>8.99</v>
      </c>
      <c r="F125" s="28"/>
      <c r="G125" s="58">
        <v>4.72</v>
      </c>
      <c r="H125" s="58">
        <v>9.19</v>
      </c>
      <c r="I125" s="58">
        <v>8.21</v>
      </c>
      <c r="J125" s="58">
        <v>12.1</v>
      </c>
      <c r="K125" s="28"/>
      <c r="M125" s="51"/>
      <c r="N125" s="50"/>
    </row>
    <row r="126" ht="14.25" customHeight="1">
      <c r="B126" s="58">
        <v>10.29</v>
      </c>
      <c r="C126" s="58">
        <v>10.37</v>
      </c>
      <c r="D126" s="58">
        <v>11.05</v>
      </c>
      <c r="E126" s="58">
        <v>7.05</v>
      </c>
      <c r="F126" s="28"/>
      <c r="G126" s="58">
        <v>8.83</v>
      </c>
      <c r="H126" s="58">
        <v>6.52</v>
      </c>
      <c r="I126" s="58">
        <v>6.75</v>
      </c>
      <c r="J126" s="58">
        <v>10.86</v>
      </c>
      <c r="K126" s="28"/>
      <c r="M126" s="51"/>
      <c r="N126" s="50"/>
    </row>
    <row r="127" ht="14.25" customHeight="1">
      <c r="B127" s="58">
        <v>9.13</v>
      </c>
      <c r="C127" s="58">
        <v>9.3</v>
      </c>
      <c r="D127" s="58">
        <v>8.15</v>
      </c>
      <c r="E127" s="58">
        <v>7.95</v>
      </c>
      <c r="F127" s="28"/>
      <c r="G127" s="58">
        <v>7.95</v>
      </c>
      <c r="H127" s="58">
        <v>8.0</v>
      </c>
      <c r="I127" s="58">
        <v>7.36</v>
      </c>
      <c r="J127" s="58">
        <v>9.27</v>
      </c>
      <c r="K127" s="28"/>
      <c r="M127" s="51"/>
      <c r="N127" s="50"/>
    </row>
    <row r="128" ht="14.25" customHeight="1">
      <c r="B128" s="58">
        <v>10.58</v>
      </c>
      <c r="C128" s="58">
        <v>9.65</v>
      </c>
      <c r="D128" s="58">
        <v>8.04</v>
      </c>
      <c r="E128" s="58">
        <v>7.57</v>
      </c>
      <c r="F128" s="28"/>
      <c r="G128" s="58">
        <v>10.37</v>
      </c>
      <c r="H128" s="58">
        <v>7.3</v>
      </c>
      <c r="I128" s="58">
        <v>10.94</v>
      </c>
      <c r="J128" s="58">
        <v>8.41</v>
      </c>
      <c r="K128" s="28"/>
      <c r="M128" s="51"/>
      <c r="N128" s="50"/>
    </row>
    <row r="129" ht="14.25" customHeight="1">
      <c r="B129" s="58">
        <v>11.16</v>
      </c>
      <c r="C129" s="58">
        <v>10.44</v>
      </c>
      <c r="D129" s="58">
        <v>13.65</v>
      </c>
      <c r="E129" s="58">
        <v>15.32</v>
      </c>
      <c r="F129" s="28"/>
      <c r="G129" s="58">
        <v>12.07</v>
      </c>
      <c r="H129" s="58">
        <v>7.2</v>
      </c>
      <c r="I129" s="58">
        <v>6.66</v>
      </c>
      <c r="J129" s="58">
        <v>8.56</v>
      </c>
      <c r="K129" s="28"/>
      <c r="M129" s="51"/>
      <c r="N129" s="50"/>
    </row>
    <row r="130" ht="14.25" customHeight="1">
      <c r="B130" s="58">
        <v>8.97</v>
      </c>
      <c r="C130" s="58">
        <v>7.53</v>
      </c>
      <c r="D130" s="58">
        <v>8.51</v>
      </c>
      <c r="E130" s="58">
        <v>9.15</v>
      </c>
      <c r="F130" s="28"/>
      <c r="G130" s="58">
        <v>13.92</v>
      </c>
      <c r="H130" s="58">
        <v>7.54</v>
      </c>
      <c r="I130" s="58">
        <v>8.9</v>
      </c>
      <c r="J130" s="58">
        <v>6.79</v>
      </c>
      <c r="K130" s="28"/>
      <c r="M130" s="51"/>
      <c r="N130" s="50"/>
    </row>
    <row r="131" ht="14.25" customHeight="1">
      <c r="B131" s="58">
        <v>11.22</v>
      </c>
      <c r="C131" s="58">
        <v>8.43</v>
      </c>
      <c r="D131" s="58">
        <v>27.19</v>
      </c>
      <c r="E131" s="58">
        <v>10.75</v>
      </c>
      <c r="F131" s="28"/>
      <c r="G131" s="58">
        <v>9.08</v>
      </c>
      <c r="H131" s="58">
        <v>6.67</v>
      </c>
      <c r="I131" s="58">
        <v>8.55</v>
      </c>
      <c r="J131" s="58">
        <v>7.48</v>
      </c>
      <c r="K131" s="28"/>
      <c r="M131" s="51"/>
      <c r="N131" s="50"/>
    </row>
    <row r="132" ht="14.25" customHeight="1">
      <c r="B132" s="58">
        <v>9.12</v>
      </c>
      <c r="C132" s="58">
        <v>6.81</v>
      </c>
      <c r="D132" s="58">
        <v>7.85</v>
      </c>
      <c r="E132" s="58">
        <v>3.57</v>
      </c>
      <c r="F132" s="28"/>
      <c r="G132" s="58">
        <v>15.49</v>
      </c>
      <c r="H132" s="58">
        <v>7.93</v>
      </c>
      <c r="I132" s="58">
        <v>8.19</v>
      </c>
      <c r="J132" s="58">
        <v>7.33</v>
      </c>
      <c r="K132" s="28"/>
      <c r="M132" s="51"/>
      <c r="N132" s="50"/>
    </row>
    <row r="133" ht="14.25" customHeight="1">
      <c r="B133" s="58">
        <v>8.79</v>
      </c>
      <c r="C133" s="58">
        <v>8.22</v>
      </c>
      <c r="D133" s="58">
        <v>7.95</v>
      </c>
      <c r="E133" s="58">
        <v>13.35</v>
      </c>
      <c r="F133" s="28"/>
      <c r="G133" s="58">
        <v>10.35</v>
      </c>
      <c r="H133" s="58">
        <v>9.04</v>
      </c>
      <c r="I133" s="58">
        <v>6.56</v>
      </c>
      <c r="J133" s="58">
        <v>6.98</v>
      </c>
      <c r="K133" s="28"/>
      <c r="M133" s="51"/>
      <c r="N133" s="50"/>
    </row>
    <row r="134" ht="14.25" customHeight="1">
      <c r="B134" s="58">
        <v>8.64</v>
      </c>
      <c r="C134" s="58">
        <v>6.4</v>
      </c>
      <c r="D134" s="58">
        <v>6.75</v>
      </c>
      <c r="E134" s="58">
        <v>3.76</v>
      </c>
      <c r="F134" s="28"/>
      <c r="G134" s="58">
        <v>7.95</v>
      </c>
      <c r="H134" s="58">
        <v>7.42</v>
      </c>
      <c r="I134" s="58">
        <v>8.37</v>
      </c>
      <c r="J134" s="58">
        <v>11.28</v>
      </c>
      <c r="K134" s="28"/>
      <c r="M134" s="51"/>
      <c r="N134" s="50"/>
    </row>
    <row r="135" ht="14.25" customHeight="1">
      <c r="B135" s="58">
        <v>7.57</v>
      </c>
      <c r="C135" s="58">
        <v>9.38</v>
      </c>
      <c r="D135" s="58">
        <v>20.26</v>
      </c>
      <c r="E135" s="58">
        <v>13.42</v>
      </c>
      <c r="F135" s="28"/>
      <c r="G135" s="58">
        <v>9.1</v>
      </c>
      <c r="H135" s="58">
        <v>8.59</v>
      </c>
      <c r="I135" s="58">
        <v>8.73</v>
      </c>
      <c r="J135" s="58">
        <v>9.6</v>
      </c>
      <c r="K135" s="28"/>
      <c r="M135" s="51"/>
      <c r="N135" s="50"/>
    </row>
    <row r="136" ht="14.25" customHeight="1">
      <c r="B136" s="58">
        <v>8.33</v>
      </c>
      <c r="C136" s="58">
        <v>9.83</v>
      </c>
      <c r="D136" s="58">
        <v>10.6</v>
      </c>
      <c r="E136" s="58">
        <v>14.76</v>
      </c>
      <c r="F136" s="28"/>
      <c r="G136" s="58">
        <v>6.84</v>
      </c>
      <c r="H136" s="58">
        <v>8.26</v>
      </c>
      <c r="I136" s="58">
        <v>8.25</v>
      </c>
      <c r="J136" s="58">
        <v>8.37</v>
      </c>
      <c r="K136" s="28"/>
      <c r="M136" s="51"/>
      <c r="N136" s="50"/>
    </row>
    <row r="137" ht="14.25" customHeight="1">
      <c r="B137" s="58">
        <v>8.53</v>
      </c>
      <c r="C137" s="58">
        <v>7.89</v>
      </c>
      <c r="D137" s="58">
        <v>4.99</v>
      </c>
      <c r="E137" s="58">
        <v>13.75</v>
      </c>
      <c r="F137" s="28"/>
      <c r="G137" s="58">
        <v>6.08</v>
      </c>
      <c r="H137" s="58">
        <v>6.54</v>
      </c>
      <c r="I137" s="58">
        <v>8.96</v>
      </c>
      <c r="J137" s="58">
        <v>8.74</v>
      </c>
      <c r="K137" s="28"/>
      <c r="M137" s="51"/>
      <c r="N137" s="50"/>
    </row>
    <row r="138" ht="14.25" customHeight="1">
      <c r="B138" s="58">
        <v>9.52</v>
      </c>
      <c r="C138" s="58">
        <v>9.97</v>
      </c>
      <c r="D138" s="58">
        <v>11.82</v>
      </c>
      <c r="E138" s="58">
        <v>5.02</v>
      </c>
      <c r="F138" s="28"/>
      <c r="G138" s="58">
        <v>4.58</v>
      </c>
      <c r="H138" s="58">
        <v>8.06</v>
      </c>
      <c r="I138" s="58">
        <v>8.54</v>
      </c>
      <c r="J138" s="58">
        <v>8.41</v>
      </c>
      <c r="K138" s="28"/>
      <c r="M138" s="51"/>
      <c r="N138" s="50"/>
    </row>
    <row r="139" ht="14.25" customHeight="1">
      <c r="B139" s="58">
        <v>9.79</v>
      </c>
      <c r="C139" s="58">
        <v>9.23</v>
      </c>
      <c r="D139" s="58">
        <v>12.3</v>
      </c>
      <c r="E139" s="58">
        <v>3.57</v>
      </c>
      <c r="F139" s="28"/>
      <c r="G139" s="58">
        <v>9.51</v>
      </c>
      <c r="H139" s="58">
        <v>5.79</v>
      </c>
      <c r="I139" s="58">
        <v>6.63</v>
      </c>
      <c r="J139" s="58">
        <v>11.27</v>
      </c>
      <c r="K139" s="28"/>
      <c r="M139" s="51"/>
      <c r="N139" s="50"/>
    </row>
    <row r="140" ht="14.25" customHeight="1">
      <c r="B140" s="58">
        <v>15.11</v>
      </c>
      <c r="C140" s="58">
        <v>9.23</v>
      </c>
      <c r="D140" s="58">
        <v>5.04</v>
      </c>
      <c r="E140" s="58">
        <v>6.13</v>
      </c>
      <c r="F140" s="28"/>
      <c r="G140" s="58">
        <v>4.48</v>
      </c>
      <c r="H140" s="58">
        <v>9.82</v>
      </c>
      <c r="I140" s="58">
        <v>8.17</v>
      </c>
      <c r="J140" s="58">
        <v>9.81</v>
      </c>
      <c r="K140" s="28"/>
      <c r="M140" s="51"/>
      <c r="N140" s="50"/>
    </row>
    <row r="141" ht="14.25" customHeight="1">
      <c r="B141" s="58">
        <v>10.29</v>
      </c>
      <c r="C141" s="58">
        <v>7.95</v>
      </c>
      <c r="D141" s="58">
        <v>18.47</v>
      </c>
      <c r="E141" s="58">
        <v>10.61</v>
      </c>
      <c r="F141" s="28"/>
      <c r="G141" s="58">
        <v>8.57</v>
      </c>
      <c r="H141" s="58">
        <v>8.31</v>
      </c>
      <c r="I141" s="58">
        <v>6.64</v>
      </c>
      <c r="J141" s="58">
        <v>10.29</v>
      </c>
      <c r="K141" s="28"/>
      <c r="M141" s="51"/>
      <c r="N141" s="50"/>
    </row>
    <row r="142" ht="14.25" customHeight="1">
      <c r="B142" s="58">
        <v>10.35</v>
      </c>
      <c r="C142" s="58">
        <v>9.23</v>
      </c>
      <c r="D142" s="58">
        <v>6.95</v>
      </c>
      <c r="E142" s="58">
        <v>7.84</v>
      </c>
      <c r="F142" s="28"/>
      <c r="G142" s="58">
        <v>9.97</v>
      </c>
      <c r="H142" s="58">
        <v>7.43</v>
      </c>
      <c r="I142" s="58">
        <v>7.86</v>
      </c>
      <c r="J142" s="58">
        <v>8.93</v>
      </c>
      <c r="K142" s="28"/>
      <c r="M142" s="51"/>
      <c r="N142" s="50"/>
    </row>
    <row r="143" ht="14.25" customHeight="1">
      <c r="B143" s="58">
        <v>12.37</v>
      </c>
      <c r="C143" s="58">
        <v>8.39</v>
      </c>
      <c r="D143" s="58">
        <v>9.6</v>
      </c>
      <c r="E143" s="58">
        <v>9.35</v>
      </c>
      <c r="F143" s="28"/>
      <c r="G143" s="58">
        <v>7.84</v>
      </c>
      <c r="H143" s="58">
        <v>7.24</v>
      </c>
      <c r="I143" s="58">
        <v>7.12</v>
      </c>
      <c r="J143" s="58">
        <v>9.39</v>
      </c>
      <c r="K143" s="28"/>
      <c r="M143" s="51"/>
      <c r="N143" s="50"/>
    </row>
    <row r="144" ht="14.25" customHeight="1">
      <c r="B144" s="58">
        <v>8.46</v>
      </c>
      <c r="C144" s="58">
        <v>7.28</v>
      </c>
      <c r="D144" s="58">
        <v>17.08</v>
      </c>
      <c r="E144" s="58">
        <v>9.9</v>
      </c>
      <c r="F144" s="28"/>
      <c r="G144" s="58">
        <v>18.54</v>
      </c>
      <c r="H144" s="58">
        <v>8.09</v>
      </c>
      <c r="I144" s="58">
        <v>6.92</v>
      </c>
      <c r="J144" s="58">
        <v>8.14</v>
      </c>
      <c r="K144" s="28"/>
      <c r="M144" s="51"/>
      <c r="N144" s="50"/>
    </row>
    <row r="145" ht="14.25" customHeight="1">
      <c r="B145" s="58">
        <v>9.0</v>
      </c>
      <c r="C145" s="58">
        <v>7.77</v>
      </c>
      <c r="D145" s="58">
        <v>15.38</v>
      </c>
      <c r="E145" s="58">
        <v>15.72</v>
      </c>
      <c r="F145" s="28"/>
      <c r="G145" s="58">
        <v>11.13</v>
      </c>
      <c r="H145" s="58">
        <v>7.24</v>
      </c>
      <c r="I145" s="58">
        <v>6.34</v>
      </c>
      <c r="J145" s="58">
        <v>11.14</v>
      </c>
      <c r="K145" s="28"/>
      <c r="M145" s="51"/>
      <c r="N145" s="50"/>
    </row>
    <row r="146" ht="14.25" customHeight="1">
      <c r="B146" s="58">
        <v>8.8</v>
      </c>
      <c r="C146" s="58">
        <v>10.78</v>
      </c>
      <c r="D146" s="58">
        <v>11.7</v>
      </c>
      <c r="E146" s="58">
        <v>11.03</v>
      </c>
      <c r="F146" s="28"/>
      <c r="G146" s="58">
        <v>9.96</v>
      </c>
      <c r="H146" s="58">
        <v>8.58</v>
      </c>
      <c r="I146" s="58">
        <v>7.04</v>
      </c>
      <c r="J146" s="58">
        <v>8.53</v>
      </c>
      <c r="K146" s="28"/>
      <c r="M146" s="51"/>
      <c r="N146" s="50"/>
    </row>
    <row r="147" ht="14.25" customHeight="1">
      <c r="B147" s="58">
        <v>8.81</v>
      </c>
      <c r="C147" s="58">
        <v>7.34</v>
      </c>
      <c r="D147" s="58">
        <v>7.78</v>
      </c>
      <c r="E147" s="58">
        <v>10.15</v>
      </c>
      <c r="F147" s="28"/>
      <c r="G147" s="58">
        <v>16.94</v>
      </c>
      <c r="H147" s="58">
        <v>8.66</v>
      </c>
      <c r="I147" s="58">
        <v>10.8</v>
      </c>
      <c r="J147" s="58">
        <v>7.96</v>
      </c>
      <c r="K147" s="28"/>
      <c r="M147" s="51"/>
      <c r="N147" s="50"/>
    </row>
    <row r="148" ht="14.25" customHeight="1">
      <c r="B148" s="58">
        <v>8.37</v>
      </c>
      <c r="C148" s="58">
        <v>7.71</v>
      </c>
      <c r="D148" s="58">
        <v>6.51</v>
      </c>
      <c r="E148" s="58">
        <v>6.76</v>
      </c>
      <c r="F148" s="28"/>
      <c r="G148" s="58">
        <v>12.54</v>
      </c>
      <c r="H148" s="58">
        <v>8.39</v>
      </c>
      <c r="I148" s="58">
        <v>10.33</v>
      </c>
      <c r="J148" s="58">
        <v>8.15</v>
      </c>
      <c r="K148" s="28"/>
      <c r="M148" s="51"/>
      <c r="N148" s="50"/>
    </row>
    <row r="149" ht="14.25" customHeight="1">
      <c r="B149" s="58">
        <v>7.43</v>
      </c>
      <c r="C149" s="58">
        <v>7.01</v>
      </c>
      <c r="D149" s="58">
        <v>8.84</v>
      </c>
      <c r="E149" s="58">
        <v>11.89</v>
      </c>
      <c r="F149" s="28"/>
      <c r="G149" s="58">
        <v>13.97</v>
      </c>
      <c r="H149" s="58">
        <v>4.54</v>
      </c>
      <c r="I149" s="58">
        <v>7.35</v>
      </c>
      <c r="J149" s="58">
        <v>8.26</v>
      </c>
      <c r="K149" s="28"/>
      <c r="M149" s="51"/>
      <c r="N149" s="50"/>
    </row>
    <row r="150" ht="14.25" customHeight="1">
      <c r="B150" s="58">
        <v>8.73</v>
      </c>
      <c r="C150" s="58">
        <v>9.22</v>
      </c>
      <c r="D150" s="58">
        <v>5.77</v>
      </c>
      <c r="E150" s="58">
        <v>3.55</v>
      </c>
      <c r="F150" s="28"/>
      <c r="G150" s="58">
        <v>6.2</v>
      </c>
      <c r="H150" s="58">
        <v>7.44</v>
      </c>
      <c r="I150" s="58">
        <v>8.54</v>
      </c>
      <c r="J150" s="58">
        <v>7.63</v>
      </c>
      <c r="K150" s="28"/>
      <c r="M150" s="51"/>
      <c r="N150" s="50"/>
    </row>
    <row r="151" ht="14.25" customHeight="1">
      <c r="B151" s="58">
        <v>9.6</v>
      </c>
      <c r="C151" s="58">
        <v>9.05</v>
      </c>
      <c r="D151" s="58">
        <v>15.58</v>
      </c>
      <c r="E151" s="58">
        <v>8.0</v>
      </c>
      <c r="F151" s="28"/>
      <c r="G151" s="58">
        <v>4.09</v>
      </c>
      <c r="H151" s="58">
        <v>8.6</v>
      </c>
      <c r="I151" s="58">
        <v>7.25</v>
      </c>
      <c r="J151" s="58">
        <v>7.19</v>
      </c>
      <c r="K151" s="28"/>
      <c r="M151" s="51"/>
      <c r="N151" s="50"/>
    </row>
    <row r="152" ht="14.25" customHeight="1">
      <c r="B152" s="58">
        <v>7.66</v>
      </c>
      <c r="C152" s="58">
        <v>8.35</v>
      </c>
      <c r="D152" s="58">
        <v>15.31</v>
      </c>
      <c r="E152" s="58">
        <v>25.38</v>
      </c>
      <c r="F152" s="28"/>
      <c r="G152" s="58">
        <v>11.28</v>
      </c>
      <c r="H152" s="58">
        <v>7.97</v>
      </c>
      <c r="I152" s="58">
        <v>9.01</v>
      </c>
      <c r="J152" s="58">
        <v>7.62</v>
      </c>
      <c r="K152" s="28"/>
      <c r="M152" s="51"/>
      <c r="N152" s="50"/>
    </row>
    <row r="153" ht="14.25" customHeight="1">
      <c r="B153" s="58">
        <v>7.23</v>
      </c>
      <c r="C153" s="58">
        <v>8.62</v>
      </c>
      <c r="D153" s="58">
        <v>5.14</v>
      </c>
      <c r="E153" s="58">
        <v>14.06</v>
      </c>
      <c r="F153" s="28"/>
      <c r="G153" s="58">
        <v>16.36</v>
      </c>
      <c r="H153" s="58">
        <v>7.7</v>
      </c>
      <c r="I153" s="58">
        <v>7.79</v>
      </c>
      <c r="J153" s="58">
        <v>6.25</v>
      </c>
      <c r="K153" s="28"/>
      <c r="M153" s="51"/>
      <c r="N153" s="50"/>
    </row>
    <row r="154" ht="14.25" customHeight="1">
      <c r="B154" s="58">
        <v>9.81</v>
      </c>
      <c r="C154" s="58">
        <v>12.02</v>
      </c>
      <c r="D154" s="58">
        <v>8.62</v>
      </c>
      <c r="E154" s="58">
        <v>14.72</v>
      </c>
      <c r="F154" s="28"/>
      <c r="G154" s="58">
        <v>15.04</v>
      </c>
      <c r="H154" s="58">
        <v>6.9</v>
      </c>
      <c r="I154" s="58">
        <v>6.16</v>
      </c>
      <c r="J154" s="58">
        <v>7.92</v>
      </c>
      <c r="K154" s="28"/>
      <c r="M154" s="51"/>
      <c r="N154" s="50"/>
    </row>
    <row r="155" ht="14.25" customHeight="1">
      <c r="B155" s="58">
        <v>7.2</v>
      </c>
      <c r="C155" s="58">
        <v>9.09</v>
      </c>
      <c r="D155" s="58">
        <v>9.43</v>
      </c>
      <c r="E155" s="58">
        <v>13.44</v>
      </c>
      <c r="F155" s="28"/>
      <c r="G155" s="58">
        <v>8.59</v>
      </c>
      <c r="H155" s="58">
        <v>6.55</v>
      </c>
      <c r="I155" s="58">
        <v>7.63</v>
      </c>
      <c r="J155" s="58">
        <v>5.95</v>
      </c>
      <c r="K155" s="28"/>
      <c r="M155" s="51"/>
      <c r="N155" s="50"/>
    </row>
    <row r="156" ht="14.25" customHeight="1">
      <c r="B156" s="58">
        <v>7.54</v>
      </c>
      <c r="C156" s="58">
        <v>10.96</v>
      </c>
      <c r="D156" s="58">
        <v>4.25</v>
      </c>
      <c r="E156" s="58">
        <v>11.76</v>
      </c>
      <c r="F156" s="28"/>
      <c r="G156" s="58">
        <v>12.45</v>
      </c>
      <c r="H156" s="58">
        <v>6.85</v>
      </c>
      <c r="I156" s="58">
        <v>7.13</v>
      </c>
      <c r="J156" s="58">
        <v>8.06</v>
      </c>
      <c r="K156" s="28"/>
      <c r="M156" s="51"/>
      <c r="N156" s="50"/>
    </row>
    <row r="157" ht="14.25" customHeight="1">
      <c r="B157" s="58">
        <v>8.13</v>
      </c>
      <c r="C157" s="58">
        <v>8.69</v>
      </c>
      <c r="D157" s="58">
        <v>11.0</v>
      </c>
      <c r="E157" s="58">
        <v>12.01</v>
      </c>
      <c r="F157" s="28"/>
      <c r="G157" s="58">
        <v>13.5</v>
      </c>
      <c r="H157" s="58">
        <v>7.88</v>
      </c>
      <c r="I157" s="58">
        <v>7.11</v>
      </c>
      <c r="J157" s="58">
        <v>6.74</v>
      </c>
      <c r="K157" s="28"/>
      <c r="M157" s="51"/>
      <c r="N157" s="50"/>
    </row>
    <row r="158" ht="14.25" customHeight="1">
      <c r="B158" s="58">
        <v>7.46</v>
      </c>
      <c r="C158" s="58">
        <v>11.55</v>
      </c>
      <c r="D158" s="58">
        <v>9.84</v>
      </c>
      <c r="E158" s="58">
        <v>12.04</v>
      </c>
      <c r="F158" s="28"/>
      <c r="G158" s="58">
        <v>14.35</v>
      </c>
      <c r="H158" s="58">
        <v>8.08</v>
      </c>
      <c r="I158" s="58">
        <v>7.84</v>
      </c>
      <c r="J158" s="58">
        <v>7.22</v>
      </c>
      <c r="K158" s="28"/>
      <c r="M158" s="51"/>
      <c r="N158" s="50"/>
    </row>
    <row r="159" ht="14.25" customHeight="1">
      <c r="B159" s="58">
        <v>5.4</v>
      </c>
      <c r="C159" s="58">
        <v>8.42</v>
      </c>
      <c r="D159" s="58">
        <v>5.74</v>
      </c>
      <c r="E159" s="58">
        <v>7.6</v>
      </c>
      <c r="F159" s="28"/>
      <c r="G159" s="58">
        <v>7.5</v>
      </c>
      <c r="H159" s="58">
        <v>6.92</v>
      </c>
      <c r="I159" s="58">
        <v>7.49</v>
      </c>
      <c r="J159" s="58">
        <v>8.2</v>
      </c>
      <c r="K159" s="28"/>
      <c r="M159" s="51"/>
      <c r="N159" s="50"/>
    </row>
    <row r="160" ht="14.25" customHeight="1">
      <c r="B160" s="58">
        <v>6.6</v>
      </c>
      <c r="C160" s="58">
        <v>6.32</v>
      </c>
      <c r="D160" s="58">
        <v>9.22</v>
      </c>
      <c r="E160" s="58">
        <v>5.58</v>
      </c>
      <c r="F160" s="28"/>
      <c r="G160" s="58">
        <v>7.01</v>
      </c>
      <c r="H160" s="58">
        <v>7.18</v>
      </c>
      <c r="I160" s="58">
        <v>7.27</v>
      </c>
      <c r="J160" s="58">
        <v>12.71</v>
      </c>
      <c r="K160" s="28"/>
      <c r="M160" s="51"/>
      <c r="N160" s="50"/>
    </row>
    <row r="161" ht="14.25" customHeight="1">
      <c r="B161" s="58">
        <v>7.85</v>
      </c>
      <c r="C161" s="58">
        <v>8.08</v>
      </c>
      <c r="D161" s="58">
        <v>6.6</v>
      </c>
      <c r="E161" s="58">
        <v>5.41</v>
      </c>
      <c r="F161" s="28"/>
      <c r="G161" s="58">
        <v>11.87</v>
      </c>
      <c r="H161" s="58">
        <v>7.37</v>
      </c>
      <c r="I161" s="58">
        <v>6.29</v>
      </c>
      <c r="J161" s="58">
        <v>8.05</v>
      </c>
      <c r="K161" s="28"/>
      <c r="M161" s="51"/>
      <c r="N161" s="50"/>
    </row>
    <row r="162" ht="14.25" customHeight="1">
      <c r="B162" s="58">
        <v>7.35</v>
      </c>
      <c r="C162" s="58">
        <v>6.38</v>
      </c>
      <c r="D162" s="58">
        <v>6.93</v>
      </c>
      <c r="E162" s="58">
        <v>13.78</v>
      </c>
      <c r="F162" s="28"/>
      <c r="G162" s="58">
        <v>8.49</v>
      </c>
      <c r="H162" s="58">
        <v>6.27</v>
      </c>
      <c r="I162" s="58">
        <v>8.87</v>
      </c>
      <c r="J162" s="58">
        <v>6.53</v>
      </c>
      <c r="K162" s="28"/>
      <c r="M162" s="51"/>
      <c r="N162" s="50"/>
    </row>
    <row r="163" ht="14.25" customHeight="1">
      <c r="B163" s="58">
        <v>6.71</v>
      </c>
      <c r="C163" s="58">
        <v>7.93</v>
      </c>
      <c r="D163" s="58">
        <v>7.65</v>
      </c>
      <c r="E163" s="58">
        <v>18.55</v>
      </c>
      <c r="F163" s="28"/>
      <c r="G163" s="58">
        <v>12.38</v>
      </c>
      <c r="H163" s="58">
        <v>6.05</v>
      </c>
      <c r="I163" s="58">
        <v>6.39</v>
      </c>
      <c r="J163" s="58">
        <v>6.1</v>
      </c>
      <c r="K163" s="28"/>
      <c r="M163" s="51"/>
      <c r="N163" s="50"/>
    </row>
    <row r="164" ht="14.25" customHeight="1">
      <c r="B164" s="58">
        <v>7.81</v>
      </c>
      <c r="C164" s="58">
        <v>6.11</v>
      </c>
      <c r="D164" s="58">
        <v>10.33</v>
      </c>
      <c r="E164" s="58">
        <v>4.94</v>
      </c>
      <c r="F164" s="28"/>
      <c r="G164" s="58">
        <v>12.75</v>
      </c>
      <c r="H164" s="58">
        <v>5.63</v>
      </c>
      <c r="I164" s="58">
        <v>6.23</v>
      </c>
      <c r="J164" s="58">
        <v>8.71</v>
      </c>
      <c r="K164" s="28"/>
      <c r="M164" s="51"/>
      <c r="N164" s="50"/>
    </row>
    <row r="165" ht="14.25" customHeight="1">
      <c r="B165" s="58">
        <v>6.73</v>
      </c>
      <c r="C165" s="58">
        <v>9.06</v>
      </c>
      <c r="D165" s="58">
        <v>10.67</v>
      </c>
      <c r="E165" s="58">
        <v>2.94</v>
      </c>
      <c r="F165" s="28"/>
      <c r="G165" s="58">
        <v>9.97</v>
      </c>
      <c r="H165" s="58">
        <v>5.29</v>
      </c>
      <c r="I165" s="58">
        <v>8.1</v>
      </c>
      <c r="J165" s="58">
        <v>7.55</v>
      </c>
      <c r="K165" s="28"/>
      <c r="M165" s="51"/>
      <c r="N165" s="50"/>
    </row>
    <row r="166" ht="14.25" customHeight="1">
      <c r="B166" s="58">
        <v>5.96</v>
      </c>
      <c r="C166" s="58">
        <v>9.47</v>
      </c>
      <c r="D166" s="58">
        <v>12.45</v>
      </c>
      <c r="E166" s="58">
        <v>8.18</v>
      </c>
      <c r="F166" s="28"/>
      <c r="G166" s="58">
        <v>9.9</v>
      </c>
      <c r="H166" s="58">
        <v>6.83</v>
      </c>
      <c r="I166" s="58">
        <v>6.86</v>
      </c>
      <c r="J166" s="58">
        <v>7.16</v>
      </c>
      <c r="K166" s="28"/>
      <c r="M166" s="51"/>
      <c r="N166" s="50"/>
    </row>
    <row r="167" ht="14.25" customHeight="1">
      <c r="B167" s="58">
        <v>7.4</v>
      </c>
      <c r="C167" s="58">
        <v>8.24</v>
      </c>
      <c r="D167" s="58">
        <v>9.86</v>
      </c>
      <c r="E167" s="58">
        <v>6.07</v>
      </c>
      <c r="F167" s="28"/>
      <c r="G167" s="58">
        <v>8.86</v>
      </c>
      <c r="H167" s="58">
        <v>6.85</v>
      </c>
      <c r="I167" s="58">
        <v>6.24</v>
      </c>
      <c r="J167" s="58">
        <v>9.93</v>
      </c>
      <c r="K167" s="28"/>
      <c r="M167" s="51"/>
      <c r="N167" s="50"/>
    </row>
    <row r="168" ht="14.25" customHeight="1">
      <c r="B168" s="58">
        <v>6.72</v>
      </c>
      <c r="C168" s="58">
        <v>6.22</v>
      </c>
      <c r="D168" s="58">
        <v>21.17</v>
      </c>
      <c r="E168" s="58">
        <v>5.7</v>
      </c>
      <c r="F168" s="28"/>
      <c r="G168" s="58">
        <v>7.19</v>
      </c>
      <c r="H168" s="58">
        <v>5.71</v>
      </c>
      <c r="I168" s="58">
        <v>5.55</v>
      </c>
      <c r="J168" s="58">
        <v>9.26</v>
      </c>
      <c r="K168" s="28"/>
      <c r="M168" s="51"/>
      <c r="N168" s="50"/>
    </row>
    <row r="169" ht="14.25" customHeight="1">
      <c r="B169" s="58">
        <v>8.62</v>
      </c>
      <c r="C169" s="58">
        <v>5.29</v>
      </c>
      <c r="D169" s="58">
        <v>10.94</v>
      </c>
      <c r="E169" s="58">
        <v>12.27</v>
      </c>
      <c r="F169" s="28"/>
      <c r="G169" s="58">
        <v>9.57</v>
      </c>
      <c r="H169" s="58">
        <v>6.57</v>
      </c>
      <c r="I169" s="58">
        <v>6.39</v>
      </c>
      <c r="J169" s="58">
        <v>7.19</v>
      </c>
      <c r="K169" s="28"/>
      <c r="M169" s="51"/>
      <c r="N169" s="50"/>
    </row>
    <row r="170" ht="14.25" customHeight="1">
      <c r="B170" s="58">
        <v>6.73</v>
      </c>
      <c r="C170" s="58">
        <v>5.72</v>
      </c>
      <c r="D170" s="58">
        <v>6.38</v>
      </c>
      <c r="E170" s="58">
        <v>3.18</v>
      </c>
      <c r="F170" s="28"/>
      <c r="G170" s="58">
        <v>13.05</v>
      </c>
      <c r="H170" s="58">
        <v>6.12</v>
      </c>
      <c r="I170" s="58">
        <v>4.23</v>
      </c>
      <c r="J170" s="58">
        <v>7.92</v>
      </c>
      <c r="K170" s="28"/>
      <c r="M170" s="51"/>
      <c r="N170" s="50"/>
    </row>
    <row r="171" ht="14.25" customHeight="1">
      <c r="B171" s="58">
        <v>6.51</v>
      </c>
      <c r="C171" s="58">
        <v>4.78</v>
      </c>
      <c r="D171" s="58">
        <v>21.89</v>
      </c>
      <c r="E171" s="58">
        <v>9.82</v>
      </c>
      <c r="F171" s="28"/>
      <c r="G171" s="58">
        <v>10.53</v>
      </c>
      <c r="H171" s="58">
        <v>6.86</v>
      </c>
      <c r="I171" s="58">
        <v>5.11</v>
      </c>
      <c r="J171" s="58">
        <v>6.2</v>
      </c>
      <c r="K171" s="28"/>
      <c r="M171" s="51"/>
      <c r="N171" s="50"/>
    </row>
    <row r="172" ht="14.25" customHeight="1">
      <c r="B172" s="58">
        <v>7.51</v>
      </c>
      <c r="C172" s="58">
        <v>8.86</v>
      </c>
      <c r="D172" s="58">
        <v>9.93</v>
      </c>
      <c r="E172" s="58">
        <v>6.22</v>
      </c>
      <c r="F172" s="28"/>
      <c r="G172" s="58">
        <v>5.8</v>
      </c>
      <c r="H172" s="58">
        <v>5.65</v>
      </c>
      <c r="I172" s="58">
        <v>7.76</v>
      </c>
      <c r="J172" s="58">
        <v>5.97</v>
      </c>
      <c r="K172" s="28"/>
      <c r="M172" s="51"/>
      <c r="N172" s="50"/>
    </row>
    <row r="173" ht="14.25" customHeight="1">
      <c r="B173" s="58">
        <v>8.89</v>
      </c>
      <c r="C173" s="58">
        <v>9.11</v>
      </c>
      <c r="D173" s="58">
        <v>10.95</v>
      </c>
      <c r="E173" s="58">
        <v>11.46</v>
      </c>
      <c r="F173" s="28"/>
      <c r="G173" s="58">
        <v>6.47</v>
      </c>
      <c r="H173" s="58">
        <v>7.4</v>
      </c>
      <c r="I173" s="58">
        <v>4.53</v>
      </c>
      <c r="J173" s="58">
        <v>7.25</v>
      </c>
      <c r="K173" s="28"/>
      <c r="M173" s="51"/>
      <c r="N173" s="50"/>
    </row>
    <row r="174" ht="14.25" customHeight="1">
      <c r="B174" s="58">
        <v>8.23</v>
      </c>
      <c r="C174" s="58">
        <v>8.55</v>
      </c>
      <c r="D174" s="58">
        <v>11.77</v>
      </c>
      <c r="E174" s="58">
        <v>11.53</v>
      </c>
      <c r="F174" s="28"/>
      <c r="G174" s="58">
        <v>6.12</v>
      </c>
      <c r="H174" s="58">
        <v>6.58</v>
      </c>
      <c r="I174" s="58">
        <v>6.58</v>
      </c>
      <c r="J174" s="58">
        <v>5.35</v>
      </c>
      <c r="K174" s="28"/>
      <c r="M174" s="51"/>
      <c r="N174" s="50"/>
    </row>
    <row r="175" ht="14.25" customHeight="1">
      <c r="B175" s="58">
        <v>6.77</v>
      </c>
      <c r="C175" s="58">
        <v>15.62</v>
      </c>
      <c r="D175" s="58">
        <v>3.37</v>
      </c>
      <c r="E175" s="58">
        <v>7.23</v>
      </c>
      <c r="F175" s="28"/>
      <c r="G175" s="58">
        <v>5.83</v>
      </c>
      <c r="H175" s="58">
        <v>6.23</v>
      </c>
      <c r="I175" s="58">
        <v>4.57</v>
      </c>
      <c r="J175" s="58">
        <v>6.44</v>
      </c>
      <c r="K175" s="28"/>
      <c r="M175" s="51"/>
      <c r="N175" s="50"/>
    </row>
    <row r="176" ht="14.25" customHeight="1">
      <c r="B176" s="58">
        <v>7.4</v>
      </c>
      <c r="C176" s="58">
        <v>8.27</v>
      </c>
      <c r="D176" s="58">
        <v>9.65</v>
      </c>
      <c r="E176" s="58">
        <v>8.21</v>
      </c>
      <c r="F176" s="28"/>
      <c r="G176" s="58">
        <v>12.82</v>
      </c>
      <c r="H176" s="58">
        <v>6.39</v>
      </c>
      <c r="I176" s="58">
        <v>4.73</v>
      </c>
      <c r="J176" s="58">
        <v>7.58</v>
      </c>
      <c r="K176" s="28"/>
      <c r="M176" s="51"/>
      <c r="N176" s="50"/>
    </row>
    <row r="177" ht="14.25" customHeight="1">
      <c r="B177" s="58">
        <v>8.67</v>
      </c>
      <c r="C177" s="58">
        <v>9.19</v>
      </c>
      <c r="D177" s="58">
        <v>11.78</v>
      </c>
      <c r="E177" s="58">
        <v>6.42</v>
      </c>
      <c r="F177" s="28"/>
      <c r="G177" s="58">
        <v>9.44</v>
      </c>
      <c r="H177" s="58">
        <v>5.82</v>
      </c>
      <c r="I177" s="58">
        <v>7.88</v>
      </c>
      <c r="J177" s="58">
        <v>7.56</v>
      </c>
      <c r="K177" s="28"/>
      <c r="M177" s="51"/>
      <c r="N177" s="50"/>
    </row>
    <row r="178" ht="14.25" customHeight="1">
      <c r="B178" s="58">
        <v>6.7</v>
      </c>
      <c r="C178" s="58">
        <v>6.76</v>
      </c>
      <c r="D178" s="58">
        <v>7.73</v>
      </c>
      <c r="E178" s="58">
        <v>4.74</v>
      </c>
      <c r="F178" s="28"/>
      <c r="G178" s="58">
        <v>12.18</v>
      </c>
      <c r="H178" s="58">
        <v>5.54</v>
      </c>
      <c r="I178" s="58">
        <v>5.35</v>
      </c>
      <c r="J178" s="58">
        <v>7.96</v>
      </c>
      <c r="K178" s="28"/>
      <c r="M178" s="51"/>
      <c r="N178" s="50"/>
    </row>
    <row r="179" ht="14.25" customHeight="1">
      <c r="B179" s="58">
        <v>7.5</v>
      </c>
      <c r="C179" s="58">
        <v>7.02</v>
      </c>
      <c r="D179" s="58">
        <v>5.75</v>
      </c>
      <c r="E179" s="58">
        <v>5.29</v>
      </c>
      <c r="F179" s="28"/>
      <c r="G179" s="58">
        <v>5.82</v>
      </c>
      <c r="H179" s="58">
        <v>5.39</v>
      </c>
      <c r="I179" s="58">
        <v>6.1</v>
      </c>
      <c r="J179" s="58">
        <v>5.23</v>
      </c>
      <c r="K179" s="28"/>
      <c r="M179" s="51"/>
      <c r="N179" s="50"/>
    </row>
    <row r="180" ht="14.25" customHeight="1">
      <c r="B180" s="58">
        <v>5.59</v>
      </c>
      <c r="C180" s="58">
        <v>5.97</v>
      </c>
      <c r="D180" s="58">
        <v>3.32</v>
      </c>
      <c r="E180" s="58">
        <v>2.96</v>
      </c>
      <c r="F180" s="28"/>
      <c r="G180" s="58">
        <v>17.53</v>
      </c>
      <c r="H180" s="58">
        <v>5.35</v>
      </c>
      <c r="I180" s="58">
        <v>4.05</v>
      </c>
      <c r="J180" s="58">
        <v>6.82</v>
      </c>
      <c r="K180" s="28"/>
      <c r="M180" s="51"/>
      <c r="N180" s="50"/>
    </row>
    <row r="181" ht="14.25" customHeight="1">
      <c r="B181" s="58">
        <v>6.67</v>
      </c>
      <c r="C181" s="58">
        <v>3.86</v>
      </c>
      <c r="D181" s="58">
        <v>9.88</v>
      </c>
      <c r="E181" s="58">
        <v>20.02</v>
      </c>
      <c r="F181" s="28"/>
      <c r="G181" s="58">
        <v>3.7</v>
      </c>
      <c r="H181" s="58">
        <v>6.26</v>
      </c>
      <c r="I181" s="58">
        <v>4.46</v>
      </c>
      <c r="J181" s="58">
        <v>6.17</v>
      </c>
      <c r="K181" s="28"/>
      <c r="M181" s="51"/>
      <c r="N181" s="50"/>
    </row>
    <row r="182" ht="14.25" customHeight="1">
      <c r="B182" s="58">
        <v>7.98</v>
      </c>
      <c r="C182" s="58">
        <v>6.22</v>
      </c>
      <c r="D182" s="58">
        <v>13.85</v>
      </c>
      <c r="E182" s="58">
        <v>14.05</v>
      </c>
      <c r="F182" s="28"/>
      <c r="G182" s="58">
        <v>3.26</v>
      </c>
      <c r="H182" s="58">
        <v>6.23</v>
      </c>
      <c r="I182" s="58">
        <v>5.67</v>
      </c>
      <c r="J182" s="58">
        <v>6.68</v>
      </c>
      <c r="K182" s="28"/>
      <c r="M182" s="51"/>
      <c r="N182" s="50"/>
    </row>
    <row r="183" ht="14.25" customHeight="1">
      <c r="B183" s="58">
        <v>8.27</v>
      </c>
      <c r="C183" s="58">
        <v>8.63</v>
      </c>
      <c r="D183" s="58">
        <v>24.94</v>
      </c>
      <c r="E183" s="58">
        <v>14.15</v>
      </c>
      <c r="F183" s="28"/>
      <c r="G183" s="58">
        <v>20.77</v>
      </c>
      <c r="H183" s="58">
        <v>5.71</v>
      </c>
      <c r="I183" s="58">
        <v>5.42</v>
      </c>
      <c r="J183" s="58">
        <v>5.52</v>
      </c>
      <c r="K183" s="28"/>
      <c r="M183" s="51"/>
      <c r="N183" s="50"/>
    </row>
    <row r="184" ht="14.25" customHeight="1">
      <c r="B184" s="58">
        <v>5.68</v>
      </c>
      <c r="C184" s="58">
        <v>6.79</v>
      </c>
      <c r="D184" s="58">
        <v>14.81</v>
      </c>
      <c r="E184" s="58">
        <v>13.22</v>
      </c>
      <c r="F184" s="28"/>
      <c r="G184" s="58">
        <v>7.45</v>
      </c>
      <c r="H184" s="58">
        <v>6.21</v>
      </c>
      <c r="I184" s="58">
        <v>5.22</v>
      </c>
      <c r="J184" s="58">
        <v>4.99</v>
      </c>
      <c r="K184" s="28"/>
      <c r="M184" s="51"/>
      <c r="N184" s="50"/>
    </row>
    <row r="185" ht="14.25" customHeight="1">
      <c r="B185" s="58">
        <v>5.45</v>
      </c>
      <c r="C185" s="58">
        <v>4.39</v>
      </c>
      <c r="D185" s="58">
        <v>7.56</v>
      </c>
      <c r="E185" s="58">
        <v>6.76</v>
      </c>
      <c r="F185" s="28"/>
      <c r="G185" s="58">
        <v>15.17</v>
      </c>
      <c r="H185" s="58">
        <v>5.19</v>
      </c>
      <c r="I185" s="58">
        <v>3.93</v>
      </c>
      <c r="J185" s="58">
        <v>5.19</v>
      </c>
      <c r="K185" s="28"/>
      <c r="M185" s="51"/>
      <c r="N185" s="50"/>
    </row>
    <row r="186" ht="14.25" customHeight="1">
      <c r="B186" s="58">
        <v>6.13</v>
      </c>
      <c r="C186" s="58">
        <v>5.85</v>
      </c>
      <c r="D186" s="58">
        <v>6.91</v>
      </c>
      <c r="E186" s="58">
        <v>14.26</v>
      </c>
      <c r="F186" s="28"/>
      <c r="G186" s="58">
        <v>8.8</v>
      </c>
      <c r="H186" s="58">
        <v>5.65</v>
      </c>
      <c r="I186" s="58">
        <v>3.47</v>
      </c>
      <c r="J186" s="58">
        <v>4.51</v>
      </c>
      <c r="K186" s="28"/>
      <c r="M186" s="51"/>
      <c r="N186" s="50"/>
    </row>
    <row r="187" ht="14.25" customHeight="1">
      <c r="B187" s="58">
        <v>5.12</v>
      </c>
      <c r="C187" s="58">
        <v>8.25</v>
      </c>
      <c r="D187" s="58">
        <v>6.34</v>
      </c>
      <c r="E187" s="58">
        <v>12.13</v>
      </c>
      <c r="F187" s="28"/>
      <c r="G187" s="58">
        <v>19.02</v>
      </c>
      <c r="H187" s="58">
        <v>5.34</v>
      </c>
      <c r="I187" s="58">
        <v>4.68</v>
      </c>
      <c r="J187" s="58">
        <v>5.32</v>
      </c>
      <c r="K187" s="28"/>
      <c r="M187" s="51"/>
      <c r="N187" s="50"/>
    </row>
    <row r="188" ht="14.25" customHeight="1">
      <c r="B188" s="58">
        <v>5.57</v>
      </c>
      <c r="C188" s="58">
        <v>6.44</v>
      </c>
      <c r="D188" s="58">
        <v>3.78</v>
      </c>
      <c r="E188" s="58">
        <v>13.84</v>
      </c>
      <c r="F188" s="28"/>
      <c r="G188" s="58">
        <v>10.08</v>
      </c>
      <c r="H188" s="58">
        <v>5.14</v>
      </c>
      <c r="I188" s="58">
        <v>4.1</v>
      </c>
      <c r="J188" s="58">
        <v>4.36</v>
      </c>
      <c r="K188" s="28"/>
      <c r="M188" s="51"/>
      <c r="N188" s="50"/>
    </row>
    <row r="189" ht="14.25" customHeight="1">
      <c r="B189" s="58">
        <v>5.18</v>
      </c>
      <c r="C189" s="58">
        <v>5.33</v>
      </c>
      <c r="D189" s="58">
        <v>10.23</v>
      </c>
      <c r="E189" s="58">
        <v>6.0</v>
      </c>
      <c r="F189" s="28"/>
      <c r="G189" s="58">
        <v>11.62</v>
      </c>
      <c r="H189" s="58">
        <v>6.23</v>
      </c>
      <c r="I189" s="58">
        <v>4.75</v>
      </c>
      <c r="J189" s="58">
        <v>6.37</v>
      </c>
      <c r="K189" s="28"/>
      <c r="M189" s="51"/>
      <c r="N189" s="50"/>
    </row>
    <row r="190" ht="14.25" customHeight="1">
      <c r="B190" s="58">
        <v>6.71</v>
      </c>
      <c r="C190" s="58">
        <v>5.18</v>
      </c>
      <c r="D190" s="58">
        <v>10.7</v>
      </c>
      <c r="E190" s="58">
        <v>7.55</v>
      </c>
      <c r="F190" s="28"/>
      <c r="G190" s="58">
        <v>5.09</v>
      </c>
      <c r="H190" s="58">
        <v>5.68</v>
      </c>
      <c r="I190" s="58">
        <v>4.09</v>
      </c>
      <c r="J190" s="58">
        <v>4.51</v>
      </c>
      <c r="K190" s="28"/>
      <c r="M190" s="51"/>
      <c r="N190" s="50"/>
    </row>
    <row r="191" ht="14.25" customHeight="1">
      <c r="B191" s="58">
        <v>5.44</v>
      </c>
      <c r="C191" s="58">
        <v>6.34</v>
      </c>
      <c r="D191" s="58">
        <v>15.92</v>
      </c>
      <c r="E191" s="58">
        <v>8.32</v>
      </c>
      <c r="F191" s="28"/>
      <c r="G191" s="58">
        <v>14.26</v>
      </c>
      <c r="H191" s="58">
        <v>5.18</v>
      </c>
      <c r="I191" s="58">
        <v>3.4</v>
      </c>
      <c r="J191" s="58">
        <v>5.1</v>
      </c>
      <c r="K191" s="28"/>
      <c r="M191" s="51"/>
      <c r="N191" s="50"/>
    </row>
    <row r="192" ht="14.25" customHeight="1">
      <c r="B192" s="58">
        <v>5.64</v>
      </c>
      <c r="C192" s="58">
        <v>5.41</v>
      </c>
      <c r="D192" s="58">
        <v>16.3</v>
      </c>
      <c r="E192" s="58">
        <v>7.26</v>
      </c>
      <c r="F192" s="28"/>
      <c r="G192" s="58">
        <v>4.81</v>
      </c>
      <c r="H192" s="58">
        <v>4.27</v>
      </c>
      <c r="I192" s="58">
        <v>3.76</v>
      </c>
      <c r="J192" s="58">
        <v>5.88</v>
      </c>
      <c r="K192" s="28"/>
      <c r="M192" s="51"/>
      <c r="N192" s="50"/>
    </row>
    <row r="193" ht="14.25" customHeight="1">
      <c r="B193" s="58">
        <v>9.07</v>
      </c>
      <c r="C193" s="58">
        <v>7.33</v>
      </c>
      <c r="D193" s="58">
        <v>13.89</v>
      </c>
      <c r="E193" s="58">
        <v>7.97</v>
      </c>
      <c r="F193" s="28"/>
      <c r="G193" s="58">
        <v>7.44</v>
      </c>
      <c r="H193" s="58">
        <v>3.85</v>
      </c>
      <c r="I193" s="58">
        <v>4.5</v>
      </c>
      <c r="J193" s="58">
        <v>5.42</v>
      </c>
      <c r="K193" s="28"/>
      <c r="M193" s="51"/>
      <c r="N193" s="50"/>
    </row>
    <row r="194" ht="14.25" customHeight="1">
      <c r="B194" s="58">
        <v>6.47</v>
      </c>
      <c r="C194" s="58">
        <v>6.75</v>
      </c>
      <c r="D194" s="58">
        <v>14.54</v>
      </c>
      <c r="E194" s="58">
        <v>6.56</v>
      </c>
      <c r="F194" s="28"/>
      <c r="G194" s="58">
        <v>7.33</v>
      </c>
      <c r="H194" s="58">
        <v>5.17</v>
      </c>
      <c r="I194" s="58">
        <v>4.28</v>
      </c>
      <c r="J194" s="58">
        <v>6.01</v>
      </c>
      <c r="K194" s="28"/>
      <c r="M194" s="51"/>
      <c r="N194" s="50"/>
    </row>
    <row r="195" ht="14.25" customHeight="1">
      <c r="B195" s="58">
        <v>6.36</v>
      </c>
      <c r="C195" s="58">
        <v>6.15</v>
      </c>
      <c r="D195" s="58">
        <v>12.41</v>
      </c>
      <c r="E195" s="58">
        <v>6.24</v>
      </c>
      <c r="F195" s="28"/>
      <c r="G195" s="58">
        <v>9.24</v>
      </c>
      <c r="H195" s="58">
        <v>3.76</v>
      </c>
      <c r="I195" s="58">
        <v>3.7</v>
      </c>
      <c r="J195" s="58">
        <v>5.04</v>
      </c>
      <c r="K195" s="28"/>
      <c r="M195" s="51"/>
      <c r="N195" s="50"/>
    </row>
    <row r="196" ht="14.25" customHeight="1">
      <c r="B196" s="58">
        <v>6.1</v>
      </c>
      <c r="C196" s="58">
        <v>5.54</v>
      </c>
      <c r="D196" s="58">
        <v>15.62</v>
      </c>
      <c r="E196" s="58">
        <v>5.67</v>
      </c>
      <c r="F196" s="28"/>
      <c r="G196" s="58">
        <v>10.0</v>
      </c>
      <c r="H196" s="58">
        <v>4.36</v>
      </c>
      <c r="I196" s="58">
        <v>3.82</v>
      </c>
      <c r="J196" s="58">
        <v>4.84</v>
      </c>
      <c r="K196" s="28"/>
      <c r="M196" s="51"/>
      <c r="N196" s="50"/>
    </row>
    <row r="197" ht="14.25" customHeight="1">
      <c r="B197" s="58">
        <v>4.81</v>
      </c>
      <c r="C197" s="58">
        <v>7.02</v>
      </c>
      <c r="D197" s="58">
        <v>5.14</v>
      </c>
      <c r="E197" s="58">
        <v>12.49</v>
      </c>
      <c r="F197" s="28"/>
      <c r="G197" s="58">
        <v>11.82</v>
      </c>
      <c r="H197" s="58">
        <v>3.95</v>
      </c>
      <c r="I197" s="58">
        <v>4.23</v>
      </c>
      <c r="J197" s="58">
        <v>4.12</v>
      </c>
      <c r="K197" s="28"/>
      <c r="M197" s="51"/>
      <c r="N197" s="50"/>
    </row>
    <row r="198" ht="14.25" customHeight="1">
      <c r="B198" s="58">
        <v>5.37</v>
      </c>
      <c r="C198" s="58">
        <v>5.88</v>
      </c>
      <c r="D198" s="58">
        <v>10.14</v>
      </c>
      <c r="E198" s="58">
        <v>12.73</v>
      </c>
      <c r="F198" s="28"/>
      <c r="G198" s="58">
        <v>6.09</v>
      </c>
      <c r="H198" s="58">
        <v>3.96</v>
      </c>
      <c r="I198" s="58">
        <v>4.61</v>
      </c>
      <c r="J198" s="58">
        <v>7.34</v>
      </c>
      <c r="K198" s="28"/>
      <c r="M198" s="51"/>
      <c r="N198" s="50"/>
    </row>
    <row r="199" ht="14.25" customHeight="1">
      <c r="B199" s="58">
        <v>6.63</v>
      </c>
      <c r="C199" s="58">
        <v>5.91</v>
      </c>
      <c r="D199" s="58">
        <v>14.28</v>
      </c>
      <c r="E199" s="58">
        <v>12.14</v>
      </c>
      <c r="F199" s="28"/>
      <c r="G199" s="58">
        <v>7.33</v>
      </c>
      <c r="H199" s="58">
        <v>4.55</v>
      </c>
      <c r="I199" s="58">
        <v>4.19</v>
      </c>
      <c r="J199" s="58">
        <v>5.41</v>
      </c>
      <c r="K199" s="28"/>
      <c r="M199" s="51"/>
      <c r="N199" s="50"/>
    </row>
    <row r="200" ht="14.25" customHeight="1">
      <c r="B200" s="58">
        <v>5.55</v>
      </c>
      <c r="C200" s="58">
        <v>4.62</v>
      </c>
      <c r="D200" s="58">
        <v>6.53</v>
      </c>
      <c r="E200" s="58">
        <v>9.68</v>
      </c>
      <c r="F200" s="28"/>
      <c r="G200" s="58">
        <v>6.0</v>
      </c>
      <c r="H200" s="58">
        <v>3.98</v>
      </c>
      <c r="I200" s="58">
        <v>4.34</v>
      </c>
      <c r="J200" s="58">
        <v>4.37</v>
      </c>
      <c r="K200" s="28"/>
      <c r="M200" s="51"/>
      <c r="N200" s="50"/>
    </row>
    <row r="201" ht="14.25" customHeight="1">
      <c r="B201" s="58">
        <v>5.58</v>
      </c>
      <c r="C201" s="58">
        <v>5.88</v>
      </c>
      <c r="D201" s="58">
        <v>7.26</v>
      </c>
      <c r="E201" s="58">
        <v>7.89</v>
      </c>
      <c r="F201" s="28"/>
      <c r="G201" s="58">
        <v>9.5</v>
      </c>
      <c r="H201" s="58">
        <v>4.83</v>
      </c>
      <c r="I201" s="58">
        <v>5.09</v>
      </c>
      <c r="J201" s="58">
        <v>6.32</v>
      </c>
      <c r="K201" s="28"/>
      <c r="M201" s="51"/>
      <c r="N201" s="50"/>
    </row>
    <row r="202" ht="14.25" customHeight="1">
      <c r="B202" s="58">
        <v>3.73</v>
      </c>
      <c r="C202" s="58">
        <v>5.35</v>
      </c>
      <c r="D202" s="58">
        <v>4.31</v>
      </c>
      <c r="E202" s="58">
        <v>9.93</v>
      </c>
      <c r="F202" s="28"/>
      <c r="G202" s="58">
        <v>9.02</v>
      </c>
      <c r="H202" s="58">
        <v>3.96</v>
      </c>
      <c r="I202" s="58">
        <v>3.42</v>
      </c>
      <c r="J202" s="58">
        <v>3.65</v>
      </c>
      <c r="K202" s="28"/>
      <c r="M202" s="51"/>
      <c r="N202" s="50"/>
    </row>
    <row r="203" ht="14.25" customHeight="1">
      <c r="B203" s="58">
        <v>5.21</v>
      </c>
      <c r="C203" s="58">
        <v>5.85</v>
      </c>
      <c r="D203" s="58">
        <v>4.62</v>
      </c>
      <c r="E203" s="58">
        <v>11.9</v>
      </c>
      <c r="F203" s="28"/>
      <c r="G203" s="58">
        <v>4.36</v>
      </c>
      <c r="H203" s="58">
        <v>4.19</v>
      </c>
      <c r="I203" s="58">
        <v>3.37</v>
      </c>
      <c r="J203" s="58">
        <v>4.84</v>
      </c>
      <c r="K203" s="28"/>
      <c r="M203" s="51"/>
      <c r="N203" s="50"/>
    </row>
    <row r="204" ht="14.25" customHeight="1">
      <c r="B204" s="58">
        <v>4.3</v>
      </c>
      <c r="C204" s="58">
        <v>6.65</v>
      </c>
      <c r="D204" s="58">
        <v>16.18</v>
      </c>
      <c r="E204" s="58">
        <v>3.17</v>
      </c>
      <c r="F204" s="28"/>
      <c r="G204" s="58">
        <v>5.06</v>
      </c>
      <c r="H204" s="58">
        <v>3.93</v>
      </c>
      <c r="I204" s="58">
        <v>2.92</v>
      </c>
      <c r="J204" s="58">
        <v>3.54</v>
      </c>
      <c r="K204" s="28"/>
      <c r="M204" s="51"/>
      <c r="N204" s="50"/>
    </row>
    <row r="205" ht="14.25" customHeight="1">
      <c r="B205" s="58">
        <v>6.09</v>
      </c>
      <c r="C205" s="58">
        <v>5.56</v>
      </c>
      <c r="D205" s="58">
        <v>6.47</v>
      </c>
      <c r="E205" s="58">
        <v>10.92</v>
      </c>
      <c r="F205" s="28"/>
      <c r="G205" s="58">
        <v>7.18</v>
      </c>
      <c r="H205" s="58">
        <v>2.9</v>
      </c>
      <c r="I205" s="58">
        <v>3.55</v>
      </c>
      <c r="J205" s="58">
        <v>4.34</v>
      </c>
      <c r="K205" s="28"/>
      <c r="M205" s="51"/>
      <c r="N205" s="50"/>
    </row>
    <row r="206" ht="14.25" customHeight="1">
      <c r="B206" s="58">
        <v>4.63</v>
      </c>
      <c r="C206" s="58">
        <v>3.99</v>
      </c>
      <c r="D206" s="58">
        <v>15.3</v>
      </c>
      <c r="E206" s="58">
        <v>5.45</v>
      </c>
      <c r="F206" s="28"/>
      <c r="G206" s="58">
        <v>23.97</v>
      </c>
      <c r="H206" s="58">
        <v>3.7</v>
      </c>
      <c r="I206" s="58">
        <v>4.16</v>
      </c>
      <c r="J206" s="58">
        <v>4.76</v>
      </c>
      <c r="K206" s="28"/>
      <c r="M206" s="51"/>
      <c r="N206" s="50"/>
    </row>
    <row r="207" ht="14.25" customHeight="1">
      <c r="B207" s="58">
        <v>6.05</v>
      </c>
      <c r="C207" s="58">
        <v>4.12</v>
      </c>
      <c r="D207" s="58">
        <v>11.4</v>
      </c>
      <c r="E207" s="58">
        <v>6.52</v>
      </c>
      <c r="F207" s="28"/>
      <c r="G207" s="58">
        <v>14.51</v>
      </c>
      <c r="H207" s="58">
        <v>3.41</v>
      </c>
      <c r="I207" s="58">
        <v>3.69</v>
      </c>
      <c r="J207" s="58">
        <v>5.12</v>
      </c>
      <c r="K207" s="28"/>
      <c r="M207" s="51"/>
      <c r="N207" s="50"/>
    </row>
    <row r="208" ht="14.25" customHeight="1">
      <c r="B208" s="58">
        <v>4.41</v>
      </c>
      <c r="C208" s="58">
        <v>6.46</v>
      </c>
      <c r="D208" s="58">
        <v>7.02</v>
      </c>
      <c r="E208" s="58">
        <v>7.88</v>
      </c>
      <c r="F208" s="28"/>
      <c r="G208" s="58">
        <v>9.33</v>
      </c>
      <c r="H208" s="58">
        <v>3.96</v>
      </c>
      <c r="I208" s="58">
        <v>3.41</v>
      </c>
      <c r="J208" s="58">
        <v>5.9</v>
      </c>
      <c r="K208" s="28"/>
      <c r="M208" s="51"/>
      <c r="N208" s="50"/>
    </row>
    <row r="209" ht="14.25" customHeight="1">
      <c r="B209" s="58">
        <v>4.44</v>
      </c>
      <c r="C209" s="58">
        <v>5.79</v>
      </c>
      <c r="D209" s="58">
        <v>11.28</v>
      </c>
      <c r="E209" s="58">
        <v>7.5</v>
      </c>
      <c r="F209" s="28"/>
      <c r="G209" s="58">
        <v>13.19</v>
      </c>
      <c r="H209" s="58">
        <v>4.78</v>
      </c>
      <c r="I209" s="58">
        <v>3.76</v>
      </c>
      <c r="J209" s="58">
        <v>5.0</v>
      </c>
      <c r="K209" s="28"/>
      <c r="M209" s="51"/>
      <c r="N209" s="50"/>
    </row>
    <row r="210" ht="14.25" customHeight="1">
      <c r="B210" s="58">
        <v>3.62</v>
      </c>
      <c r="C210" s="58">
        <v>5.35</v>
      </c>
      <c r="D210" s="58">
        <v>11.71</v>
      </c>
      <c r="E210" s="58">
        <v>7.47</v>
      </c>
      <c r="F210" s="28"/>
      <c r="G210" s="58">
        <v>16.21</v>
      </c>
      <c r="H210" s="58">
        <v>3.89</v>
      </c>
      <c r="I210" s="58">
        <v>3.44</v>
      </c>
      <c r="J210" s="58">
        <v>4.29</v>
      </c>
      <c r="K210" s="28"/>
      <c r="M210" s="51"/>
      <c r="N210" s="50"/>
    </row>
    <row r="211" ht="14.25" customHeight="1">
      <c r="B211" s="58">
        <v>4.44</v>
      </c>
      <c r="C211" s="58">
        <v>5.5</v>
      </c>
      <c r="D211" s="58">
        <v>7.39</v>
      </c>
      <c r="E211" s="58">
        <v>16.3</v>
      </c>
      <c r="F211" s="28"/>
      <c r="G211" s="58">
        <v>9.03</v>
      </c>
      <c r="H211" s="58">
        <v>3.61</v>
      </c>
      <c r="I211" s="58">
        <v>3.39</v>
      </c>
      <c r="J211" s="58">
        <v>3.99</v>
      </c>
      <c r="K211" s="28"/>
      <c r="M211" s="51"/>
      <c r="N211" s="50"/>
    </row>
    <row r="212" ht="14.25" customHeight="1">
      <c r="B212" s="58">
        <v>3.78</v>
      </c>
      <c r="C212" s="58">
        <v>5.12</v>
      </c>
      <c r="D212" s="58">
        <v>7.05</v>
      </c>
      <c r="E212" s="58">
        <v>10.85</v>
      </c>
      <c r="F212" s="28"/>
      <c r="G212" s="58">
        <v>7.55</v>
      </c>
      <c r="H212" s="58">
        <v>3.98</v>
      </c>
      <c r="I212" s="58">
        <v>2.78</v>
      </c>
      <c r="J212" s="58">
        <v>3.52</v>
      </c>
      <c r="K212" s="28"/>
      <c r="M212" s="51"/>
      <c r="N212" s="50"/>
    </row>
    <row r="213" ht="14.25" customHeight="1">
      <c r="B213" s="58">
        <v>5.25</v>
      </c>
      <c r="C213" s="58">
        <v>5.3</v>
      </c>
      <c r="D213" s="58">
        <v>4.28</v>
      </c>
      <c r="E213" s="58">
        <v>15.1</v>
      </c>
      <c r="F213" s="28"/>
      <c r="G213" s="58">
        <v>8.48</v>
      </c>
      <c r="H213" s="58">
        <v>3.39</v>
      </c>
      <c r="I213" s="58">
        <v>3.6</v>
      </c>
      <c r="J213" s="58">
        <v>3.28</v>
      </c>
      <c r="K213" s="28"/>
      <c r="M213" s="51"/>
      <c r="N213" s="50"/>
    </row>
    <row r="214" ht="14.25" customHeight="1">
      <c r="B214" s="58">
        <v>4.18</v>
      </c>
      <c r="C214" s="58">
        <v>4.92</v>
      </c>
      <c r="D214" s="58">
        <v>6.62</v>
      </c>
      <c r="E214" s="58">
        <v>10.28</v>
      </c>
      <c r="F214" s="28"/>
      <c r="G214" s="58">
        <v>6.1</v>
      </c>
      <c r="H214" s="58">
        <v>3.37</v>
      </c>
      <c r="I214" s="58">
        <v>2.87</v>
      </c>
      <c r="J214" s="58">
        <v>3.48</v>
      </c>
      <c r="K214" s="28"/>
      <c r="M214" s="51"/>
      <c r="N214" s="50"/>
    </row>
    <row r="215" ht="14.25" customHeight="1">
      <c r="B215" s="58">
        <v>4.93</v>
      </c>
      <c r="C215" s="58">
        <v>4.85</v>
      </c>
      <c r="D215" s="58">
        <v>5.82</v>
      </c>
      <c r="E215" s="58">
        <v>7.83</v>
      </c>
      <c r="F215" s="28"/>
      <c r="G215" s="58">
        <v>5.15</v>
      </c>
      <c r="H215" s="58">
        <v>3.38</v>
      </c>
      <c r="I215" s="59"/>
      <c r="J215" s="58">
        <v>3.12</v>
      </c>
      <c r="K215" s="28"/>
      <c r="M215" s="51"/>
      <c r="N215" s="50"/>
    </row>
    <row r="216" ht="14.25" customHeight="1">
      <c r="B216" s="58">
        <v>4.71</v>
      </c>
      <c r="C216" s="58">
        <v>4.64</v>
      </c>
      <c r="D216" s="58">
        <v>5.85</v>
      </c>
      <c r="E216" s="58">
        <v>15.91</v>
      </c>
      <c r="F216" s="28"/>
      <c r="G216" s="58">
        <v>9.17</v>
      </c>
      <c r="H216" s="58">
        <v>3.25</v>
      </c>
      <c r="I216" s="59"/>
      <c r="J216" s="58">
        <v>3.18</v>
      </c>
      <c r="K216" s="28"/>
      <c r="M216" s="51"/>
      <c r="N216" s="50"/>
    </row>
    <row r="217" ht="14.25" customHeight="1">
      <c r="B217" s="58">
        <v>3.95</v>
      </c>
      <c r="C217" s="58">
        <v>4.33</v>
      </c>
      <c r="D217" s="58">
        <v>7.91</v>
      </c>
      <c r="E217" s="58">
        <v>8.49</v>
      </c>
      <c r="F217" s="28"/>
      <c r="G217" s="58">
        <v>5.9</v>
      </c>
      <c r="H217" s="58">
        <v>4.14</v>
      </c>
      <c r="I217" s="59"/>
      <c r="J217" s="58">
        <v>5.08</v>
      </c>
      <c r="K217" s="28"/>
      <c r="M217" s="51"/>
      <c r="N217" s="50"/>
    </row>
    <row r="218" ht="14.25" customHeight="1">
      <c r="B218" s="58">
        <v>3.61</v>
      </c>
      <c r="C218" s="58">
        <v>3.96</v>
      </c>
      <c r="D218" s="58">
        <v>4.4</v>
      </c>
      <c r="E218" s="58">
        <v>4.77</v>
      </c>
      <c r="F218" s="28"/>
      <c r="G218" s="58">
        <v>6.91</v>
      </c>
      <c r="H218" s="58">
        <v>3.0</v>
      </c>
      <c r="I218" s="59"/>
      <c r="J218" s="58">
        <v>4.16</v>
      </c>
      <c r="K218" s="28"/>
      <c r="M218" s="51"/>
      <c r="N218" s="50"/>
    </row>
    <row r="219" ht="14.25" customHeight="1">
      <c r="B219" s="58">
        <v>4.13</v>
      </c>
      <c r="C219" s="58">
        <v>5.02</v>
      </c>
      <c r="D219" s="59"/>
      <c r="E219" s="58">
        <v>11.45</v>
      </c>
      <c r="F219" s="28"/>
      <c r="G219" s="58">
        <v>4.83</v>
      </c>
      <c r="H219" s="58">
        <v>2.43</v>
      </c>
      <c r="I219" s="59"/>
      <c r="J219" s="58">
        <v>3.11</v>
      </c>
      <c r="K219" s="28"/>
      <c r="M219" s="51"/>
      <c r="N219" s="50"/>
    </row>
    <row r="220" ht="14.25" customHeight="1">
      <c r="B220" s="58">
        <v>4.04</v>
      </c>
      <c r="C220" s="58">
        <v>4.01</v>
      </c>
      <c r="D220" s="59"/>
      <c r="E220" s="58">
        <v>5.42</v>
      </c>
      <c r="F220" s="28"/>
      <c r="G220" s="58">
        <v>11.18</v>
      </c>
      <c r="H220" s="58">
        <v>2.91</v>
      </c>
      <c r="I220" s="59"/>
      <c r="J220" s="58">
        <v>3.72</v>
      </c>
      <c r="K220" s="28"/>
      <c r="M220" s="51"/>
      <c r="N220" s="50"/>
    </row>
    <row r="221" ht="14.25" customHeight="1">
      <c r="B221" s="58">
        <v>3.74</v>
      </c>
      <c r="C221" s="58">
        <v>4.24</v>
      </c>
      <c r="D221" s="59"/>
      <c r="E221" s="59"/>
      <c r="F221" s="28"/>
      <c r="G221" s="58">
        <v>10.11</v>
      </c>
      <c r="H221" s="59"/>
      <c r="I221" s="59"/>
      <c r="J221" s="58">
        <v>3.29</v>
      </c>
      <c r="K221" s="28"/>
      <c r="M221" s="51"/>
      <c r="N221" s="50"/>
    </row>
    <row r="222" ht="14.25" customHeight="1">
      <c r="B222" s="58">
        <v>3.65</v>
      </c>
      <c r="C222" s="58">
        <v>4.61</v>
      </c>
      <c r="F222" s="28"/>
      <c r="G222" s="58">
        <v>10.06</v>
      </c>
      <c r="H222" s="59"/>
      <c r="I222" s="59"/>
      <c r="J222" s="59"/>
      <c r="K222" s="28"/>
      <c r="M222" s="51"/>
      <c r="N222" s="50"/>
    </row>
    <row r="223" ht="14.25" customHeight="1">
      <c r="B223" s="58">
        <v>2.99</v>
      </c>
      <c r="C223" s="58">
        <v>3.91</v>
      </c>
      <c r="F223" s="28"/>
      <c r="G223" s="58">
        <v>4.63</v>
      </c>
      <c r="H223" s="59"/>
      <c r="I223" s="59"/>
      <c r="J223" s="59"/>
      <c r="K223" s="28"/>
      <c r="M223" s="51"/>
      <c r="N223" s="50"/>
    </row>
    <row r="224" ht="14.25" customHeight="1">
      <c r="B224" s="58">
        <v>3.15</v>
      </c>
      <c r="C224" s="58">
        <v>3.3</v>
      </c>
      <c r="F224" s="28"/>
      <c r="G224" s="58">
        <v>4.63</v>
      </c>
      <c r="H224" s="59"/>
      <c r="I224" s="59"/>
      <c r="J224" s="59"/>
      <c r="K224" s="28"/>
      <c r="M224" s="51"/>
      <c r="N224" s="50"/>
    </row>
    <row r="225" ht="14.25" customHeight="1">
      <c r="B225" s="58">
        <v>3.63</v>
      </c>
      <c r="C225" s="58">
        <v>3.7</v>
      </c>
      <c r="F225" s="28"/>
      <c r="G225" s="58">
        <v>3.61</v>
      </c>
      <c r="H225" s="59"/>
      <c r="I225" s="59"/>
      <c r="J225" s="59"/>
      <c r="K225" s="28"/>
      <c r="M225" s="51"/>
      <c r="N225" s="50"/>
    </row>
    <row r="226" ht="14.25" customHeight="1">
      <c r="B226" s="58">
        <v>2.96</v>
      </c>
      <c r="C226" s="58">
        <v>3.64</v>
      </c>
      <c r="F226" s="28"/>
      <c r="G226" s="58">
        <v>3.56</v>
      </c>
      <c r="H226" s="59"/>
      <c r="I226" s="59"/>
      <c r="J226" s="59"/>
      <c r="K226" s="28"/>
      <c r="M226" s="51"/>
      <c r="N226" s="50"/>
    </row>
    <row r="227" ht="14.25" customHeight="1">
      <c r="B227" s="58">
        <v>3.24</v>
      </c>
      <c r="C227" s="58">
        <v>3.97</v>
      </c>
      <c r="F227" s="28"/>
      <c r="G227" s="58">
        <v>3.02</v>
      </c>
      <c r="H227" s="59"/>
      <c r="I227" s="59"/>
      <c r="J227" s="59"/>
      <c r="K227" s="28"/>
      <c r="M227" s="51"/>
      <c r="N227" s="50"/>
    </row>
    <row r="228" ht="14.25" customHeight="1">
      <c r="B228" s="58">
        <v>3.6</v>
      </c>
      <c r="C228" s="58">
        <v>3.43</v>
      </c>
      <c r="F228" s="28"/>
      <c r="G228" s="58">
        <v>3.72</v>
      </c>
      <c r="H228" s="59"/>
      <c r="I228" s="59"/>
      <c r="J228" s="59"/>
      <c r="K228" s="28"/>
      <c r="M228" s="51"/>
      <c r="N228" s="50"/>
    </row>
    <row r="229" ht="14.25" customHeight="1">
      <c r="B229" s="58">
        <v>4.23</v>
      </c>
      <c r="C229" s="58">
        <v>4.44</v>
      </c>
      <c r="F229" s="28"/>
      <c r="G229" s="58">
        <v>3.18</v>
      </c>
      <c r="H229" s="59"/>
      <c r="I229" s="59"/>
      <c r="J229" s="59"/>
      <c r="K229" s="28"/>
      <c r="M229" s="51"/>
      <c r="N229" s="50"/>
    </row>
    <row r="230" ht="14.25" customHeight="1">
      <c r="B230" s="59"/>
      <c r="C230" s="58">
        <v>3.46</v>
      </c>
      <c r="F230" s="28"/>
      <c r="G230" s="58">
        <v>2.98</v>
      </c>
      <c r="H230" s="59"/>
      <c r="I230" s="59"/>
      <c r="J230" s="59"/>
      <c r="K230" s="28"/>
      <c r="M230" s="51"/>
      <c r="N230" s="50"/>
    </row>
    <row r="231" ht="14.25" customHeight="1">
      <c r="B231" s="59"/>
      <c r="C231" s="58">
        <v>3.93</v>
      </c>
      <c r="F231" s="28"/>
      <c r="K231" s="28"/>
      <c r="M231" s="51"/>
      <c r="N231" s="50"/>
    </row>
    <row r="232" ht="14.25" customHeight="1">
      <c r="B232" s="59"/>
      <c r="C232" s="58">
        <v>3.26</v>
      </c>
      <c r="F232" s="28"/>
      <c r="K232" s="28"/>
      <c r="M232" s="51"/>
      <c r="N232" s="50"/>
    </row>
    <row r="233" ht="14.25" customHeight="1">
      <c r="B233" s="59"/>
      <c r="C233" s="58">
        <v>2.92</v>
      </c>
      <c r="F233" s="28"/>
      <c r="K233" s="28"/>
      <c r="M233" s="51"/>
      <c r="N233" s="50"/>
    </row>
    <row r="234" ht="14.25" customHeight="1">
      <c r="B234" s="59"/>
      <c r="C234" s="58">
        <v>3.62</v>
      </c>
      <c r="F234" s="28"/>
      <c r="K234" s="28"/>
      <c r="M234" s="51"/>
      <c r="N234" s="50"/>
    </row>
    <row r="235" ht="14.25" customHeight="1">
      <c r="B235" s="59"/>
      <c r="C235" s="58">
        <v>3.33</v>
      </c>
      <c r="F235" s="28"/>
      <c r="K235" s="28"/>
      <c r="M235" s="51"/>
      <c r="N235" s="50"/>
    </row>
    <row r="236" ht="14.25" customHeight="1">
      <c r="B236" s="59"/>
      <c r="C236" s="58">
        <v>2.58</v>
      </c>
      <c r="F236" s="28"/>
      <c r="K236" s="28"/>
      <c r="M236" s="51"/>
      <c r="N236" s="50"/>
    </row>
    <row r="237" ht="14.25" customHeight="1">
      <c r="B237" s="59"/>
      <c r="C237" s="59"/>
      <c r="F237" s="28"/>
      <c r="K237" s="28"/>
      <c r="M237" s="51"/>
      <c r="N237" s="50"/>
    </row>
    <row r="238" ht="14.25" customHeight="1">
      <c r="F238" s="28"/>
      <c r="K238" s="28"/>
      <c r="M238" s="51"/>
      <c r="N238" s="50"/>
    </row>
    <row r="239" ht="14.25" customHeight="1">
      <c r="F239" s="28"/>
      <c r="K239" s="28"/>
      <c r="M239" s="51"/>
      <c r="N239" s="50"/>
    </row>
    <row r="240" ht="14.25" customHeight="1">
      <c r="F240" s="28"/>
      <c r="K240" s="28"/>
      <c r="M240" s="51"/>
      <c r="N240" s="50"/>
    </row>
    <row r="241" ht="14.25" customHeight="1">
      <c r="F241" s="28"/>
      <c r="K241" s="28"/>
      <c r="M241" s="51"/>
      <c r="N241" s="50"/>
    </row>
    <row r="242" ht="14.25" customHeight="1">
      <c r="F242" s="28"/>
      <c r="K242" s="28"/>
      <c r="M242" s="51"/>
      <c r="N242" s="50"/>
    </row>
    <row r="243" ht="14.25" customHeight="1">
      <c r="F243" s="28"/>
      <c r="K243" s="28"/>
      <c r="M243" s="51"/>
      <c r="N243" s="50"/>
    </row>
    <row r="244" ht="14.25" customHeight="1">
      <c r="F244" s="28"/>
      <c r="K244" s="28"/>
      <c r="M244" s="51"/>
      <c r="N244" s="50"/>
    </row>
    <row r="245" ht="14.25" customHeight="1">
      <c r="F245" s="28"/>
      <c r="K245" s="28"/>
      <c r="M245" s="51"/>
      <c r="N245" s="50"/>
    </row>
    <row r="246" ht="14.25" customHeight="1">
      <c r="F246" s="28"/>
      <c r="K246" s="28"/>
      <c r="M246" s="51"/>
      <c r="N246" s="50"/>
    </row>
    <row r="247" ht="14.25" customHeight="1">
      <c r="F247" s="28"/>
      <c r="K247" s="28"/>
      <c r="M247" s="51"/>
      <c r="N247" s="50"/>
    </row>
    <row r="248" ht="14.25" customHeight="1">
      <c r="F248" s="28"/>
      <c r="K248" s="28"/>
      <c r="M248" s="51"/>
      <c r="N248" s="50"/>
    </row>
    <row r="249" ht="14.25" customHeight="1">
      <c r="F249" s="28"/>
      <c r="K249" s="28"/>
      <c r="M249" s="51"/>
      <c r="N249" s="50"/>
    </row>
    <row r="250" ht="14.25" customHeight="1">
      <c r="F250" s="28"/>
      <c r="K250" s="28"/>
      <c r="M250" s="51"/>
      <c r="N250" s="50"/>
    </row>
    <row r="251" ht="14.25" customHeight="1">
      <c r="F251" s="28"/>
      <c r="K251" s="28"/>
      <c r="M251" s="51"/>
      <c r="N251" s="50"/>
    </row>
    <row r="252" ht="14.25" customHeight="1">
      <c r="F252" s="28"/>
      <c r="K252" s="28"/>
      <c r="M252" s="51"/>
      <c r="N252" s="50"/>
    </row>
    <row r="253" ht="14.25" customHeight="1">
      <c r="F253" s="28"/>
      <c r="K253" s="28"/>
      <c r="M253" s="51"/>
      <c r="N253" s="50"/>
    </row>
    <row r="254" ht="14.25" customHeight="1">
      <c r="F254" s="28"/>
      <c r="K254" s="28"/>
      <c r="M254" s="51"/>
      <c r="N254" s="50"/>
    </row>
    <row r="255" ht="14.25" customHeight="1">
      <c r="F255" s="28"/>
      <c r="K255" s="28"/>
      <c r="M255" s="51"/>
      <c r="N255" s="50"/>
    </row>
    <row r="256" ht="14.25" customHeight="1">
      <c r="F256" s="28"/>
      <c r="K256" s="28"/>
      <c r="M256" s="51"/>
      <c r="N256" s="50"/>
    </row>
    <row r="257" ht="14.25" customHeight="1">
      <c r="F257" s="28"/>
      <c r="K257" s="28"/>
      <c r="M257" s="51"/>
      <c r="N257" s="50"/>
    </row>
    <row r="258" ht="14.25" customHeight="1">
      <c r="F258" s="28"/>
      <c r="K258" s="28"/>
      <c r="M258" s="51"/>
      <c r="N258" s="50"/>
    </row>
    <row r="259" ht="14.25" customHeight="1">
      <c r="F259" s="28"/>
      <c r="K259" s="28"/>
      <c r="M259" s="51"/>
      <c r="N259" s="50"/>
    </row>
    <row r="260" ht="14.25" customHeight="1">
      <c r="F260" s="28"/>
      <c r="K260" s="28"/>
      <c r="M260" s="51"/>
      <c r="N260" s="50"/>
    </row>
    <row r="261" ht="14.25" customHeight="1">
      <c r="F261" s="28"/>
      <c r="K261" s="28"/>
      <c r="M261" s="51"/>
      <c r="N261" s="50"/>
    </row>
    <row r="262" ht="14.25" customHeight="1">
      <c r="F262" s="28"/>
      <c r="K262" s="28"/>
      <c r="M262" s="51"/>
      <c r="N262" s="50"/>
    </row>
    <row r="263" ht="14.25" customHeight="1">
      <c r="F263" s="28"/>
      <c r="K263" s="28"/>
      <c r="M263" s="51"/>
      <c r="N263" s="50"/>
    </row>
    <row r="264" ht="14.25" customHeight="1">
      <c r="F264" s="28"/>
      <c r="K264" s="28"/>
      <c r="M264" s="51"/>
      <c r="N264" s="50"/>
    </row>
    <row r="265" ht="14.25" customHeight="1">
      <c r="F265" s="28"/>
      <c r="K265" s="28"/>
      <c r="M265" s="51"/>
      <c r="N265" s="50"/>
    </row>
    <row r="266" ht="14.25" customHeight="1">
      <c r="F266" s="28"/>
      <c r="K266" s="28"/>
      <c r="M266" s="51"/>
      <c r="N266" s="50"/>
    </row>
    <row r="267" ht="14.25" customHeight="1">
      <c r="F267" s="28"/>
      <c r="K267" s="28"/>
      <c r="M267" s="51"/>
      <c r="N267" s="50"/>
    </row>
    <row r="268" ht="14.25" customHeight="1">
      <c r="F268" s="28"/>
      <c r="K268" s="28"/>
      <c r="M268" s="51"/>
      <c r="N268" s="50"/>
    </row>
    <row r="269" ht="14.25" customHeight="1">
      <c r="F269" s="28"/>
      <c r="K269" s="28"/>
      <c r="M269" s="51"/>
      <c r="N269" s="50"/>
    </row>
    <row r="270" ht="14.25" customHeight="1">
      <c r="F270" s="28"/>
      <c r="K270" s="28"/>
      <c r="M270" s="51"/>
      <c r="N270" s="50"/>
    </row>
    <row r="271" ht="14.25" customHeight="1">
      <c r="F271" s="28"/>
      <c r="K271" s="28"/>
      <c r="M271" s="51"/>
      <c r="N271" s="50"/>
    </row>
    <row r="272" ht="14.25" customHeight="1">
      <c r="F272" s="28"/>
      <c r="K272" s="28"/>
      <c r="M272" s="51"/>
      <c r="N272" s="50"/>
    </row>
    <row r="273" ht="14.25" customHeight="1">
      <c r="F273" s="28"/>
      <c r="K273" s="28"/>
      <c r="M273" s="51"/>
      <c r="N273" s="50"/>
    </row>
    <row r="274" ht="14.25" customHeight="1">
      <c r="F274" s="28"/>
      <c r="K274" s="28"/>
      <c r="M274" s="51"/>
      <c r="N274" s="50"/>
    </row>
    <row r="275" ht="14.25" customHeight="1">
      <c r="F275" s="28"/>
      <c r="K275" s="28"/>
      <c r="M275" s="51"/>
      <c r="N275" s="50"/>
    </row>
    <row r="276" ht="14.25" customHeight="1">
      <c r="F276" s="28"/>
      <c r="K276" s="28"/>
      <c r="M276" s="51"/>
      <c r="N276" s="50"/>
    </row>
    <row r="277" ht="14.25" customHeight="1">
      <c r="F277" s="28"/>
      <c r="K277" s="28"/>
      <c r="M277" s="51"/>
      <c r="N277" s="50"/>
    </row>
    <row r="278" ht="14.25" customHeight="1">
      <c r="F278" s="28"/>
      <c r="K278" s="28"/>
      <c r="M278" s="51"/>
      <c r="N278" s="50"/>
    </row>
    <row r="279" ht="14.25" customHeight="1">
      <c r="F279" s="28"/>
      <c r="K279" s="28"/>
      <c r="M279" s="51"/>
      <c r="N279" s="50"/>
    </row>
    <row r="280" ht="14.25" customHeight="1">
      <c r="F280" s="28"/>
      <c r="K280" s="28"/>
      <c r="M280" s="51"/>
      <c r="N280" s="50"/>
    </row>
    <row r="281" ht="14.25" customHeight="1">
      <c r="F281" s="28"/>
      <c r="K281" s="28"/>
      <c r="M281" s="51"/>
      <c r="N281" s="50"/>
    </row>
    <row r="282" ht="14.25" customHeight="1">
      <c r="F282" s="28"/>
      <c r="K282" s="28"/>
      <c r="M282" s="51"/>
      <c r="N282" s="50"/>
    </row>
    <row r="283" ht="14.25" customHeight="1">
      <c r="F283" s="28"/>
      <c r="K283" s="28"/>
      <c r="M283" s="51"/>
      <c r="N283" s="50"/>
    </row>
    <row r="284" ht="14.25" customHeight="1">
      <c r="F284" s="28"/>
      <c r="K284" s="28"/>
      <c r="M284" s="51"/>
      <c r="N284" s="50"/>
    </row>
    <row r="285" ht="14.25" customHeight="1">
      <c r="F285" s="28"/>
      <c r="K285" s="28"/>
      <c r="M285" s="51"/>
      <c r="N285" s="50"/>
    </row>
    <row r="286" ht="14.25" customHeight="1">
      <c r="F286" s="28"/>
      <c r="K286" s="28"/>
      <c r="M286" s="51"/>
      <c r="N286" s="50"/>
    </row>
    <row r="287" ht="14.25" customHeight="1">
      <c r="F287" s="28"/>
      <c r="K287" s="28"/>
      <c r="M287" s="51"/>
      <c r="N287" s="50"/>
    </row>
    <row r="288" ht="14.25" customHeight="1">
      <c r="F288" s="28"/>
      <c r="K288" s="28"/>
      <c r="M288" s="51"/>
      <c r="N288" s="50"/>
    </row>
    <row r="289" ht="14.25" customHeight="1">
      <c r="F289" s="28"/>
      <c r="K289" s="28"/>
      <c r="M289" s="51"/>
      <c r="N289" s="50"/>
    </row>
    <row r="290" ht="14.25" customHeight="1">
      <c r="F290" s="28"/>
      <c r="K290" s="28"/>
      <c r="M290" s="51"/>
      <c r="N290" s="50"/>
    </row>
    <row r="291" ht="14.25" customHeight="1">
      <c r="F291" s="28"/>
      <c r="K291" s="28"/>
      <c r="M291" s="51"/>
      <c r="N291" s="50"/>
    </row>
    <row r="292" ht="14.25" customHeight="1">
      <c r="F292" s="28"/>
      <c r="K292" s="28"/>
      <c r="M292" s="51"/>
      <c r="N292" s="50"/>
    </row>
    <row r="293" ht="14.25" customHeight="1">
      <c r="F293" s="28"/>
      <c r="K293" s="28"/>
      <c r="M293" s="51"/>
      <c r="N293" s="50"/>
    </row>
    <row r="294" ht="14.25" customHeight="1">
      <c r="F294" s="28"/>
      <c r="K294" s="28"/>
      <c r="M294" s="51"/>
      <c r="N294" s="50"/>
    </row>
    <row r="295" ht="14.25" customHeight="1">
      <c r="F295" s="28"/>
      <c r="K295" s="28"/>
      <c r="M295" s="51"/>
      <c r="N295" s="50"/>
    </row>
    <row r="296" ht="14.25" customHeight="1">
      <c r="F296" s="28"/>
      <c r="K296" s="28"/>
      <c r="M296" s="51"/>
      <c r="N296" s="50"/>
    </row>
    <row r="297" ht="14.25" customHeight="1">
      <c r="F297" s="28"/>
      <c r="K297" s="28"/>
      <c r="M297" s="51"/>
      <c r="N297" s="50"/>
    </row>
    <row r="298" ht="14.25" customHeight="1">
      <c r="F298" s="28"/>
      <c r="K298" s="28"/>
      <c r="M298" s="51"/>
      <c r="N298" s="50"/>
    </row>
    <row r="299" ht="14.25" customHeight="1">
      <c r="F299" s="28"/>
      <c r="K299" s="28"/>
      <c r="M299" s="51"/>
      <c r="N299" s="50"/>
    </row>
    <row r="300" ht="14.25" customHeight="1">
      <c r="F300" s="28"/>
      <c r="K300" s="28"/>
      <c r="M300" s="51"/>
      <c r="N300" s="50"/>
    </row>
    <row r="301" ht="14.25" customHeight="1">
      <c r="F301" s="28"/>
      <c r="K301" s="28"/>
      <c r="M301" s="51"/>
      <c r="N301" s="50"/>
    </row>
    <row r="302" ht="14.25" customHeight="1">
      <c r="F302" s="28"/>
      <c r="K302" s="28"/>
      <c r="M302" s="51"/>
      <c r="N302" s="50"/>
    </row>
    <row r="303" ht="14.25" customHeight="1">
      <c r="F303" s="28"/>
      <c r="K303" s="28"/>
      <c r="M303" s="51"/>
      <c r="N303" s="50"/>
    </row>
    <row r="304" ht="14.25" customHeight="1">
      <c r="F304" s="28"/>
      <c r="K304" s="28"/>
      <c r="M304" s="51"/>
      <c r="N304" s="50"/>
    </row>
    <row r="305" ht="14.25" customHeight="1">
      <c r="F305" s="28"/>
      <c r="K305" s="28"/>
      <c r="M305" s="51"/>
      <c r="N305" s="50"/>
    </row>
    <row r="306" ht="14.25" customHeight="1">
      <c r="F306" s="28"/>
      <c r="K306" s="28"/>
      <c r="M306" s="51"/>
      <c r="N306" s="50"/>
    </row>
    <row r="307" ht="14.25" customHeight="1">
      <c r="F307" s="28"/>
      <c r="K307" s="28"/>
      <c r="M307" s="51"/>
      <c r="N307" s="50"/>
    </row>
    <row r="308" ht="14.25" customHeight="1">
      <c r="F308" s="28"/>
      <c r="K308" s="28"/>
      <c r="M308" s="51"/>
      <c r="N308" s="50"/>
    </row>
    <row r="309" ht="14.25" customHeight="1">
      <c r="F309" s="28"/>
      <c r="K309" s="28"/>
      <c r="M309" s="51"/>
      <c r="N309" s="50"/>
    </row>
    <row r="310" ht="14.25" customHeight="1">
      <c r="F310" s="28"/>
      <c r="K310" s="28"/>
      <c r="M310" s="51"/>
      <c r="N310" s="50"/>
    </row>
    <row r="311" ht="14.25" customHeight="1">
      <c r="F311" s="28"/>
      <c r="K311" s="28"/>
      <c r="M311" s="51"/>
      <c r="N311" s="50"/>
    </row>
    <row r="312" ht="14.25" customHeight="1">
      <c r="F312" s="28"/>
      <c r="K312" s="28"/>
      <c r="M312" s="51"/>
      <c r="N312" s="50"/>
    </row>
    <row r="313" ht="14.25" customHeight="1">
      <c r="F313" s="28"/>
      <c r="K313" s="28"/>
      <c r="M313" s="51"/>
      <c r="N313" s="50"/>
    </row>
    <row r="314" ht="14.25" customHeight="1">
      <c r="F314" s="28"/>
      <c r="K314" s="28"/>
      <c r="M314" s="51"/>
      <c r="N314" s="50"/>
    </row>
    <row r="315" ht="14.25" customHeight="1">
      <c r="F315" s="28"/>
      <c r="K315" s="28"/>
      <c r="M315" s="51"/>
      <c r="N315" s="50"/>
    </row>
    <row r="316" ht="14.25" customHeight="1">
      <c r="F316" s="28"/>
      <c r="K316" s="28"/>
      <c r="M316" s="51"/>
      <c r="N316" s="50"/>
    </row>
    <row r="317" ht="14.25" customHeight="1">
      <c r="F317" s="28"/>
      <c r="K317" s="28"/>
      <c r="M317" s="51"/>
      <c r="N317" s="50"/>
    </row>
    <row r="318" ht="14.25" customHeight="1">
      <c r="F318" s="28"/>
      <c r="K318" s="28"/>
      <c r="M318" s="51"/>
      <c r="N318" s="50"/>
    </row>
    <row r="319" ht="14.25" customHeight="1">
      <c r="F319" s="28"/>
      <c r="K319" s="28"/>
      <c r="M319" s="51"/>
      <c r="N319" s="50"/>
    </row>
    <row r="320" ht="14.25" customHeight="1">
      <c r="F320" s="28"/>
      <c r="K320" s="28"/>
      <c r="M320" s="51"/>
      <c r="N320" s="50"/>
    </row>
    <row r="321" ht="14.25" customHeight="1">
      <c r="F321" s="28"/>
      <c r="K321" s="28"/>
      <c r="M321" s="51"/>
      <c r="N321" s="50"/>
    </row>
    <row r="322" ht="14.25" customHeight="1">
      <c r="F322" s="28"/>
      <c r="K322" s="28"/>
      <c r="M322" s="51"/>
      <c r="N322" s="50"/>
    </row>
    <row r="323" ht="14.25" customHeight="1">
      <c r="F323" s="28"/>
      <c r="K323" s="28"/>
      <c r="M323" s="51"/>
      <c r="N323" s="50"/>
    </row>
    <row r="324" ht="14.25" customHeight="1">
      <c r="F324" s="28"/>
      <c r="K324" s="28"/>
      <c r="M324" s="51"/>
      <c r="N324" s="50"/>
    </row>
    <row r="325" ht="14.25" customHeight="1">
      <c r="F325" s="28"/>
      <c r="K325" s="28"/>
      <c r="M325" s="51"/>
      <c r="N325" s="50"/>
    </row>
    <row r="326" ht="14.25" customHeight="1">
      <c r="F326" s="28"/>
      <c r="K326" s="28"/>
      <c r="M326" s="51"/>
      <c r="N326" s="50"/>
    </row>
    <row r="327" ht="14.25" customHeight="1">
      <c r="F327" s="28"/>
      <c r="K327" s="28"/>
      <c r="M327" s="51"/>
      <c r="N327" s="50"/>
    </row>
    <row r="328" ht="14.25" customHeight="1">
      <c r="F328" s="28"/>
      <c r="K328" s="28"/>
      <c r="M328" s="51"/>
      <c r="N328" s="50"/>
    </row>
    <row r="329" ht="14.25" customHeight="1">
      <c r="F329" s="28"/>
      <c r="K329" s="28"/>
      <c r="M329" s="51"/>
      <c r="N329" s="50"/>
    </row>
    <row r="330" ht="14.25" customHeight="1">
      <c r="F330" s="28"/>
      <c r="K330" s="28"/>
      <c r="M330" s="51"/>
      <c r="N330" s="50"/>
    </row>
    <row r="331" ht="14.25" customHeight="1">
      <c r="F331" s="28"/>
      <c r="K331" s="28"/>
      <c r="M331" s="51"/>
      <c r="N331" s="50"/>
    </row>
    <row r="332" ht="14.25" customHeight="1">
      <c r="F332" s="28"/>
      <c r="K332" s="28"/>
      <c r="M332" s="51"/>
      <c r="N332" s="50"/>
    </row>
    <row r="333" ht="14.25" customHeight="1">
      <c r="F333" s="28"/>
      <c r="K333" s="28"/>
      <c r="M333" s="51"/>
      <c r="N333" s="50"/>
    </row>
    <row r="334" ht="14.25" customHeight="1">
      <c r="F334" s="28"/>
      <c r="K334" s="28"/>
      <c r="M334" s="51"/>
      <c r="N334" s="50"/>
    </row>
    <row r="335" ht="14.25" customHeight="1">
      <c r="F335" s="28"/>
      <c r="K335" s="28"/>
      <c r="M335" s="51"/>
      <c r="N335" s="50"/>
    </row>
    <row r="336" ht="14.25" customHeight="1">
      <c r="F336" s="28"/>
      <c r="K336" s="28"/>
      <c r="M336" s="51"/>
      <c r="N336" s="50"/>
    </row>
    <row r="337" ht="14.25" customHeight="1">
      <c r="F337" s="28"/>
      <c r="K337" s="28"/>
      <c r="M337" s="51"/>
      <c r="N337" s="50"/>
    </row>
    <row r="338" ht="14.25" customHeight="1">
      <c r="F338" s="28"/>
      <c r="K338" s="28"/>
      <c r="M338" s="51"/>
      <c r="N338" s="50"/>
    </row>
    <row r="339" ht="14.25" customHeight="1">
      <c r="F339" s="28"/>
      <c r="K339" s="28"/>
      <c r="M339" s="51"/>
      <c r="N339" s="50"/>
    </row>
    <row r="340" ht="14.25" customHeight="1">
      <c r="F340" s="28"/>
      <c r="K340" s="28"/>
      <c r="M340" s="51"/>
      <c r="N340" s="50"/>
    </row>
    <row r="341" ht="14.25" customHeight="1">
      <c r="F341" s="28"/>
      <c r="K341" s="28"/>
      <c r="M341" s="51"/>
      <c r="N341" s="50"/>
    </row>
    <row r="342" ht="14.25" customHeight="1">
      <c r="F342" s="28"/>
      <c r="K342" s="28"/>
      <c r="M342" s="51"/>
      <c r="N342" s="50"/>
    </row>
    <row r="343" ht="14.25" customHeight="1">
      <c r="F343" s="28"/>
      <c r="K343" s="28"/>
      <c r="M343" s="51"/>
      <c r="N343" s="50"/>
    </row>
    <row r="344" ht="14.25" customHeight="1">
      <c r="F344" s="28"/>
      <c r="K344" s="28"/>
      <c r="M344" s="51"/>
      <c r="N344" s="50"/>
    </row>
    <row r="345" ht="14.25" customHeight="1">
      <c r="F345" s="28"/>
      <c r="K345" s="28"/>
      <c r="M345" s="51"/>
      <c r="N345" s="50"/>
    </row>
    <row r="346" ht="14.25" customHeight="1">
      <c r="F346" s="28"/>
      <c r="K346" s="28"/>
      <c r="M346" s="51"/>
      <c r="N346" s="50"/>
    </row>
    <row r="347" ht="14.25" customHeight="1">
      <c r="F347" s="28"/>
      <c r="K347" s="28"/>
      <c r="M347" s="51"/>
      <c r="N347" s="50"/>
    </row>
    <row r="348" ht="14.25" customHeight="1">
      <c r="F348" s="28"/>
      <c r="K348" s="28"/>
      <c r="M348" s="51"/>
      <c r="N348" s="50"/>
    </row>
    <row r="349" ht="14.25" customHeight="1">
      <c r="F349" s="28"/>
      <c r="K349" s="28"/>
      <c r="M349" s="51"/>
      <c r="N349" s="50"/>
    </row>
    <row r="350" ht="14.25" customHeight="1">
      <c r="F350" s="28"/>
      <c r="K350" s="28"/>
      <c r="M350" s="51"/>
      <c r="N350" s="50"/>
    </row>
    <row r="351" ht="14.25" customHeight="1">
      <c r="F351" s="28"/>
      <c r="K351" s="28"/>
      <c r="M351" s="51"/>
      <c r="N351" s="50"/>
    </row>
    <row r="352" ht="14.25" customHeight="1">
      <c r="F352" s="28"/>
      <c r="K352" s="28"/>
      <c r="M352" s="51"/>
      <c r="N352" s="50"/>
    </row>
    <row r="353" ht="14.25" customHeight="1">
      <c r="F353" s="28"/>
      <c r="K353" s="28"/>
      <c r="M353" s="51"/>
      <c r="N353" s="50"/>
    </row>
    <row r="354" ht="14.25" customHeight="1">
      <c r="F354" s="28"/>
      <c r="K354" s="28"/>
      <c r="M354" s="51"/>
      <c r="N354" s="50"/>
    </row>
    <row r="355" ht="14.25" customHeight="1">
      <c r="F355" s="28"/>
      <c r="K355" s="28"/>
      <c r="M355" s="51"/>
      <c r="N355" s="50"/>
    </row>
    <row r="356" ht="14.25" customHeight="1">
      <c r="F356" s="28"/>
      <c r="K356" s="28"/>
      <c r="M356" s="51"/>
      <c r="N356" s="50"/>
    </row>
    <row r="357" ht="14.25" customHeight="1">
      <c r="F357" s="28"/>
      <c r="K357" s="28"/>
      <c r="M357" s="51"/>
      <c r="N357" s="50"/>
    </row>
    <row r="358" ht="14.25" customHeight="1">
      <c r="F358" s="28"/>
      <c r="K358" s="28"/>
      <c r="M358" s="51"/>
      <c r="N358" s="50"/>
    </row>
    <row r="359" ht="14.25" customHeight="1">
      <c r="F359" s="28"/>
      <c r="K359" s="28"/>
      <c r="M359" s="51"/>
      <c r="N359" s="50"/>
    </row>
    <row r="360" ht="14.25" customHeight="1">
      <c r="F360" s="28"/>
      <c r="K360" s="28"/>
      <c r="M360" s="51"/>
      <c r="N360" s="50"/>
    </row>
    <row r="361" ht="14.25" customHeight="1">
      <c r="F361" s="28"/>
      <c r="K361" s="28"/>
      <c r="M361" s="51"/>
      <c r="N361" s="50"/>
    </row>
    <row r="362" ht="14.25" customHeight="1">
      <c r="F362" s="28"/>
      <c r="K362" s="28"/>
      <c r="M362" s="51"/>
      <c r="N362" s="50"/>
    </row>
    <row r="363" ht="14.25" customHeight="1">
      <c r="F363" s="28"/>
      <c r="K363" s="28"/>
      <c r="M363" s="51"/>
      <c r="N363" s="50"/>
    </row>
    <row r="364" ht="14.25" customHeight="1">
      <c r="F364" s="28"/>
      <c r="K364" s="28"/>
      <c r="M364" s="51"/>
      <c r="N364" s="50"/>
    </row>
    <row r="365" ht="14.25" customHeight="1">
      <c r="F365" s="28"/>
      <c r="K365" s="28"/>
      <c r="M365" s="51"/>
      <c r="N365" s="50"/>
    </row>
    <row r="366" ht="14.25" customHeight="1">
      <c r="F366" s="28"/>
      <c r="K366" s="28"/>
      <c r="M366" s="51"/>
      <c r="N366" s="50"/>
    </row>
    <row r="367" ht="14.25" customHeight="1">
      <c r="F367" s="28"/>
      <c r="K367" s="28"/>
      <c r="M367" s="51"/>
      <c r="N367" s="50"/>
    </row>
    <row r="368" ht="14.25" customHeight="1">
      <c r="F368" s="28"/>
      <c r="K368" s="28"/>
      <c r="M368" s="51"/>
      <c r="N368" s="50"/>
    </row>
    <row r="369" ht="14.25" customHeight="1">
      <c r="F369" s="28"/>
      <c r="K369" s="28"/>
      <c r="M369" s="51"/>
      <c r="N369" s="50"/>
    </row>
    <row r="370" ht="14.25" customHeight="1">
      <c r="F370" s="28"/>
      <c r="K370" s="28"/>
      <c r="M370" s="51"/>
      <c r="N370" s="50"/>
    </row>
    <row r="371" ht="14.25" customHeight="1">
      <c r="F371" s="28"/>
      <c r="K371" s="28"/>
      <c r="M371" s="51"/>
      <c r="N371" s="50"/>
    </row>
    <row r="372" ht="14.25" customHeight="1">
      <c r="F372" s="28"/>
      <c r="K372" s="28"/>
      <c r="M372" s="51"/>
      <c r="N372" s="50"/>
    </row>
    <row r="373" ht="14.25" customHeight="1">
      <c r="F373" s="28"/>
      <c r="K373" s="28"/>
      <c r="M373" s="51"/>
      <c r="N373" s="50"/>
    </row>
    <row r="374" ht="14.25" customHeight="1">
      <c r="F374" s="28"/>
      <c r="K374" s="28"/>
      <c r="M374" s="51"/>
      <c r="N374" s="50"/>
    </row>
    <row r="375" ht="14.25" customHeight="1">
      <c r="F375" s="28"/>
      <c r="K375" s="28"/>
      <c r="M375" s="51"/>
      <c r="N375" s="50"/>
    </row>
    <row r="376" ht="14.25" customHeight="1">
      <c r="F376" s="28"/>
      <c r="K376" s="28"/>
      <c r="M376" s="51"/>
      <c r="N376" s="50"/>
    </row>
    <row r="377" ht="14.25" customHeight="1">
      <c r="F377" s="28"/>
      <c r="K377" s="28"/>
      <c r="M377" s="51"/>
      <c r="N377" s="50"/>
    </row>
    <row r="378" ht="14.25" customHeight="1">
      <c r="F378" s="28"/>
      <c r="K378" s="28"/>
      <c r="M378" s="51"/>
      <c r="N378" s="50"/>
    </row>
    <row r="379" ht="14.25" customHeight="1">
      <c r="F379" s="28"/>
      <c r="K379" s="28"/>
      <c r="M379" s="51"/>
      <c r="N379" s="50"/>
    </row>
    <row r="380" ht="14.25" customHeight="1">
      <c r="F380" s="28"/>
      <c r="K380" s="28"/>
      <c r="M380" s="51"/>
      <c r="N380" s="50"/>
    </row>
    <row r="381" ht="14.25" customHeight="1">
      <c r="F381" s="28"/>
      <c r="K381" s="28"/>
      <c r="M381" s="51"/>
      <c r="N381" s="50"/>
    </row>
    <row r="382" ht="14.25" customHeight="1">
      <c r="F382" s="28"/>
      <c r="K382" s="28"/>
      <c r="M382" s="51"/>
      <c r="N382" s="50"/>
    </row>
    <row r="383" ht="14.25" customHeight="1">
      <c r="F383" s="28"/>
      <c r="K383" s="28"/>
      <c r="M383" s="51"/>
      <c r="N383" s="50"/>
    </row>
    <row r="384" ht="14.25" customHeight="1">
      <c r="F384" s="28"/>
      <c r="K384" s="28"/>
      <c r="M384" s="51"/>
      <c r="N384" s="50"/>
    </row>
    <row r="385" ht="14.25" customHeight="1">
      <c r="F385" s="28"/>
      <c r="K385" s="28"/>
      <c r="M385" s="51"/>
      <c r="N385" s="50"/>
    </row>
    <row r="386" ht="14.25" customHeight="1">
      <c r="F386" s="28"/>
      <c r="K386" s="28"/>
      <c r="M386" s="51"/>
      <c r="N386" s="50"/>
    </row>
    <row r="387" ht="14.25" customHeight="1">
      <c r="F387" s="28"/>
      <c r="K387" s="28"/>
      <c r="M387" s="51"/>
      <c r="N387" s="50"/>
    </row>
    <row r="388" ht="14.25" customHeight="1">
      <c r="F388" s="28"/>
      <c r="K388" s="28"/>
      <c r="M388" s="51"/>
      <c r="N388" s="50"/>
    </row>
    <row r="389" ht="14.25" customHeight="1">
      <c r="F389" s="28"/>
      <c r="K389" s="28"/>
      <c r="M389" s="51"/>
      <c r="N389" s="50"/>
    </row>
    <row r="390" ht="14.25" customHeight="1">
      <c r="F390" s="28"/>
      <c r="K390" s="28"/>
      <c r="M390" s="51"/>
      <c r="N390" s="50"/>
    </row>
    <row r="391" ht="14.25" customHeight="1">
      <c r="F391" s="28"/>
      <c r="K391" s="28"/>
      <c r="M391" s="51"/>
      <c r="N391" s="50"/>
    </row>
    <row r="392" ht="14.25" customHeight="1">
      <c r="F392" s="28"/>
      <c r="K392" s="28"/>
      <c r="M392" s="51"/>
      <c r="N392" s="50"/>
    </row>
    <row r="393" ht="14.25" customHeight="1">
      <c r="F393" s="28"/>
      <c r="K393" s="28"/>
      <c r="M393" s="51"/>
      <c r="N393" s="50"/>
    </row>
    <row r="394" ht="14.25" customHeight="1">
      <c r="F394" s="28"/>
      <c r="K394" s="28"/>
      <c r="M394" s="51"/>
      <c r="N394" s="50"/>
    </row>
    <row r="395" ht="14.25" customHeight="1">
      <c r="F395" s="28"/>
      <c r="K395" s="28"/>
      <c r="M395" s="51"/>
      <c r="N395" s="50"/>
    </row>
    <row r="396" ht="14.25" customHeight="1">
      <c r="F396" s="28"/>
      <c r="K396" s="28"/>
      <c r="M396" s="51"/>
      <c r="N396" s="50"/>
    </row>
    <row r="397" ht="14.25" customHeight="1">
      <c r="F397" s="28"/>
      <c r="K397" s="28"/>
      <c r="M397" s="51"/>
      <c r="N397" s="50"/>
    </row>
    <row r="398" ht="14.25" customHeight="1">
      <c r="F398" s="28"/>
      <c r="K398" s="28"/>
      <c r="M398" s="51"/>
      <c r="N398" s="50"/>
    </row>
    <row r="399" ht="14.25" customHeight="1">
      <c r="F399" s="28"/>
      <c r="K399" s="28"/>
      <c r="M399" s="51"/>
      <c r="N399" s="50"/>
    </row>
    <row r="400" ht="14.25" customHeight="1">
      <c r="F400" s="28"/>
      <c r="K400" s="28"/>
      <c r="M400" s="51"/>
      <c r="N400" s="50"/>
    </row>
    <row r="401" ht="14.25" customHeight="1">
      <c r="F401" s="28"/>
      <c r="K401" s="28"/>
      <c r="M401" s="51"/>
      <c r="N401" s="50"/>
    </row>
    <row r="402" ht="14.25" customHeight="1">
      <c r="F402" s="28"/>
      <c r="K402" s="28"/>
      <c r="M402" s="51"/>
      <c r="N402" s="50"/>
    </row>
    <row r="403" ht="14.25" customHeight="1">
      <c r="F403" s="28"/>
      <c r="K403" s="28"/>
      <c r="M403" s="51"/>
      <c r="N403" s="50"/>
    </row>
    <row r="404" ht="14.25" customHeight="1">
      <c r="F404" s="28"/>
      <c r="K404" s="28"/>
      <c r="M404" s="51"/>
      <c r="N404" s="50"/>
    </row>
    <row r="405" ht="14.25" customHeight="1">
      <c r="F405" s="28"/>
      <c r="K405" s="28"/>
      <c r="M405" s="51"/>
      <c r="N405" s="50"/>
    </row>
    <row r="406" ht="14.25" customHeight="1">
      <c r="F406" s="28"/>
      <c r="K406" s="28"/>
      <c r="M406" s="51"/>
      <c r="N406" s="50"/>
    </row>
    <row r="407" ht="14.25" customHeight="1">
      <c r="F407" s="28"/>
      <c r="K407" s="28"/>
      <c r="M407" s="51"/>
      <c r="N407" s="50"/>
    </row>
    <row r="408" ht="14.25" customHeight="1">
      <c r="F408" s="28"/>
      <c r="K408" s="28"/>
      <c r="M408" s="51"/>
      <c r="N408" s="50"/>
    </row>
    <row r="409" ht="14.25" customHeight="1">
      <c r="F409" s="28"/>
      <c r="K409" s="28"/>
      <c r="M409" s="51"/>
      <c r="N409" s="50"/>
    </row>
    <row r="410" ht="14.25" customHeight="1">
      <c r="F410" s="28"/>
      <c r="K410" s="28"/>
      <c r="M410" s="51"/>
      <c r="N410" s="50"/>
    </row>
    <row r="411" ht="14.25" customHeight="1">
      <c r="F411" s="28"/>
      <c r="K411" s="28"/>
      <c r="M411" s="51"/>
      <c r="N411" s="50"/>
    </row>
    <row r="412" ht="14.25" customHeight="1">
      <c r="F412" s="28"/>
      <c r="K412" s="28"/>
      <c r="M412" s="51"/>
      <c r="N412" s="50"/>
    </row>
    <row r="413" ht="14.25" customHeight="1">
      <c r="F413" s="28"/>
      <c r="K413" s="28"/>
      <c r="M413" s="51"/>
      <c r="N413" s="50"/>
    </row>
    <row r="414" ht="14.25" customHeight="1">
      <c r="F414" s="28"/>
      <c r="K414" s="28"/>
      <c r="M414" s="51"/>
      <c r="N414" s="50"/>
    </row>
    <row r="415" ht="14.25" customHeight="1">
      <c r="F415" s="28"/>
      <c r="K415" s="28"/>
      <c r="M415" s="51"/>
      <c r="N415" s="50"/>
    </row>
    <row r="416" ht="14.25" customHeight="1">
      <c r="F416" s="28"/>
      <c r="K416" s="28"/>
      <c r="M416" s="51"/>
      <c r="N416" s="50"/>
    </row>
    <row r="417" ht="14.25" customHeight="1">
      <c r="F417" s="28"/>
      <c r="K417" s="28"/>
      <c r="M417" s="51"/>
      <c r="N417" s="50"/>
    </row>
    <row r="418" ht="14.25" customHeight="1">
      <c r="F418" s="28"/>
      <c r="K418" s="28"/>
      <c r="M418" s="51"/>
      <c r="N418" s="50"/>
    </row>
    <row r="419" ht="14.25" customHeight="1">
      <c r="F419" s="28"/>
      <c r="K419" s="28"/>
      <c r="M419" s="51"/>
      <c r="N419" s="50"/>
    </row>
    <row r="420" ht="14.25" customHeight="1">
      <c r="F420" s="28"/>
      <c r="K420" s="28"/>
      <c r="M420" s="51"/>
      <c r="N420" s="50"/>
    </row>
    <row r="421" ht="14.25" customHeight="1">
      <c r="F421" s="28"/>
      <c r="K421" s="28"/>
      <c r="M421" s="51"/>
      <c r="N421" s="50"/>
    </row>
    <row r="422" ht="14.25" customHeight="1">
      <c r="F422" s="28"/>
      <c r="K422" s="28"/>
      <c r="M422" s="51"/>
      <c r="N422" s="50"/>
    </row>
    <row r="423" ht="14.25" customHeight="1">
      <c r="F423" s="28"/>
      <c r="K423" s="28"/>
      <c r="M423" s="51"/>
      <c r="N423" s="50"/>
    </row>
    <row r="424" ht="14.25" customHeight="1">
      <c r="F424" s="28"/>
      <c r="K424" s="28"/>
      <c r="M424" s="51"/>
      <c r="N424" s="50"/>
    </row>
    <row r="425" ht="14.25" customHeight="1">
      <c r="F425" s="28"/>
      <c r="K425" s="28"/>
      <c r="M425" s="51"/>
      <c r="N425" s="50"/>
    </row>
    <row r="426" ht="14.25" customHeight="1">
      <c r="F426" s="28"/>
      <c r="K426" s="28"/>
      <c r="M426" s="51"/>
      <c r="N426" s="50"/>
    </row>
    <row r="427" ht="14.25" customHeight="1">
      <c r="F427" s="28"/>
      <c r="K427" s="28"/>
      <c r="M427" s="51"/>
      <c r="N427" s="50"/>
    </row>
    <row r="428" ht="14.25" customHeight="1">
      <c r="F428" s="28"/>
      <c r="K428" s="28"/>
      <c r="M428" s="51"/>
      <c r="N428" s="50"/>
    </row>
    <row r="429" ht="14.25" customHeight="1">
      <c r="F429" s="28"/>
      <c r="K429" s="28"/>
      <c r="M429" s="51"/>
      <c r="N429" s="50"/>
    </row>
    <row r="430" ht="14.25" customHeight="1">
      <c r="F430" s="28"/>
      <c r="K430" s="28"/>
      <c r="M430" s="51"/>
      <c r="N430" s="50"/>
    </row>
    <row r="431" ht="14.25" customHeight="1">
      <c r="F431" s="28"/>
      <c r="K431" s="28"/>
      <c r="M431" s="51"/>
      <c r="N431" s="50"/>
    </row>
    <row r="432" ht="14.25" customHeight="1">
      <c r="F432" s="28"/>
      <c r="K432" s="28"/>
      <c r="M432" s="51"/>
      <c r="N432" s="50"/>
    </row>
    <row r="433" ht="14.25" customHeight="1">
      <c r="F433" s="28"/>
      <c r="K433" s="28"/>
      <c r="M433" s="51"/>
      <c r="N433" s="50"/>
    </row>
    <row r="434" ht="14.25" customHeight="1">
      <c r="F434" s="28"/>
      <c r="K434" s="28"/>
      <c r="M434" s="51"/>
      <c r="N434" s="50"/>
    </row>
    <row r="435" ht="14.25" customHeight="1">
      <c r="F435" s="28"/>
      <c r="K435" s="28"/>
      <c r="M435" s="51"/>
      <c r="N435" s="50"/>
    </row>
    <row r="436" ht="14.25" customHeight="1">
      <c r="F436" s="28"/>
      <c r="K436" s="28"/>
      <c r="M436" s="51"/>
      <c r="N436" s="50"/>
    </row>
    <row r="437" ht="14.25" customHeight="1">
      <c r="F437" s="28"/>
      <c r="K437" s="28"/>
      <c r="M437" s="51"/>
      <c r="N437" s="50"/>
    </row>
    <row r="438" ht="14.25" customHeight="1">
      <c r="F438" s="28"/>
      <c r="K438" s="28"/>
      <c r="M438" s="51"/>
      <c r="N438" s="50"/>
    </row>
    <row r="439" ht="14.25" customHeight="1">
      <c r="F439" s="28"/>
      <c r="K439" s="28"/>
      <c r="M439" s="51"/>
      <c r="N439" s="50"/>
    </row>
    <row r="440" ht="14.25" customHeight="1">
      <c r="F440" s="28"/>
      <c r="K440" s="28"/>
      <c r="M440" s="51"/>
      <c r="N440" s="50"/>
    </row>
    <row r="441" ht="14.25" customHeight="1">
      <c r="F441" s="28"/>
      <c r="K441" s="28"/>
      <c r="M441" s="51"/>
      <c r="N441" s="50"/>
    </row>
    <row r="442" ht="14.25" customHeight="1">
      <c r="F442" s="28"/>
      <c r="K442" s="28"/>
      <c r="M442" s="51"/>
      <c r="N442" s="50"/>
    </row>
    <row r="443" ht="14.25" customHeight="1">
      <c r="F443" s="28"/>
      <c r="K443" s="28"/>
      <c r="M443" s="51"/>
      <c r="N443" s="50"/>
    </row>
    <row r="444" ht="14.25" customHeight="1">
      <c r="F444" s="28"/>
      <c r="K444" s="28"/>
      <c r="M444" s="51"/>
      <c r="N444" s="50"/>
    </row>
    <row r="445" ht="14.25" customHeight="1">
      <c r="F445" s="28"/>
      <c r="K445" s="28"/>
      <c r="M445" s="51"/>
      <c r="N445" s="50"/>
    </row>
    <row r="446" ht="14.25" customHeight="1">
      <c r="F446" s="28"/>
      <c r="K446" s="28"/>
      <c r="M446" s="51"/>
      <c r="N446" s="50"/>
    </row>
    <row r="447" ht="14.25" customHeight="1">
      <c r="F447" s="28"/>
      <c r="K447" s="28"/>
      <c r="M447" s="51"/>
      <c r="N447" s="50"/>
    </row>
    <row r="448" ht="14.25" customHeight="1">
      <c r="F448" s="28"/>
      <c r="K448" s="28"/>
      <c r="M448" s="51"/>
      <c r="N448" s="50"/>
    </row>
    <row r="449" ht="14.25" customHeight="1">
      <c r="F449" s="28"/>
      <c r="K449" s="28"/>
      <c r="M449" s="51"/>
      <c r="N449" s="50"/>
    </row>
    <row r="450" ht="14.25" customHeight="1">
      <c r="F450" s="28"/>
      <c r="K450" s="28"/>
      <c r="M450" s="51"/>
      <c r="N450" s="50"/>
    </row>
    <row r="451" ht="14.25" customHeight="1">
      <c r="F451" s="28"/>
      <c r="K451" s="28"/>
      <c r="M451" s="51"/>
      <c r="N451" s="50"/>
    </row>
    <row r="452" ht="14.25" customHeight="1">
      <c r="F452" s="28"/>
      <c r="K452" s="28"/>
      <c r="M452" s="51"/>
      <c r="N452" s="50"/>
    </row>
    <row r="453" ht="14.25" customHeight="1">
      <c r="F453" s="28"/>
      <c r="K453" s="28"/>
      <c r="M453" s="51"/>
      <c r="N453" s="50"/>
    </row>
    <row r="454" ht="14.25" customHeight="1">
      <c r="F454" s="28"/>
      <c r="K454" s="28"/>
      <c r="M454" s="51"/>
      <c r="N454" s="50"/>
    </row>
    <row r="455" ht="14.25" customHeight="1">
      <c r="F455" s="28"/>
      <c r="K455" s="28"/>
      <c r="M455" s="51"/>
      <c r="N455" s="50"/>
    </row>
    <row r="456" ht="14.25" customHeight="1">
      <c r="F456" s="28"/>
      <c r="K456" s="28"/>
      <c r="M456" s="51"/>
      <c r="N456" s="50"/>
    </row>
    <row r="457" ht="14.25" customHeight="1">
      <c r="F457" s="28"/>
      <c r="K457" s="28"/>
      <c r="M457" s="51"/>
      <c r="N457" s="50"/>
    </row>
    <row r="458" ht="14.25" customHeight="1">
      <c r="F458" s="28"/>
      <c r="K458" s="28"/>
      <c r="M458" s="51"/>
      <c r="N458" s="50"/>
    </row>
    <row r="459" ht="14.25" customHeight="1">
      <c r="F459" s="28"/>
      <c r="K459" s="28"/>
      <c r="M459" s="51"/>
      <c r="N459" s="50"/>
    </row>
    <row r="460" ht="14.25" customHeight="1">
      <c r="F460" s="28"/>
      <c r="K460" s="28"/>
      <c r="M460" s="51"/>
      <c r="N460" s="50"/>
    </row>
    <row r="461" ht="14.25" customHeight="1">
      <c r="F461" s="28"/>
      <c r="K461" s="28"/>
      <c r="M461" s="51"/>
      <c r="N461" s="50"/>
    </row>
    <row r="462" ht="14.25" customHeight="1">
      <c r="F462" s="28"/>
      <c r="K462" s="28"/>
      <c r="M462" s="51"/>
      <c r="N462" s="50"/>
    </row>
    <row r="463" ht="14.25" customHeight="1">
      <c r="F463" s="28"/>
      <c r="K463" s="28"/>
      <c r="M463" s="51"/>
      <c r="N463" s="50"/>
    </row>
    <row r="464" ht="14.25" customHeight="1">
      <c r="F464" s="28"/>
      <c r="K464" s="28"/>
      <c r="M464" s="51"/>
      <c r="N464" s="50"/>
    </row>
    <row r="465" ht="14.25" customHeight="1">
      <c r="F465" s="28"/>
      <c r="K465" s="28"/>
      <c r="M465" s="51"/>
      <c r="N465" s="50"/>
    </row>
    <row r="466" ht="14.25" customHeight="1">
      <c r="F466" s="28"/>
      <c r="K466" s="28"/>
      <c r="M466" s="51"/>
      <c r="N466" s="50"/>
    </row>
    <row r="467" ht="14.25" customHeight="1">
      <c r="F467" s="28"/>
      <c r="K467" s="28"/>
      <c r="M467" s="51"/>
      <c r="N467" s="50"/>
    </row>
    <row r="468" ht="14.25" customHeight="1">
      <c r="F468" s="28"/>
      <c r="K468" s="28"/>
      <c r="M468" s="51"/>
      <c r="N468" s="50"/>
    </row>
    <row r="469" ht="14.25" customHeight="1">
      <c r="F469" s="28"/>
      <c r="K469" s="28"/>
      <c r="M469" s="51"/>
      <c r="N469" s="50"/>
    </row>
    <row r="470" ht="14.25" customHeight="1">
      <c r="F470" s="28"/>
      <c r="K470" s="28"/>
      <c r="M470" s="51"/>
      <c r="N470" s="50"/>
    </row>
    <row r="471" ht="14.25" customHeight="1">
      <c r="F471" s="28"/>
      <c r="K471" s="28"/>
      <c r="M471" s="51"/>
      <c r="N471" s="50"/>
    </row>
    <row r="472" ht="14.25" customHeight="1">
      <c r="F472" s="28"/>
      <c r="K472" s="28"/>
      <c r="M472" s="51"/>
      <c r="N472" s="50"/>
    </row>
    <row r="473" ht="14.25" customHeight="1">
      <c r="F473" s="28"/>
      <c r="K473" s="28"/>
      <c r="M473" s="51"/>
      <c r="N473" s="50"/>
    </row>
    <row r="474" ht="14.25" customHeight="1">
      <c r="F474" s="28"/>
      <c r="K474" s="28"/>
      <c r="M474" s="51"/>
      <c r="N474" s="50"/>
    </row>
    <row r="475" ht="14.25" customHeight="1">
      <c r="F475" s="28"/>
      <c r="K475" s="28"/>
      <c r="M475" s="51"/>
      <c r="N475" s="50"/>
    </row>
    <row r="476" ht="14.25" customHeight="1">
      <c r="F476" s="28"/>
      <c r="K476" s="28"/>
      <c r="M476" s="51"/>
      <c r="N476" s="50"/>
    </row>
    <row r="477" ht="14.25" customHeight="1">
      <c r="F477" s="28"/>
      <c r="K477" s="28"/>
      <c r="M477" s="51"/>
      <c r="N477" s="50"/>
    </row>
    <row r="478" ht="14.25" customHeight="1">
      <c r="F478" s="28"/>
      <c r="K478" s="28"/>
      <c r="M478" s="51"/>
      <c r="N478" s="50"/>
    </row>
    <row r="479" ht="14.25" customHeight="1">
      <c r="F479" s="28"/>
      <c r="K479" s="28"/>
      <c r="M479" s="51"/>
      <c r="N479" s="50"/>
    </row>
    <row r="480" ht="14.25" customHeight="1">
      <c r="F480" s="28"/>
      <c r="K480" s="28"/>
      <c r="M480" s="51"/>
      <c r="N480" s="50"/>
    </row>
    <row r="481" ht="14.25" customHeight="1">
      <c r="F481" s="28"/>
      <c r="K481" s="28"/>
      <c r="M481" s="51"/>
      <c r="N481" s="50"/>
    </row>
    <row r="482" ht="14.25" customHeight="1">
      <c r="F482" s="28"/>
      <c r="K482" s="28"/>
      <c r="M482" s="51"/>
      <c r="N482" s="50"/>
    </row>
    <row r="483" ht="14.25" customHeight="1">
      <c r="F483" s="28"/>
      <c r="K483" s="28"/>
      <c r="M483" s="51"/>
      <c r="N483" s="50"/>
    </row>
    <row r="484" ht="14.25" customHeight="1">
      <c r="F484" s="28"/>
      <c r="K484" s="28"/>
      <c r="M484" s="51"/>
      <c r="N484" s="50"/>
    </row>
    <row r="485" ht="14.25" customHeight="1">
      <c r="F485" s="28"/>
      <c r="K485" s="28"/>
      <c r="M485" s="51"/>
      <c r="N485" s="50"/>
    </row>
    <row r="486" ht="14.25" customHeight="1">
      <c r="F486" s="28"/>
      <c r="K486" s="28"/>
      <c r="M486" s="51"/>
      <c r="N486" s="50"/>
    </row>
    <row r="487" ht="14.25" customHeight="1">
      <c r="F487" s="28"/>
      <c r="K487" s="28"/>
      <c r="M487" s="51"/>
      <c r="N487" s="50"/>
    </row>
    <row r="488" ht="14.25" customHeight="1">
      <c r="F488" s="28"/>
      <c r="K488" s="28"/>
      <c r="M488" s="51"/>
      <c r="N488" s="50"/>
    </row>
    <row r="489" ht="14.25" customHeight="1">
      <c r="F489" s="28"/>
      <c r="K489" s="28"/>
      <c r="M489" s="51"/>
      <c r="N489" s="50"/>
    </row>
    <row r="490" ht="14.25" customHeight="1">
      <c r="F490" s="28"/>
      <c r="K490" s="28"/>
      <c r="M490" s="51"/>
      <c r="N490" s="50"/>
    </row>
    <row r="491" ht="14.25" customHeight="1">
      <c r="F491" s="28"/>
      <c r="K491" s="28"/>
      <c r="M491" s="51"/>
      <c r="N491" s="50"/>
    </row>
    <row r="492" ht="14.25" customHeight="1">
      <c r="F492" s="28"/>
      <c r="K492" s="28"/>
      <c r="M492" s="51"/>
      <c r="N492" s="50"/>
    </row>
    <row r="493" ht="14.25" customHeight="1">
      <c r="F493" s="28"/>
      <c r="K493" s="28"/>
      <c r="M493" s="51"/>
      <c r="N493" s="50"/>
    </row>
    <row r="494" ht="14.25" customHeight="1">
      <c r="F494" s="28"/>
      <c r="K494" s="28"/>
      <c r="M494" s="51"/>
      <c r="N494" s="50"/>
    </row>
    <row r="495" ht="14.25" customHeight="1">
      <c r="F495" s="28"/>
      <c r="K495" s="28"/>
      <c r="M495" s="51"/>
      <c r="N495" s="50"/>
    </row>
    <row r="496" ht="14.25" customHeight="1">
      <c r="F496" s="28"/>
      <c r="K496" s="28"/>
      <c r="M496" s="51"/>
      <c r="N496" s="50"/>
    </row>
    <row r="497" ht="14.25" customHeight="1">
      <c r="F497" s="28"/>
      <c r="K497" s="28"/>
      <c r="M497" s="51"/>
      <c r="N497" s="50"/>
    </row>
    <row r="498" ht="14.25" customHeight="1">
      <c r="F498" s="28"/>
      <c r="K498" s="28"/>
      <c r="M498" s="51"/>
      <c r="N498" s="50"/>
    </row>
    <row r="499" ht="14.25" customHeight="1">
      <c r="F499" s="28"/>
      <c r="K499" s="28"/>
      <c r="M499" s="51"/>
      <c r="N499" s="50"/>
    </row>
    <row r="500" ht="14.25" customHeight="1">
      <c r="F500" s="28"/>
      <c r="K500" s="28"/>
      <c r="M500" s="51"/>
      <c r="N500" s="50"/>
    </row>
    <row r="501" ht="14.25" customHeight="1">
      <c r="F501" s="28"/>
      <c r="K501" s="28"/>
      <c r="M501" s="51"/>
      <c r="N501" s="50"/>
    </row>
    <row r="502" ht="14.25" customHeight="1">
      <c r="F502" s="28"/>
      <c r="K502" s="28"/>
      <c r="M502" s="51"/>
      <c r="N502" s="50"/>
    </row>
    <row r="503" ht="14.25" customHeight="1">
      <c r="F503" s="28"/>
      <c r="K503" s="28"/>
      <c r="M503" s="51"/>
      <c r="N503" s="50"/>
    </row>
    <row r="504" ht="14.25" customHeight="1">
      <c r="F504" s="28"/>
      <c r="K504" s="28"/>
      <c r="M504" s="51"/>
      <c r="N504" s="50"/>
    </row>
    <row r="505" ht="14.25" customHeight="1">
      <c r="F505" s="28"/>
      <c r="K505" s="28"/>
      <c r="M505" s="51"/>
      <c r="N505" s="50"/>
    </row>
    <row r="506" ht="14.25" customHeight="1">
      <c r="F506" s="28"/>
      <c r="K506" s="28"/>
      <c r="M506" s="51"/>
      <c r="N506" s="50"/>
    </row>
    <row r="507" ht="14.25" customHeight="1">
      <c r="F507" s="28"/>
      <c r="K507" s="28"/>
      <c r="M507" s="51"/>
      <c r="N507" s="50"/>
    </row>
    <row r="508" ht="14.25" customHeight="1">
      <c r="F508" s="28"/>
      <c r="K508" s="28"/>
      <c r="M508" s="51"/>
      <c r="N508" s="50"/>
    </row>
    <row r="509" ht="14.25" customHeight="1">
      <c r="F509" s="28"/>
      <c r="K509" s="28"/>
      <c r="M509" s="51"/>
      <c r="N509" s="50"/>
    </row>
    <row r="510" ht="14.25" customHeight="1">
      <c r="F510" s="28"/>
      <c r="K510" s="28"/>
      <c r="M510" s="51"/>
      <c r="N510" s="50"/>
    </row>
    <row r="511" ht="14.25" customHeight="1">
      <c r="F511" s="28"/>
      <c r="K511" s="28"/>
      <c r="M511" s="51"/>
      <c r="N511" s="50"/>
    </row>
    <row r="512" ht="14.25" customHeight="1">
      <c r="F512" s="28"/>
      <c r="K512" s="28"/>
      <c r="M512" s="51"/>
      <c r="N512" s="50"/>
    </row>
    <row r="513" ht="14.25" customHeight="1">
      <c r="F513" s="28"/>
      <c r="K513" s="28"/>
      <c r="M513" s="51"/>
      <c r="N513" s="50"/>
    </row>
    <row r="514" ht="14.25" customHeight="1">
      <c r="F514" s="28"/>
      <c r="K514" s="28"/>
      <c r="M514" s="51"/>
      <c r="N514" s="50"/>
    </row>
    <row r="515" ht="14.25" customHeight="1">
      <c r="F515" s="28"/>
      <c r="K515" s="28"/>
      <c r="M515" s="51"/>
      <c r="N515" s="50"/>
    </row>
    <row r="516" ht="14.25" customHeight="1">
      <c r="F516" s="28"/>
      <c r="K516" s="28"/>
      <c r="M516" s="51"/>
      <c r="N516" s="50"/>
    </row>
    <row r="517" ht="14.25" customHeight="1">
      <c r="F517" s="28"/>
      <c r="K517" s="28"/>
      <c r="M517" s="51"/>
      <c r="N517" s="50"/>
    </row>
    <row r="518" ht="14.25" customHeight="1">
      <c r="F518" s="28"/>
      <c r="K518" s="28"/>
      <c r="M518" s="51"/>
      <c r="N518" s="50"/>
    </row>
    <row r="519" ht="14.25" customHeight="1">
      <c r="F519" s="28"/>
      <c r="K519" s="28"/>
      <c r="M519" s="51"/>
      <c r="N519" s="50"/>
    </row>
    <row r="520" ht="14.25" customHeight="1">
      <c r="F520" s="28"/>
      <c r="K520" s="28"/>
      <c r="M520" s="51"/>
      <c r="N520" s="50"/>
    </row>
    <row r="521" ht="14.25" customHeight="1">
      <c r="F521" s="28"/>
      <c r="K521" s="28"/>
      <c r="M521" s="51"/>
      <c r="N521" s="50"/>
    </row>
    <row r="522" ht="14.25" customHeight="1">
      <c r="F522" s="28"/>
      <c r="K522" s="28"/>
      <c r="M522" s="51"/>
      <c r="N522" s="50"/>
    </row>
    <row r="523" ht="14.25" customHeight="1">
      <c r="F523" s="28"/>
      <c r="K523" s="28"/>
      <c r="M523" s="51"/>
      <c r="N523" s="50"/>
    </row>
    <row r="524" ht="14.25" customHeight="1">
      <c r="F524" s="28"/>
      <c r="K524" s="28"/>
      <c r="M524" s="51"/>
      <c r="N524" s="50"/>
    </row>
    <row r="525" ht="14.25" customHeight="1">
      <c r="F525" s="28"/>
      <c r="K525" s="28"/>
      <c r="M525" s="51"/>
      <c r="N525" s="50"/>
    </row>
    <row r="526" ht="14.25" customHeight="1">
      <c r="F526" s="28"/>
      <c r="K526" s="28"/>
      <c r="M526" s="51"/>
      <c r="N526" s="50"/>
    </row>
    <row r="527" ht="14.25" customHeight="1">
      <c r="F527" s="28"/>
      <c r="K527" s="28"/>
      <c r="M527" s="51"/>
      <c r="N527" s="50"/>
    </row>
    <row r="528" ht="14.25" customHeight="1">
      <c r="F528" s="28"/>
      <c r="K528" s="28"/>
      <c r="M528" s="51"/>
      <c r="N528" s="50"/>
    </row>
    <row r="529" ht="14.25" customHeight="1">
      <c r="F529" s="28"/>
      <c r="K529" s="28"/>
      <c r="M529" s="51"/>
      <c r="N529" s="50"/>
    </row>
    <row r="530" ht="14.25" customHeight="1">
      <c r="F530" s="28"/>
      <c r="K530" s="28"/>
      <c r="M530" s="51"/>
      <c r="N530" s="50"/>
    </row>
    <row r="531" ht="14.25" customHeight="1">
      <c r="F531" s="28"/>
      <c r="K531" s="28"/>
      <c r="M531" s="51"/>
      <c r="N531" s="50"/>
    </row>
    <row r="532" ht="14.25" customHeight="1">
      <c r="F532" s="28"/>
      <c r="K532" s="28"/>
      <c r="M532" s="51"/>
      <c r="N532" s="50"/>
    </row>
    <row r="533" ht="14.25" customHeight="1">
      <c r="F533" s="28"/>
      <c r="K533" s="28"/>
      <c r="M533" s="51"/>
      <c r="N533" s="50"/>
    </row>
    <row r="534" ht="14.25" customHeight="1">
      <c r="F534" s="28"/>
      <c r="K534" s="28"/>
      <c r="M534" s="51"/>
      <c r="N534" s="50"/>
    </row>
    <row r="535" ht="14.25" customHeight="1">
      <c r="F535" s="28"/>
      <c r="K535" s="28"/>
      <c r="M535" s="51"/>
      <c r="N535" s="50"/>
    </row>
    <row r="536" ht="14.25" customHeight="1">
      <c r="F536" s="28"/>
      <c r="K536" s="28"/>
      <c r="M536" s="51"/>
      <c r="N536" s="50"/>
    </row>
    <row r="537" ht="14.25" customHeight="1">
      <c r="F537" s="28"/>
      <c r="K537" s="28"/>
      <c r="M537" s="51"/>
      <c r="N537" s="50"/>
    </row>
    <row r="538" ht="14.25" customHeight="1">
      <c r="F538" s="28"/>
      <c r="K538" s="28"/>
      <c r="M538" s="51"/>
      <c r="N538" s="50"/>
    </row>
    <row r="539" ht="14.25" customHeight="1">
      <c r="F539" s="28"/>
      <c r="K539" s="28"/>
      <c r="M539" s="51"/>
      <c r="N539" s="50"/>
    </row>
    <row r="540" ht="14.25" customHeight="1">
      <c r="F540" s="28"/>
      <c r="K540" s="28"/>
      <c r="M540" s="51"/>
      <c r="N540" s="50"/>
    </row>
    <row r="541" ht="14.25" customHeight="1">
      <c r="F541" s="28"/>
      <c r="K541" s="28"/>
      <c r="M541" s="51"/>
      <c r="N541" s="50"/>
    </row>
    <row r="542" ht="14.25" customHeight="1">
      <c r="F542" s="28"/>
      <c r="K542" s="28"/>
      <c r="M542" s="51"/>
      <c r="N542" s="50"/>
    </row>
    <row r="543" ht="14.25" customHeight="1">
      <c r="F543" s="28"/>
      <c r="K543" s="28"/>
      <c r="M543" s="51"/>
      <c r="N543" s="50"/>
    </row>
    <row r="544" ht="14.25" customHeight="1">
      <c r="F544" s="28"/>
      <c r="K544" s="28"/>
      <c r="M544" s="51"/>
      <c r="N544" s="50"/>
    </row>
    <row r="545" ht="14.25" customHeight="1">
      <c r="F545" s="28"/>
      <c r="K545" s="28"/>
      <c r="M545" s="51"/>
      <c r="N545" s="50"/>
    </row>
    <row r="546" ht="14.25" customHeight="1">
      <c r="F546" s="28"/>
      <c r="K546" s="28"/>
      <c r="M546" s="51"/>
      <c r="N546" s="50"/>
    </row>
    <row r="547" ht="14.25" customHeight="1">
      <c r="F547" s="28"/>
      <c r="K547" s="28"/>
      <c r="M547" s="51"/>
      <c r="N547" s="50"/>
    </row>
    <row r="548" ht="14.25" customHeight="1">
      <c r="F548" s="28"/>
      <c r="K548" s="28"/>
      <c r="M548" s="51"/>
      <c r="N548" s="50"/>
    </row>
    <row r="549" ht="14.25" customHeight="1">
      <c r="F549" s="28"/>
      <c r="K549" s="28"/>
      <c r="M549" s="51"/>
      <c r="N549" s="50"/>
    </row>
    <row r="550" ht="14.25" customHeight="1">
      <c r="F550" s="28"/>
      <c r="K550" s="28"/>
      <c r="M550" s="51"/>
      <c r="N550" s="50"/>
    </row>
    <row r="551" ht="14.25" customHeight="1">
      <c r="F551" s="28"/>
      <c r="K551" s="28"/>
      <c r="M551" s="51"/>
      <c r="N551" s="50"/>
    </row>
    <row r="552" ht="14.25" customHeight="1">
      <c r="F552" s="28"/>
      <c r="K552" s="28"/>
      <c r="M552" s="51"/>
      <c r="N552" s="50"/>
    </row>
    <row r="553" ht="14.25" customHeight="1">
      <c r="F553" s="28"/>
      <c r="K553" s="28"/>
      <c r="M553" s="51"/>
      <c r="N553" s="50"/>
    </row>
    <row r="554" ht="14.25" customHeight="1">
      <c r="F554" s="28"/>
      <c r="K554" s="28"/>
      <c r="M554" s="51"/>
      <c r="N554" s="50"/>
    </row>
    <row r="555" ht="14.25" customHeight="1">
      <c r="F555" s="28"/>
      <c r="K555" s="28"/>
      <c r="M555" s="51"/>
      <c r="N555" s="50"/>
    </row>
    <row r="556" ht="14.25" customHeight="1">
      <c r="F556" s="28"/>
      <c r="K556" s="28"/>
      <c r="M556" s="51"/>
      <c r="N556" s="50"/>
    </row>
    <row r="557" ht="14.25" customHeight="1">
      <c r="F557" s="28"/>
      <c r="K557" s="28"/>
      <c r="M557" s="51"/>
      <c r="N557" s="50"/>
    </row>
    <row r="558" ht="14.25" customHeight="1">
      <c r="F558" s="28"/>
      <c r="K558" s="28"/>
      <c r="M558" s="51"/>
      <c r="N558" s="50"/>
    </row>
    <row r="559" ht="14.25" customHeight="1">
      <c r="F559" s="28"/>
      <c r="K559" s="28"/>
      <c r="M559" s="51"/>
      <c r="N559" s="50"/>
    </row>
    <row r="560" ht="14.25" customHeight="1">
      <c r="F560" s="28"/>
      <c r="K560" s="28"/>
      <c r="M560" s="51"/>
      <c r="N560" s="50"/>
    </row>
    <row r="561" ht="14.25" customHeight="1">
      <c r="F561" s="28"/>
      <c r="K561" s="28"/>
      <c r="M561" s="51"/>
      <c r="N561" s="50"/>
    </row>
    <row r="562" ht="14.25" customHeight="1">
      <c r="F562" s="28"/>
      <c r="K562" s="28"/>
      <c r="M562" s="51"/>
      <c r="N562" s="50"/>
    </row>
    <row r="563" ht="14.25" customHeight="1">
      <c r="F563" s="28"/>
      <c r="K563" s="28"/>
      <c r="M563" s="51"/>
      <c r="N563" s="50"/>
    </row>
    <row r="564" ht="14.25" customHeight="1">
      <c r="F564" s="28"/>
      <c r="K564" s="28"/>
      <c r="M564" s="51"/>
      <c r="N564" s="50"/>
    </row>
    <row r="565" ht="14.25" customHeight="1">
      <c r="F565" s="28"/>
      <c r="K565" s="28"/>
      <c r="M565" s="51"/>
      <c r="N565" s="50"/>
    </row>
    <row r="566" ht="14.25" customHeight="1">
      <c r="F566" s="28"/>
      <c r="K566" s="28"/>
      <c r="M566" s="51"/>
      <c r="N566" s="50"/>
    </row>
    <row r="567" ht="14.25" customHeight="1">
      <c r="F567" s="28"/>
      <c r="K567" s="28"/>
      <c r="M567" s="51"/>
      <c r="N567" s="50"/>
    </row>
    <row r="568" ht="14.25" customHeight="1">
      <c r="F568" s="28"/>
      <c r="K568" s="28"/>
      <c r="M568" s="51"/>
      <c r="N568" s="50"/>
    </row>
    <row r="569" ht="14.25" customHeight="1">
      <c r="F569" s="28"/>
      <c r="K569" s="28"/>
      <c r="M569" s="51"/>
      <c r="N569" s="50"/>
    </row>
    <row r="570" ht="14.25" customHeight="1">
      <c r="F570" s="28"/>
      <c r="K570" s="28"/>
      <c r="M570" s="51"/>
      <c r="N570" s="50"/>
    </row>
    <row r="571" ht="14.25" customHeight="1">
      <c r="F571" s="28"/>
      <c r="K571" s="28"/>
      <c r="M571" s="51"/>
      <c r="N571" s="50"/>
    </row>
    <row r="572" ht="14.25" customHeight="1">
      <c r="F572" s="28"/>
      <c r="K572" s="28"/>
      <c r="M572" s="51"/>
      <c r="N572" s="50"/>
    </row>
    <row r="573" ht="14.25" customHeight="1">
      <c r="F573" s="28"/>
      <c r="K573" s="28"/>
      <c r="M573" s="51"/>
      <c r="N573" s="50"/>
    </row>
    <row r="574" ht="14.25" customHeight="1">
      <c r="F574" s="28"/>
      <c r="K574" s="28"/>
      <c r="M574" s="51"/>
      <c r="N574" s="50"/>
    </row>
    <row r="575" ht="14.25" customHeight="1">
      <c r="F575" s="28"/>
      <c r="K575" s="28"/>
      <c r="M575" s="51"/>
      <c r="N575" s="50"/>
    </row>
    <row r="576" ht="14.25" customHeight="1">
      <c r="F576" s="28"/>
      <c r="K576" s="28"/>
      <c r="M576" s="51"/>
      <c r="N576" s="50"/>
    </row>
    <row r="577" ht="14.25" customHeight="1">
      <c r="F577" s="28"/>
      <c r="K577" s="28"/>
      <c r="M577" s="51"/>
      <c r="N577" s="50"/>
    </row>
    <row r="578" ht="14.25" customHeight="1">
      <c r="F578" s="28"/>
      <c r="K578" s="28"/>
      <c r="M578" s="51"/>
      <c r="N578" s="50"/>
    </row>
    <row r="579" ht="14.25" customHeight="1">
      <c r="F579" s="28"/>
      <c r="K579" s="28"/>
      <c r="M579" s="51"/>
      <c r="N579" s="50"/>
    </row>
    <row r="580" ht="14.25" customHeight="1">
      <c r="F580" s="28"/>
      <c r="K580" s="28"/>
      <c r="M580" s="51"/>
      <c r="N580" s="50"/>
    </row>
    <row r="581" ht="14.25" customHeight="1">
      <c r="F581" s="28"/>
      <c r="K581" s="28"/>
      <c r="M581" s="51"/>
      <c r="N581" s="50"/>
    </row>
    <row r="582" ht="14.25" customHeight="1">
      <c r="F582" s="28"/>
      <c r="K582" s="28"/>
      <c r="M582" s="51"/>
      <c r="N582" s="50"/>
    </row>
    <row r="583" ht="14.25" customHeight="1">
      <c r="F583" s="28"/>
      <c r="K583" s="28"/>
      <c r="M583" s="51"/>
      <c r="N583" s="50"/>
    </row>
    <row r="584" ht="14.25" customHeight="1">
      <c r="F584" s="28"/>
      <c r="K584" s="28"/>
      <c r="M584" s="51"/>
      <c r="N584" s="50"/>
    </row>
    <row r="585" ht="14.25" customHeight="1">
      <c r="F585" s="28"/>
      <c r="K585" s="28"/>
      <c r="M585" s="51"/>
      <c r="N585" s="50"/>
    </row>
    <row r="586" ht="14.25" customHeight="1">
      <c r="F586" s="28"/>
      <c r="K586" s="28"/>
      <c r="M586" s="51"/>
      <c r="N586" s="50"/>
    </row>
    <row r="587" ht="14.25" customHeight="1">
      <c r="F587" s="28"/>
      <c r="K587" s="28"/>
      <c r="M587" s="51"/>
      <c r="N587" s="50"/>
    </row>
    <row r="588" ht="14.25" customHeight="1">
      <c r="F588" s="28"/>
      <c r="K588" s="28"/>
      <c r="M588" s="51"/>
      <c r="N588" s="50"/>
    </row>
    <row r="589" ht="14.25" customHeight="1">
      <c r="F589" s="28"/>
      <c r="K589" s="28"/>
      <c r="M589" s="51"/>
      <c r="N589" s="50"/>
    </row>
    <row r="590" ht="14.25" customHeight="1">
      <c r="F590" s="28"/>
      <c r="K590" s="28"/>
      <c r="M590" s="51"/>
      <c r="N590" s="50"/>
    </row>
    <row r="591" ht="14.25" customHeight="1">
      <c r="F591" s="28"/>
      <c r="K591" s="28"/>
      <c r="M591" s="51"/>
      <c r="N591" s="50"/>
    </row>
    <row r="592" ht="14.25" customHeight="1">
      <c r="F592" s="28"/>
      <c r="K592" s="28"/>
      <c r="M592" s="51"/>
      <c r="N592" s="50"/>
    </row>
    <row r="593" ht="14.25" customHeight="1">
      <c r="F593" s="28"/>
      <c r="K593" s="28"/>
      <c r="M593" s="51"/>
      <c r="N593" s="50"/>
    </row>
    <row r="594" ht="14.25" customHeight="1">
      <c r="F594" s="28"/>
      <c r="K594" s="28"/>
      <c r="M594" s="51"/>
      <c r="N594" s="50"/>
    </row>
    <row r="595" ht="14.25" customHeight="1">
      <c r="F595" s="28"/>
      <c r="K595" s="28"/>
      <c r="M595" s="51"/>
      <c r="N595" s="50"/>
    </row>
    <row r="596" ht="14.25" customHeight="1">
      <c r="F596" s="28"/>
      <c r="K596" s="28"/>
      <c r="M596" s="51"/>
      <c r="N596" s="50"/>
    </row>
    <row r="597" ht="14.25" customHeight="1">
      <c r="F597" s="28"/>
      <c r="K597" s="28"/>
      <c r="M597" s="51"/>
      <c r="N597" s="50"/>
    </row>
    <row r="598" ht="14.25" customHeight="1">
      <c r="F598" s="28"/>
      <c r="K598" s="28"/>
      <c r="M598" s="51"/>
      <c r="N598" s="50"/>
    </row>
    <row r="599" ht="14.25" customHeight="1">
      <c r="F599" s="28"/>
      <c r="K599" s="28"/>
      <c r="M599" s="51"/>
      <c r="N599" s="50"/>
    </row>
    <row r="600" ht="14.25" customHeight="1">
      <c r="F600" s="28"/>
      <c r="K600" s="28"/>
      <c r="M600" s="51"/>
      <c r="N600" s="50"/>
    </row>
    <row r="601" ht="14.25" customHeight="1">
      <c r="F601" s="28"/>
      <c r="K601" s="28"/>
      <c r="M601" s="51"/>
      <c r="N601" s="50"/>
    </row>
    <row r="602" ht="14.25" customHeight="1">
      <c r="F602" s="28"/>
      <c r="K602" s="28"/>
      <c r="M602" s="51"/>
      <c r="N602" s="50"/>
    </row>
    <row r="603" ht="14.25" customHeight="1">
      <c r="F603" s="28"/>
      <c r="K603" s="28"/>
      <c r="M603" s="51"/>
      <c r="N603" s="50"/>
    </row>
    <row r="604" ht="14.25" customHeight="1">
      <c r="F604" s="28"/>
      <c r="K604" s="28"/>
      <c r="M604" s="51"/>
      <c r="N604" s="50"/>
    </row>
    <row r="605" ht="14.25" customHeight="1">
      <c r="F605" s="28"/>
      <c r="K605" s="28"/>
      <c r="M605" s="51"/>
      <c r="N605" s="50"/>
    </row>
    <row r="606" ht="14.25" customHeight="1">
      <c r="F606" s="28"/>
      <c r="K606" s="28"/>
      <c r="M606" s="51"/>
      <c r="N606" s="50"/>
    </row>
    <row r="607" ht="14.25" customHeight="1">
      <c r="F607" s="28"/>
      <c r="K607" s="28"/>
      <c r="M607" s="51"/>
      <c r="N607" s="50"/>
    </row>
    <row r="608" ht="14.25" customHeight="1">
      <c r="F608" s="28"/>
      <c r="K608" s="28"/>
      <c r="M608" s="51"/>
      <c r="N608" s="50"/>
    </row>
    <row r="609" ht="14.25" customHeight="1">
      <c r="F609" s="28"/>
      <c r="K609" s="28"/>
      <c r="M609" s="51"/>
      <c r="N609" s="50"/>
    </row>
    <row r="610" ht="14.25" customHeight="1">
      <c r="F610" s="28"/>
      <c r="K610" s="28"/>
      <c r="M610" s="51"/>
      <c r="N610" s="50"/>
    </row>
    <row r="611" ht="14.25" customHeight="1">
      <c r="F611" s="28"/>
      <c r="K611" s="28"/>
      <c r="M611" s="51"/>
      <c r="N611" s="50"/>
    </row>
    <row r="612" ht="14.25" customHeight="1">
      <c r="F612" s="28"/>
      <c r="K612" s="28"/>
      <c r="M612" s="51"/>
      <c r="N612" s="50"/>
    </row>
    <row r="613" ht="14.25" customHeight="1">
      <c r="F613" s="28"/>
      <c r="K613" s="28"/>
      <c r="M613" s="51"/>
      <c r="N613" s="50"/>
    </row>
    <row r="614" ht="14.25" customHeight="1">
      <c r="F614" s="28"/>
      <c r="K614" s="28"/>
      <c r="M614" s="51"/>
      <c r="N614" s="50"/>
    </row>
    <row r="615" ht="14.25" customHeight="1">
      <c r="F615" s="28"/>
      <c r="K615" s="28"/>
      <c r="M615" s="51"/>
      <c r="N615" s="50"/>
    </row>
    <row r="616" ht="14.25" customHeight="1">
      <c r="F616" s="28"/>
      <c r="K616" s="28"/>
      <c r="M616" s="51"/>
      <c r="N616" s="50"/>
    </row>
    <row r="617" ht="14.25" customHeight="1">
      <c r="F617" s="28"/>
      <c r="K617" s="28"/>
      <c r="M617" s="51"/>
      <c r="N617" s="50"/>
    </row>
    <row r="618" ht="14.25" customHeight="1">
      <c r="F618" s="28"/>
      <c r="K618" s="28"/>
      <c r="M618" s="51"/>
      <c r="N618" s="50"/>
    </row>
    <row r="619" ht="14.25" customHeight="1">
      <c r="F619" s="28"/>
      <c r="K619" s="28"/>
      <c r="M619" s="51"/>
      <c r="N619" s="50"/>
    </row>
    <row r="620" ht="14.25" customHeight="1">
      <c r="F620" s="28"/>
      <c r="K620" s="28"/>
      <c r="M620" s="51"/>
      <c r="N620" s="50"/>
    </row>
    <row r="621" ht="14.25" customHeight="1">
      <c r="F621" s="28"/>
      <c r="K621" s="28"/>
      <c r="M621" s="51"/>
      <c r="N621" s="50"/>
    </row>
    <row r="622" ht="14.25" customHeight="1">
      <c r="F622" s="28"/>
      <c r="K622" s="28"/>
      <c r="M622" s="51"/>
      <c r="N622" s="50"/>
    </row>
    <row r="623" ht="14.25" customHeight="1">
      <c r="F623" s="28"/>
      <c r="K623" s="28"/>
      <c r="M623" s="51"/>
      <c r="N623" s="50"/>
    </row>
    <row r="624" ht="14.25" customHeight="1">
      <c r="F624" s="28"/>
      <c r="K624" s="28"/>
      <c r="M624" s="51"/>
      <c r="N624" s="50"/>
    </row>
    <row r="625" ht="14.25" customHeight="1">
      <c r="F625" s="28"/>
      <c r="K625" s="28"/>
      <c r="M625" s="51"/>
      <c r="N625" s="50"/>
    </row>
    <row r="626" ht="14.25" customHeight="1">
      <c r="F626" s="28"/>
      <c r="K626" s="28"/>
      <c r="M626" s="51"/>
      <c r="N626" s="50"/>
    </row>
    <row r="627" ht="14.25" customHeight="1">
      <c r="F627" s="28"/>
      <c r="K627" s="28"/>
      <c r="M627" s="51"/>
      <c r="N627" s="50"/>
    </row>
    <row r="628" ht="14.25" customHeight="1">
      <c r="F628" s="28"/>
      <c r="K628" s="28"/>
      <c r="M628" s="51"/>
      <c r="N628" s="50"/>
    </row>
    <row r="629" ht="14.25" customHeight="1">
      <c r="F629" s="28"/>
      <c r="K629" s="28"/>
      <c r="M629" s="51"/>
      <c r="N629" s="50"/>
    </row>
    <row r="630" ht="14.25" customHeight="1">
      <c r="F630" s="28"/>
      <c r="K630" s="28"/>
      <c r="M630" s="51"/>
      <c r="N630" s="50"/>
    </row>
    <row r="631" ht="14.25" customHeight="1">
      <c r="F631" s="28"/>
      <c r="K631" s="28"/>
      <c r="M631" s="51"/>
      <c r="N631" s="50"/>
    </row>
    <row r="632" ht="14.25" customHeight="1">
      <c r="F632" s="28"/>
      <c r="K632" s="28"/>
      <c r="M632" s="51"/>
      <c r="N632" s="50"/>
    </row>
    <row r="633" ht="14.25" customHeight="1">
      <c r="F633" s="28"/>
      <c r="K633" s="28"/>
      <c r="M633" s="51"/>
      <c r="N633" s="50"/>
    </row>
    <row r="634" ht="14.25" customHeight="1">
      <c r="F634" s="28"/>
      <c r="K634" s="28"/>
      <c r="M634" s="51"/>
      <c r="N634" s="50"/>
    </row>
    <row r="635" ht="14.25" customHeight="1">
      <c r="F635" s="28"/>
      <c r="K635" s="28"/>
      <c r="M635" s="51"/>
      <c r="N635" s="50"/>
    </row>
    <row r="636" ht="14.25" customHeight="1">
      <c r="F636" s="28"/>
      <c r="K636" s="28"/>
      <c r="M636" s="51"/>
      <c r="N636" s="50"/>
    </row>
    <row r="637" ht="14.25" customHeight="1">
      <c r="F637" s="28"/>
      <c r="K637" s="28"/>
      <c r="M637" s="51"/>
      <c r="N637" s="50"/>
    </row>
    <row r="638" ht="14.25" customHeight="1">
      <c r="F638" s="28"/>
      <c r="K638" s="28"/>
      <c r="M638" s="51"/>
      <c r="N638" s="50"/>
    </row>
    <row r="639" ht="14.25" customHeight="1">
      <c r="F639" s="28"/>
      <c r="K639" s="28"/>
      <c r="M639" s="51"/>
      <c r="N639" s="50"/>
    </row>
    <row r="640" ht="14.25" customHeight="1">
      <c r="F640" s="28"/>
      <c r="K640" s="28"/>
      <c r="M640" s="51"/>
      <c r="N640" s="50"/>
    </row>
    <row r="641" ht="14.25" customHeight="1">
      <c r="F641" s="28"/>
      <c r="K641" s="28"/>
      <c r="M641" s="51"/>
      <c r="N641" s="50"/>
    </row>
    <row r="642" ht="14.25" customHeight="1">
      <c r="F642" s="28"/>
      <c r="K642" s="28"/>
      <c r="M642" s="51"/>
      <c r="N642" s="50"/>
    </row>
    <row r="643" ht="14.25" customHeight="1">
      <c r="F643" s="28"/>
      <c r="K643" s="28"/>
      <c r="M643" s="51"/>
      <c r="N643" s="50"/>
    </row>
    <row r="644" ht="14.25" customHeight="1">
      <c r="F644" s="28"/>
      <c r="K644" s="28"/>
      <c r="M644" s="51"/>
      <c r="N644" s="50"/>
    </row>
    <row r="645" ht="14.25" customHeight="1">
      <c r="F645" s="28"/>
      <c r="K645" s="28"/>
      <c r="M645" s="51"/>
      <c r="N645" s="50"/>
    </row>
    <row r="646" ht="14.25" customHeight="1">
      <c r="F646" s="28"/>
      <c r="K646" s="28"/>
      <c r="M646" s="51"/>
      <c r="N646" s="50"/>
    </row>
    <row r="647" ht="14.25" customHeight="1">
      <c r="F647" s="28"/>
      <c r="K647" s="28"/>
      <c r="M647" s="51"/>
      <c r="N647" s="50"/>
    </row>
    <row r="648" ht="14.25" customHeight="1">
      <c r="F648" s="28"/>
      <c r="K648" s="28"/>
      <c r="M648" s="51"/>
      <c r="N648" s="50"/>
    </row>
    <row r="649" ht="14.25" customHeight="1">
      <c r="F649" s="28"/>
      <c r="K649" s="28"/>
      <c r="M649" s="51"/>
      <c r="N649" s="50"/>
    </row>
    <row r="650" ht="14.25" customHeight="1">
      <c r="F650" s="28"/>
      <c r="K650" s="28"/>
      <c r="M650" s="51"/>
      <c r="N650" s="50"/>
    </row>
    <row r="651" ht="14.25" customHeight="1">
      <c r="F651" s="28"/>
      <c r="K651" s="28"/>
      <c r="M651" s="51"/>
      <c r="N651" s="50"/>
    </row>
    <row r="652" ht="14.25" customHeight="1">
      <c r="F652" s="28"/>
      <c r="K652" s="28"/>
      <c r="M652" s="51"/>
      <c r="N652" s="50"/>
    </row>
    <row r="653" ht="14.25" customHeight="1">
      <c r="F653" s="28"/>
      <c r="K653" s="28"/>
      <c r="M653" s="51"/>
      <c r="N653" s="50"/>
    </row>
    <row r="654" ht="14.25" customHeight="1">
      <c r="F654" s="28"/>
      <c r="K654" s="28"/>
      <c r="M654" s="51"/>
      <c r="N654" s="50"/>
    </row>
    <row r="655" ht="14.25" customHeight="1">
      <c r="F655" s="28"/>
      <c r="K655" s="28"/>
      <c r="M655" s="51"/>
      <c r="N655" s="50"/>
    </row>
    <row r="656" ht="14.25" customHeight="1">
      <c r="F656" s="28"/>
      <c r="K656" s="28"/>
      <c r="M656" s="51"/>
      <c r="N656" s="50"/>
    </row>
    <row r="657" ht="14.25" customHeight="1">
      <c r="F657" s="28"/>
      <c r="K657" s="28"/>
      <c r="M657" s="51"/>
      <c r="N657" s="50"/>
    </row>
    <row r="658" ht="14.25" customHeight="1">
      <c r="F658" s="28"/>
      <c r="K658" s="28"/>
      <c r="M658" s="51"/>
      <c r="N658" s="50"/>
    </row>
    <row r="659" ht="14.25" customHeight="1">
      <c r="F659" s="28"/>
      <c r="K659" s="28"/>
      <c r="M659" s="51"/>
      <c r="N659" s="50"/>
    </row>
    <row r="660" ht="14.25" customHeight="1">
      <c r="F660" s="28"/>
      <c r="K660" s="28"/>
      <c r="M660" s="51"/>
      <c r="N660" s="50"/>
    </row>
    <row r="661" ht="14.25" customHeight="1">
      <c r="F661" s="28"/>
      <c r="K661" s="28"/>
      <c r="M661" s="51"/>
      <c r="N661" s="50"/>
    </row>
    <row r="662" ht="14.25" customHeight="1">
      <c r="F662" s="28"/>
      <c r="K662" s="28"/>
      <c r="M662" s="51"/>
      <c r="N662" s="50"/>
    </row>
    <row r="663" ht="14.25" customHeight="1">
      <c r="F663" s="28"/>
      <c r="K663" s="28"/>
      <c r="M663" s="51"/>
      <c r="N663" s="50"/>
    </row>
    <row r="664" ht="14.25" customHeight="1">
      <c r="F664" s="28"/>
      <c r="K664" s="28"/>
      <c r="M664" s="51"/>
      <c r="N664" s="50"/>
    </row>
    <row r="665" ht="14.25" customHeight="1">
      <c r="F665" s="28"/>
      <c r="K665" s="28"/>
      <c r="M665" s="51"/>
      <c r="N665" s="50"/>
    </row>
    <row r="666" ht="14.25" customHeight="1">
      <c r="F666" s="28"/>
      <c r="K666" s="28"/>
      <c r="M666" s="51"/>
      <c r="N666" s="50"/>
    </row>
    <row r="667" ht="14.25" customHeight="1">
      <c r="F667" s="28"/>
      <c r="K667" s="28"/>
      <c r="M667" s="51"/>
      <c r="N667" s="50"/>
    </row>
    <row r="668" ht="14.25" customHeight="1">
      <c r="F668" s="28"/>
      <c r="K668" s="28"/>
      <c r="M668" s="51"/>
      <c r="N668" s="50"/>
    </row>
    <row r="669" ht="14.25" customHeight="1">
      <c r="F669" s="28"/>
      <c r="K669" s="28"/>
      <c r="M669" s="51"/>
      <c r="N669" s="50"/>
    </row>
    <row r="670" ht="14.25" customHeight="1">
      <c r="F670" s="28"/>
      <c r="K670" s="28"/>
      <c r="M670" s="51"/>
      <c r="N670" s="50"/>
    </row>
    <row r="671" ht="14.25" customHeight="1">
      <c r="F671" s="28"/>
      <c r="K671" s="28"/>
      <c r="M671" s="51"/>
      <c r="N671" s="50"/>
    </row>
    <row r="672" ht="14.25" customHeight="1">
      <c r="F672" s="28"/>
      <c r="K672" s="28"/>
      <c r="M672" s="51"/>
      <c r="N672" s="50"/>
    </row>
    <row r="673" ht="14.25" customHeight="1">
      <c r="F673" s="28"/>
      <c r="K673" s="28"/>
      <c r="M673" s="51"/>
      <c r="N673" s="50"/>
    </row>
    <row r="674" ht="14.25" customHeight="1">
      <c r="F674" s="28"/>
      <c r="K674" s="28"/>
      <c r="M674" s="51"/>
      <c r="N674" s="50"/>
    </row>
    <row r="675" ht="14.25" customHeight="1">
      <c r="F675" s="28"/>
      <c r="K675" s="28"/>
      <c r="M675" s="51"/>
      <c r="N675" s="50"/>
    </row>
    <row r="676" ht="14.25" customHeight="1">
      <c r="F676" s="28"/>
      <c r="K676" s="28"/>
      <c r="M676" s="51"/>
      <c r="N676" s="50"/>
    </row>
    <row r="677" ht="14.25" customHeight="1">
      <c r="F677" s="28"/>
      <c r="K677" s="28"/>
      <c r="M677" s="51"/>
      <c r="N677" s="50"/>
    </row>
    <row r="678" ht="14.25" customHeight="1">
      <c r="F678" s="28"/>
      <c r="K678" s="28"/>
      <c r="M678" s="51"/>
      <c r="N678" s="50"/>
    </row>
    <row r="679" ht="14.25" customHeight="1">
      <c r="F679" s="28"/>
      <c r="K679" s="28"/>
      <c r="M679" s="51"/>
      <c r="N679" s="50"/>
    </row>
    <row r="680" ht="14.25" customHeight="1">
      <c r="F680" s="28"/>
      <c r="K680" s="28"/>
      <c r="M680" s="51"/>
      <c r="N680" s="50"/>
    </row>
    <row r="681" ht="14.25" customHeight="1">
      <c r="F681" s="28"/>
      <c r="K681" s="28"/>
      <c r="M681" s="51"/>
      <c r="N681" s="50"/>
    </row>
    <row r="682" ht="14.25" customHeight="1">
      <c r="F682" s="28"/>
      <c r="K682" s="28"/>
      <c r="M682" s="51"/>
      <c r="N682" s="50"/>
    </row>
    <row r="683" ht="14.25" customHeight="1">
      <c r="F683" s="28"/>
      <c r="K683" s="28"/>
      <c r="M683" s="51"/>
      <c r="N683" s="50"/>
    </row>
    <row r="684" ht="14.25" customHeight="1">
      <c r="F684" s="28"/>
      <c r="K684" s="28"/>
      <c r="M684" s="51"/>
      <c r="N684" s="50"/>
    </row>
    <row r="685" ht="14.25" customHeight="1">
      <c r="F685" s="28"/>
      <c r="K685" s="28"/>
      <c r="M685" s="51"/>
      <c r="N685" s="50"/>
    </row>
    <row r="686" ht="14.25" customHeight="1">
      <c r="F686" s="28"/>
      <c r="K686" s="28"/>
      <c r="M686" s="51"/>
      <c r="N686" s="50"/>
    </row>
    <row r="687" ht="14.25" customHeight="1">
      <c r="F687" s="28"/>
      <c r="K687" s="28"/>
      <c r="M687" s="51"/>
      <c r="N687" s="50"/>
    </row>
    <row r="688" ht="14.25" customHeight="1">
      <c r="F688" s="28"/>
      <c r="K688" s="28"/>
      <c r="M688" s="51"/>
      <c r="N688" s="50"/>
    </row>
    <row r="689" ht="14.25" customHeight="1">
      <c r="F689" s="28"/>
      <c r="K689" s="28"/>
      <c r="M689" s="51"/>
      <c r="N689" s="50"/>
    </row>
    <row r="690" ht="14.25" customHeight="1">
      <c r="F690" s="28"/>
      <c r="K690" s="28"/>
      <c r="M690" s="51"/>
      <c r="N690" s="50"/>
    </row>
    <row r="691" ht="14.25" customHeight="1">
      <c r="F691" s="28"/>
      <c r="K691" s="28"/>
      <c r="M691" s="51"/>
      <c r="N691" s="50"/>
    </row>
    <row r="692" ht="14.25" customHeight="1">
      <c r="F692" s="28"/>
      <c r="K692" s="28"/>
      <c r="M692" s="51"/>
      <c r="N692" s="50"/>
    </row>
    <row r="693" ht="14.25" customHeight="1">
      <c r="F693" s="28"/>
      <c r="K693" s="28"/>
      <c r="M693" s="51"/>
      <c r="N693" s="50"/>
    </row>
    <row r="694" ht="14.25" customHeight="1">
      <c r="F694" s="28"/>
      <c r="K694" s="28"/>
      <c r="M694" s="51"/>
      <c r="N694" s="50"/>
    </row>
    <row r="695" ht="14.25" customHeight="1">
      <c r="F695" s="28"/>
      <c r="K695" s="28"/>
      <c r="M695" s="51"/>
      <c r="N695" s="50"/>
    </row>
    <row r="696" ht="14.25" customHeight="1">
      <c r="F696" s="28"/>
      <c r="K696" s="28"/>
      <c r="M696" s="51"/>
      <c r="N696" s="50"/>
    </row>
    <row r="697" ht="14.25" customHeight="1">
      <c r="F697" s="28"/>
      <c r="K697" s="28"/>
      <c r="M697" s="51"/>
      <c r="N697" s="50"/>
    </row>
    <row r="698" ht="14.25" customHeight="1">
      <c r="F698" s="28"/>
      <c r="K698" s="28"/>
      <c r="M698" s="51"/>
      <c r="N698" s="50"/>
    </row>
    <row r="699" ht="14.25" customHeight="1">
      <c r="F699" s="28"/>
      <c r="K699" s="28"/>
      <c r="M699" s="51"/>
      <c r="N699" s="50"/>
    </row>
    <row r="700" ht="14.25" customHeight="1">
      <c r="F700" s="28"/>
      <c r="K700" s="28"/>
      <c r="M700" s="51"/>
      <c r="N700" s="50"/>
    </row>
    <row r="701" ht="14.25" customHeight="1">
      <c r="F701" s="28"/>
      <c r="K701" s="28"/>
      <c r="M701" s="51"/>
      <c r="N701" s="50"/>
    </row>
    <row r="702" ht="14.25" customHeight="1">
      <c r="F702" s="28"/>
      <c r="K702" s="28"/>
      <c r="M702" s="51"/>
      <c r="N702" s="50"/>
    </row>
    <row r="703" ht="14.25" customHeight="1">
      <c r="F703" s="28"/>
      <c r="K703" s="28"/>
      <c r="M703" s="51"/>
      <c r="N703" s="50"/>
    </row>
    <row r="704" ht="14.25" customHeight="1">
      <c r="F704" s="28"/>
      <c r="K704" s="28"/>
      <c r="M704" s="51"/>
      <c r="N704" s="50"/>
    </row>
    <row r="705" ht="14.25" customHeight="1">
      <c r="F705" s="28"/>
      <c r="K705" s="28"/>
      <c r="M705" s="51"/>
      <c r="N705" s="50"/>
    </row>
    <row r="706" ht="14.25" customHeight="1">
      <c r="F706" s="28"/>
      <c r="K706" s="28"/>
      <c r="M706" s="51"/>
      <c r="N706" s="50"/>
    </row>
    <row r="707" ht="14.25" customHeight="1">
      <c r="F707" s="28"/>
      <c r="K707" s="28"/>
      <c r="M707" s="51"/>
      <c r="N707" s="50"/>
    </row>
    <row r="708" ht="14.25" customHeight="1">
      <c r="F708" s="28"/>
      <c r="K708" s="28"/>
      <c r="M708" s="51"/>
      <c r="N708" s="50"/>
    </row>
    <row r="709" ht="14.25" customHeight="1">
      <c r="F709" s="28"/>
      <c r="K709" s="28"/>
      <c r="M709" s="51"/>
      <c r="N709" s="50"/>
    </row>
    <row r="710" ht="14.25" customHeight="1">
      <c r="F710" s="28"/>
      <c r="K710" s="28"/>
      <c r="M710" s="51"/>
      <c r="N710" s="50"/>
    </row>
    <row r="711" ht="14.25" customHeight="1">
      <c r="F711" s="28"/>
      <c r="K711" s="28"/>
      <c r="M711" s="51"/>
      <c r="N711" s="50"/>
    </row>
    <row r="712" ht="14.25" customHeight="1">
      <c r="F712" s="28"/>
      <c r="K712" s="28"/>
      <c r="M712" s="51"/>
      <c r="N712" s="50"/>
    </row>
    <row r="713" ht="14.25" customHeight="1">
      <c r="F713" s="28"/>
      <c r="K713" s="28"/>
      <c r="M713" s="51"/>
      <c r="N713" s="50"/>
    </row>
    <row r="714" ht="14.25" customHeight="1">
      <c r="F714" s="28"/>
      <c r="K714" s="28"/>
      <c r="M714" s="51"/>
      <c r="N714" s="50"/>
    </row>
    <row r="715" ht="14.25" customHeight="1">
      <c r="F715" s="28"/>
      <c r="K715" s="28"/>
      <c r="M715" s="51"/>
      <c r="N715" s="50"/>
    </row>
    <row r="716" ht="14.25" customHeight="1">
      <c r="F716" s="28"/>
      <c r="K716" s="28"/>
      <c r="M716" s="51"/>
      <c r="N716" s="50"/>
    </row>
    <row r="717" ht="14.25" customHeight="1">
      <c r="F717" s="28"/>
      <c r="K717" s="28"/>
      <c r="M717" s="51"/>
      <c r="N717" s="50"/>
    </row>
    <row r="718" ht="14.25" customHeight="1">
      <c r="F718" s="28"/>
      <c r="K718" s="28"/>
      <c r="M718" s="51"/>
      <c r="N718" s="50"/>
    </row>
    <row r="719" ht="14.25" customHeight="1">
      <c r="F719" s="28"/>
      <c r="K719" s="28"/>
      <c r="M719" s="51"/>
      <c r="N719" s="50"/>
    </row>
    <row r="720" ht="14.25" customHeight="1">
      <c r="F720" s="28"/>
      <c r="K720" s="28"/>
      <c r="M720" s="51"/>
      <c r="N720" s="50"/>
    </row>
    <row r="721" ht="14.25" customHeight="1">
      <c r="F721" s="28"/>
      <c r="K721" s="28"/>
      <c r="M721" s="51"/>
      <c r="N721" s="50"/>
    </row>
    <row r="722" ht="14.25" customHeight="1">
      <c r="F722" s="28"/>
      <c r="K722" s="28"/>
      <c r="M722" s="51"/>
      <c r="N722" s="50"/>
    </row>
    <row r="723" ht="14.25" customHeight="1">
      <c r="F723" s="28"/>
      <c r="K723" s="28"/>
      <c r="M723" s="51"/>
      <c r="N723" s="50"/>
    </row>
    <row r="724" ht="14.25" customHeight="1">
      <c r="F724" s="28"/>
      <c r="K724" s="28"/>
      <c r="M724" s="51"/>
      <c r="N724" s="50"/>
    </row>
    <row r="725" ht="14.25" customHeight="1">
      <c r="F725" s="28"/>
      <c r="K725" s="28"/>
      <c r="M725" s="51"/>
      <c r="N725" s="50"/>
    </row>
    <row r="726" ht="14.25" customHeight="1">
      <c r="F726" s="28"/>
      <c r="K726" s="28"/>
      <c r="M726" s="51"/>
      <c r="N726" s="50"/>
    </row>
    <row r="727" ht="14.25" customHeight="1">
      <c r="F727" s="28"/>
      <c r="K727" s="28"/>
      <c r="M727" s="51"/>
      <c r="N727" s="50"/>
    </row>
    <row r="728" ht="14.25" customHeight="1">
      <c r="F728" s="28"/>
      <c r="K728" s="28"/>
      <c r="M728" s="51"/>
      <c r="N728" s="50"/>
    </row>
    <row r="729" ht="14.25" customHeight="1">
      <c r="F729" s="28"/>
      <c r="K729" s="28"/>
      <c r="M729" s="51"/>
      <c r="N729" s="50"/>
    </row>
    <row r="730" ht="14.25" customHeight="1">
      <c r="F730" s="28"/>
      <c r="K730" s="28"/>
      <c r="M730" s="51"/>
      <c r="N730" s="50"/>
    </row>
    <row r="731" ht="14.25" customHeight="1">
      <c r="F731" s="28"/>
      <c r="K731" s="28"/>
      <c r="M731" s="51"/>
      <c r="N731" s="50"/>
    </row>
    <row r="732" ht="14.25" customHeight="1">
      <c r="F732" s="28"/>
      <c r="K732" s="28"/>
      <c r="M732" s="51"/>
      <c r="N732" s="50"/>
    </row>
    <row r="733" ht="14.25" customHeight="1">
      <c r="F733" s="28"/>
      <c r="K733" s="28"/>
      <c r="M733" s="51"/>
      <c r="N733" s="50"/>
    </row>
    <row r="734" ht="14.25" customHeight="1">
      <c r="F734" s="28"/>
      <c r="K734" s="28"/>
      <c r="M734" s="51"/>
      <c r="N734" s="50"/>
    </row>
    <row r="735" ht="14.25" customHeight="1">
      <c r="F735" s="28"/>
      <c r="K735" s="28"/>
      <c r="M735" s="51"/>
      <c r="N735" s="50"/>
    </row>
    <row r="736" ht="14.25" customHeight="1">
      <c r="F736" s="28"/>
      <c r="K736" s="28"/>
      <c r="M736" s="51"/>
      <c r="N736" s="50"/>
    </row>
    <row r="737" ht="14.25" customHeight="1">
      <c r="F737" s="28"/>
      <c r="K737" s="28"/>
      <c r="M737" s="51"/>
      <c r="N737" s="50"/>
    </row>
    <row r="738" ht="14.25" customHeight="1">
      <c r="F738" s="28"/>
      <c r="K738" s="28"/>
      <c r="M738" s="51"/>
      <c r="N738" s="50"/>
    </row>
    <row r="739" ht="14.25" customHeight="1">
      <c r="F739" s="28"/>
      <c r="K739" s="28"/>
      <c r="M739" s="51"/>
      <c r="N739" s="50"/>
    </row>
    <row r="740" ht="14.25" customHeight="1">
      <c r="F740" s="28"/>
      <c r="K740" s="28"/>
      <c r="M740" s="51"/>
      <c r="N740" s="50"/>
    </row>
    <row r="741" ht="14.25" customHeight="1">
      <c r="F741" s="28"/>
      <c r="K741" s="28"/>
      <c r="M741" s="51"/>
      <c r="N741" s="50"/>
    </row>
    <row r="742" ht="14.25" customHeight="1">
      <c r="F742" s="28"/>
      <c r="K742" s="28"/>
      <c r="M742" s="51"/>
      <c r="N742" s="50"/>
    </row>
    <row r="743" ht="14.25" customHeight="1">
      <c r="F743" s="28"/>
      <c r="K743" s="28"/>
      <c r="M743" s="51"/>
      <c r="N743" s="50"/>
    </row>
    <row r="744" ht="14.25" customHeight="1">
      <c r="F744" s="28"/>
      <c r="K744" s="28"/>
      <c r="M744" s="51"/>
      <c r="N744" s="50"/>
    </row>
    <row r="745" ht="14.25" customHeight="1">
      <c r="F745" s="28"/>
      <c r="K745" s="28"/>
      <c r="M745" s="51"/>
      <c r="N745" s="50"/>
    </row>
    <row r="746" ht="14.25" customHeight="1">
      <c r="F746" s="28"/>
      <c r="K746" s="28"/>
      <c r="M746" s="51"/>
      <c r="N746" s="50"/>
    </row>
    <row r="747" ht="14.25" customHeight="1">
      <c r="F747" s="28"/>
      <c r="K747" s="28"/>
      <c r="M747" s="51"/>
      <c r="N747" s="50"/>
    </row>
    <row r="748" ht="14.25" customHeight="1">
      <c r="F748" s="28"/>
      <c r="K748" s="28"/>
      <c r="M748" s="51"/>
      <c r="N748" s="50"/>
    </row>
    <row r="749" ht="14.25" customHeight="1">
      <c r="F749" s="28"/>
      <c r="K749" s="28"/>
      <c r="M749" s="51"/>
      <c r="N749" s="50"/>
    </row>
    <row r="750" ht="14.25" customHeight="1">
      <c r="F750" s="28"/>
      <c r="K750" s="28"/>
      <c r="M750" s="51"/>
      <c r="N750" s="50"/>
    </row>
    <row r="751" ht="14.25" customHeight="1">
      <c r="F751" s="28"/>
      <c r="K751" s="28"/>
      <c r="M751" s="51"/>
      <c r="N751" s="50"/>
    </row>
    <row r="752" ht="14.25" customHeight="1">
      <c r="F752" s="28"/>
      <c r="K752" s="28"/>
      <c r="M752" s="51"/>
      <c r="N752" s="50"/>
    </row>
    <row r="753" ht="14.25" customHeight="1">
      <c r="F753" s="28"/>
      <c r="K753" s="28"/>
      <c r="M753" s="51"/>
      <c r="N753" s="50"/>
    </row>
    <row r="754" ht="14.25" customHeight="1">
      <c r="F754" s="28"/>
      <c r="K754" s="28"/>
      <c r="M754" s="51"/>
      <c r="N754" s="50"/>
    </row>
    <row r="755" ht="14.25" customHeight="1">
      <c r="F755" s="28"/>
      <c r="K755" s="28"/>
      <c r="M755" s="51"/>
      <c r="N755" s="50"/>
    </row>
    <row r="756" ht="14.25" customHeight="1">
      <c r="F756" s="28"/>
      <c r="K756" s="28"/>
      <c r="M756" s="51"/>
      <c r="N756" s="50"/>
    </row>
    <row r="757" ht="14.25" customHeight="1">
      <c r="F757" s="28"/>
      <c r="K757" s="28"/>
      <c r="M757" s="51"/>
      <c r="N757" s="50"/>
    </row>
    <row r="758" ht="14.25" customHeight="1">
      <c r="F758" s="28"/>
      <c r="K758" s="28"/>
      <c r="M758" s="51"/>
      <c r="N758" s="50"/>
    </row>
    <row r="759" ht="14.25" customHeight="1">
      <c r="F759" s="28"/>
      <c r="K759" s="28"/>
      <c r="M759" s="51"/>
      <c r="N759" s="50"/>
    </row>
    <row r="760" ht="14.25" customHeight="1">
      <c r="F760" s="28"/>
      <c r="K760" s="28"/>
      <c r="M760" s="51"/>
      <c r="N760" s="50"/>
    </row>
    <row r="761" ht="14.25" customHeight="1">
      <c r="F761" s="28"/>
      <c r="K761" s="28"/>
      <c r="M761" s="51"/>
      <c r="N761" s="50"/>
    </row>
    <row r="762" ht="14.25" customHeight="1">
      <c r="F762" s="28"/>
      <c r="K762" s="28"/>
      <c r="M762" s="51"/>
      <c r="N762" s="50"/>
    </row>
    <row r="763" ht="14.25" customHeight="1">
      <c r="F763" s="28"/>
      <c r="K763" s="28"/>
      <c r="M763" s="51"/>
      <c r="N763" s="50"/>
    </row>
    <row r="764" ht="14.25" customHeight="1">
      <c r="F764" s="28"/>
      <c r="K764" s="28"/>
      <c r="M764" s="51"/>
      <c r="N764" s="50"/>
    </row>
    <row r="765" ht="14.25" customHeight="1">
      <c r="F765" s="28"/>
      <c r="K765" s="28"/>
      <c r="M765" s="51"/>
      <c r="N765" s="50"/>
    </row>
    <row r="766" ht="14.25" customHeight="1">
      <c r="F766" s="28"/>
      <c r="K766" s="28"/>
      <c r="M766" s="51"/>
      <c r="N766" s="50"/>
    </row>
    <row r="767" ht="14.25" customHeight="1">
      <c r="F767" s="28"/>
      <c r="K767" s="28"/>
      <c r="M767" s="51"/>
      <c r="N767" s="50"/>
    </row>
    <row r="768" ht="14.25" customHeight="1">
      <c r="F768" s="28"/>
      <c r="K768" s="28"/>
      <c r="M768" s="51"/>
      <c r="N768" s="50"/>
    </row>
    <row r="769" ht="14.25" customHeight="1">
      <c r="F769" s="28"/>
      <c r="K769" s="28"/>
      <c r="M769" s="51"/>
      <c r="N769" s="50"/>
    </row>
    <row r="770" ht="14.25" customHeight="1">
      <c r="F770" s="28"/>
      <c r="K770" s="28"/>
      <c r="M770" s="51"/>
      <c r="N770" s="50"/>
    </row>
    <row r="771" ht="14.25" customHeight="1">
      <c r="F771" s="28"/>
      <c r="K771" s="28"/>
      <c r="M771" s="51"/>
      <c r="N771" s="50"/>
    </row>
    <row r="772" ht="14.25" customHeight="1">
      <c r="F772" s="28"/>
      <c r="K772" s="28"/>
      <c r="M772" s="51"/>
      <c r="N772" s="50"/>
    </row>
    <row r="773" ht="14.25" customHeight="1">
      <c r="F773" s="28"/>
      <c r="K773" s="28"/>
      <c r="M773" s="51"/>
      <c r="N773" s="50"/>
    </row>
    <row r="774" ht="14.25" customHeight="1">
      <c r="F774" s="28"/>
      <c r="K774" s="28"/>
      <c r="M774" s="51"/>
      <c r="N774" s="50"/>
    </row>
    <row r="775" ht="14.25" customHeight="1">
      <c r="F775" s="28"/>
      <c r="K775" s="28"/>
      <c r="M775" s="51"/>
      <c r="N775" s="50"/>
    </row>
    <row r="776" ht="14.25" customHeight="1">
      <c r="F776" s="28"/>
      <c r="K776" s="28"/>
      <c r="M776" s="51"/>
      <c r="N776" s="50"/>
    </row>
    <row r="777" ht="14.25" customHeight="1">
      <c r="F777" s="28"/>
      <c r="K777" s="28"/>
      <c r="M777" s="51"/>
      <c r="N777" s="50"/>
    </row>
    <row r="778" ht="14.25" customHeight="1">
      <c r="F778" s="28"/>
      <c r="K778" s="28"/>
      <c r="M778" s="51"/>
      <c r="N778" s="50"/>
    </row>
    <row r="779" ht="14.25" customHeight="1">
      <c r="F779" s="28"/>
      <c r="K779" s="28"/>
      <c r="M779" s="51"/>
      <c r="N779" s="50"/>
    </row>
    <row r="780" ht="14.25" customHeight="1">
      <c r="F780" s="28"/>
      <c r="K780" s="28"/>
      <c r="M780" s="51"/>
      <c r="N780" s="50"/>
    </row>
    <row r="781" ht="14.25" customHeight="1">
      <c r="F781" s="28"/>
      <c r="K781" s="28"/>
      <c r="M781" s="51"/>
      <c r="N781" s="50"/>
    </row>
    <row r="782" ht="14.25" customHeight="1">
      <c r="F782" s="28"/>
      <c r="K782" s="28"/>
      <c r="M782" s="51"/>
      <c r="N782" s="50"/>
    </row>
    <row r="783" ht="14.25" customHeight="1">
      <c r="F783" s="28"/>
      <c r="K783" s="28"/>
      <c r="M783" s="51"/>
      <c r="N783" s="50"/>
    </row>
    <row r="784" ht="14.25" customHeight="1">
      <c r="F784" s="28"/>
      <c r="K784" s="28"/>
      <c r="M784" s="51"/>
      <c r="N784" s="50"/>
    </row>
    <row r="785" ht="14.25" customHeight="1">
      <c r="F785" s="28"/>
      <c r="K785" s="28"/>
      <c r="M785" s="51"/>
      <c r="N785" s="50"/>
    </row>
    <row r="786" ht="14.25" customHeight="1">
      <c r="F786" s="28"/>
      <c r="K786" s="28"/>
      <c r="M786" s="51"/>
      <c r="N786" s="50"/>
    </row>
    <row r="787" ht="14.25" customHeight="1">
      <c r="F787" s="28"/>
      <c r="K787" s="28"/>
      <c r="M787" s="51"/>
      <c r="N787" s="50"/>
    </row>
    <row r="788" ht="14.25" customHeight="1">
      <c r="F788" s="28"/>
      <c r="K788" s="28"/>
      <c r="M788" s="51"/>
      <c r="N788" s="50"/>
    </row>
    <row r="789" ht="14.25" customHeight="1">
      <c r="F789" s="28"/>
      <c r="K789" s="28"/>
      <c r="M789" s="51"/>
      <c r="N789" s="50"/>
    </row>
    <row r="790" ht="14.25" customHeight="1">
      <c r="F790" s="28"/>
      <c r="K790" s="28"/>
      <c r="M790" s="51"/>
      <c r="N790" s="50"/>
    </row>
    <row r="791" ht="14.25" customHeight="1">
      <c r="F791" s="28"/>
      <c r="K791" s="28"/>
      <c r="M791" s="51"/>
      <c r="N791" s="50"/>
    </row>
    <row r="792" ht="14.25" customHeight="1">
      <c r="F792" s="28"/>
      <c r="K792" s="28"/>
      <c r="M792" s="51"/>
      <c r="N792" s="50"/>
    </row>
    <row r="793" ht="14.25" customHeight="1">
      <c r="F793" s="28"/>
      <c r="K793" s="28"/>
      <c r="M793" s="51"/>
      <c r="N793" s="50"/>
    </row>
    <row r="794" ht="14.25" customHeight="1">
      <c r="F794" s="28"/>
      <c r="K794" s="28"/>
      <c r="M794" s="51"/>
      <c r="N794" s="50"/>
    </row>
    <row r="795" ht="14.25" customHeight="1">
      <c r="F795" s="28"/>
      <c r="K795" s="28"/>
      <c r="M795" s="51"/>
      <c r="N795" s="50"/>
    </row>
    <row r="796" ht="14.25" customHeight="1">
      <c r="F796" s="28"/>
      <c r="K796" s="28"/>
      <c r="M796" s="51"/>
      <c r="N796" s="50"/>
    </row>
    <row r="797" ht="14.25" customHeight="1">
      <c r="F797" s="28"/>
      <c r="K797" s="28"/>
      <c r="M797" s="51"/>
      <c r="N797" s="50"/>
    </row>
    <row r="798" ht="14.25" customHeight="1">
      <c r="F798" s="28"/>
      <c r="K798" s="28"/>
      <c r="M798" s="51"/>
      <c r="N798" s="50"/>
    </row>
    <row r="799" ht="14.25" customHeight="1">
      <c r="F799" s="28"/>
      <c r="K799" s="28"/>
      <c r="M799" s="51"/>
      <c r="N799" s="50"/>
    </row>
    <row r="800" ht="14.25" customHeight="1">
      <c r="F800" s="28"/>
      <c r="K800" s="28"/>
      <c r="M800" s="51"/>
      <c r="N800" s="50"/>
    </row>
    <row r="801" ht="14.25" customHeight="1">
      <c r="F801" s="28"/>
      <c r="K801" s="28"/>
      <c r="M801" s="51"/>
      <c r="N801" s="50"/>
    </row>
    <row r="802" ht="14.25" customHeight="1">
      <c r="F802" s="28"/>
      <c r="K802" s="28"/>
      <c r="M802" s="51"/>
      <c r="N802" s="50"/>
    </row>
    <row r="803" ht="14.25" customHeight="1">
      <c r="F803" s="28"/>
      <c r="K803" s="28"/>
      <c r="M803" s="51"/>
      <c r="N803" s="50"/>
    </row>
    <row r="804" ht="14.25" customHeight="1">
      <c r="F804" s="28"/>
      <c r="K804" s="28"/>
      <c r="M804" s="51"/>
      <c r="N804" s="50"/>
    </row>
    <row r="805" ht="14.25" customHeight="1">
      <c r="F805" s="28"/>
      <c r="K805" s="28"/>
      <c r="M805" s="51"/>
      <c r="N805" s="50"/>
    </row>
    <row r="806" ht="14.25" customHeight="1">
      <c r="F806" s="28"/>
      <c r="K806" s="28"/>
      <c r="M806" s="51"/>
      <c r="N806" s="50"/>
    </row>
    <row r="807" ht="14.25" customHeight="1">
      <c r="F807" s="28"/>
      <c r="K807" s="28"/>
      <c r="M807" s="51"/>
      <c r="N807" s="50"/>
    </row>
    <row r="808" ht="14.25" customHeight="1">
      <c r="F808" s="28"/>
      <c r="K808" s="28"/>
      <c r="M808" s="51"/>
      <c r="N808" s="50"/>
    </row>
    <row r="809" ht="14.25" customHeight="1">
      <c r="F809" s="28"/>
      <c r="K809" s="28"/>
      <c r="M809" s="51"/>
      <c r="N809" s="50"/>
    </row>
    <row r="810" ht="14.25" customHeight="1">
      <c r="F810" s="28"/>
      <c r="K810" s="28"/>
      <c r="M810" s="51"/>
      <c r="N810" s="50"/>
    </row>
    <row r="811" ht="14.25" customHeight="1">
      <c r="F811" s="28"/>
      <c r="K811" s="28"/>
      <c r="M811" s="51"/>
      <c r="N811" s="50"/>
    </row>
    <row r="812" ht="14.25" customHeight="1">
      <c r="F812" s="28"/>
      <c r="K812" s="28"/>
      <c r="M812" s="51"/>
      <c r="N812" s="50"/>
    </row>
    <row r="813" ht="14.25" customHeight="1">
      <c r="F813" s="28"/>
      <c r="K813" s="28"/>
      <c r="M813" s="51"/>
      <c r="N813" s="50"/>
    </row>
    <row r="814" ht="14.25" customHeight="1">
      <c r="F814" s="28"/>
      <c r="K814" s="28"/>
      <c r="M814" s="51"/>
      <c r="N814" s="50"/>
    </row>
    <row r="815" ht="14.25" customHeight="1">
      <c r="F815" s="28"/>
      <c r="K815" s="28"/>
      <c r="M815" s="51"/>
      <c r="N815" s="50"/>
    </row>
    <row r="816" ht="14.25" customHeight="1">
      <c r="F816" s="28"/>
      <c r="K816" s="28"/>
      <c r="M816" s="51"/>
      <c r="N816" s="50"/>
    </row>
    <row r="817" ht="14.25" customHeight="1">
      <c r="F817" s="28"/>
      <c r="K817" s="28"/>
      <c r="M817" s="51"/>
      <c r="N817" s="50"/>
    </row>
    <row r="818" ht="14.25" customHeight="1">
      <c r="F818" s="28"/>
      <c r="K818" s="28"/>
      <c r="M818" s="51"/>
      <c r="N818" s="50"/>
    </row>
    <row r="819" ht="14.25" customHeight="1">
      <c r="F819" s="28"/>
      <c r="K819" s="28"/>
      <c r="M819" s="51"/>
      <c r="N819" s="50"/>
    </row>
    <row r="820" ht="14.25" customHeight="1">
      <c r="F820" s="28"/>
      <c r="K820" s="28"/>
      <c r="M820" s="51"/>
      <c r="N820" s="50"/>
    </row>
    <row r="821" ht="14.25" customHeight="1">
      <c r="F821" s="28"/>
      <c r="K821" s="28"/>
      <c r="M821" s="51"/>
      <c r="N821" s="50"/>
    </row>
    <row r="822" ht="14.25" customHeight="1">
      <c r="F822" s="28"/>
      <c r="K822" s="28"/>
      <c r="M822" s="51"/>
      <c r="N822" s="50"/>
    </row>
    <row r="823" ht="14.25" customHeight="1">
      <c r="F823" s="28"/>
      <c r="K823" s="28"/>
      <c r="M823" s="51"/>
      <c r="N823" s="50"/>
    </row>
    <row r="824" ht="14.25" customHeight="1">
      <c r="F824" s="28"/>
      <c r="K824" s="28"/>
      <c r="M824" s="51"/>
      <c r="N824" s="50"/>
    </row>
    <row r="825" ht="14.25" customHeight="1">
      <c r="F825" s="28"/>
      <c r="K825" s="28"/>
      <c r="M825" s="51"/>
      <c r="N825" s="50"/>
    </row>
    <row r="826" ht="14.25" customHeight="1">
      <c r="F826" s="28"/>
      <c r="K826" s="28"/>
      <c r="M826" s="51"/>
      <c r="N826" s="50"/>
    </row>
    <row r="827" ht="14.25" customHeight="1">
      <c r="F827" s="28"/>
      <c r="K827" s="28"/>
      <c r="M827" s="51"/>
      <c r="N827" s="50"/>
    </row>
    <row r="828" ht="14.25" customHeight="1">
      <c r="F828" s="28"/>
      <c r="K828" s="28"/>
      <c r="M828" s="51"/>
      <c r="N828" s="50"/>
    </row>
    <row r="829" ht="14.25" customHeight="1">
      <c r="F829" s="28"/>
      <c r="K829" s="28"/>
      <c r="M829" s="51"/>
      <c r="N829" s="50"/>
    </row>
    <row r="830" ht="14.25" customHeight="1">
      <c r="F830" s="28"/>
      <c r="K830" s="28"/>
      <c r="M830" s="51"/>
      <c r="N830" s="50"/>
    </row>
    <row r="831" ht="14.25" customHeight="1">
      <c r="F831" s="28"/>
      <c r="K831" s="28"/>
      <c r="M831" s="51"/>
      <c r="N831" s="50"/>
    </row>
    <row r="832" ht="14.25" customHeight="1">
      <c r="F832" s="28"/>
      <c r="K832" s="28"/>
      <c r="M832" s="51"/>
      <c r="N832" s="50"/>
    </row>
    <row r="833" ht="14.25" customHeight="1">
      <c r="F833" s="28"/>
      <c r="K833" s="28"/>
      <c r="M833" s="51"/>
      <c r="N833" s="50"/>
    </row>
    <row r="834" ht="14.25" customHeight="1">
      <c r="F834" s="28"/>
      <c r="K834" s="28"/>
      <c r="M834" s="51"/>
      <c r="N834" s="50"/>
    </row>
    <row r="835" ht="14.25" customHeight="1">
      <c r="F835" s="28"/>
      <c r="K835" s="28"/>
      <c r="M835" s="51"/>
      <c r="N835" s="50"/>
    </row>
    <row r="836" ht="14.25" customHeight="1">
      <c r="F836" s="28"/>
      <c r="K836" s="28"/>
      <c r="M836" s="51"/>
      <c r="N836" s="50"/>
    </row>
    <row r="837" ht="14.25" customHeight="1">
      <c r="F837" s="28"/>
      <c r="K837" s="28"/>
      <c r="M837" s="51"/>
      <c r="N837" s="50"/>
    </row>
    <row r="838" ht="14.25" customHeight="1">
      <c r="F838" s="28"/>
      <c r="K838" s="28"/>
      <c r="M838" s="51"/>
      <c r="N838" s="50"/>
    </row>
    <row r="839" ht="14.25" customHeight="1">
      <c r="F839" s="28"/>
      <c r="K839" s="28"/>
      <c r="M839" s="51"/>
      <c r="N839" s="50"/>
    </row>
    <row r="840" ht="14.25" customHeight="1">
      <c r="F840" s="28"/>
      <c r="K840" s="28"/>
      <c r="M840" s="51"/>
      <c r="N840" s="50"/>
    </row>
    <row r="841" ht="14.25" customHeight="1">
      <c r="F841" s="28"/>
      <c r="K841" s="28"/>
      <c r="M841" s="51"/>
      <c r="N841" s="50"/>
    </row>
    <row r="842" ht="14.25" customHeight="1">
      <c r="F842" s="28"/>
      <c r="K842" s="28"/>
      <c r="M842" s="51"/>
      <c r="N842" s="50"/>
    </row>
    <row r="843" ht="14.25" customHeight="1">
      <c r="F843" s="28"/>
      <c r="K843" s="28"/>
      <c r="M843" s="51"/>
      <c r="N843" s="50"/>
    </row>
    <row r="844" ht="14.25" customHeight="1">
      <c r="F844" s="28"/>
      <c r="K844" s="28"/>
      <c r="M844" s="51"/>
      <c r="N844" s="50"/>
    </row>
    <row r="845" ht="14.25" customHeight="1">
      <c r="F845" s="28"/>
      <c r="K845" s="28"/>
      <c r="M845" s="51"/>
      <c r="N845" s="50"/>
    </row>
    <row r="846" ht="14.25" customHeight="1">
      <c r="F846" s="28"/>
      <c r="K846" s="28"/>
      <c r="M846" s="51"/>
      <c r="N846" s="50"/>
    </row>
    <row r="847" ht="14.25" customHeight="1">
      <c r="F847" s="28"/>
      <c r="K847" s="28"/>
      <c r="M847" s="51"/>
      <c r="N847" s="50"/>
    </row>
    <row r="848" ht="14.25" customHeight="1">
      <c r="F848" s="28"/>
      <c r="K848" s="28"/>
      <c r="M848" s="51"/>
      <c r="N848" s="50"/>
    </row>
    <row r="849" ht="14.25" customHeight="1">
      <c r="F849" s="28"/>
      <c r="K849" s="28"/>
      <c r="M849" s="51"/>
      <c r="N849" s="50"/>
    </row>
    <row r="850" ht="14.25" customHeight="1">
      <c r="F850" s="28"/>
      <c r="K850" s="28"/>
      <c r="M850" s="51"/>
      <c r="N850" s="50"/>
    </row>
    <row r="851" ht="14.25" customHeight="1">
      <c r="F851" s="28"/>
      <c r="K851" s="28"/>
      <c r="M851" s="51"/>
      <c r="N851" s="50"/>
    </row>
    <row r="852" ht="14.25" customHeight="1">
      <c r="F852" s="28"/>
      <c r="K852" s="28"/>
      <c r="M852" s="51"/>
      <c r="N852" s="50"/>
    </row>
    <row r="853" ht="14.25" customHeight="1">
      <c r="F853" s="28"/>
      <c r="K853" s="28"/>
      <c r="M853" s="51"/>
      <c r="N853" s="50"/>
    </row>
    <row r="854" ht="14.25" customHeight="1">
      <c r="F854" s="28"/>
      <c r="K854" s="28"/>
      <c r="M854" s="51"/>
      <c r="N854" s="50"/>
    </row>
    <row r="855" ht="14.25" customHeight="1">
      <c r="F855" s="28"/>
      <c r="K855" s="28"/>
      <c r="M855" s="51"/>
      <c r="N855" s="50"/>
    </row>
    <row r="856" ht="14.25" customHeight="1">
      <c r="F856" s="28"/>
      <c r="K856" s="28"/>
      <c r="M856" s="51"/>
      <c r="N856" s="50"/>
    </row>
    <row r="857" ht="14.25" customHeight="1">
      <c r="F857" s="28"/>
      <c r="K857" s="28"/>
      <c r="M857" s="51"/>
      <c r="N857" s="50"/>
    </row>
    <row r="858" ht="14.25" customHeight="1">
      <c r="F858" s="28"/>
      <c r="K858" s="28"/>
      <c r="M858" s="51"/>
      <c r="N858" s="50"/>
    </row>
    <row r="859" ht="14.25" customHeight="1">
      <c r="F859" s="28"/>
      <c r="K859" s="28"/>
      <c r="M859" s="51"/>
      <c r="N859" s="50"/>
    </row>
    <row r="860" ht="14.25" customHeight="1">
      <c r="F860" s="28"/>
      <c r="K860" s="28"/>
      <c r="M860" s="51"/>
      <c r="N860" s="50"/>
    </row>
    <row r="861" ht="14.25" customHeight="1">
      <c r="F861" s="28"/>
      <c r="K861" s="28"/>
      <c r="M861" s="51"/>
      <c r="N861" s="50"/>
    </row>
    <row r="862" ht="14.25" customHeight="1">
      <c r="F862" s="28"/>
      <c r="K862" s="28"/>
      <c r="M862" s="51"/>
      <c r="N862" s="50"/>
    </row>
    <row r="863" ht="14.25" customHeight="1">
      <c r="F863" s="28"/>
      <c r="K863" s="28"/>
      <c r="M863" s="51"/>
      <c r="N863" s="50"/>
    </row>
    <row r="864" ht="14.25" customHeight="1">
      <c r="F864" s="28"/>
      <c r="K864" s="28"/>
      <c r="M864" s="51"/>
      <c r="N864" s="50"/>
    </row>
    <row r="865" ht="14.25" customHeight="1">
      <c r="F865" s="28"/>
      <c r="K865" s="28"/>
      <c r="M865" s="51"/>
      <c r="N865" s="50"/>
    </row>
    <row r="866" ht="14.25" customHeight="1">
      <c r="F866" s="28"/>
      <c r="K866" s="28"/>
      <c r="M866" s="51"/>
      <c r="N866" s="50"/>
    </row>
    <row r="867" ht="14.25" customHeight="1">
      <c r="F867" s="28"/>
      <c r="K867" s="28"/>
      <c r="M867" s="51"/>
      <c r="N867" s="50"/>
    </row>
    <row r="868" ht="14.25" customHeight="1">
      <c r="F868" s="28"/>
      <c r="K868" s="28"/>
      <c r="M868" s="51"/>
      <c r="N868" s="50"/>
    </row>
    <row r="869" ht="14.25" customHeight="1">
      <c r="F869" s="28"/>
      <c r="K869" s="28"/>
      <c r="M869" s="51"/>
      <c r="N869" s="50"/>
    </row>
    <row r="870" ht="14.25" customHeight="1">
      <c r="F870" s="28"/>
      <c r="K870" s="28"/>
      <c r="M870" s="51"/>
      <c r="N870" s="50"/>
    </row>
    <row r="871" ht="14.25" customHeight="1">
      <c r="F871" s="28"/>
      <c r="K871" s="28"/>
      <c r="M871" s="51"/>
      <c r="N871" s="50"/>
    </row>
    <row r="872" ht="14.25" customHeight="1">
      <c r="F872" s="28"/>
      <c r="K872" s="28"/>
      <c r="M872" s="51"/>
      <c r="N872" s="50"/>
    </row>
    <row r="873" ht="14.25" customHeight="1">
      <c r="F873" s="28"/>
      <c r="K873" s="28"/>
      <c r="M873" s="51"/>
      <c r="N873" s="50"/>
    </row>
    <row r="874" ht="14.25" customHeight="1">
      <c r="F874" s="28"/>
      <c r="K874" s="28"/>
      <c r="M874" s="51"/>
      <c r="N874" s="50"/>
    </row>
    <row r="875" ht="14.25" customHeight="1">
      <c r="F875" s="28"/>
      <c r="K875" s="28"/>
      <c r="M875" s="51"/>
      <c r="N875" s="50"/>
    </row>
    <row r="876" ht="14.25" customHeight="1">
      <c r="F876" s="28"/>
      <c r="K876" s="28"/>
      <c r="M876" s="51"/>
      <c r="N876" s="50"/>
    </row>
    <row r="877" ht="14.25" customHeight="1">
      <c r="F877" s="28"/>
      <c r="K877" s="28"/>
      <c r="M877" s="51"/>
      <c r="N877" s="50"/>
    </row>
    <row r="878" ht="14.25" customHeight="1">
      <c r="F878" s="28"/>
      <c r="K878" s="28"/>
      <c r="M878" s="51"/>
      <c r="N878" s="50"/>
    </row>
    <row r="879" ht="14.25" customHeight="1">
      <c r="F879" s="28"/>
      <c r="K879" s="28"/>
      <c r="M879" s="51"/>
      <c r="N879" s="50"/>
    </row>
    <row r="880" ht="14.25" customHeight="1">
      <c r="F880" s="28"/>
      <c r="K880" s="28"/>
      <c r="M880" s="51"/>
      <c r="N880" s="50"/>
    </row>
    <row r="881" ht="14.25" customHeight="1">
      <c r="F881" s="28"/>
      <c r="K881" s="28"/>
      <c r="M881" s="51"/>
      <c r="N881" s="50"/>
    </row>
    <row r="882" ht="14.25" customHeight="1">
      <c r="F882" s="28"/>
      <c r="K882" s="28"/>
      <c r="M882" s="51"/>
      <c r="N882" s="50"/>
    </row>
    <row r="883" ht="14.25" customHeight="1">
      <c r="F883" s="28"/>
      <c r="K883" s="28"/>
      <c r="M883" s="51"/>
      <c r="N883" s="50"/>
    </row>
    <row r="884" ht="14.25" customHeight="1">
      <c r="F884" s="28"/>
      <c r="K884" s="28"/>
      <c r="M884" s="51"/>
      <c r="N884" s="50"/>
    </row>
    <row r="885" ht="14.25" customHeight="1">
      <c r="F885" s="28"/>
      <c r="K885" s="28"/>
      <c r="M885" s="51"/>
      <c r="N885" s="50"/>
    </row>
    <row r="886" ht="14.25" customHeight="1">
      <c r="F886" s="28"/>
      <c r="K886" s="28"/>
      <c r="M886" s="51"/>
      <c r="N886" s="50"/>
    </row>
    <row r="887" ht="14.25" customHeight="1">
      <c r="F887" s="28"/>
      <c r="K887" s="28"/>
      <c r="M887" s="51"/>
      <c r="N887" s="50"/>
    </row>
    <row r="888" ht="14.25" customHeight="1">
      <c r="F888" s="28"/>
      <c r="K888" s="28"/>
      <c r="M888" s="51"/>
      <c r="N888" s="50"/>
    </row>
    <row r="889" ht="14.25" customHeight="1">
      <c r="F889" s="28"/>
      <c r="K889" s="28"/>
      <c r="M889" s="51"/>
      <c r="N889" s="50"/>
    </row>
    <row r="890" ht="14.25" customHeight="1">
      <c r="F890" s="28"/>
      <c r="K890" s="28"/>
      <c r="M890" s="51"/>
      <c r="N890" s="50"/>
    </row>
    <row r="891" ht="14.25" customHeight="1">
      <c r="F891" s="28"/>
      <c r="K891" s="28"/>
      <c r="M891" s="51"/>
      <c r="N891" s="50"/>
    </row>
    <row r="892" ht="14.25" customHeight="1">
      <c r="F892" s="28"/>
      <c r="K892" s="28"/>
      <c r="M892" s="51"/>
      <c r="N892" s="50"/>
    </row>
    <row r="893" ht="14.25" customHeight="1">
      <c r="F893" s="28"/>
      <c r="K893" s="28"/>
      <c r="M893" s="51"/>
      <c r="N893" s="50"/>
    </row>
    <row r="894" ht="14.25" customHeight="1">
      <c r="F894" s="28"/>
      <c r="K894" s="28"/>
      <c r="M894" s="51"/>
      <c r="N894" s="50"/>
    </row>
    <row r="895" ht="14.25" customHeight="1">
      <c r="F895" s="28"/>
      <c r="K895" s="28"/>
      <c r="M895" s="51"/>
      <c r="N895" s="50"/>
    </row>
    <row r="896" ht="14.25" customHeight="1">
      <c r="F896" s="28"/>
      <c r="K896" s="28"/>
      <c r="M896" s="51"/>
      <c r="N896" s="50"/>
    </row>
    <row r="897" ht="14.25" customHeight="1">
      <c r="F897" s="28"/>
      <c r="K897" s="28"/>
      <c r="M897" s="51"/>
      <c r="N897" s="50"/>
    </row>
    <row r="898" ht="14.25" customHeight="1">
      <c r="F898" s="28"/>
      <c r="K898" s="28"/>
      <c r="M898" s="51"/>
      <c r="N898" s="50"/>
    </row>
    <row r="899" ht="14.25" customHeight="1">
      <c r="F899" s="28"/>
      <c r="K899" s="28"/>
      <c r="M899" s="51"/>
      <c r="N899" s="50"/>
    </row>
    <row r="900" ht="14.25" customHeight="1">
      <c r="F900" s="28"/>
      <c r="K900" s="28"/>
      <c r="M900" s="51"/>
      <c r="N900" s="50"/>
    </row>
    <row r="901" ht="14.25" customHeight="1">
      <c r="F901" s="28"/>
      <c r="K901" s="28"/>
      <c r="M901" s="51"/>
      <c r="N901" s="50"/>
    </row>
    <row r="902" ht="14.25" customHeight="1">
      <c r="F902" s="28"/>
      <c r="K902" s="28"/>
      <c r="M902" s="51"/>
      <c r="N902" s="50"/>
    </row>
    <row r="903" ht="14.25" customHeight="1">
      <c r="F903" s="28"/>
      <c r="K903" s="28"/>
      <c r="M903" s="51"/>
      <c r="N903" s="50"/>
    </row>
    <row r="904" ht="14.25" customHeight="1">
      <c r="F904" s="28"/>
      <c r="K904" s="28"/>
      <c r="M904" s="51"/>
      <c r="N904" s="50"/>
    </row>
    <row r="905" ht="14.25" customHeight="1">
      <c r="F905" s="28"/>
      <c r="K905" s="28"/>
      <c r="M905" s="51"/>
      <c r="N905" s="50"/>
    </row>
    <row r="906" ht="14.25" customHeight="1">
      <c r="F906" s="28"/>
      <c r="K906" s="28"/>
      <c r="M906" s="51"/>
      <c r="N906" s="50"/>
    </row>
    <row r="907" ht="14.25" customHeight="1">
      <c r="F907" s="28"/>
      <c r="K907" s="28"/>
      <c r="M907" s="51"/>
      <c r="N907" s="50"/>
    </row>
    <row r="908" ht="14.25" customHeight="1">
      <c r="F908" s="28"/>
      <c r="K908" s="28"/>
      <c r="M908" s="51"/>
      <c r="N908" s="50"/>
    </row>
    <row r="909" ht="14.25" customHeight="1">
      <c r="F909" s="28"/>
      <c r="K909" s="28"/>
      <c r="M909" s="51"/>
      <c r="N909" s="50"/>
    </row>
    <row r="910" ht="14.25" customHeight="1">
      <c r="F910" s="28"/>
      <c r="K910" s="28"/>
      <c r="M910" s="51"/>
      <c r="N910" s="50"/>
    </row>
    <row r="911" ht="14.25" customHeight="1">
      <c r="F911" s="28"/>
      <c r="K911" s="28"/>
      <c r="M911" s="51"/>
      <c r="N911" s="50"/>
    </row>
    <row r="912" ht="14.25" customHeight="1">
      <c r="F912" s="28"/>
      <c r="K912" s="28"/>
      <c r="M912" s="51"/>
      <c r="N912" s="50"/>
    </row>
    <row r="913" ht="14.25" customHeight="1">
      <c r="F913" s="28"/>
      <c r="K913" s="28"/>
      <c r="M913" s="51"/>
      <c r="N913" s="50"/>
    </row>
    <row r="914" ht="14.25" customHeight="1">
      <c r="F914" s="28"/>
      <c r="K914" s="28"/>
      <c r="M914" s="51"/>
      <c r="N914" s="50"/>
    </row>
    <row r="915" ht="14.25" customHeight="1">
      <c r="F915" s="28"/>
      <c r="K915" s="28"/>
      <c r="M915" s="51"/>
      <c r="N915" s="50"/>
    </row>
    <row r="916" ht="14.25" customHeight="1">
      <c r="F916" s="28"/>
      <c r="K916" s="28"/>
      <c r="M916" s="51"/>
      <c r="N916" s="50"/>
    </row>
    <row r="917" ht="14.25" customHeight="1">
      <c r="F917" s="28"/>
      <c r="K917" s="28"/>
      <c r="M917" s="51"/>
      <c r="N917" s="50"/>
    </row>
    <row r="918" ht="14.25" customHeight="1">
      <c r="F918" s="28"/>
      <c r="K918" s="28"/>
      <c r="M918" s="51"/>
      <c r="N918" s="50"/>
    </row>
    <row r="919" ht="14.25" customHeight="1">
      <c r="F919" s="28"/>
      <c r="K919" s="28"/>
      <c r="M919" s="51"/>
      <c r="N919" s="50"/>
    </row>
    <row r="920" ht="14.25" customHeight="1">
      <c r="F920" s="28"/>
      <c r="K920" s="28"/>
      <c r="M920" s="51"/>
      <c r="N920" s="50"/>
    </row>
    <row r="921" ht="14.25" customHeight="1">
      <c r="F921" s="28"/>
      <c r="K921" s="28"/>
      <c r="M921" s="51"/>
      <c r="N921" s="50"/>
    </row>
    <row r="922" ht="14.25" customHeight="1">
      <c r="F922" s="28"/>
      <c r="K922" s="28"/>
      <c r="M922" s="51"/>
      <c r="N922" s="50"/>
    </row>
    <row r="923" ht="14.25" customHeight="1">
      <c r="F923" s="28"/>
      <c r="K923" s="28"/>
      <c r="M923" s="51"/>
      <c r="N923" s="50"/>
    </row>
    <row r="924" ht="14.25" customHeight="1">
      <c r="F924" s="28"/>
      <c r="K924" s="28"/>
      <c r="M924" s="51"/>
      <c r="N924" s="50"/>
    </row>
    <row r="925" ht="14.25" customHeight="1">
      <c r="F925" s="28"/>
      <c r="K925" s="28"/>
      <c r="M925" s="51"/>
      <c r="N925" s="50"/>
    </row>
    <row r="926" ht="14.25" customHeight="1">
      <c r="F926" s="28"/>
      <c r="K926" s="28"/>
      <c r="M926" s="51"/>
      <c r="N926" s="50"/>
    </row>
    <row r="927" ht="14.25" customHeight="1">
      <c r="F927" s="28"/>
      <c r="K927" s="28"/>
      <c r="M927" s="51"/>
      <c r="N927" s="50"/>
    </row>
    <row r="928" ht="14.25" customHeight="1">
      <c r="F928" s="28"/>
      <c r="K928" s="28"/>
      <c r="M928" s="51"/>
      <c r="N928" s="50"/>
    </row>
    <row r="929" ht="14.25" customHeight="1">
      <c r="F929" s="28"/>
      <c r="K929" s="28"/>
      <c r="M929" s="51"/>
      <c r="N929" s="50"/>
    </row>
    <row r="930" ht="14.25" customHeight="1">
      <c r="F930" s="28"/>
      <c r="K930" s="28"/>
      <c r="M930" s="51"/>
      <c r="N930" s="50"/>
    </row>
    <row r="931" ht="14.25" customHeight="1">
      <c r="F931" s="28"/>
      <c r="K931" s="28"/>
      <c r="M931" s="51"/>
      <c r="N931" s="50"/>
    </row>
    <row r="932" ht="14.25" customHeight="1">
      <c r="F932" s="28"/>
      <c r="K932" s="28"/>
      <c r="M932" s="51"/>
      <c r="N932" s="50"/>
    </row>
    <row r="933" ht="14.25" customHeight="1">
      <c r="F933" s="28"/>
      <c r="K933" s="28"/>
      <c r="M933" s="51"/>
      <c r="N933" s="50"/>
    </row>
    <row r="934" ht="14.25" customHeight="1">
      <c r="F934" s="28"/>
      <c r="K934" s="28"/>
      <c r="M934" s="51"/>
      <c r="N934" s="50"/>
    </row>
    <row r="935" ht="14.25" customHeight="1">
      <c r="F935" s="28"/>
      <c r="K935" s="28"/>
      <c r="M935" s="51"/>
      <c r="N935" s="50"/>
    </row>
    <row r="936" ht="14.25" customHeight="1">
      <c r="F936" s="28"/>
      <c r="K936" s="28"/>
      <c r="M936" s="51"/>
      <c r="N936" s="50"/>
    </row>
    <row r="937" ht="14.25" customHeight="1">
      <c r="F937" s="28"/>
      <c r="K937" s="28"/>
      <c r="M937" s="51"/>
      <c r="N937" s="50"/>
    </row>
    <row r="938" ht="14.25" customHeight="1">
      <c r="F938" s="28"/>
      <c r="K938" s="28"/>
      <c r="M938" s="51"/>
      <c r="N938" s="50"/>
    </row>
    <row r="939" ht="14.25" customHeight="1">
      <c r="F939" s="28"/>
      <c r="K939" s="28"/>
      <c r="M939" s="51"/>
      <c r="N939" s="50"/>
    </row>
    <row r="940" ht="14.25" customHeight="1">
      <c r="F940" s="28"/>
      <c r="K940" s="28"/>
      <c r="M940" s="51"/>
      <c r="N940" s="50"/>
    </row>
    <row r="941" ht="14.25" customHeight="1">
      <c r="F941" s="28"/>
      <c r="K941" s="28"/>
      <c r="M941" s="51"/>
      <c r="N941" s="50"/>
    </row>
    <row r="942" ht="14.25" customHeight="1">
      <c r="F942" s="28"/>
      <c r="K942" s="28"/>
      <c r="M942" s="51"/>
      <c r="N942" s="50"/>
    </row>
    <row r="943" ht="14.25" customHeight="1">
      <c r="F943" s="28"/>
      <c r="K943" s="28"/>
      <c r="M943" s="51"/>
      <c r="N943" s="50"/>
    </row>
    <row r="944" ht="14.25" customHeight="1">
      <c r="F944" s="28"/>
      <c r="K944" s="28"/>
      <c r="M944" s="51"/>
      <c r="N944" s="50"/>
    </row>
    <row r="945" ht="14.25" customHeight="1">
      <c r="F945" s="28"/>
      <c r="K945" s="28"/>
      <c r="M945" s="51"/>
      <c r="N945" s="50"/>
    </row>
    <row r="946" ht="14.25" customHeight="1">
      <c r="F946" s="28"/>
      <c r="K946" s="28"/>
      <c r="M946" s="51"/>
      <c r="N946" s="50"/>
    </row>
    <row r="947" ht="14.25" customHeight="1">
      <c r="F947" s="28"/>
      <c r="K947" s="28"/>
      <c r="M947" s="51"/>
      <c r="N947" s="50"/>
    </row>
    <row r="948" ht="14.25" customHeight="1">
      <c r="F948" s="28"/>
      <c r="K948" s="28"/>
      <c r="M948" s="51"/>
      <c r="N948" s="50"/>
    </row>
    <row r="949" ht="14.25" customHeight="1">
      <c r="F949" s="28"/>
      <c r="K949" s="28"/>
      <c r="M949" s="51"/>
      <c r="N949" s="50"/>
    </row>
    <row r="950" ht="14.25" customHeight="1">
      <c r="F950" s="28"/>
      <c r="K950" s="28"/>
      <c r="M950" s="51"/>
      <c r="N950" s="50"/>
    </row>
    <row r="951" ht="14.25" customHeight="1">
      <c r="F951" s="28"/>
      <c r="K951" s="28"/>
      <c r="M951" s="51"/>
      <c r="N951" s="50"/>
    </row>
    <row r="952" ht="14.25" customHeight="1">
      <c r="F952" s="28"/>
      <c r="K952" s="28"/>
      <c r="M952" s="51"/>
      <c r="N952" s="50"/>
    </row>
    <row r="953" ht="14.25" customHeight="1">
      <c r="F953" s="28"/>
      <c r="K953" s="28"/>
      <c r="M953" s="51"/>
      <c r="N953" s="50"/>
    </row>
    <row r="954" ht="14.25" customHeight="1">
      <c r="F954" s="28"/>
      <c r="K954" s="28"/>
      <c r="M954" s="51"/>
      <c r="N954" s="50"/>
    </row>
    <row r="955" ht="14.25" customHeight="1">
      <c r="F955" s="28"/>
      <c r="K955" s="28"/>
      <c r="M955" s="51"/>
      <c r="N955" s="50"/>
    </row>
    <row r="956" ht="14.25" customHeight="1">
      <c r="F956" s="28"/>
      <c r="K956" s="28"/>
      <c r="M956" s="51"/>
      <c r="N956" s="50"/>
    </row>
    <row r="957" ht="14.25" customHeight="1">
      <c r="F957" s="28"/>
      <c r="K957" s="28"/>
      <c r="M957" s="51"/>
      <c r="N957" s="50"/>
    </row>
    <row r="958" ht="14.25" customHeight="1">
      <c r="F958" s="28"/>
      <c r="K958" s="28"/>
      <c r="M958" s="51"/>
      <c r="N958" s="50"/>
    </row>
    <row r="959" ht="14.25" customHeight="1">
      <c r="F959" s="28"/>
      <c r="K959" s="28"/>
      <c r="M959" s="51"/>
      <c r="N959" s="50"/>
    </row>
    <row r="960" ht="14.25" customHeight="1">
      <c r="F960" s="28"/>
      <c r="K960" s="28"/>
      <c r="M960" s="51"/>
      <c r="N960" s="50"/>
    </row>
    <row r="961" ht="14.25" customHeight="1">
      <c r="F961" s="28"/>
      <c r="K961" s="28"/>
      <c r="M961" s="51"/>
      <c r="N961" s="50"/>
    </row>
    <row r="962" ht="14.25" customHeight="1">
      <c r="F962" s="28"/>
      <c r="K962" s="28"/>
      <c r="M962" s="51"/>
      <c r="N962" s="50"/>
    </row>
    <row r="963" ht="14.25" customHeight="1">
      <c r="F963" s="28"/>
      <c r="K963" s="28"/>
      <c r="M963" s="51"/>
      <c r="N963" s="50"/>
    </row>
    <row r="964" ht="14.25" customHeight="1">
      <c r="F964" s="28"/>
      <c r="K964" s="28"/>
      <c r="M964" s="51"/>
      <c r="N964" s="50"/>
    </row>
    <row r="965" ht="14.25" customHeight="1">
      <c r="F965" s="28"/>
      <c r="K965" s="28"/>
      <c r="M965" s="51"/>
      <c r="N965" s="50"/>
    </row>
    <row r="966" ht="14.25" customHeight="1">
      <c r="F966" s="28"/>
      <c r="K966" s="28"/>
      <c r="M966" s="51"/>
      <c r="N966" s="50"/>
    </row>
    <row r="967" ht="14.25" customHeight="1">
      <c r="F967" s="28"/>
      <c r="K967" s="28"/>
      <c r="M967" s="51"/>
      <c r="N967" s="50"/>
    </row>
    <row r="968" ht="14.25" customHeight="1">
      <c r="F968" s="28"/>
      <c r="K968" s="28"/>
      <c r="M968" s="51"/>
      <c r="N968" s="50"/>
    </row>
    <row r="969" ht="14.25" customHeight="1">
      <c r="F969" s="28"/>
      <c r="K969" s="28"/>
      <c r="M969" s="51"/>
      <c r="N969" s="50"/>
    </row>
    <row r="970" ht="14.25" customHeight="1">
      <c r="F970" s="28"/>
      <c r="K970" s="28"/>
      <c r="M970" s="51"/>
      <c r="N970" s="50"/>
    </row>
    <row r="971" ht="14.25" customHeight="1">
      <c r="F971" s="28"/>
      <c r="K971" s="28"/>
      <c r="M971" s="51"/>
      <c r="N971" s="50"/>
    </row>
    <row r="972" ht="14.25" customHeight="1">
      <c r="F972" s="28"/>
      <c r="K972" s="28"/>
      <c r="M972" s="51"/>
      <c r="N972" s="50"/>
    </row>
    <row r="973" ht="14.25" customHeight="1">
      <c r="F973" s="28"/>
      <c r="K973" s="28"/>
      <c r="M973" s="51"/>
      <c r="N973" s="50"/>
    </row>
    <row r="974" ht="14.25" customHeight="1">
      <c r="F974" s="28"/>
      <c r="K974" s="28"/>
      <c r="M974" s="51"/>
      <c r="N974" s="50"/>
    </row>
    <row r="975" ht="14.25" customHeight="1">
      <c r="F975" s="28"/>
      <c r="K975" s="28"/>
      <c r="M975" s="51"/>
      <c r="N975" s="50"/>
    </row>
    <row r="976" ht="14.25" customHeight="1">
      <c r="F976" s="28"/>
      <c r="K976" s="28"/>
      <c r="M976" s="51"/>
      <c r="N976" s="50"/>
    </row>
    <row r="977" ht="14.25" customHeight="1">
      <c r="F977" s="28"/>
      <c r="K977" s="28"/>
      <c r="M977" s="51"/>
      <c r="N977" s="50"/>
    </row>
    <row r="978" ht="14.25" customHeight="1">
      <c r="F978" s="28"/>
      <c r="K978" s="28"/>
      <c r="M978" s="51"/>
      <c r="N978" s="50"/>
    </row>
    <row r="979" ht="14.25" customHeight="1">
      <c r="F979" s="28"/>
      <c r="K979" s="28"/>
      <c r="M979" s="51"/>
      <c r="N979" s="50"/>
    </row>
    <row r="980" ht="14.25" customHeight="1">
      <c r="F980" s="28"/>
      <c r="K980" s="28"/>
      <c r="M980" s="51"/>
      <c r="N980" s="50"/>
    </row>
    <row r="981" ht="14.25" customHeight="1">
      <c r="F981" s="28"/>
      <c r="K981" s="28"/>
      <c r="M981" s="51"/>
      <c r="N981" s="50"/>
    </row>
    <row r="982" ht="14.25" customHeight="1">
      <c r="F982" s="28"/>
      <c r="K982" s="28"/>
      <c r="M982" s="51"/>
      <c r="N982" s="50"/>
    </row>
    <row r="983" ht="14.25" customHeight="1">
      <c r="F983" s="28"/>
      <c r="K983" s="28"/>
      <c r="M983" s="51"/>
      <c r="N983" s="50"/>
    </row>
    <row r="984" ht="14.25" customHeight="1">
      <c r="F984" s="28"/>
      <c r="K984" s="28"/>
      <c r="M984" s="51"/>
      <c r="N984" s="50"/>
    </row>
    <row r="985" ht="14.25" customHeight="1">
      <c r="F985" s="28"/>
      <c r="K985" s="28"/>
      <c r="M985" s="51"/>
      <c r="N985" s="50"/>
    </row>
    <row r="986" ht="14.25" customHeight="1">
      <c r="F986" s="28"/>
      <c r="K986" s="28"/>
      <c r="M986" s="51"/>
      <c r="N986" s="50"/>
    </row>
    <row r="987" ht="14.25" customHeight="1">
      <c r="F987" s="28"/>
      <c r="K987" s="28"/>
      <c r="M987" s="51"/>
      <c r="N987" s="50"/>
    </row>
    <row r="988" ht="14.25" customHeight="1">
      <c r="F988" s="28"/>
      <c r="K988" s="28"/>
      <c r="M988" s="51"/>
      <c r="N988" s="50"/>
    </row>
    <row r="989" ht="14.25" customHeight="1">
      <c r="F989" s="28"/>
      <c r="K989" s="28"/>
      <c r="M989" s="51"/>
      <c r="N989" s="50"/>
    </row>
    <row r="990" ht="14.25" customHeight="1">
      <c r="F990" s="28"/>
      <c r="K990" s="28"/>
      <c r="M990" s="51"/>
      <c r="N990" s="50"/>
    </row>
    <row r="991" ht="14.25" customHeight="1">
      <c r="F991" s="28"/>
      <c r="K991" s="28"/>
      <c r="M991" s="51"/>
      <c r="N991" s="50"/>
    </row>
    <row r="992" ht="14.25" customHeight="1">
      <c r="F992" s="28"/>
      <c r="K992" s="28"/>
      <c r="M992" s="51"/>
      <c r="N992" s="50"/>
    </row>
    <row r="993" ht="14.25" customHeight="1">
      <c r="F993" s="28"/>
      <c r="K993" s="28"/>
      <c r="M993" s="51"/>
      <c r="N993" s="50"/>
    </row>
    <row r="994" ht="14.25" customHeight="1">
      <c r="F994" s="28"/>
      <c r="K994" s="28"/>
      <c r="M994" s="51"/>
      <c r="N994" s="50"/>
    </row>
    <row r="995" ht="14.25" customHeight="1">
      <c r="F995" s="28"/>
      <c r="K995" s="28"/>
      <c r="M995" s="51"/>
      <c r="N995" s="50"/>
    </row>
    <row r="996" ht="14.25" customHeight="1">
      <c r="F996" s="28"/>
      <c r="K996" s="28"/>
      <c r="M996" s="51"/>
      <c r="N996" s="50"/>
    </row>
    <row r="997" ht="14.25" customHeight="1">
      <c r="F997" s="28"/>
      <c r="K997" s="28"/>
      <c r="M997" s="51"/>
      <c r="N997" s="50"/>
    </row>
    <row r="998" ht="14.25" customHeight="1">
      <c r="F998" s="28"/>
      <c r="K998" s="28"/>
      <c r="M998" s="51"/>
      <c r="N998" s="50"/>
    </row>
    <row r="999" ht="14.25" customHeight="1">
      <c r="F999" s="28"/>
      <c r="K999" s="28"/>
      <c r="M999" s="51"/>
      <c r="N999" s="50"/>
    </row>
    <row r="1000" ht="14.25" customHeight="1">
      <c r="F1000" s="28"/>
      <c r="K1000" s="28"/>
      <c r="M1000" s="51"/>
      <c r="N1000" s="50"/>
    </row>
  </sheetData>
  <mergeCells count="2">
    <mergeCell ref="B1:J1"/>
    <mergeCell ref="Q1:U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9" width="11.0"/>
    <col customWidth="1" min="10" max="10" width="2.38"/>
    <col customWidth="1" min="11" max="18" width="9.38"/>
    <col customWidth="1" min="19" max="19" width="2.75"/>
    <col customWidth="1" min="20" max="21" width="9.38"/>
    <col customWidth="1" min="22" max="22" width="3.0"/>
    <col customWidth="1" min="23" max="25" width="7.75"/>
    <col customWidth="1" min="26" max="26" width="15.75"/>
    <col customWidth="1" min="27" max="27" width="14.88"/>
    <col customWidth="1" min="28" max="28" width="15.5"/>
    <col customWidth="1" min="29" max="41" width="7.75"/>
  </cols>
  <sheetData>
    <row r="1" ht="14.25" customHeight="1">
      <c r="A1" s="26" t="s">
        <v>61</v>
      </c>
      <c r="B1" s="27"/>
      <c r="C1" s="27"/>
      <c r="D1" s="27"/>
      <c r="E1" s="27"/>
      <c r="F1" s="27"/>
      <c r="G1" s="60"/>
      <c r="H1" s="60"/>
      <c r="I1" s="60"/>
      <c r="J1" s="28"/>
      <c r="K1" s="27"/>
      <c r="L1" s="27"/>
      <c r="M1" s="27"/>
      <c r="N1" s="27"/>
      <c r="O1" s="27"/>
      <c r="P1" s="27"/>
      <c r="Q1" s="27"/>
      <c r="R1" s="27"/>
      <c r="S1" s="28"/>
      <c r="T1" s="27" t="s">
        <v>70</v>
      </c>
      <c r="U1" s="27"/>
      <c r="Y1" s="15" t="s">
        <v>72</v>
      </c>
      <c r="Z1" s="29"/>
    </row>
    <row r="2" ht="64.5" customHeight="1">
      <c r="A2" s="15" t="s">
        <v>73</v>
      </c>
      <c r="B2" s="30" t="s">
        <v>124</v>
      </c>
      <c r="C2" s="30" t="s">
        <v>125</v>
      </c>
      <c r="D2" s="30" t="s">
        <v>126</v>
      </c>
      <c r="E2" s="30" t="s">
        <v>127</v>
      </c>
      <c r="F2" s="30" t="s">
        <v>128</v>
      </c>
      <c r="G2" s="30" t="s">
        <v>129</v>
      </c>
      <c r="H2" s="30" t="s">
        <v>130</v>
      </c>
      <c r="I2" s="30" t="s">
        <v>131</v>
      </c>
      <c r="J2" s="32"/>
      <c r="K2" s="30" t="s">
        <v>132</v>
      </c>
      <c r="L2" s="30" t="s">
        <v>133</v>
      </c>
      <c r="M2" s="30" t="s">
        <v>134</v>
      </c>
      <c r="N2" s="30" t="s">
        <v>135</v>
      </c>
      <c r="O2" s="30" t="s">
        <v>136</v>
      </c>
      <c r="P2" s="30" t="s">
        <v>137</v>
      </c>
      <c r="Q2" s="30" t="s">
        <v>138</v>
      </c>
      <c r="R2" s="30" t="s">
        <v>139</v>
      </c>
      <c r="S2" s="32"/>
      <c r="T2" s="30" t="s">
        <v>140</v>
      </c>
      <c r="U2" s="31"/>
      <c r="V2" s="31"/>
      <c r="W2" s="31"/>
      <c r="X2" s="31"/>
      <c r="Z2" s="13" t="s">
        <v>56</v>
      </c>
      <c r="AA2" s="13" t="s">
        <v>57</v>
      </c>
      <c r="AB2" s="13" t="s">
        <v>58</v>
      </c>
      <c r="AC2" s="13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ht="14.25" customHeight="1">
      <c r="B3" s="58">
        <v>6.24</v>
      </c>
      <c r="C3" s="58">
        <v>5.08</v>
      </c>
      <c r="D3" s="58">
        <v>6.12</v>
      </c>
      <c r="E3" s="58">
        <v>26.17</v>
      </c>
      <c r="F3" s="33">
        <v>11.49</v>
      </c>
      <c r="G3" s="58">
        <v>4.45</v>
      </c>
      <c r="H3" s="33">
        <v>5.98</v>
      </c>
      <c r="I3" s="58">
        <v>29.03</v>
      </c>
      <c r="J3" s="28"/>
      <c r="K3" s="58">
        <v>20.96</v>
      </c>
      <c r="L3" s="58">
        <v>18.73</v>
      </c>
      <c r="M3" s="58">
        <v>29.8</v>
      </c>
      <c r="N3" s="61">
        <v>5.85</v>
      </c>
      <c r="O3" s="58">
        <v>32.77</v>
      </c>
      <c r="P3" s="58">
        <v>33.78</v>
      </c>
      <c r="Q3" s="33">
        <v>33.3</v>
      </c>
      <c r="R3" s="33">
        <v>5.39</v>
      </c>
      <c r="S3" s="28"/>
      <c r="T3" s="58">
        <v>11.41</v>
      </c>
      <c r="U3" s="62"/>
      <c r="Y3" s="15" t="s">
        <v>28</v>
      </c>
      <c r="Z3" s="15">
        <f>AVERAGE(B$3:B$55)</f>
        <v>10.377</v>
      </c>
      <c r="AA3" s="15">
        <f>AVERAGE(K$3:K$55)</f>
        <v>17.3648</v>
      </c>
      <c r="AB3" s="15">
        <f>AVERAGE(T3:T46)</f>
        <v>22.940625</v>
      </c>
      <c r="AD3" s="34"/>
    </row>
    <row r="4" ht="14.25" customHeight="1">
      <c r="B4" s="58">
        <v>6.32</v>
      </c>
      <c r="C4" s="58">
        <v>5.24</v>
      </c>
      <c r="D4" s="58">
        <v>4.02</v>
      </c>
      <c r="E4" s="58">
        <v>24.79</v>
      </c>
      <c r="F4" s="33">
        <v>16.21</v>
      </c>
      <c r="G4" s="58">
        <v>5.59</v>
      </c>
      <c r="H4" s="33">
        <v>7.04</v>
      </c>
      <c r="I4" s="58">
        <v>14.52</v>
      </c>
      <c r="J4" s="28"/>
      <c r="K4" s="58">
        <v>28.85</v>
      </c>
      <c r="L4" s="58">
        <v>15.23</v>
      </c>
      <c r="M4" s="58">
        <v>18.73</v>
      </c>
      <c r="N4" s="58">
        <v>6.31</v>
      </c>
      <c r="O4" s="58">
        <v>14.66</v>
      </c>
      <c r="P4" s="58">
        <v>29.17</v>
      </c>
      <c r="Q4" s="33">
        <v>35.39</v>
      </c>
      <c r="R4" s="33">
        <v>5.5</v>
      </c>
      <c r="S4" s="28"/>
      <c r="T4" s="58">
        <v>22.19</v>
      </c>
      <c r="U4" s="62"/>
      <c r="Y4" s="15" t="s">
        <v>29</v>
      </c>
      <c r="Z4" s="15">
        <f>AVERAGE(C$3:C$55)</f>
        <v>9.342</v>
      </c>
      <c r="AA4" s="15">
        <f>AVERAGE(L$3:L$55)</f>
        <v>16.6908</v>
      </c>
      <c r="AD4" s="34"/>
    </row>
    <row r="5" ht="14.25" customHeight="1">
      <c r="B5" s="58">
        <v>6.35</v>
      </c>
      <c r="C5" s="58">
        <v>5.63</v>
      </c>
      <c r="D5" s="58">
        <v>13.3</v>
      </c>
      <c r="E5" s="58">
        <v>23.16</v>
      </c>
      <c r="F5" s="33">
        <v>12.88</v>
      </c>
      <c r="G5" s="58">
        <v>6.91</v>
      </c>
      <c r="H5" s="33">
        <v>8.57</v>
      </c>
      <c r="I5" s="58">
        <v>16.94</v>
      </c>
      <c r="J5" s="28"/>
      <c r="K5" s="58">
        <v>17.03</v>
      </c>
      <c r="L5" s="58">
        <v>12.26</v>
      </c>
      <c r="M5" s="58">
        <v>34.47</v>
      </c>
      <c r="N5" s="58">
        <v>6.63</v>
      </c>
      <c r="O5" s="58">
        <v>18.82</v>
      </c>
      <c r="P5" s="58">
        <v>28.47</v>
      </c>
      <c r="Q5" s="33">
        <v>27.08</v>
      </c>
      <c r="R5" s="33">
        <v>5.69</v>
      </c>
      <c r="S5" s="28"/>
      <c r="T5" s="58">
        <v>24.16</v>
      </c>
      <c r="U5" s="62"/>
      <c r="Y5" s="15" t="s">
        <v>30</v>
      </c>
      <c r="Z5" s="15">
        <f>AVERAGE(D$3:D$55)</f>
        <v>15.35571429</v>
      </c>
      <c r="AA5" s="15">
        <f>AVERAGE(M$3:M$55)</f>
        <v>16.5804</v>
      </c>
      <c r="AD5" s="34"/>
    </row>
    <row r="6" ht="14.25" customHeight="1">
      <c r="B6" s="58">
        <v>6.89</v>
      </c>
      <c r="C6" s="58">
        <v>5.63</v>
      </c>
      <c r="D6" s="58">
        <v>14.8</v>
      </c>
      <c r="E6" s="58">
        <v>17.37</v>
      </c>
      <c r="F6" s="33">
        <v>14.48</v>
      </c>
      <c r="G6" s="58">
        <v>7.03</v>
      </c>
      <c r="H6" s="33">
        <v>17.46</v>
      </c>
      <c r="I6" s="58">
        <v>17.44</v>
      </c>
      <c r="J6" s="28"/>
      <c r="K6" s="58">
        <v>20.23</v>
      </c>
      <c r="L6" s="58">
        <v>11.49</v>
      </c>
      <c r="M6" s="58">
        <v>10.5</v>
      </c>
      <c r="N6" s="58">
        <v>7.01</v>
      </c>
      <c r="O6" s="58">
        <v>12.77</v>
      </c>
      <c r="P6" s="58">
        <v>29.95</v>
      </c>
      <c r="Q6" s="33">
        <v>26.92</v>
      </c>
      <c r="R6" s="33">
        <v>6.02</v>
      </c>
      <c r="S6" s="28"/>
      <c r="T6" s="58">
        <v>32.46</v>
      </c>
      <c r="U6" s="62"/>
      <c r="Y6" s="15" t="s">
        <v>31</v>
      </c>
      <c r="Z6" s="15">
        <f>AVERAGE(E$3:E$55)</f>
        <v>16.504</v>
      </c>
      <c r="AA6" s="15">
        <f>AVERAGE(N$3:N$55)</f>
        <v>10.1586</v>
      </c>
    </row>
    <row r="7" ht="14.25" customHeight="1">
      <c r="B7" s="58">
        <v>6.93</v>
      </c>
      <c r="C7" s="58">
        <v>5.9</v>
      </c>
      <c r="D7" s="58">
        <v>10.64</v>
      </c>
      <c r="E7" s="58">
        <v>15.85</v>
      </c>
      <c r="F7" s="33">
        <v>12.65</v>
      </c>
      <c r="G7" s="58">
        <v>7.1</v>
      </c>
      <c r="H7" s="33">
        <v>5.92</v>
      </c>
      <c r="I7" s="58">
        <v>19.94</v>
      </c>
      <c r="J7" s="28"/>
      <c r="K7" s="58">
        <v>22.09</v>
      </c>
      <c r="L7" s="58">
        <v>14.9</v>
      </c>
      <c r="M7" s="58">
        <v>29.57</v>
      </c>
      <c r="N7" s="58">
        <v>7.03</v>
      </c>
      <c r="O7" s="58">
        <v>33.44</v>
      </c>
      <c r="P7" s="58">
        <v>24.72</v>
      </c>
      <c r="Q7" s="33">
        <v>20.01</v>
      </c>
      <c r="R7" s="33">
        <v>6.06</v>
      </c>
      <c r="S7" s="28"/>
      <c r="T7" s="58">
        <v>18.75</v>
      </c>
      <c r="U7" s="62"/>
      <c r="Y7" s="15" t="s">
        <v>33</v>
      </c>
      <c r="Z7" s="15">
        <f>AVERAGE(F$3:F$55)</f>
        <v>16.1222</v>
      </c>
      <c r="AA7" s="15">
        <f>AVERAGE(O$3:O$55)</f>
        <v>17.2006</v>
      </c>
    </row>
    <row r="8" ht="14.25" customHeight="1">
      <c r="B8" s="58"/>
      <c r="C8" s="58"/>
      <c r="D8" s="58"/>
      <c r="E8" s="58"/>
      <c r="F8" s="33"/>
      <c r="G8" s="58"/>
      <c r="H8" s="33"/>
      <c r="I8" s="58"/>
      <c r="J8" s="28"/>
      <c r="K8" s="58"/>
      <c r="L8" s="58"/>
      <c r="M8" s="58"/>
      <c r="N8" s="58"/>
      <c r="O8" s="58"/>
      <c r="P8" s="58"/>
      <c r="Q8" s="33"/>
      <c r="R8" s="33"/>
      <c r="S8" s="28"/>
      <c r="T8" s="58"/>
      <c r="U8" s="62"/>
      <c r="Y8" s="39" t="s">
        <v>34</v>
      </c>
      <c r="Z8" s="60">
        <f>AVERAGE(G3:G119)</f>
        <v>16.03052083</v>
      </c>
      <c r="AA8" s="15">
        <f>AVERAGE(P$3:P$55)</f>
        <v>16.0244</v>
      </c>
      <c r="AB8" s="35"/>
    </row>
    <row r="9" ht="14.25" customHeight="1">
      <c r="B9" s="58"/>
      <c r="C9" s="58"/>
      <c r="D9" s="58"/>
      <c r="E9" s="58"/>
      <c r="F9" s="33"/>
      <c r="G9" s="58"/>
      <c r="H9" s="33"/>
      <c r="I9" s="58"/>
      <c r="J9" s="28"/>
      <c r="K9" s="58"/>
      <c r="L9" s="58"/>
      <c r="M9" s="58"/>
      <c r="N9" s="58"/>
      <c r="O9" s="58"/>
      <c r="P9" s="58"/>
      <c r="Q9" s="33"/>
      <c r="R9" s="33"/>
      <c r="S9" s="28"/>
      <c r="T9" s="58"/>
      <c r="U9" s="62"/>
      <c r="Y9" s="39" t="s">
        <v>35</v>
      </c>
      <c r="Z9" s="60">
        <f>AVERAGE(H3:H119)</f>
        <v>13.91074468</v>
      </c>
      <c r="AA9" s="15">
        <f>AVERAGE(Q$3:Q$55)</f>
        <v>15.9168</v>
      </c>
      <c r="AB9" s="35"/>
    </row>
    <row r="10" ht="14.25" customHeight="1">
      <c r="B10" s="58"/>
      <c r="C10" s="58"/>
      <c r="D10" s="58"/>
      <c r="E10" s="58"/>
      <c r="F10" s="33"/>
      <c r="G10" s="58"/>
      <c r="H10" s="33"/>
      <c r="I10" s="58"/>
      <c r="J10" s="28"/>
      <c r="K10" s="58"/>
      <c r="L10" s="58"/>
      <c r="M10" s="58"/>
      <c r="N10" s="58"/>
      <c r="O10" s="58"/>
      <c r="P10" s="58"/>
      <c r="Q10" s="33"/>
      <c r="R10" s="33"/>
      <c r="S10" s="28"/>
      <c r="T10" s="58"/>
      <c r="U10" s="62"/>
      <c r="Y10" s="39" t="s">
        <v>36</v>
      </c>
      <c r="Z10" s="60">
        <f>AVERAGE(I3:I120)</f>
        <v>15.07463158</v>
      </c>
      <c r="AA10" s="15">
        <f>AVERAGE(R$3:R$55)</f>
        <v>10.9552</v>
      </c>
      <c r="AB10" s="35"/>
    </row>
    <row r="11" ht="14.25" customHeight="1">
      <c r="B11" s="58">
        <v>7.7</v>
      </c>
      <c r="C11" s="58">
        <v>5.93</v>
      </c>
      <c r="D11" s="58">
        <v>6.65</v>
      </c>
      <c r="E11" s="58">
        <v>30.49</v>
      </c>
      <c r="F11" s="33">
        <v>15.71</v>
      </c>
      <c r="G11" s="58">
        <v>7.29</v>
      </c>
      <c r="H11" s="33">
        <v>5.92</v>
      </c>
      <c r="I11" s="58">
        <v>22.09</v>
      </c>
      <c r="J11" s="28"/>
      <c r="K11" s="58">
        <v>20.13</v>
      </c>
      <c r="L11" s="58">
        <v>13.05</v>
      </c>
      <c r="M11" s="58">
        <v>21.6</v>
      </c>
      <c r="N11" s="58">
        <v>7.18</v>
      </c>
      <c r="O11" s="58">
        <v>30.66</v>
      </c>
      <c r="P11" s="58">
        <v>18.1</v>
      </c>
      <c r="Q11" s="33">
        <v>20.81</v>
      </c>
      <c r="R11" s="33">
        <v>6.1</v>
      </c>
      <c r="S11" s="28"/>
      <c r="T11" s="58">
        <v>18.68</v>
      </c>
      <c r="U11" s="62"/>
      <c r="Y11" s="35" t="s">
        <v>84</v>
      </c>
      <c r="Z11" s="35">
        <f t="shared" ref="Z11:AA11" si="1">AVERAGE(Z3:Z10)</f>
        <v>14.08960142</v>
      </c>
      <c r="AA11" s="35">
        <f t="shared" si="1"/>
        <v>15.11145</v>
      </c>
      <c r="AB11" s="35">
        <f>AVERAGE(AB3:AB4)</f>
        <v>22.940625</v>
      </c>
    </row>
    <row r="12" ht="14.25" customHeight="1">
      <c r="B12" s="58">
        <v>7.8</v>
      </c>
      <c r="C12" s="58">
        <v>6.11</v>
      </c>
      <c r="D12" s="59"/>
      <c r="E12" s="58">
        <v>28.6</v>
      </c>
      <c r="F12" s="33">
        <v>8.19</v>
      </c>
      <c r="G12" s="58">
        <v>8.39</v>
      </c>
      <c r="H12" s="63"/>
      <c r="I12" s="58">
        <v>20.77</v>
      </c>
      <c r="J12" s="28"/>
      <c r="K12" s="58">
        <v>19.73</v>
      </c>
      <c r="L12" s="58">
        <v>9.33</v>
      </c>
      <c r="M12" s="58">
        <v>11.24</v>
      </c>
      <c r="N12" s="58">
        <v>7.42</v>
      </c>
      <c r="O12" s="58">
        <v>17.13</v>
      </c>
      <c r="P12" s="58">
        <v>16.18</v>
      </c>
      <c r="Q12" s="33">
        <v>35.76</v>
      </c>
      <c r="R12" s="33">
        <v>7.32</v>
      </c>
      <c r="S12" s="28"/>
      <c r="T12" s="58">
        <v>24.66</v>
      </c>
      <c r="U12" s="62"/>
      <c r="Y12" s="35" t="s">
        <v>85</v>
      </c>
      <c r="Z12" s="35">
        <f t="shared" ref="Z12:AA12" si="2">STDEV(Z3:Z10)/SQRT(8)</f>
        <v>0.9696868985</v>
      </c>
      <c r="AA12" s="35">
        <f t="shared" si="2"/>
        <v>1.012259654</v>
      </c>
      <c r="AB12" s="35" t="str">
        <f>STDEV(AB3:AB4)/SQRT(4)</f>
        <v>#DIV/0!</v>
      </c>
      <c r="AC12" s="34"/>
    </row>
    <row r="13" ht="14.25" customHeight="1">
      <c r="B13" s="58">
        <v>7.91</v>
      </c>
      <c r="C13" s="58">
        <v>6.14</v>
      </c>
      <c r="D13" s="58">
        <v>8.75</v>
      </c>
      <c r="E13" s="58">
        <v>29.75</v>
      </c>
      <c r="F13" s="33">
        <v>18.66</v>
      </c>
      <c r="G13" s="58">
        <v>8.51</v>
      </c>
      <c r="H13" s="33">
        <v>3.59</v>
      </c>
      <c r="I13" s="58">
        <v>24.24</v>
      </c>
      <c r="J13" s="28"/>
      <c r="K13" s="58">
        <v>17.83</v>
      </c>
      <c r="L13" s="58">
        <v>22.09</v>
      </c>
      <c r="M13" s="58">
        <v>14.14</v>
      </c>
      <c r="N13" s="58">
        <v>7.49</v>
      </c>
      <c r="O13" s="58">
        <v>18.24</v>
      </c>
      <c r="P13" s="58">
        <v>14.11</v>
      </c>
      <c r="Q13" s="33">
        <v>15.85</v>
      </c>
      <c r="R13" s="33">
        <v>8.31</v>
      </c>
      <c r="S13" s="28"/>
      <c r="T13" s="58">
        <v>31.27</v>
      </c>
      <c r="U13" s="62"/>
      <c r="AC13" s="34"/>
    </row>
    <row r="14" ht="14.25" customHeight="1">
      <c r="B14" s="58">
        <v>8.1</v>
      </c>
      <c r="C14" s="58">
        <v>6.81</v>
      </c>
      <c r="D14" s="58">
        <v>12.76</v>
      </c>
      <c r="E14" s="58">
        <v>20.27</v>
      </c>
      <c r="F14" s="33">
        <v>34.15</v>
      </c>
      <c r="G14" s="58">
        <v>8.71</v>
      </c>
      <c r="H14" s="33">
        <v>7.56</v>
      </c>
      <c r="I14" s="58">
        <v>15.51</v>
      </c>
      <c r="J14" s="28"/>
      <c r="K14" s="58">
        <v>16.38</v>
      </c>
      <c r="L14" s="58">
        <v>15.77</v>
      </c>
      <c r="M14" s="58">
        <v>16.76</v>
      </c>
      <c r="N14" s="61">
        <v>7.96</v>
      </c>
      <c r="O14" s="58">
        <v>21.38</v>
      </c>
      <c r="P14" s="58">
        <v>29.13</v>
      </c>
      <c r="Q14" s="33">
        <v>13.55</v>
      </c>
      <c r="R14" s="33">
        <v>8.35</v>
      </c>
      <c r="S14" s="28"/>
      <c r="T14" s="58">
        <v>29.09</v>
      </c>
      <c r="U14" s="62"/>
      <c r="Y14" s="15" t="s">
        <v>86</v>
      </c>
      <c r="Z14" s="15">
        <f>MIN(B3:I328)</f>
        <v>1.209677419</v>
      </c>
      <c r="AA14" s="15">
        <f>MIN(K3:R328)</f>
        <v>4.57</v>
      </c>
      <c r="AB14" s="15">
        <f>MIN(T3:U328)</f>
        <v>8.56</v>
      </c>
    </row>
    <row r="15" ht="14.25" customHeight="1">
      <c r="B15" s="58">
        <v>8.15</v>
      </c>
      <c r="C15" s="58">
        <v>7.12</v>
      </c>
      <c r="D15" s="58">
        <v>10.97</v>
      </c>
      <c r="E15" s="58">
        <v>23.09</v>
      </c>
      <c r="F15" s="33">
        <v>9.81</v>
      </c>
      <c r="G15" s="58">
        <v>8.91</v>
      </c>
      <c r="H15" s="33">
        <v>9.62</v>
      </c>
      <c r="I15" s="58">
        <v>26.97</v>
      </c>
      <c r="J15" s="28"/>
      <c r="K15" s="58">
        <v>25.01</v>
      </c>
      <c r="L15" s="58">
        <v>13.46</v>
      </c>
      <c r="M15" s="58">
        <v>7.24</v>
      </c>
      <c r="N15" s="58">
        <v>8.02</v>
      </c>
      <c r="O15" s="58">
        <v>19.15</v>
      </c>
      <c r="P15" s="58">
        <v>11.15</v>
      </c>
      <c r="Q15" s="33">
        <v>13.01</v>
      </c>
      <c r="R15" s="33">
        <v>8.68</v>
      </c>
      <c r="S15" s="28"/>
      <c r="T15" s="58">
        <v>8.56</v>
      </c>
      <c r="U15" s="62"/>
      <c r="Y15" s="15" t="s">
        <v>87</v>
      </c>
      <c r="Z15" s="15">
        <f>MAX(B4:I329)</f>
        <v>744</v>
      </c>
      <c r="AA15" s="15">
        <f>MAX(K3:R328)</f>
        <v>38.66</v>
      </c>
      <c r="AB15" s="15">
        <f>MAX(T3:U328)</f>
        <v>34.97</v>
      </c>
    </row>
    <row r="16" ht="14.25" customHeight="1">
      <c r="B16" s="58">
        <v>8.17</v>
      </c>
      <c r="C16" s="58">
        <v>7.44</v>
      </c>
      <c r="D16" s="58">
        <v>16.64</v>
      </c>
      <c r="E16" s="58">
        <v>20.25</v>
      </c>
      <c r="F16" s="33">
        <v>19.84</v>
      </c>
      <c r="G16" s="58">
        <v>9.5</v>
      </c>
      <c r="H16" s="33">
        <v>13.67</v>
      </c>
      <c r="I16" s="58">
        <v>15.38</v>
      </c>
      <c r="J16" s="28"/>
      <c r="K16" s="58">
        <v>27.82</v>
      </c>
      <c r="L16" s="58">
        <v>33.47</v>
      </c>
      <c r="M16" s="58">
        <v>17.49</v>
      </c>
      <c r="N16" s="58">
        <v>8.3</v>
      </c>
      <c r="O16" s="58">
        <v>12.94</v>
      </c>
      <c r="P16" s="58">
        <v>33.47</v>
      </c>
      <c r="Q16" s="33">
        <v>11.95</v>
      </c>
      <c r="R16" s="33">
        <v>9.23</v>
      </c>
      <c r="S16" s="28"/>
      <c r="T16" s="58">
        <v>21.57</v>
      </c>
      <c r="U16" s="62"/>
    </row>
    <row r="17" ht="14.25" customHeight="1">
      <c r="B17" s="58">
        <v>8.61</v>
      </c>
      <c r="C17" s="58">
        <v>7.47</v>
      </c>
      <c r="D17" s="58">
        <v>14.45</v>
      </c>
      <c r="E17" s="58">
        <v>27.07</v>
      </c>
      <c r="F17" s="33">
        <v>22.45</v>
      </c>
      <c r="G17" s="58">
        <v>9.52</v>
      </c>
      <c r="H17" s="33">
        <v>8.76</v>
      </c>
      <c r="I17" s="58">
        <v>10.27</v>
      </c>
      <c r="J17" s="28"/>
      <c r="K17" s="58">
        <v>20.21</v>
      </c>
      <c r="L17" s="58">
        <v>33.74</v>
      </c>
      <c r="M17" s="58">
        <v>15.4</v>
      </c>
      <c r="N17" s="58">
        <v>8.34</v>
      </c>
      <c r="O17" s="58">
        <v>13.2</v>
      </c>
      <c r="P17" s="58">
        <v>23.89</v>
      </c>
      <c r="Q17" s="33">
        <v>14.71</v>
      </c>
      <c r="R17" s="33">
        <v>9.96</v>
      </c>
      <c r="S17" s="28"/>
      <c r="T17" s="58">
        <v>34.97</v>
      </c>
      <c r="U17" s="62"/>
    </row>
    <row r="18" ht="14.25" customHeight="1">
      <c r="B18" s="58">
        <v>8.67</v>
      </c>
      <c r="C18" s="58">
        <v>7.67</v>
      </c>
      <c r="D18" s="58">
        <v>18.67</v>
      </c>
      <c r="E18" s="58">
        <v>20.51</v>
      </c>
      <c r="F18" s="33">
        <v>15.27</v>
      </c>
      <c r="G18" s="58">
        <v>9.72</v>
      </c>
      <c r="H18" s="33">
        <v>17.87</v>
      </c>
      <c r="I18" s="58">
        <v>8.46</v>
      </c>
      <c r="J18" s="28"/>
      <c r="K18" s="58">
        <v>14.7</v>
      </c>
      <c r="L18" s="58">
        <v>18.41</v>
      </c>
      <c r="M18" s="58">
        <v>14.43</v>
      </c>
      <c r="N18" s="58">
        <v>8.44</v>
      </c>
      <c r="O18" s="58">
        <v>16.31</v>
      </c>
      <c r="P18" s="58">
        <v>14.8</v>
      </c>
      <c r="Q18" s="33">
        <v>32.98</v>
      </c>
      <c r="R18" s="33">
        <v>9.96</v>
      </c>
      <c r="S18" s="28"/>
      <c r="T18" s="58">
        <v>25.44</v>
      </c>
      <c r="U18" s="62"/>
    </row>
    <row r="19" ht="14.25" customHeight="1">
      <c r="B19" s="58">
        <v>8.96</v>
      </c>
      <c r="C19" s="58">
        <v>7.92</v>
      </c>
      <c r="D19" s="58">
        <v>19.55</v>
      </c>
      <c r="E19" s="58">
        <v>17.98</v>
      </c>
      <c r="F19" s="33">
        <v>16.61</v>
      </c>
      <c r="G19" s="58">
        <v>10.33</v>
      </c>
      <c r="H19" s="33">
        <v>13.43</v>
      </c>
      <c r="I19" s="58">
        <v>26.66</v>
      </c>
      <c r="J19" s="28"/>
      <c r="K19" s="58">
        <v>21.69</v>
      </c>
      <c r="L19" s="58">
        <v>13.89</v>
      </c>
      <c r="M19" s="58">
        <v>13.12</v>
      </c>
      <c r="N19" s="58">
        <v>8.51</v>
      </c>
      <c r="O19" s="58">
        <v>12.28</v>
      </c>
      <c r="P19" s="58">
        <v>13.02</v>
      </c>
      <c r="Q19" s="33">
        <v>21.7</v>
      </c>
      <c r="R19" s="33">
        <v>10.09</v>
      </c>
      <c r="S19" s="28"/>
      <c r="T19" s="58">
        <v>28.63</v>
      </c>
      <c r="U19" s="62"/>
    </row>
    <row r="20" ht="14.25" customHeight="1">
      <c r="B20" s="58">
        <v>8.98</v>
      </c>
      <c r="C20" s="58">
        <v>8.01</v>
      </c>
      <c r="D20" s="58">
        <v>17.09</v>
      </c>
      <c r="E20" s="58">
        <v>20.9</v>
      </c>
      <c r="F20" s="33">
        <v>8.33</v>
      </c>
      <c r="G20" s="58">
        <v>10.53</v>
      </c>
      <c r="H20" s="33">
        <v>23.99</v>
      </c>
      <c r="I20" s="58">
        <v>18.11</v>
      </c>
      <c r="J20" s="28"/>
      <c r="K20" s="58">
        <v>18.36</v>
      </c>
      <c r="L20" s="58">
        <v>7.57</v>
      </c>
      <c r="M20" s="58">
        <v>11.88</v>
      </c>
      <c r="N20" s="58">
        <v>8.57</v>
      </c>
      <c r="O20" s="58">
        <v>13.16</v>
      </c>
      <c r="P20" s="58">
        <v>17.95</v>
      </c>
      <c r="Q20" s="33">
        <v>27.17</v>
      </c>
      <c r="R20" s="33">
        <v>10.1</v>
      </c>
      <c r="S20" s="28"/>
      <c r="T20" s="58">
        <v>17.14</v>
      </c>
      <c r="U20" s="62"/>
      <c r="X20" s="37"/>
      <c r="Y20" s="15" t="s">
        <v>90</v>
      </c>
      <c r="AC20" s="35"/>
    </row>
    <row r="21" ht="14.25" customHeight="1">
      <c r="B21" s="58">
        <v>9.1</v>
      </c>
      <c r="C21" s="58">
        <v>8.02</v>
      </c>
      <c r="D21" s="58">
        <v>31.37</v>
      </c>
      <c r="E21" s="58">
        <v>15.41</v>
      </c>
      <c r="F21" s="33">
        <v>12.13</v>
      </c>
      <c r="G21" s="58">
        <v>10.61</v>
      </c>
      <c r="H21" s="33">
        <v>27.94</v>
      </c>
      <c r="I21" s="58">
        <v>27.01</v>
      </c>
      <c r="J21" s="28"/>
      <c r="K21" s="58">
        <v>26.44</v>
      </c>
      <c r="L21" s="58">
        <v>16.81</v>
      </c>
      <c r="M21" s="58">
        <v>15.55</v>
      </c>
      <c r="N21" s="58">
        <v>8.6</v>
      </c>
      <c r="O21" s="58">
        <v>12.77</v>
      </c>
      <c r="P21" s="58">
        <v>15.32</v>
      </c>
      <c r="Q21" s="33">
        <v>7.9</v>
      </c>
      <c r="R21" s="33">
        <v>10.46</v>
      </c>
      <c r="S21" s="28"/>
      <c r="T21" s="58">
        <v>18.07</v>
      </c>
      <c r="U21" s="62"/>
      <c r="Z21" s="13" t="s">
        <v>56</v>
      </c>
      <c r="AA21" s="13" t="s">
        <v>57</v>
      </c>
      <c r="AB21" s="13" t="s">
        <v>58</v>
      </c>
      <c r="AC21" s="35"/>
    </row>
    <row r="22" ht="14.25" customHeight="1">
      <c r="B22" s="58">
        <v>9.11</v>
      </c>
      <c r="C22" s="58">
        <v>8.3</v>
      </c>
      <c r="D22" s="58">
        <v>9.52</v>
      </c>
      <c r="E22" s="58">
        <v>17.73</v>
      </c>
      <c r="F22" s="33">
        <v>8.89</v>
      </c>
      <c r="G22" s="58">
        <v>10.65</v>
      </c>
      <c r="H22" s="33">
        <v>7.79</v>
      </c>
      <c r="I22" s="58">
        <v>17.07</v>
      </c>
      <c r="J22" s="28"/>
      <c r="K22" s="58">
        <v>20.13</v>
      </c>
      <c r="L22" s="58">
        <v>17.01</v>
      </c>
      <c r="M22" s="58">
        <v>20.4</v>
      </c>
      <c r="N22" s="58">
        <v>8.7</v>
      </c>
      <c r="O22" s="58">
        <v>13.84</v>
      </c>
      <c r="P22" s="58">
        <v>25.4</v>
      </c>
      <c r="Q22" s="33">
        <v>9.24</v>
      </c>
      <c r="R22" s="33">
        <v>10.62</v>
      </c>
      <c r="S22" s="28"/>
      <c r="T22" s="62"/>
      <c r="Y22" s="15" t="s">
        <v>28</v>
      </c>
      <c r="Z22" s="15">
        <f>COUNT(B3:B137)</f>
        <v>96</v>
      </c>
      <c r="AA22" s="15">
        <f>COUNT(K3:K137)</f>
        <v>88</v>
      </c>
      <c r="AB22" s="15">
        <f>COUNT(T3:T45)</f>
        <v>16</v>
      </c>
    </row>
    <row r="23" ht="14.25" customHeight="1">
      <c r="B23" s="58">
        <v>9.28</v>
      </c>
      <c r="C23" s="58">
        <v>8.32</v>
      </c>
      <c r="D23" s="58">
        <v>11.48</v>
      </c>
      <c r="E23" s="58">
        <v>16.48</v>
      </c>
      <c r="F23" s="33">
        <v>11.74</v>
      </c>
      <c r="G23" s="58">
        <v>10.76</v>
      </c>
      <c r="H23" s="33">
        <v>7.35</v>
      </c>
      <c r="I23" s="58">
        <v>25.96</v>
      </c>
      <c r="J23" s="28"/>
      <c r="K23" s="58">
        <v>22.08</v>
      </c>
      <c r="L23" s="58">
        <v>14.9</v>
      </c>
      <c r="M23" s="58">
        <v>21.74</v>
      </c>
      <c r="N23" s="58">
        <v>8.91</v>
      </c>
      <c r="O23" s="58">
        <v>13.37</v>
      </c>
      <c r="P23" s="58">
        <v>11.28</v>
      </c>
      <c r="Q23" s="33">
        <v>15.47</v>
      </c>
      <c r="R23" s="33">
        <v>10.67</v>
      </c>
      <c r="S23" s="28"/>
      <c r="Y23" s="15" t="s">
        <v>29</v>
      </c>
      <c r="Z23" s="15">
        <f>COUNT(C3:C137)</f>
        <v>99</v>
      </c>
      <c r="AA23" s="15">
        <f>COUNT(L3:L137)</f>
        <v>78</v>
      </c>
      <c r="AB23" s="15">
        <f>COUNT(U3:U101)</f>
        <v>0</v>
      </c>
    </row>
    <row r="24" ht="14.25" customHeight="1">
      <c r="B24" s="58">
        <v>9.49</v>
      </c>
      <c r="C24" s="58">
        <v>8.4</v>
      </c>
      <c r="D24" s="58">
        <v>24.75</v>
      </c>
      <c r="E24" s="58">
        <v>19.0</v>
      </c>
      <c r="F24" s="33">
        <v>13.97</v>
      </c>
      <c r="G24" s="58">
        <v>11.11</v>
      </c>
      <c r="H24" s="33">
        <v>22.03</v>
      </c>
      <c r="I24" s="58">
        <v>18.24</v>
      </c>
      <c r="J24" s="28"/>
      <c r="K24" s="58">
        <v>15.95</v>
      </c>
      <c r="L24" s="58">
        <v>18.01</v>
      </c>
      <c r="M24" s="58">
        <v>11.15</v>
      </c>
      <c r="N24" s="58">
        <v>9.13</v>
      </c>
      <c r="O24" s="58">
        <v>25.46</v>
      </c>
      <c r="P24" s="58">
        <v>14.88</v>
      </c>
      <c r="Q24" s="33">
        <v>20.36</v>
      </c>
      <c r="R24" s="33">
        <v>10.79</v>
      </c>
      <c r="S24" s="28"/>
      <c r="Y24" s="15" t="s">
        <v>30</v>
      </c>
      <c r="Z24" s="15">
        <f>COUNT(D3:D137)</f>
        <v>93</v>
      </c>
      <c r="AA24" s="15">
        <f>COUNT(M3:M137)</f>
        <v>75</v>
      </c>
      <c r="AB24" s="15">
        <f t="shared" ref="AB24:AB26" si="3">COUNT(#REF!)</f>
        <v>0</v>
      </c>
    </row>
    <row r="25" ht="14.25" customHeight="1">
      <c r="B25" s="58">
        <v>9.65</v>
      </c>
      <c r="C25" s="58">
        <v>8.47</v>
      </c>
      <c r="D25" s="58">
        <v>12.01</v>
      </c>
      <c r="E25" s="58">
        <v>14.83</v>
      </c>
      <c r="F25" s="33">
        <v>9.83</v>
      </c>
      <c r="G25" s="58">
        <v>11.41</v>
      </c>
      <c r="H25" s="33">
        <v>6.84</v>
      </c>
      <c r="I25" s="58">
        <v>27.66</v>
      </c>
      <c r="J25" s="28"/>
      <c r="K25" s="58">
        <v>18.8</v>
      </c>
      <c r="L25" s="58">
        <v>14.8</v>
      </c>
      <c r="M25" s="58">
        <v>20.35</v>
      </c>
      <c r="N25" s="58">
        <v>9.45</v>
      </c>
      <c r="O25" s="58">
        <v>29.0</v>
      </c>
      <c r="P25" s="58">
        <v>17.78</v>
      </c>
      <c r="Q25" s="33">
        <v>33.58</v>
      </c>
      <c r="R25" s="33">
        <v>10.96</v>
      </c>
      <c r="S25" s="28"/>
      <c r="Y25" s="15" t="s">
        <v>31</v>
      </c>
      <c r="Z25" s="15">
        <f>COUNT(E3:E137)</f>
        <v>95</v>
      </c>
      <c r="AA25" s="15">
        <f>COUNT(N3:N137)</f>
        <v>87</v>
      </c>
      <c r="AB25" s="15">
        <f t="shared" si="3"/>
        <v>0</v>
      </c>
      <c r="AC25" s="34"/>
    </row>
    <row r="26" ht="14.25" customHeight="1">
      <c r="B26" s="58">
        <v>9.95</v>
      </c>
      <c r="C26" s="58">
        <v>8.56</v>
      </c>
      <c r="D26" s="58">
        <v>20.57</v>
      </c>
      <c r="E26" s="58">
        <v>12.44</v>
      </c>
      <c r="F26" s="33">
        <v>18.98</v>
      </c>
      <c r="G26" s="58">
        <v>11.46</v>
      </c>
      <c r="H26" s="33">
        <v>13.76</v>
      </c>
      <c r="I26" s="58">
        <v>24.03</v>
      </c>
      <c r="J26" s="28"/>
      <c r="K26" s="58">
        <v>10.77</v>
      </c>
      <c r="L26" s="58">
        <v>30.73</v>
      </c>
      <c r="M26" s="58">
        <v>24.26</v>
      </c>
      <c r="N26" s="61">
        <v>9.46</v>
      </c>
      <c r="O26" s="58">
        <v>20.98</v>
      </c>
      <c r="P26" s="58">
        <v>16.19</v>
      </c>
      <c r="Q26" s="33">
        <v>18.92</v>
      </c>
      <c r="R26" s="33">
        <v>11.08</v>
      </c>
      <c r="S26" s="28"/>
      <c r="Y26" s="15" t="s">
        <v>33</v>
      </c>
      <c r="Z26" s="15">
        <f>COUNT(F3:F137)</f>
        <v>96</v>
      </c>
      <c r="AA26" s="15">
        <f>COUNT(Q3:Q137)</f>
        <v>76</v>
      </c>
      <c r="AB26" s="15">
        <f t="shared" si="3"/>
        <v>0</v>
      </c>
      <c r="AC26" s="34"/>
    </row>
    <row r="27" ht="14.25" customHeight="1">
      <c r="B27" s="58">
        <v>10.0</v>
      </c>
      <c r="C27" s="58">
        <v>8.57</v>
      </c>
      <c r="D27" s="58">
        <v>11.76</v>
      </c>
      <c r="E27" s="58">
        <v>12.51</v>
      </c>
      <c r="F27" s="33">
        <v>19.33</v>
      </c>
      <c r="G27" s="58">
        <v>11.47</v>
      </c>
      <c r="H27" s="33">
        <v>6.39</v>
      </c>
      <c r="I27" s="58">
        <v>18.27</v>
      </c>
      <c r="J27" s="28"/>
      <c r="K27" s="58">
        <v>13.23</v>
      </c>
      <c r="L27" s="58">
        <v>15.91</v>
      </c>
      <c r="M27" s="58">
        <v>18.63</v>
      </c>
      <c r="N27" s="58">
        <v>9.5</v>
      </c>
      <c r="O27" s="58">
        <v>18.8</v>
      </c>
      <c r="P27" s="58">
        <v>13.13</v>
      </c>
      <c r="Q27" s="33">
        <v>20.85</v>
      </c>
      <c r="R27" s="33">
        <v>11.11</v>
      </c>
      <c r="S27" s="28"/>
      <c r="X27" s="15" t="s">
        <v>91</v>
      </c>
    </row>
    <row r="28" ht="14.25" customHeight="1">
      <c r="B28" s="58">
        <v>10.04</v>
      </c>
      <c r="C28" s="58">
        <v>8.62</v>
      </c>
      <c r="D28" s="58">
        <v>29.15</v>
      </c>
      <c r="E28" s="58">
        <v>14.17</v>
      </c>
      <c r="F28" s="33">
        <v>18.8</v>
      </c>
      <c r="G28" s="58">
        <v>11.56</v>
      </c>
      <c r="H28" s="33">
        <v>30.56</v>
      </c>
      <c r="I28" s="58">
        <v>10.85</v>
      </c>
      <c r="J28" s="28"/>
      <c r="K28" s="58">
        <v>13.99</v>
      </c>
      <c r="L28" s="58">
        <v>12.29</v>
      </c>
      <c r="M28" s="58">
        <v>18.96</v>
      </c>
      <c r="N28" s="61">
        <v>9.54</v>
      </c>
      <c r="O28" s="58">
        <v>10.92</v>
      </c>
      <c r="P28" s="58">
        <v>16.05</v>
      </c>
      <c r="Q28" s="33">
        <v>16.34</v>
      </c>
      <c r="R28" s="33">
        <v>11.27</v>
      </c>
      <c r="S28" s="28"/>
    </row>
    <row r="29" ht="14.25" customHeight="1">
      <c r="B29" s="58">
        <v>10.14</v>
      </c>
      <c r="C29" s="58">
        <v>8.81</v>
      </c>
      <c r="D29" s="58">
        <v>26.94</v>
      </c>
      <c r="E29" s="58">
        <v>13.71</v>
      </c>
      <c r="F29" s="33">
        <v>12.23</v>
      </c>
      <c r="G29" s="58">
        <v>11.65</v>
      </c>
      <c r="H29" s="33">
        <v>23.08</v>
      </c>
      <c r="I29" s="58">
        <v>14.61</v>
      </c>
      <c r="J29" s="28"/>
      <c r="K29" s="58">
        <v>16.61</v>
      </c>
      <c r="L29" s="58">
        <v>22.75</v>
      </c>
      <c r="M29" s="58">
        <v>26.94</v>
      </c>
      <c r="N29" s="58">
        <v>9.55</v>
      </c>
      <c r="O29" s="58">
        <v>12.52</v>
      </c>
      <c r="P29" s="58">
        <v>14.1</v>
      </c>
      <c r="Q29" s="33">
        <v>12.25</v>
      </c>
      <c r="R29" s="33">
        <v>11.41</v>
      </c>
      <c r="S29" s="28"/>
      <c r="Z29" s="13" t="s">
        <v>56</v>
      </c>
      <c r="AA29" s="13" t="s">
        <v>57</v>
      </c>
      <c r="AB29" s="13" t="s">
        <v>58</v>
      </c>
    </row>
    <row r="30" ht="14.25" customHeight="1">
      <c r="B30" s="58">
        <v>10.2</v>
      </c>
      <c r="C30" s="58">
        <v>9.14</v>
      </c>
      <c r="D30" s="58">
        <v>17.49</v>
      </c>
      <c r="E30" s="58">
        <v>16.77</v>
      </c>
      <c r="F30" s="33">
        <v>15.54</v>
      </c>
      <c r="G30" s="58">
        <v>11.93</v>
      </c>
      <c r="H30" s="33">
        <v>16.23</v>
      </c>
      <c r="I30" s="58">
        <v>19.67</v>
      </c>
      <c r="J30" s="28"/>
      <c r="K30" s="58">
        <v>13.87</v>
      </c>
      <c r="L30" s="58">
        <v>15.17</v>
      </c>
      <c r="M30" s="58">
        <v>11.28</v>
      </c>
      <c r="N30" s="61">
        <v>9.56</v>
      </c>
      <c r="O30" s="58">
        <v>17.06</v>
      </c>
      <c r="P30" s="58">
        <v>16.98</v>
      </c>
      <c r="Q30" s="33">
        <v>14.89</v>
      </c>
      <c r="R30" s="33">
        <v>11.57</v>
      </c>
      <c r="S30" s="28"/>
      <c r="Y30" s="15" t="s">
        <v>28</v>
      </c>
      <c r="Z30" s="15">
        <f>STDEV(B$3:B$55)</f>
        <v>2.193657137</v>
      </c>
      <c r="AA30" s="15">
        <f>STDEV(K$3:K$55)</f>
        <v>4.762972507</v>
      </c>
      <c r="AB30" s="15">
        <f>STDEV(T3:T295)</f>
        <v>7.397571195</v>
      </c>
    </row>
    <row r="31" ht="14.25" customHeight="1">
      <c r="B31" s="58">
        <v>10.44</v>
      </c>
      <c r="C31" s="58">
        <v>9.14</v>
      </c>
      <c r="D31" s="58">
        <v>9.84</v>
      </c>
      <c r="E31" s="58">
        <v>15.98</v>
      </c>
      <c r="F31" s="33">
        <v>15.44</v>
      </c>
      <c r="G31" s="58">
        <v>12.07</v>
      </c>
      <c r="H31" s="33">
        <v>8.07</v>
      </c>
      <c r="I31" s="58">
        <v>16.78</v>
      </c>
      <c r="J31" s="28"/>
      <c r="K31" s="58">
        <v>13.46</v>
      </c>
      <c r="L31" s="58">
        <v>14.05</v>
      </c>
      <c r="M31" s="58">
        <v>12.36</v>
      </c>
      <c r="N31" s="58">
        <v>10.06</v>
      </c>
      <c r="O31" s="58">
        <v>20.62</v>
      </c>
      <c r="P31" s="58">
        <v>13.34</v>
      </c>
      <c r="Q31" s="33">
        <v>13.03</v>
      </c>
      <c r="R31" s="33">
        <v>11.59</v>
      </c>
      <c r="S31" s="28"/>
      <c r="Y31" s="15" t="s">
        <v>29</v>
      </c>
      <c r="Z31" s="15">
        <f>STDEV(C$3:C$55)</f>
        <v>2.452464816</v>
      </c>
      <c r="AA31" s="15">
        <f>STDEV(L$3:L$55)</f>
        <v>5.574073306</v>
      </c>
      <c r="AB31" s="15" t="str">
        <f>STDEV(U3:U140)</f>
        <v>#DIV/0!</v>
      </c>
    </row>
    <row r="32" ht="14.25" customHeight="1">
      <c r="B32" s="58">
        <v>10.46</v>
      </c>
      <c r="C32" s="58">
        <v>9.3</v>
      </c>
      <c r="D32" s="58">
        <v>8.22</v>
      </c>
      <c r="E32" s="58">
        <v>14.05</v>
      </c>
      <c r="F32" s="33">
        <v>20.96</v>
      </c>
      <c r="G32" s="58">
        <v>12.15</v>
      </c>
      <c r="H32" s="33">
        <v>6.78</v>
      </c>
      <c r="I32" s="58">
        <v>13.21</v>
      </c>
      <c r="J32" s="28"/>
      <c r="K32" s="58">
        <v>15.17</v>
      </c>
      <c r="L32" s="58">
        <v>21.16</v>
      </c>
      <c r="M32" s="58">
        <v>15.56</v>
      </c>
      <c r="N32" s="58">
        <v>10.1</v>
      </c>
      <c r="O32" s="58">
        <v>14.49</v>
      </c>
      <c r="P32" s="58">
        <v>12.27</v>
      </c>
      <c r="Q32" s="33">
        <v>6.3</v>
      </c>
      <c r="R32" s="33">
        <v>11.64</v>
      </c>
      <c r="S32" s="28"/>
      <c r="Y32" s="15" t="s">
        <v>30</v>
      </c>
      <c r="Z32" s="15">
        <f>STDEV(D$3:D$55)</f>
        <v>6.474498694</v>
      </c>
      <c r="AA32" s="15">
        <f>STDEV(M$3:M$55)</f>
        <v>7.068122159</v>
      </c>
      <c r="AB32" s="15" t="str">
        <f t="shared" ref="AB32:AB34" si="4">STDEV(#REF!)</f>
        <v>#REF!</v>
      </c>
    </row>
    <row r="33" ht="14.25" customHeight="1">
      <c r="B33" s="58">
        <v>10.75</v>
      </c>
      <c r="C33" s="58">
        <v>9.46</v>
      </c>
      <c r="D33" s="58">
        <v>16.97</v>
      </c>
      <c r="E33" s="58">
        <v>11.91</v>
      </c>
      <c r="F33" s="33">
        <v>27.66</v>
      </c>
      <c r="G33" s="58">
        <v>12.18</v>
      </c>
      <c r="H33" s="33">
        <v>12.34</v>
      </c>
      <c r="I33" s="58">
        <v>12.9</v>
      </c>
      <c r="J33" s="28"/>
      <c r="K33" s="58">
        <v>12.95</v>
      </c>
      <c r="L33" s="58">
        <v>17.23</v>
      </c>
      <c r="M33" s="58">
        <v>13.09</v>
      </c>
      <c r="N33" s="58">
        <v>10.13</v>
      </c>
      <c r="O33" s="58">
        <v>11.85</v>
      </c>
      <c r="P33" s="58">
        <v>13.86</v>
      </c>
      <c r="Q33" s="33">
        <v>9.34</v>
      </c>
      <c r="R33" s="33">
        <v>11.89</v>
      </c>
      <c r="S33" s="28"/>
      <c r="Y33" s="15" t="s">
        <v>31</v>
      </c>
      <c r="Z33" s="15">
        <f>STDEV(E$3:E$55)</f>
        <v>5.478370456</v>
      </c>
      <c r="AA33" s="15">
        <f>STDEV(N$3:N$55)</f>
        <v>2.419978082</v>
      </c>
      <c r="AB33" s="15" t="str">
        <f t="shared" si="4"/>
        <v>#REF!</v>
      </c>
    </row>
    <row r="34" ht="14.25" customHeight="1">
      <c r="B34" s="58">
        <v>10.97</v>
      </c>
      <c r="C34" s="58">
        <v>9.51</v>
      </c>
      <c r="D34" s="58">
        <v>28.62</v>
      </c>
      <c r="E34" s="58">
        <v>15.2</v>
      </c>
      <c r="F34" s="33">
        <v>18.26</v>
      </c>
      <c r="G34" s="58">
        <v>12.62</v>
      </c>
      <c r="H34" s="33">
        <v>12.7</v>
      </c>
      <c r="I34" s="58">
        <v>11.67</v>
      </c>
      <c r="J34" s="28"/>
      <c r="K34" s="58">
        <v>11.28</v>
      </c>
      <c r="L34" s="58">
        <v>10.91</v>
      </c>
      <c r="M34" s="58">
        <v>9.53</v>
      </c>
      <c r="N34" s="58">
        <v>10.23</v>
      </c>
      <c r="O34" s="58">
        <v>14.5</v>
      </c>
      <c r="P34" s="58">
        <v>15.82</v>
      </c>
      <c r="Q34" s="33">
        <v>16.94</v>
      </c>
      <c r="R34" s="33">
        <v>12.06</v>
      </c>
      <c r="S34" s="28"/>
      <c r="Y34" s="15" t="s">
        <v>33</v>
      </c>
      <c r="Z34" s="15">
        <f>STDEV(F$3:F$55)</f>
        <v>5.768946528</v>
      </c>
      <c r="AA34" s="15">
        <f>STDEV(Q$3:Q$55)</f>
        <v>8.121207169</v>
      </c>
      <c r="AB34" s="15" t="str">
        <f t="shared" si="4"/>
        <v>#REF!</v>
      </c>
    </row>
    <row r="35" ht="14.25" customHeight="1">
      <c r="B35" s="58">
        <v>10.97</v>
      </c>
      <c r="C35" s="58">
        <v>9.56</v>
      </c>
      <c r="D35" s="58">
        <v>13.89</v>
      </c>
      <c r="E35" s="58">
        <v>11.9</v>
      </c>
      <c r="F35" s="33">
        <v>14.35</v>
      </c>
      <c r="G35" s="58">
        <v>12.7</v>
      </c>
      <c r="H35" s="33">
        <v>12.02</v>
      </c>
      <c r="I35" s="58">
        <v>11.04</v>
      </c>
      <c r="J35" s="28"/>
      <c r="K35" s="58">
        <v>17.05</v>
      </c>
      <c r="L35" s="58">
        <v>13.74</v>
      </c>
      <c r="M35" s="58">
        <v>6.48</v>
      </c>
      <c r="N35" s="58">
        <v>10.31</v>
      </c>
      <c r="O35" s="58">
        <v>24.34</v>
      </c>
      <c r="P35" s="58">
        <v>16.71</v>
      </c>
      <c r="Q35" s="33">
        <v>11.84</v>
      </c>
      <c r="R35" s="33">
        <v>12.38</v>
      </c>
      <c r="S35" s="28"/>
    </row>
    <row r="36" ht="14.25" customHeight="1">
      <c r="B36" s="58">
        <v>11.47</v>
      </c>
      <c r="C36" s="58">
        <v>9.92</v>
      </c>
      <c r="D36" s="58">
        <v>10.7</v>
      </c>
      <c r="E36" s="58">
        <v>11.09</v>
      </c>
      <c r="F36" s="33">
        <v>33.57</v>
      </c>
      <c r="G36" s="58">
        <v>13.02</v>
      </c>
      <c r="H36" s="33">
        <v>9.43</v>
      </c>
      <c r="I36" s="58">
        <v>21.78</v>
      </c>
      <c r="J36" s="28"/>
      <c r="K36" s="58">
        <v>13.51</v>
      </c>
      <c r="L36" s="58">
        <v>15.89</v>
      </c>
      <c r="M36" s="58">
        <v>10.7</v>
      </c>
      <c r="N36" s="58">
        <v>10.4</v>
      </c>
      <c r="O36" s="58">
        <v>16.95</v>
      </c>
      <c r="P36" s="58">
        <v>21.08</v>
      </c>
      <c r="Q36" s="33">
        <v>8.4</v>
      </c>
      <c r="R36" s="33">
        <v>12.42</v>
      </c>
      <c r="S36" s="28"/>
    </row>
    <row r="37" ht="14.25" customHeight="1">
      <c r="B37" s="58">
        <v>11.53</v>
      </c>
      <c r="C37" s="58">
        <v>10.09</v>
      </c>
      <c r="D37" s="58">
        <v>10.9</v>
      </c>
      <c r="E37" s="58">
        <v>18.78</v>
      </c>
      <c r="F37" s="33">
        <v>16.1</v>
      </c>
      <c r="G37" s="58">
        <v>13.19</v>
      </c>
      <c r="H37" s="33">
        <v>7.25</v>
      </c>
      <c r="I37" s="58">
        <v>16.79</v>
      </c>
      <c r="J37" s="28"/>
      <c r="K37" s="58">
        <v>15.67</v>
      </c>
      <c r="L37" s="58">
        <v>18.15</v>
      </c>
      <c r="M37" s="58">
        <v>10.07</v>
      </c>
      <c r="N37" s="58">
        <v>10.42</v>
      </c>
      <c r="O37" s="58">
        <v>27.37</v>
      </c>
      <c r="P37" s="58">
        <v>16.78</v>
      </c>
      <c r="Q37" s="33">
        <v>7.53</v>
      </c>
      <c r="R37" s="33">
        <v>12.42</v>
      </c>
      <c r="S37" s="28"/>
      <c r="X37" s="1" t="s">
        <v>92</v>
      </c>
    </row>
    <row r="38" ht="14.25" customHeight="1">
      <c r="B38" s="58">
        <v>11.57</v>
      </c>
      <c r="C38" s="58">
        <v>10.16</v>
      </c>
      <c r="D38" s="58">
        <v>13.07</v>
      </c>
      <c r="E38" s="58">
        <v>11.64</v>
      </c>
      <c r="F38" s="33">
        <v>17.7</v>
      </c>
      <c r="G38" s="58">
        <v>13.24</v>
      </c>
      <c r="H38" s="33">
        <v>12.83</v>
      </c>
      <c r="I38" s="58">
        <v>12.98</v>
      </c>
      <c r="J38" s="28"/>
      <c r="K38" s="58">
        <v>13.56</v>
      </c>
      <c r="L38" s="58">
        <v>24.23</v>
      </c>
      <c r="M38" s="58">
        <v>11.06</v>
      </c>
      <c r="N38" s="58">
        <v>10.53</v>
      </c>
      <c r="O38" s="58">
        <v>18.91</v>
      </c>
      <c r="P38" s="58">
        <v>14.0</v>
      </c>
      <c r="Q38" s="33">
        <v>13.27</v>
      </c>
      <c r="R38" s="33">
        <v>12.43</v>
      </c>
      <c r="S38" s="28"/>
      <c r="Z38" s="13" t="s">
        <v>56</v>
      </c>
      <c r="AA38" s="13" t="s">
        <v>57</v>
      </c>
      <c r="AB38" s="13" t="s">
        <v>58</v>
      </c>
    </row>
    <row r="39" ht="14.25" customHeight="1">
      <c r="B39" s="58">
        <v>11.74</v>
      </c>
      <c r="C39" s="58">
        <v>10.31</v>
      </c>
      <c r="D39" s="58">
        <v>10.01</v>
      </c>
      <c r="E39" s="58">
        <v>12.12</v>
      </c>
      <c r="F39" s="33">
        <v>12.7</v>
      </c>
      <c r="G39" s="58">
        <v>13.26</v>
      </c>
      <c r="H39" s="33">
        <v>7.2</v>
      </c>
      <c r="I39" s="58">
        <v>12.84</v>
      </c>
      <c r="J39" s="28"/>
      <c r="K39" s="58">
        <v>9.49</v>
      </c>
      <c r="L39" s="58">
        <v>14.67</v>
      </c>
      <c r="M39" s="58">
        <v>14.88</v>
      </c>
      <c r="N39" s="58">
        <v>10.9</v>
      </c>
      <c r="O39" s="58">
        <v>21.5</v>
      </c>
      <c r="P39" s="58">
        <v>12.56</v>
      </c>
      <c r="Q39" s="33">
        <v>10.36</v>
      </c>
      <c r="R39" s="33">
        <v>12.46</v>
      </c>
      <c r="S39" s="28"/>
      <c r="Y39" s="15" t="s">
        <v>28</v>
      </c>
      <c r="Z39" s="36">
        <f t="shared" ref="Z39:AB39" si="5">(Z30/Z3)</f>
        <v>0.2113960814</v>
      </c>
      <c r="AA39" s="36">
        <f t="shared" si="5"/>
        <v>0.2742889355</v>
      </c>
      <c r="AB39" s="36">
        <f t="shared" si="5"/>
        <v>0.3224659832</v>
      </c>
    </row>
    <row r="40" ht="14.25" customHeight="1">
      <c r="B40" s="58">
        <v>12.03</v>
      </c>
      <c r="C40" s="58">
        <v>10.68</v>
      </c>
      <c r="D40" s="58">
        <v>13.46</v>
      </c>
      <c r="E40" s="58">
        <v>15.51</v>
      </c>
      <c r="F40" s="33">
        <v>15.95</v>
      </c>
      <c r="G40" s="58">
        <v>13.65</v>
      </c>
      <c r="H40" s="33">
        <v>8.38</v>
      </c>
      <c r="I40" s="58">
        <v>13.21</v>
      </c>
      <c r="J40" s="28"/>
      <c r="K40" s="58">
        <v>11.13</v>
      </c>
      <c r="L40" s="58">
        <v>11.89</v>
      </c>
      <c r="M40" s="58">
        <v>13.81</v>
      </c>
      <c r="N40" s="58">
        <v>11.4</v>
      </c>
      <c r="O40" s="58">
        <v>18.32</v>
      </c>
      <c r="P40" s="58">
        <v>14.42</v>
      </c>
      <c r="Q40" s="33">
        <v>12.52</v>
      </c>
      <c r="R40" s="33">
        <v>12.54</v>
      </c>
      <c r="S40" s="28"/>
      <c r="Y40" s="15" t="s">
        <v>29</v>
      </c>
      <c r="Z40" s="36">
        <f t="shared" ref="Z40:AB40" si="6">(Z31/Z4)</f>
        <v>0.2625203186</v>
      </c>
      <c r="AA40" s="36">
        <f t="shared" si="6"/>
        <v>0.3339608231</v>
      </c>
      <c r="AB40" s="36" t="str">
        <f t="shared" si="6"/>
        <v>#DIV/0!</v>
      </c>
    </row>
    <row r="41" ht="14.25" customHeight="1">
      <c r="B41" s="58">
        <v>12.43</v>
      </c>
      <c r="C41" s="58">
        <v>10.76</v>
      </c>
      <c r="D41" s="58">
        <v>15.53</v>
      </c>
      <c r="E41" s="58">
        <v>12.46</v>
      </c>
      <c r="F41" s="33">
        <v>22.11</v>
      </c>
      <c r="G41" s="58">
        <v>13.69</v>
      </c>
      <c r="H41" s="33">
        <v>10.62</v>
      </c>
      <c r="I41" s="58">
        <v>13.43</v>
      </c>
      <c r="J41" s="28"/>
      <c r="K41" s="58">
        <v>8.8</v>
      </c>
      <c r="L41" s="58">
        <v>13.83</v>
      </c>
      <c r="M41" s="58">
        <v>13.15</v>
      </c>
      <c r="N41" s="58">
        <v>11.55</v>
      </c>
      <c r="O41" s="58">
        <v>11.59</v>
      </c>
      <c r="P41" s="58">
        <v>10.69</v>
      </c>
      <c r="Q41" s="33">
        <v>5.86</v>
      </c>
      <c r="R41" s="33">
        <v>12.6</v>
      </c>
      <c r="S41" s="28"/>
      <c r="Y41" s="15" t="s">
        <v>30</v>
      </c>
      <c r="Z41" s="36">
        <f t="shared" ref="Z41:AB41" si="7">(Z32/Z5)</f>
        <v>0.4216344856</v>
      </c>
      <c r="AA41" s="36">
        <f t="shared" si="7"/>
        <v>0.4262938264</v>
      </c>
      <c r="AB41" s="36" t="str">
        <f t="shared" si="7"/>
        <v>#REF!</v>
      </c>
    </row>
    <row r="42" ht="14.25" customHeight="1">
      <c r="B42" s="58">
        <v>12.45</v>
      </c>
      <c r="C42" s="58">
        <v>10.82</v>
      </c>
      <c r="D42" s="58">
        <v>31.08</v>
      </c>
      <c r="E42" s="58">
        <v>12.08</v>
      </c>
      <c r="F42" s="33">
        <v>14.33</v>
      </c>
      <c r="G42" s="58">
        <v>13.72</v>
      </c>
      <c r="H42" s="33">
        <v>29.2</v>
      </c>
      <c r="I42" s="58">
        <v>19.64</v>
      </c>
      <c r="J42" s="28"/>
      <c r="K42" s="58">
        <v>11.45</v>
      </c>
      <c r="L42" s="58">
        <v>22.0</v>
      </c>
      <c r="M42" s="58">
        <v>38.66</v>
      </c>
      <c r="N42" s="58">
        <v>11.66</v>
      </c>
      <c r="O42" s="58">
        <v>11.82</v>
      </c>
      <c r="P42" s="58">
        <v>10.52</v>
      </c>
      <c r="Q42" s="33">
        <v>7.82</v>
      </c>
      <c r="R42" s="33">
        <v>12.64</v>
      </c>
      <c r="S42" s="28"/>
      <c r="Y42" s="15" t="s">
        <v>31</v>
      </c>
      <c r="Z42" s="36">
        <f t="shared" ref="Z42:AB42" si="8">(Z33/Z6)</f>
        <v>0.3319419811</v>
      </c>
      <c r="AA42" s="36">
        <f t="shared" si="8"/>
        <v>0.2382196447</v>
      </c>
      <c r="AB42" s="36" t="str">
        <f t="shared" si="8"/>
        <v>#REF!</v>
      </c>
    </row>
    <row r="43" ht="14.25" customHeight="1">
      <c r="B43" s="58">
        <v>12.49</v>
      </c>
      <c r="C43" s="58">
        <v>11.05</v>
      </c>
      <c r="D43" s="58">
        <v>19.77</v>
      </c>
      <c r="E43" s="58">
        <v>12.4</v>
      </c>
      <c r="F43" s="33">
        <v>20.2</v>
      </c>
      <c r="G43" s="58">
        <v>13.84</v>
      </c>
      <c r="H43" s="33">
        <v>17.34</v>
      </c>
      <c r="I43" s="58">
        <v>19.35</v>
      </c>
      <c r="J43" s="28"/>
      <c r="K43" s="58">
        <v>16.55</v>
      </c>
      <c r="L43" s="58">
        <v>16.16</v>
      </c>
      <c r="M43" s="58">
        <v>20.58</v>
      </c>
      <c r="N43" s="58">
        <v>11.76</v>
      </c>
      <c r="O43" s="58">
        <v>14.06</v>
      </c>
      <c r="P43" s="58">
        <v>10.28</v>
      </c>
      <c r="Q43" s="33">
        <v>12.74</v>
      </c>
      <c r="R43" s="33">
        <v>12.7</v>
      </c>
      <c r="S43" s="28"/>
      <c r="Y43" s="15" t="s">
        <v>33</v>
      </c>
      <c r="Z43" s="36">
        <f t="shared" ref="Z43:AB43" si="9">(Z34/Z7)</f>
        <v>0.3578262599</v>
      </c>
      <c r="AA43" s="36">
        <f t="shared" si="9"/>
        <v>0.4721467372</v>
      </c>
      <c r="AB43" s="36" t="str">
        <f t="shared" si="9"/>
        <v>#REF!</v>
      </c>
    </row>
    <row r="44" ht="14.25" customHeight="1">
      <c r="B44" s="58">
        <v>12.51</v>
      </c>
      <c r="C44" s="58">
        <v>12.02</v>
      </c>
      <c r="D44" s="58">
        <v>7.47</v>
      </c>
      <c r="E44" s="58">
        <v>10.8</v>
      </c>
      <c r="F44" s="33">
        <v>21.29</v>
      </c>
      <c r="G44" s="58">
        <v>14.18</v>
      </c>
      <c r="H44" s="33">
        <v>6.35</v>
      </c>
      <c r="I44" s="58">
        <v>15.25</v>
      </c>
      <c r="J44" s="28"/>
      <c r="K44" s="58">
        <v>13.65</v>
      </c>
      <c r="L44" s="58">
        <v>18.74</v>
      </c>
      <c r="M44" s="58">
        <v>21.69</v>
      </c>
      <c r="N44" s="58">
        <v>12.04</v>
      </c>
      <c r="O44" s="58">
        <v>20.55</v>
      </c>
      <c r="P44" s="58">
        <v>11.83</v>
      </c>
      <c r="Q44" s="33">
        <v>15.65</v>
      </c>
      <c r="R44" s="33">
        <v>12.72</v>
      </c>
      <c r="S44" s="28"/>
    </row>
    <row r="45" ht="14.25" customHeight="1">
      <c r="B45" s="58">
        <v>12.54</v>
      </c>
      <c r="C45" s="58">
        <v>12.1</v>
      </c>
      <c r="D45" s="58">
        <v>20.86</v>
      </c>
      <c r="E45" s="58">
        <v>11.98</v>
      </c>
      <c r="F45" s="33">
        <v>24.4</v>
      </c>
      <c r="G45" s="58">
        <v>14.19</v>
      </c>
      <c r="H45" s="33">
        <v>29.23</v>
      </c>
      <c r="I45" s="58">
        <v>17.75</v>
      </c>
      <c r="J45" s="28"/>
      <c r="K45" s="58">
        <v>13.31</v>
      </c>
      <c r="L45" s="58">
        <v>16.53</v>
      </c>
      <c r="M45" s="58">
        <v>19.33</v>
      </c>
      <c r="N45" s="58">
        <v>12.39</v>
      </c>
      <c r="O45" s="58">
        <v>17.45</v>
      </c>
      <c r="P45" s="58">
        <v>8.69</v>
      </c>
      <c r="Q45" s="33">
        <v>11.34</v>
      </c>
      <c r="R45" s="33">
        <v>13.07</v>
      </c>
      <c r="S45" s="28"/>
    </row>
    <row r="46" ht="14.25" customHeight="1">
      <c r="B46" s="58">
        <v>12.74</v>
      </c>
      <c r="C46" s="58">
        <v>12.18</v>
      </c>
      <c r="D46" s="58">
        <v>21.41</v>
      </c>
      <c r="E46" s="58">
        <v>9.92</v>
      </c>
      <c r="F46" s="33">
        <v>22.33</v>
      </c>
      <c r="G46" s="58">
        <v>14.52</v>
      </c>
      <c r="H46" s="33">
        <v>18.81</v>
      </c>
      <c r="I46" s="58">
        <v>13.93</v>
      </c>
      <c r="J46" s="28"/>
      <c r="K46" s="58">
        <v>17.43</v>
      </c>
      <c r="L46" s="58">
        <v>22.76</v>
      </c>
      <c r="M46" s="58">
        <v>13.62</v>
      </c>
      <c r="N46" s="61">
        <v>12.56</v>
      </c>
      <c r="O46" s="58">
        <v>14.48</v>
      </c>
      <c r="P46" s="58">
        <v>10.17</v>
      </c>
      <c r="Q46" s="33">
        <v>7.49</v>
      </c>
      <c r="R46" s="33">
        <v>13.12</v>
      </c>
      <c r="S46" s="28"/>
    </row>
    <row r="47" ht="14.25" customHeight="1">
      <c r="B47" s="58">
        <v>12.76</v>
      </c>
      <c r="C47" s="58">
        <v>12.27</v>
      </c>
      <c r="D47" s="58">
        <v>20.41</v>
      </c>
      <c r="E47" s="58">
        <v>9.22</v>
      </c>
      <c r="F47" s="33">
        <v>11.14</v>
      </c>
      <c r="G47" s="58">
        <v>14.71</v>
      </c>
      <c r="H47" s="33">
        <v>14.7</v>
      </c>
      <c r="I47" s="58">
        <v>17.12</v>
      </c>
      <c r="J47" s="28"/>
      <c r="K47" s="58">
        <v>19.78</v>
      </c>
      <c r="L47" s="58">
        <v>16.57</v>
      </c>
      <c r="M47" s="58">
        <v>12.46</v>
      </c>
      <c r="N47" s="58">
        <v>12.57</v>
      </c>
      <c r="O47" s="58">
        <v>11.15</v>
      </c>
      <c r="P47" s="58">
        <v>9.57</v>
      </c>
      <c r="Q47" s="33">
        <v>7.46</v>
      </c>
      <c r="R47" s="33">
        <v>13.21</v>
      </c>
      <c r="S47" s="28"/>
    </row>
    <row r="48" ht="14.25" customHeight="1">
      <c r="B48" s="58">
        <v>12.94</v>
      </c>
      <c r="C48" s="58">
        <v>12.27</v>
      </c>
      <c r="D48" s="58">
        <v>14.0</v>
      </c>
      <c r="E48" s="58">
        <v>10.31</v>
      </c>
      <c r="F48" s="33">
        <v>13.62</v>
      </c>
      <c r="G48" s="58">
        <v>14.73</v>
      </c>
      <c r="H48" s="33">
        <v>9.29</v>
      </c>
      <c r="I48" s="58">
        <v>10.37</v>
      </c>
      <c r="J48" s="28"/>
      <c r="K48" s="58">
        <v>24.68</v>
      </c>
      <c r="L48" s="58">
        <v>8.03</v>
      </c>
      <c r="M48" s="58">
        <v>10.6</v>
      </c>
      <c r="N48" s="58">
        <v>12.93</v>
      </c>
      <c r="O48" s="58">
        <v>21.56</v>
      </c>
      <c r="P48" s="58">
        <v>11.11</v>
      </c>
      <c r="Q48" s="33">
        <v>6.73</v>
      </c>
      <c r="R48" s="33">
        <v>13.25</v>
      </c>
      <c r="S48" s="28"/>
    </row>
    <row r="49" ht="14.25" customHeight="1">
      <c r="B49" s="58">
        <v>12.94</v>
      </c>
      <c r="C49" s="58">
        <v>12.38</v>
      </c>
      <c r="D49" s="58">
        <v>16.46</v>
      </c>
      <c r="E49" s="58">
        <v>12.06</v>
      </c>
      <c r="F49" s="33">
        <v>14.26</v>
      </c>
      <c r="G49" s="58">
        <v>14.78</v>
      </c>
      <c r="H49" s="33">
        <v>19.64</v>
      </c>
      <c r="I49" s="58">
        <v>21.35</v>
      </c>
      <c r="J49" s="28"/>
      <c r="K49" s="58">
        <v>16.13</v>
      </c>
      <c r="L49" s="58">
        <v>11.51</v>
      </c>
      <c r="M49" s="58">
        <v>12.98</v>
      </c>
      <c r="N49" s="61">
        <v>13.11</v>
      </c>
      <c r="O49" s="58">
        <v>20.66</v>
      </c>
      <c r="P49" s="58">
        <v>10.13</v>
      </c>
      <c r="Q49" s="33">
        <v>17.09</v>
      </c>
      <c r="R49" s="33">
        <v>13.31</v>
      </c>
      <c r="S49" s="28"/>
    </row>
    <row r="50" ht="14.25" customHeight="1">
      <c r="B50" s="58">
        <v>13.27</v>
      </c>
      <c r="C50" s="58">
        <v>12.9</v>
      </c>
      <c r="D50" s="58">
        <v>10.48</v>
      </c>
      <c r="E50" s="58">
        <v>11.29</v>
      </c>
      <c r="F50" s="33">
        <v>16.72</v>
      </c>
      <c r="G50" s="58">
        <v>14.84</v>
      </c>
      <c r="H50" s="33">
        <v>16.64</v>
      </c>
      <c r="I50" s="58">
        <v>18.34</v>
      </c>
      <c r="J50" s="28"/>
      <c r="K50" s="58">
        <v>12.97</v>
      </c>
      <c r="L50" s="58">
        <v>13.06</v>
      </c>
      <c r="M50" s="58">
        <v>29.04</v>
      </c>
      <c r="N50" s="58">
        <v>13.48</v>
      </c>
      <c r="O50" s="58">
        <v>12.45</v>
      </c>
      <c r="P50" s="58">
        <v>12.55</v>
      </c>
      <c r="Q50" s="33">
        <v>14.53</v>
      </c>
      <c r="R50" s="33">
        <v>13.31</v>
      </c>
      <c r="S50" s="28"/>
    </row>
    <row r="51" ht="14.25" customHeight="1">
      <c r="B51" s="58">
        <v>13.28</v>
      </c>
      <c r="C51" s="58">
        <v>13.15</v>
      </c>
      <c r="D51" s="58">
        <v>17.39</v>
      </c>
      <c r="E51" s="58">
        <v>15.62</v>
      </c>
      <c r="F51" s="33">
        <v>9.52</v>
      </c>
      <c r="G51" s="58">
        <v>14.89</v>
      </c>
      <c r="H51" s="33">
        <v>8.82</v>
      </c>
      <c r="I51" s="58">
        <v>18.92</v>
      </c>
      <c r="J51" s="28"/>
      <c r="K51" s="58">
        <v>15.26</v>
      </c>
      <c r="L51" s="58">
        <v>11.0</v>
      </c>
      <c r="M51" s="58">
        <v>21.19</v>
      </c>
      <c r="N51" s="58">
        <v>14.67</v>
      </c>
      <c r="O51" s="58">
        <v>12.84</v>
      </c>
      <c r="P51" s="58">
        <v>9.66</v>
      </c>
      <c r="Q51" s="33">
        <v>11.65</v>
      </c>
      <c r="R51" s="33">
        <v>13.52</v>
      </c>
      <c r="S51" s="28"/>
    </row>
    <row r="52" ht="14.25" customHeight="1">
      <c r="B52" s="58">
        <v>13.34</v>
      </c>
      <c r="C52" s="58">
        <v>13.24</v>
      </c>
      <c r="D52" s="58">
        <v>13.22</v>
      </c>
      <c r="E52" s="58">
        <v>18.12</v>
      </c>
      <c r="F52" s="33">
        <v>12.47</v>
      </c>
      <c r="G52" s="58">
        <v>15.03</v>
      </c>
      <c r="H52" s="33">
        <v>15.25</v>
      </c>
      <c r="I52" s="58">
        <v>11.79</v>
      </c>
      <c r="J52" s="28"/>
      <c r="K52" s="58">
        <v>17.79</v>
      </c>
      <c r="L52" s="58">
        <v>13.86</v>
      </c>
      <c r="M52" s="58">
        <v>14.73</v>
      </c>
      <c r="N52" s="58">
        <v>14.73</v>
      </c>
      <c r="O52" s="58">
        <v>13.18</v>
      </c>
      <c r="P52" s="58">
        <v>8.88</v>
      </c>
      <c r="Q52" s="33">
        <v>11.06</v>
      </c>
      <c r="R52" s="33">
        <v>13.81</v>
      </c>
      <c r="S52" s="28"/>
    </row>
    <row r="53" ht="14.25" customHeight="1">
      <c r="B53" s="58">
        <v>13.44</v>
      </c>
      <c r="C53" s="58">
        <v>13.26</v>
      </c>
      <c r="D53" s="58">
        <v>11.82</v>
      </c>
      <c r="E53" s="58">
        <v>14.8</v>
      </c>
      <c r="F53" s="33">
        <v>12.18</v>
      </c>
      <c r="G53" s="58">
        <v>15.31</v>
      </c>
      <c r="H53" s="33">
        <v>8.13</v>
      </c>
      <c r="I53" s="58">
        <v>12.73</v>
      </c>
      <c r="J53" s="28"/>
      <c r="K53" s="58">
        <v>18.85</v>
      </c>
      <c r="L53" s="58">
        <v>17.93</v>
      </c>
      <c r="M53" s="58">
        <v>9.61</v>
      </c>
      <c r="N53" s="58">
        <v>14.8</v>
      </c>
      <c r="O53" s="58">
        <v>9.15</v>
      </c>
      <c r="P53" s="58">
        <v>8.61</v>
      </c>
      <c r="Q53" s="33">
        <v>9.79</v>
      </c>
      <c r="R53" s="33">
        <v>13.9</v>
      </c>
      <c r="S53" s="28"/>
    </row>
    <row r="54" ht="14.25" customHeight="1">
      <c r="B54" s="58">
        <v>13.48</v>
      </c>
      <c r="C54" s="58">
        <v>13.39</v>
      </c>
      <c r="D54" s="58">
        <v>14.71</v>
      </c>
      <c r="E54" s="58">
        <v>9.81</v>
      </c>
      <c r="F54" s="33">
        <v>7.67</v>
      </c>
      <c r="G54" s="58">
        <v>15.49</v>
      </c>
      <c r="H54" s="33">
        <v>11.75</v>
      </c>
      <c r="I54" s="58">
        <v>17.14</v>
      </c>
      <c r="J54" s="28"/>
      <c r="K54" s="58">
        <v>26.23</v>
      </c>
      <c r="L54" s="58">
        <v>22.72</v>
      </c>
      <c r="M54" s="58">
        <v>8.71</v>
      </c>
      <c r="N54" s="58">
        <v>14.87</v>
      </c>
      <c r="O54" s="58">
        <v>8.97</v>
      </c>
      <c r="P54" s="58">
        <v>9.36</v>
      </c>
      <c r="Q54" s="33">
        <v>18.16</v>
      </c>
      <c r="R54" s="33">
        <v>13.93</v>
      </c>
      <c r="S54" s="28"/>
    </row>
    <row r="55" ht="14.25" customHeight="1">
      <c r="B55" s="58">
        <v>13.57</v>
      </c>
      <c r="C55" s="58">
        <v>13.87</v>
      </c>
      <c r="D55" s="58">
        <v>12.69</v>
      </c>
      <c r="E55" s="58">
        <v>16.85</v>
      </c>
      <c r="F55" s="33">
        <v>13.01</v>
      </c>
      <c r="G55" s="58">
        <v>15.49</v>
      </c>
      <c r="H55" s="33">
        <v>16.31</v>
      </c>
      <c r="I55" s="58">
        <v>15.52</v>
      </c>
      <c r="J55" s="28"/>
      <c r="K55" s="58">
        <v>19.2</v>
      </c>
      <c r="L55" s="58">
        <v>16.15</v>
      </c>
      <c r="M55" s="58">
        <v>9.5</v>
      </c>
      <c r="N55" s="61">
        <v>14.87</v>
      </c>
      <c r="O55" s="58">
        <v>9.64</v>
      </c>
      <c r="P55" s="58">
        <v>9.33</v>
      </c>
      <c r="Q55" s="33">
        <v>8.95</v>
      </c>
      <c r="R55" s="33">
        <v>14.14</v>
      </c>
      <c r="S55" s="28"/>
    </row>
    <row r="56" ht="14.25" customHeight="1">
      <c r="B56" s="58">
        <v>13.63</v>
      </c>
      <c r="C56" s="58">
        <v>13.88</v>
      </c>
      <c r="D56" s="58">
        <v>17.03</v>
      </c>
      <c r="E56" s="58">
        <v>16.94</v>
      </c>
      <c r="F56" s="33">
        <v>6.18</v>
      </c>
      <c r="G56" s="58">
        <v>15.72</v>
      </c>
      <c r="H56" s="33">
        <v>30.68</v>
      </c>
      <c r="I56" s="58">
        <v>14.14</v>
      </c>
      <c r="J56" s="28"/>
      <c r="K56" s="58">
        <v>17.38</v>
      </c>
      <c r="L56" s="58">
        <v>17.05</v>
      </c>
      <c r="M56" s="58">
        <v>13.77</v>
      </c>
      <c r="N56" s="58">
        <v>14.93</v>
      </c>
      <c r="O56" s="58">
        <v>10.82</v>
      </c>
      <c r="P56" s="58">
        <v>12.31</v>
      </c>
      <c r="Q56" s="33">
        <v>9.73</v>
      </c>
      <c r="R56" s="33">
        <v>14.18</v>
      </c>
      <c r="S56" s="28"/>
    </row>
    <row r="57" ht="14.25" customHeight="1">
      <c r="B57" s="58">
        <v>13.69</v>
      </c>
      <c r="C57" s="59"/>
      <c r="D57" s="58">
        <v>12.09</v>
      </c>
      <c r="E57" s="58">
        <v>18.45</v>
      </c>
      <c r="F57" s="33">
        <v>14.72</v>
      </c>
      <c r="G57" s="58">
        <v>16.06</v>
      </c>
      <c r="H57" s="33">
        <v>20.19</v>
      </c>
      <c r="I57" s="58">
        <v>18.19</v>
      </c>
      <c r="J57" s="28"/>
      <c r="K57" s="58">
        <v>29.78</v>
      </c>
      <c r="L57" s="58">
        <v>16.53</v>
      </c>
      <c r="M57" s="58">
        <v>12.52</v>
      </c>
      <c r="N57" s="58">
        <v>15.03</v>
      </c>
      <c r="O57" s="58">
        <v>19.07</v>
      </c>
      <c r="P57" s="58">
        <v>11.4</v>
      </c>
      <c r="Q57" s="33">
        <v>9.73</v>
      </c>
      <c r="R57" s="33">
        <v>14.19</v>
      </c>
      <c r="S57" s="28"/>
    </row>
    <row r="58" ht="14.25" customHeight="1">
      <c r="B58" s="58">
        <v>13.8</v>
      </c>
      <c r="C58" s="59"/>
      <c r="D58" s="59"/>
      <c r="E58" s="58">
        <v>13.43</v>
      </c>
      <c r="F58" s="33">
        <v>16.14</v>
      </c>
      <c r="G58" s="58">
        <v>16.09</v>
      </c>
      <c r="H58" s="33">
        <v>3.64</v>
      </c>
      <c r="I58" s="58">
        <v>11.86</v>
      </c>
      <c r="J58" s="28"/>
      <c r="K58" s="58">
        <v>18.46</v>
      </c>
      <c r="L58" s="58">
        <v>14.47</v>
      </c>
      <c r="M58" s="58">
        <v>15.06</v>
      </c>
      <c r="N58" s="58">
        <v>15.26</v>
      </c>
      <c r="O58" s="58">
        <v>15.17</v>
      </c>
      <c r="P58" s="58">
        <v>13.26</v>
      </c>
      <c r="Q58" s="33">
        <v>15.53</v>
      </c>
      <c r="R58" s="33">
        <v>14.34</v>
      </c>
      <c r="S58" s="28"/>
    </row>
    <row r="59" ht="14.25" customHeight="1">
      <c r="B59" s="58">
        <v>13.91</v>
      </c>
      <c r="C59" s="58">
        <v>14.19</v>
      </c>
      <c r="D59" s="58">
        <v>19.61</v>
      </c>
      <c r="E59" s="58">
        <v>16.22</v>
      </c>
      <c r="F59" s="33">
        <v>26.61</v>
      </c>
      <c r="G59" s="58">
        <v>16.26</v>
      </c>
      <c r="H59" s="33">
        <v>40.06</v>
      </c>
      <c r="I59" s="58">
        <v>10.12</v>
      </c>
      <c r="J59" s="28"/>
      <c r="K59" s="58">
        <v>14.36</v>
      </c>
      <c r="L59" s="58">
        <v>10.6</v>
      </c>
      <c r="M59" s="58">
        <v>15.57</v>
      </c>
      <c r="N59" s="61">
        <v>15.26</v>
      </c>
      <c r="O59" s="58">
        <v>11.34</v>
      </c>
      <c r="P59" s="58">
        <v>10.05</v>
      </c>
      <c r="Q59" s="33">
        <v>6.12</v>
      </c>
      <c r="R59" s="33">
        <v>14.46</v>
      </c>
      <c r="S59" s="28"/>
    </row>
    <row r="60" ht="14.25" customHeight="1">
      <c r="B60" s="58">
        <v>13.95</v>
      </c>
      <c r="C60" s="58">
        <v>14.23</v>
      </c>
      <c r="D60" s="58">
        <v>8.07</v>
      </c>
      <c r="E60" s="58">
        <v>10.58</v>
      </c>
      <c r="F60" s="33">
        <v>10.97</v>
      </c>
      <c r="G60" s="58">
        <v>16.43</v>
      </c>
      <c r="H60" s="33">
        <v>5.81</v>
      </c>
      <c r="I60" s="58">
        <v>10.25</v>
      </c>
      <c r="J60" s="28"/>
      <c r="K60" s="58">
        <v>13.52</v>
      </c>
      <c r="L60" s="58">
        <v>7.53</v>
      </c>
      <c r="M60" s="58">
        <v>13.41</v>
      </c>
      <c r="N60" s="58">
        <v>15.27</v>
      </c>
      <c r="O60" s="58">
        <v>13.65</v>
      </c>
      <c r="P60" s="58">
        <v>8.45</v>
      </c>
      <c r="Q60" s="33">
        <v>11.92</v>
      </c>
      <c r="R60" s="33">
        <v>14.47</v>
      </c>
      <c r="S60" s="28"/>
    </row>
    <row r="61" ht="14.25" customHeight="1">
      <c r="B61" s="58">
        <v>14.09</v>
      </c>
      <c r="C61" s="58">
        <v>14.58</v>
      </c>
      <c r="D61" s="58">
        <v>10.35</v>
      </c>
      <c r="E61" s="58">
        <v>18.69</v>
      </c>
      <c r="F61" s="33">
        <v>5.78</v>
      </c>
      <c r="G61" s="58">
        <v>16.46</v>
      </c>
      <c r="H61" s="33">
        <v>6.83</v>
      </c>
      <c r="I61" s="58">
        <v>12.45</v>
      </c>
      <c r="J61" s="28"/>
      <c r="K61" s="58">
        <v>14.81</v>
      </c>
      <c r="L61" s="58">
        <v>11.57</v>
      </c>
      <c r="M61" s="58">
        <v>22.83</v>
      </c>
      <c r="N61" s="58">
        <v>15.28</v>
      </c>
      <c r="O61" s="58">
        <v>19.39</v>
      </c>
      <c r="P61" s="58">
        <v>8.01</v>
      </c>
      <c r="Q61" s="33">
        <v>24.75</v>
      </c>
      <c r="R61" s="33">
        <v>14.5</v>
      </c>
      <c r="S61" s="28"/>
    </row>
    <row r="62" ht="14.25" customHeight="1">
      <c r="B62" s="58">
        <v>14.23</v>
      </c>
      <c r="C62" s="58">
        <v>14.9</v>
      </c>
      <c r="D62" s="58">
        <v>12.02</v>
      </c>
      <c r="E62" s="58">
        <v>11.62</v>
      </c>
      <c r="F62" s="33">
        <v>11.54</v>
      </c>
      <c r="G62" s="58">
        <v>16.47</v>
      </c>
      <c r="H62" s="33">
        <v>20.73</v>
      </c>
      <c r="I62" s="58">
        <v>8.85</v>
      </c>
      <c r="J62" s="28"/>
      <c r="K62" s="58">
        <v>12.78</v>
      </c>
      <c r="L62" s="58">
        <v>15.38</v>
      </c>
      <c r="M62" s="58">
        <v>20.4</v>
      </c>
      <c r="N62" s="58">
        <v>15.69</v>
      </c>
      <c r="O62" s="58">
        <v>9.07</v>
      </c>
      <c r="P62" s="58">
        <v>7.53</v>
      </c>
      <c r="Q62" s="33">
        <v>6.7</v>
      </c>
      <c r="R62" s="33">
        <v>14.54</v>
      </c>
      <c r="S62" s="28"/>
    </row>
    <row r="63" ht="14.25" customHeight="1">
      <c r="B63" s="58">
        <v>14.33</v>
      </c>
      <c r="C63" s="58">
        <v>14.9</v>
      </c>
      <c r="D63" s="58">
        <v>19.21</v>
      </c>
      <c r="E63" s="58">
        <v>16.64</v>
      </c>
      <c r="F63" s="33">
        <v>16.13</v>
      </c>
      <c r="G63" s="58">
        <v>16.8</v>
      </c>
      <c r="H63" s="33">
        <v>13.88</v>
      </c>
      <c r="I63" s="58">
        <v>13.03</v>
      </c>
      <c r="J63" s="28"/>
      <c r="K63" s="58">
        <v>9.02</v>
      </c>
      <c r="L63" s="58">
        <v>14.12</v>
      </c>
      <c r="M63" s="58">
        <v>16.39</v>
      </c>
      <c r="N63" s="58">
        <v>16.47</v>
      </c>
      <c r="O63" s="58">
        <v>7.75</v>
      </c>
      <c r="P63" s="58">
        <v>10.2</v>
      </c>
      <c r="Q63" s="33">
        <v>19.33</v>
      </c>
      <c r="R63" s="33">
        <v>15.17</v>
      </c>
      <c r="S63" s="28"/>
    </row>
    <row r="64" ht="14.25" customHeight="1">
      <c r="B64" s="58">
        <v>14.39</v>
      </c>
      <c r="C64" s="58">
        <v>14.98</v>
      </c>
      <c r="D64" s="58">
        <v>19.8</v>
      </c>
      <c r="E64" s="58">
        <v>9.46</v>
      </c>
      <c r="F64" s="33">
        <v>16.03</v>
      </c>
      <c r="G64" s="58">
        <v>17.27</v>
      </c>
      <c r="H64" s="33">
        <v>7.0</v>
      </c>
      <c r="I64" s="58">
        <v>9.45</v>
      </c>
      <c r="J64" s="28"/>
      <c r="K64" s="58">
        <v>11.85</v>
      </c>
      <c r="L64" s="58">
        <v>12.38</v>
      </c>
      <c r="M64" s="58">
        <v>13.54</v>
      </c>
      <c r="N64" s="58">
        <v>16.85</v>
      </c>
      <c r="O64" s="58">
        <v>7.52</v>
      </c>
      <c r="P64" s="58">
        <v>8.56</v>
      </c>
      <c r="Q64" s="33">
        <v>12.28</v>
      </c>
      <c r="R64" s="33">
        <v>15.56</v>
      </c>
      <c r="S64" s="28"/>
    </row>
    <row r="65" ht="14.25" customHeight="1">
      <c r="B65" s="58">
        <v>14.82</v>
      </c>
      <c r="C65" s="58">
        <v>15.06</v>
      </c>
      <c r="D65" s="58">
        <v>11.15</v>
      </c>
      <c r="E65" s="58">
        <v>21.39</v>
      </c>
      <c r="F65" s="33">
        <v>15.41</v>
      </c>
      <c r="G65" s="58">
        <v>17.28</v>
      </c>
      <c r="H65" s="33">
        <v>9.86</v>
      </c>
      <c r="I65" s="58">
        <v>14.63</v>
      </c>
      <c r="J65" s="28"/>
      <c r="K65" s="58">
        <v>10.81</v>
      </c>
      <c r="L65" s="58">
        <v>11.32</v>
      </c>
      <c r="M65" s="58">
        <v>12.67</v>
      </c>
      <c r="N65" s="58">
        <v>17.06</v>
      </c>
      <c r="O65" s="58">
        <v>5.71</v>
      </c>
      <c r="P65" s="58">
        <v>10.86</v>
      </c>
      <c r="Q65" s="33">
        <v>10.67</v>
      </c>
      <c r="R65" s="33">
        <v>15.63</v>
      </c>
      <c r="S65" s="28"/>
    </row>
    <row r="66" ht="14.25" customHeight="1">
      <c r="B66" s="58">
        <v>14.92</v>
      </c>
      <c r="C66" s="58">
        <v>15.17</v>
      </c>
      <c r="D66" s="58">
        <v>12.85</v>
      </c>
      <c r="E66" s="58">
        <v>10.06</v>
      </c>
      <c r="F66" s="33">
        <v>11.92</v>
      </c>
      <c r="G66" s="58">
        <v>17.84</v>
      </c>
      <c r="H66" s="33">
        <v>8.67</v>
      </c>
      <c r="I66" s="58">
        <v>12.99</v>
      </c>
      <c r="J66" s="28"/>
      <c r="K66" s="58">
        <v>10.51</v>
      </c>
      <c r="L66" s="58">
        <v>13.57</v>
      </c>
      <c r="M66" s="58">
        <v>12.08</v>
      </c>
      <c r="N66" s="58">
        <v>17.13</v>
      </c>
      <c r="O66" s="58">
        <v>10.46</v>
      </c>
      <c r="P66" s="58">
        <v>9.55</v>
      </c>
      <c r="Q66" s="33">
        <v>16.86</v>
      </c>
      <c r="R66" s="33">
        <v>15.64</v>
      </c>
      <c r="S66" s="28"/>
    </row>
    <row r="67" ht="14.25" customHeight="1">
      <c r="B67" s="58">
        <v>14.94</v>
      </c>
      <c r="C67" s="58">
        <v>15.45</v>
      </c>
      <c r="D67" s="58">
        <v>19.83</v>
      </c>
      <c r="E67" s="58">
        <v>11.33</v>
      </c>
      <c r="F67" s="33">
        <v>9.01</v>
      </c>
      <c r="G67" s="58">
        <v>17.85</v>
      </c>
      <c r="H67" s="33">
        <v>10.58</v>
      </c>
      <c r="I67" s="58">
        <v>12.69</v>
      </c>
      <c r="J67" s="28"/>
      <c r="K67" s="58">
        <v>12.01</v>
      </c>
      <c r="L67" s="58">
        <v>13.13</v>
      </c>
      <c r="M67" s="58">
        <v>13.84</v>
      </c>
      <c r="N67" s="61">
        <v>17.24</v>
      </c>
      <c r="O67" s="58">
        <v>11.17</v>
      </c>
      <c r="P67" s="58">
        <v>8.96</v>
      </c>
      <c r="Q67" s="33">
        <v>11.72</v>
      </c>
      <c r="R67" s="33">
        <v>15.78</v>
      </c>
      <c r="S67" s="28"/>
    </row>
    <row r="68" ht="14.25" customHeight="1">
      <c r="B68" s="58">
        <v>15.56</v>
      </c>
      <c r="C68" s="58">
        <v>15.49</v>
      </c>
      <c r="D68" s="58">
        <v>9.5</v>
      </c>
      <c r="E68" s="58">
        <v>12.1</v>
      </c>
      <c r="F68" s="33">
        <v>19.3</v>
      </c>
      <c r="G68" s="58">
        <v>17.86</v>
      </c>
      <c r="H68" s="33">
        <v>8.29</v>
      </c>
      <c r="I68" s="58">
        <v>13.28</v>
      </c>
      <c r="J68" s="28"/>
      <c r="K68" s="58">
        <v>10.55</v>
      </c>
      <c r="L68" s="58">
        <v>9.24</v>
      </c>
      <c r="M68" s="58">
        <v>8.62</v>
      </c>
      <c r="N68" s="58">
        <v>17.56</v>
      </c>
      <c r="O68" s="58">
        <v>14.13</v>
      </c>
      <c r="P68" s="58">
        <v>9.8</v>
      </c>
      <c r="Q68" s="33">
        <v>12.5</v>
      </c>
      <c r="R68" s="33">
        <v>15.88</v>
      </c>
      <c r="S68" s="28"/>
    </row>
    <row r="69" ht="14.25" customHeight="1">
      <c r="B69" s="58">
        <v>15.64</v>
      </c>
      <c r="C69" s="58">
        <v>15.77</v>
      </c>
      <c r="D69" s="58">
        <v>15.4</v>
      </c>
      <c r="E69" s="58">
        <v>15.48</v>
      </c>
      <c r="F69" s="33">
        <v>13.78</v>
      </c>
      <c r="G69" s="58">
        <v>18.35</v>
      </c>
      <c r="H69" s="33">
        <v>16.99</v>
      </c>
      <c r="I69" s="58">
        <v>14.75</v>
      </c>
      <c r="J69" s="28"/>
      <c r="K69" s="58">
        <v>13.47</v>
      </c>
      <c r="L69" s="58">
        <v>9.54</v>
      </c>
      <c r="M69" s="58">
        <v>13.98</v>
      </c>
      <c r="N69" s="58">
        <v>17.78</v>
      </c>
      <c r="O69" s="58">
        <v>13.95</v>
      </c>
      <c r="P69" s="58">
        <v>7.29</v>
      </c>
      <c r="Q69" s="33">
        <v>5.57</v>
      </c>
      <c r="R69" s="33">
        <v>16.23</v>
      </c>
      <c r="S69" s="28"/>
    </row>
    <row r="70" ht="14.25" customHeight="1">
      <c r="B70" s="58">
        <v>15.92</v>
      </c>
      <c r="C70" s="58">
        <v>16.21</v>
      </c>
      <c r="D70" s="58">
        <v>9.76</v>
      </c>
      <c r="E70" s="58">
        <v>10.85</v>
      </c>
      <c r="F70" s="33">
        <v>10.34</v>
      </c>
      <c r="G70" s="58">
        <v>18.54</v>
      </c>
      <c r="H70" s="33">
        <v>5.35</v>
      </c>
      <c r="I70" s="58">
        <v>10.06</v>
      </c>
      <c r="J70" s="28"/>
      <c r="K70" s="58">
        <v>12.51</v>
      </c>
      <c r="L70" s="58">
        <v>8.98</v>
      </c>
      <c r="M70" s="58">
        <v>10.7</v>
      </c>
      <c r="N70" s="58">
        <v>18.06</v>
      </c>
      <c r="O70" s="58">
        <v>13.97</v>
      </c>
      <c r="P70" s="58">
        <v>8.87</v>
      </c>
      <c r="Q70" s="33">
        <v>5.63</v>
      </c>
      <c r="R70" s="33">
        <v>17.18</v>
      </c>
      <c r="S70" s="28"/>
    </row>
    <row r="71" ht="14.25" customHeight="1">
      <c r="B71" s="58">
        <v>15.99</v>
      </c>
      <c r="C71" s="58">
        <v>16.21</v>
      </c>
      <c r="D71" s="58">
        <v>10.33</v>
      </c>
      <c r="E71" s="58">
        <v>9.26</v>
      </c>
      <c r="F71" s="33">
        <v>18.27</v>
      </c>
      <c r="G71" s="58">
        <v>18.6</v>
      </c>
      <c r="H71" s="33">
        <v>8.18</v>
      </c>
      <c r="I71" s="58">
        <v>10.28</v>
      </c>
      <c r="J71" s="28"/>
      <c r="K71" s="58">
        <v>9.42</v>
      </c>
      <c r="L71" s="58">
        <v>11.67</v>
      </c>
      <c r="M71" s="58">
        <v>6.61</v>
      </c>
      <c r="N71" s="58">
        <v>18.07</v>
      </c>
      <c r="O71" s="58">
        <v>10.13</v>
      </c>
      <c r="P71" s="58">
        <v>7.44</v>
      </c>
      <c r="Q71" s="33">
        <v>6.24</v>
      </c>
      <c r="R71" s="33">
        <v>17.42</v>
      </c>
      <c r="S71" s="28"/>
    </row>
    <row r="72" ht="14.25" customHeight="1">
      <c r="B72" s="58">
        <v>16.89</v>
      </c>
      <c r="C72" s="58">
        <v>16.23</v>
      </c>
      <c r="D72" s="58">
        <v>14.16</v>
      </c>
      <c r="E72" s="58">
        <v>7.48</v>
      </c>
      <c r="F72" s="33">
        <v>17.91</v>
      </c>
      <c r="G72" s="58">
        <v>18.7</v>
      </c>
      <c r="H72" s="33">
        <v>14.99</v>
      </c>
      <c r="I72" s="58">
        <v>13.94</v>
      </c>
      <c r="J72" s="28"/>
      <c r="K72" s="58">
        <v>8.21</v>
      </c>
      <c r="L72" s="58">
        <v>10.56</v>
      </c>
      <c r="M72" s="58">
        <v>12.64</v>
      </c>
      <c r="N72" s="58">
        <v>19.04</v>
      </c>
      <c r="O72" s="58">
        <v>10.83</v>
      </c>
      <c r="P72" s="58">
        <v>11.1</v>
      </c>
      <c r="Q72" s="33">
        <v>13.59</v>
      </c>
      <c r="R72" s="33">
        <v>17.59</v>
      </c>
      <c r="S72" s="28"/>
    </row>
    <row r="73" ht="14.25" customHeight="1">
      <c r="B73" s="58">
        <v>17.41</v>
      </c>
      <c r="C73" s="58">
        <v>16.41</v>
      </c>
      <c r="D73" s="58">
        <v>13.22</v>
      </c>
      <c r="E73" s="58">
        <v>10.6</v>
      </c>
      <c r="F73" s="33">
        <v>11.87</v>
      </c>
      <c r="G73" s="58">
        <v>18.9</v>
      </c>
      <c r="H73" s="33">
        <v>9.06</v>
      </c>
      <c r="I73" s="58">
        <v>11.12</v>
      </c>
      <c r="J73" s="28"/>
      <c r="K73" s="58">
        <v>9.14</v>
      </c>
      <c r="L73" s="58">
        <v>11.75</v>
      </c>
      <c r="M73" s="58">
        <v>10.46</v>
      </c>
      <c r="N73" s="58">
        <v>19.2</v>
      </c>
      <c r="O73" s="58">
        <v>11.11</v>
      </c>
      <c r="P73" s="58">
        <v>7.55</v>
      </c>
      <c r="Q73" s="33">
        <v>16.1</v>
      </c>
      <c r="R73" s="33">
        <v>17.78</v>
      </c>
      <c r="S73" s="28"/>
    </row>
    <row r="74" ht="14.25" customHeight="1">
      <c r="B74" s="58">
        <v>17.94</v>
      </c>
      <c r="C74" s="59"/>
      <c r="D74" s="58">
        <v>13.51</v>
      </c>
      <c r="E74" s="58">
        <v>11.17</v>
      </c>
      <c r="F74" s="33">
        <v>11.71</v>
      </c>
      <c r="G74" s="58">
        <v>19.02</v>
      </c>
      <c r="H74" s="33">
        <v>11.16</v>
      </c>
      <c r="I74" s="58">
        <v>13.66</v>
      </c>
      <c r="J74" s="28"/>
      <c r="K74" s="58">
        <v>13.96</v>
      </c>
      <c r="L74" s="58">
        <v>12.25</v>
      </c>
      <c r="M74" s="58">
        <v>18.26</v>
      </c>
      <c r="N74" s="58">
        <v>19.6</v>
      </c>
      <c r="O74" s="58">
        <v>9.79</v>
      </c>
      <c r="P74" s="58">
        <v>8.0</v>
      </c>
      <c r="Q74" s="33">
        <v>8.72</v>
      </c>
      <c r="R74" s="33">
        <v>17.95</v>
      </c>
      <c r="S74" s="28"/>
    </row>
    <row r="75" ht="14.25" customHeight="1">
      <c r="B75" s="58">
        <v>18.11</v>
      </c>
      <c r="C75" s="59"/>
      <c r="D75" s="58">
        <v>28.4</v>
      </c>
      <c r="E75" s="58">
        <v>9.89</v>
      </c>
      <c r="F75" s="33">
        <v>21.61</v>
      </c>
      <c r="G75" s="58">
        <v>19.08</v>
      </c>
      <c r="H75" s="33">
        <v>22.71</v>
      </c>
      <c r="I75" s="58">
        <v>14.69</v>
      </c>
      <c r="J75" s="28"/>
      <c r="K75" s="58">
        <v>13.39</v>
      </c>
      <c r="L75" s="58">
        <v>10.75</v>
      </c>
      <c r="M75" s="58">
        <v>8.05</v>
      </c>
      <c r="N75" s="58">
        <v>19.67</v>
      </c>
      <c r="O75" s="58">
        <v>9.14</v>
      </c>
      <c r="P75" s="58">
        <v>6.0</v>
      </c>
      <c r="Q75" s="33">
        <v>18.88</v>
      </c>
      <c r="R75" s="33">
        <v>18.19</v>
      </c>
      <c r="S75" s="28"/>
    </row>
    <row r="76" ht="14.25" customHeight="1">
      <c r="B76" s="58">
        <v>18.26</v>
      </c>
      <c r="C76" s="58">
        <v>16.92</v>
      </c>
      <c r="D76" s="58">
        <v>20.33</v>
      </c>
      <c r="E76" s="58">
        <v>10.37</v>
      </c>
      <c r="F76" s="33">
        <v>17.13</v>
      </c>
      <c r="G76" s="58">
        <v>19.09</v>
      </c>
      <c r="H76" s="33">
        <v>16.05</v>
      </c>
      <c r="I76" s="58">
        <v>9.4</v>
      </c>
      <c r="J76" s="28"/>
      <c r="K76" s="58">
        <v>9.8</v>
      </c>
      <c r="L76" s="58">
        <v>11.28</v>
      </c>
      <c r="M76" s="58">
        <v>11.64</v>
      </c>
      <c r="N76" s="58">
        <v>19.7</v>
      </c>
      <c r="O76" s="58">
        <v>8.94</v>
      </c>
      <c r="P76" s="58">
        <v>5.36</v>
      </c>
      <c r="Q76" s="33">
        <v>14.5</v>
      </c>
      <c r="R76" s="33">
        <v>18.45</v>
      </c>
      <c r="S76" s="28"/>
    </row>
    <row r="77" ht="14.25" customHeight="1">
      <c r="B77" s="58">
        <v>18.33</v>
      </c>
      <c r="C77" s="58">
        <v>17.36</v>
      </c>
      <c r="D77" s="58">
        <v>12.99</v>
      </c>
      <c r="E77" s="58">
        <v>8.24</v>
      </c>
      <c r="F77" s="33">
        <v>17.84</v>
      </c>
      <c r="G77" s="58">
        <v>19.13</v>
      </c>
      <c r="H77" s="33">
        <v>7.87</v>
      </c>
      <c r="I77" s="58">
        <v>9.05</v>
      </c>
      <c r="J77" s="28"/>
      <c r="K77" s="58">
        <v>10.21</v>
      </c>
      <c r="L77" s="58">
        <v>12.49</v>
      </c>
      <c r="M77" s="58">
        <v>13.45</v>
      </c>
      <c r="N77" s="58">
        <v>19.71</v>
      </c>
      <c r="O77" s="58">
        <v>9.96</v>
      </c>
      <c r="P77" s="58">
        <v>8.0</v>
      </c>
      <c r="Q77" s="33">
        <v>15.34</v>
      </c>
      <c r="R77" s="33">
        <v>19.07</v>
      </c>
      <c r="S77" s="28"/>
    </row>
    <row r="78" ht="14.25" customHeight="1">
      <c r="B78" s="58">
        <v>18.75</v>
      </c>
      <c r="C78" s="58">
        <v>17.67</v>
      </c>
      <c r="D78" s="58">
        <v>13.3</v>
      </c>
      <c r="E78" s="58">
        <v>10.35</v>
      </c>
      <c r="F78" s="33">
        <v>16.07</v>
      </c>
      <c r="G78" s="58">
        <v>19.17</v>
      </c>
      <c r="H78" s="33">
        <v>9.56</v>
      </c>
      <c r="I78" s="58">
        <v>11.59</v>
      </c>
      <c r="J78" s="28"/>
      <c r="K78" s="58">
        <v>10.16</v>
      </c>
      <c r="L78" s="58">
        <v>13.2</v>
      </c>
      <c r="M78" s="58">
        <v>9.0</v>
      </c>
      <c r="N78" s="58">
        <v>19.72</v>
      </c>
      <c r="O78" s="58">
        <v>10.38</v>
      </c>
      <c r="P78" s="58">
        <v>5.3</v>
      </c>
      <c r="Q78" s="33">
        <v>10.21</v>
      </c>
      <c r="R78" s="33">
        <v>19.1</v>
      </c>
      <c r="S78" s="28"/>
    </row>
    <row r="79" ht="14.25" customHeight="1">
      <c r="B79" s="58">
        <v>19.4</v>
      </c>
      <c r="C79" s="58">
        <v>17.83</v>
      </c>
      <c r="D79" s="58">
        <v>10.52</v>
      </c>
      <c r="E79" s="58">
        <v>13.94</v>
      </c>
      <c r="F79" s="33">
        <v>12.71</v>
      </c>
      <c r="G79" s="58">
        <v>19.68</v>
      </c>
      <c r="H79" s="33">
        <v>9.23</v>
      </c>
      <c r="I79" s="58">
        <v>8.84</v>
      </c>
      <c r="J79" s="28"/>
      <c r="K79" s="58">
        <v>10.48</v>
      </c>
      <c r="L79" s="58">
        <v>16.15</v>
      </c>
      <c r="M79" s="58">
        <v>13.33</v>
      </c>
      <c r="N79" s="58">
        <v>19.76</v>
      </c>
      <c r="O79" s="58">
        <v>8.25</v>
      </c>
      <c r="P79" s="58">
        <v>6.0</v>
      </c>
      <c r="Q79" s="33">
        <v>13.51</v>
      </c>
      <c r="R79" s="33">
        <v>19.9</v>
      </c>
      <c r="S79" s="28"/>
    </row>
    <row r="80" ht="14.25" customHeight="1">
      <c r="B80" s="58">
        <v>19.72</v>
      </c>
      <c r="C80" s="58">
        <v>17.87</v>
      </c>
      <c r="D80" s="58">
        <v>13.48</v>
      </c>
      <c r="E80" s="58">
        <v>11.27</v>
      </c>
      <c r="F80" s="33">
        <v>14.28</v>
      </c>
      <c r="G80" s="58">
        <v>19.86</v>
      </c>
      <c r="H80" s="33">
        <v>12.96</v>
      </c>
      <c r="I80" s="58">
        <v>9.19</v>
      </c>
      <c r="J80" s="28"/>
      <c r="K80" s="58">
        <v>8.2</v>
      </c>
      <c r="L80" s="58">
        <v>11.14</v>
      </c>
      <c r="M80" s="58">
        <v>13.83</v>
      </c>
      <c r="N80" s="58">
        <v>20.72</v>
      </c>
      <c r="O80" s="58">
        <v>5.85</v>
      </c>
      <c r="P80" s="58">
        <v>6.38</v>
      </c>
      <c r="Q80" s="33">
        <v>12.32</v>
      </c>
      <c r="R80" s="33">
        <v>20.38</v>
      </c>
      <c r="S80" s="28"/>
    </row>
    <row r="81" ht="14.25" customHeight="1">
      <c r="B81" s="58">
        <v>20.02</v>
      </c>
      <c r="C81" s="58">
        <v>18.12</v>
      </c>
      <c r="D81" s="58">
        <v>15.67</v>
      </c>
      <c r="E81" s="58">
        <v>16.52</v>
      </c>
      <c r="F81" s="33">
        <v>12.46</v>
      </c>
      <c r="G81" s="58">
        <v>19.86</v>
      </c>
      <c r="H81" s="33">
        <v>19.94</v>
      </c>
      <c r="I81" s="58">
        <v>11.13</v>
      </c>
      <c r="J81" s="28"/>
      <c r="K81" s="58">
        <v>8.53</v>
      </c>
      <c r="L81" s="58">
        <v>9.03</v>
      </c>
      <c r="M81" s="59"/>
      <c r="N81" s="58">
        <v>20.94</v>
      </c>
      <c r="O81" s="58">
        <v>7.19</v>
      </c>
      <c r="P81" s="58">
        <v>6.68</v>
      </c>
      <c r="Q81" s="33">
        <v>5.78</v>
      </c>
      <c r="R81" s="33">
        <v>21.82</v>
      </c>
      <c r="S81" s="28"/>
    </row>
    <row r="82" ht="14.25" customHeight="1">
      <c r="B82" s="58">
        <v>21.28</v>
      </c>
      <c r="C82" s="58">
        <v>18.16</v>
      </c>
      <c r="D82" s="58">
        <v>14.53</v>
      </c>
      <c r="E82" s="58">
        <v>9.59</v>
      </c>
      <c r="F82" s="33">
        <v>15.17</v>
      </c>
      <c r="G82" s="58">
        <v>20.4</v>
      </c>
      <c r="H82" s="33">
        <v>15.95</v>
      </c>
      <c r="I82" s="58">
        <v>14.04</v>
      </c>
      <c r="J82" s="28"/>
      <c r="K82" s="58">
        <v>8.83</v>
      </c>
      <c r="L82" s="58">
        <v>6.95</v>
      </c>
      <c r="M82" s="59"/>
      <c r="N82" s="58">
        <v>21.33</v>
      </c>
      <c r="O82" s="58">
        <v>5.95</v>
      </c>
      <c r="P82" s="58">
        <v>5.67</v>
      </c>
      <c r="Q82" s="56"/>
      <c r="R82" s="33">
        <v>22.45</v>
      </c>
      <c r="S82" s="28"/>
    </row>
    <row r="83" ht="14.25" customHeight="1">
      <c r="B83" s="58">
        <v>21.55</v>
      </c>
      <c r="C83" s="58">
        <v>18.23</v>
      </c>
      <c r="D83" s="58">
        <v>11.8</v>
      </c>
      <c r="E83" s="58">
        <v>10.44</v>
      </c>
      <c r="F83" s="33">
        <v>13.24</v>
      </c>
      <c r="G83" s="58">
        <v>20.51</v>
      </c>
      <c r="H83" s="33">
        <v>7.8</v>
      </c>
      <c r="I83" s="58">
        <v>11.6</v>
      </c>
      <c r="J83" s="28"/>
      <c r="K83" s="58">
        <v>10.72</v>
      </c>
      <c r="L83" s="58">
        <v>8.31</v>
      </c>
      <c r="M83" s="59"/>
      <c r="N83" s="58">
        <v>21.97</v>
      </c>
      <c r="O83" s="58">
        <v>6.8</v>
      </c>
      <c r="P83" s="56"/>
      <c r="Q83" s="56"/>
      <c r="R83" s="33">
        <v>22.55</v>
      </c>
      <c r="S83" s="28"/>
    </row>
    <row r="84" ht="14.25" customHeight="1">
      <c r="B84" s="58">
        <v>22.52</v>
      </c>
      <c r="C84" s="58">
        <v>19.14</v>
      </c>
      <c r="D84" s="58">
        <v>27.21</v>
      </c>
      <c r="E84" s="58">
        <v>12.73</v>
      </c>
      <c r="F84" s="33">
        <v>14.73</v>
      </c>
      <c r="G84" s="58">
        <v>20.55</v>
      </c>
      <c r="H84" s="33">
        <v>19.29</v>
      </c>
      <c r="I84" s="58">
        <v>8.85</v>
      </c>
      <c r="J84" s="28"/>
      <c r="K84" s="58">
        <v>8.22</v>
      </c>
      <c r="L84" s="59"/>
      <c r="M84" s="59"/>
      <c r="N84" s="58">
        <v>22.11</v>
      </c>
      <c r="O84" s="58">
        <v>6.58</v>
      </c>
      <c r="P84" s="56"/>
      <c r="Q84" s="56"/>
      <c r="R84" s="33">
        <v>22.72</v>
      </c>
      <c r="S84" s="28"/>
    </row>
    <row r="85" ht="14.25" customHeight="1">
      <c r="B85" s="58">
        <v>23.63</v>
      </c>
      <c r="C85" s="58">
        <v>19.16</v>
      </c>
      <c r="D85" s="58">
        <v>10.01</v>
      </c>
      <c r="E85" s="58">
        <v>12.59</v>
      </c>
      <c r="F85" s="33">
        <v>15.12</v>
      </c>
      <c r="G85" s="58">
        <v>20.78</v>
      </c>
      <c r="H85" s="33">
        <v>9.27</v>
      </c>
      <c r="I85" s="58">
        <v>8.32</v>
      </c>
      <c r="J85" s="28"/>
      <c r="K85" s="58">
        <v>7.59</v>
      </c>
      <c r="L85" s="59"/>
      <c r="M85" s="59"/>
      <c r="N85" s="58">
        <v>22.44</v>
      </c>
      <c r="O85" s="58">
        <v>8.43</v>
      </c>
      <c r="P85" s="56"/>
      <c r="Q85" s="56"/>
      <c r="R85" s="33">
        <v>23.8</v>
      </c>
      <c r="S85" s="28"/>
    </row>
    <row r="86" ht="14.25" customHeight="1">
      <c r="B86" s="58">
        <v>23.97</v>
      </c>
      <c r="C86" s="58">
        <v>19.27</v>
      </c>
      <c r="D86" s="58">
        <v>15.7</v>
      </c>
      <c r="E86" s="58">
        <v>10.25</v>
      </c>
      <c r="F86" s="33">
        <v>16.26</v>
      </c>
      <c r="G86" s="58">
        <v>20.91</v>
      </c>
      <c r="H86" s="33">
        <v>11.64</v>
      </c>
      <c r="I86" s="58">
        <v>9.3</v>
      </c>
      <c r="J86" s="28"/>
      <c r="K86" s="58">
        <v>6.38</v>
      </c>
      <c r="L86" s="59"/>
      <c r="M86" s="59"/>
      <c r="N86" s="58">
        <v>22.81</v>
      </c>
      <c r="O86" s="58">
        <v>6.3</v>
      </c>
      <c r="P86" s="56"/>
      <c r="Q86" s="56"/>
      <c r="R86" s="33">
        <v>24.36</v>
      </c>
      <c r="S86" s="28"/>
    </row>
    <row r="87" ht="14.25" customHeight="1">
      <c r="B87" s="58">
        <v>24.95</v>
      </c>
      <c r="C87" s="58">
        <v>19.58</v>
      </c>
      <c r="D87" s="58">
        <v>10.97</v>
      </c>
      <c r="E87" s="58">
        <v>10.1</v>
      </c>
      <c r="F87" s="33">
        <v>16.73</v>
      </c>
      <c r="G87" s="58">
        <v>20.93</v>
      </c>
      <c r="H87" s="33">
        <v>6.45</v>
      </c>
      <c r="I87" s="58">
        <v>7.59</v>
      </c>
      <c r="J87" s="28"/>
      <c r="K87" s="58">
        <v>7.42</v>
      </c>
      <c r="L87" s="59"/>
      <c r="M87" s="59"/>
      <c r="N87" s="58">
        <v>23.09</v>
      </c>
      <c r="O87" s="58">
        <v>8.74</v>
      </c>
      <c r="P87" s="56"/>
      <c r="Q87" s="56"/>
      <c r="R87" s="33">
        <v>24.83</v>
      </c>
      <c r="S87" s="28"/>
    </row>
    <row r="88" ht="14.25" customHeight="1">
      <c r="B88" s="58">
        <v>25.39</v>
      </c>
      <c r="C88" s="58">
        <v>19.96</v>
      </c>
      <c r="D88" s="58">
        <v>8.17</v>
      </c>
      <c r="E88" s="58">
        <v>9.71</v>
      </c>
      <c r="F88" s="33">
        <v>13.63</v>
      </c>
      <c r="G88" s="58">
        <v>21.08</v>
      </c>
      <c r="H88" s="33">
        <v>8.79</v>
      </c>
      <c r="I88" s="58">
        <v>8.22</v>
      </c>
      <c r="J88" s="28"/>
      <c r="K88" s="58">
        <v>6.37</v>
      </c>
      <c r="L88" s="59"/>
      <c r="M88" s="59"/>
      <c r="N88" s="58">
        <v>24.87</v>
      </c>
      <c r="O88" s="58">
        <v>8.9</v>
      </c>
      <c r="P88" s="56"/>
      <c r="Q88" s="56"/>
      <c r="R88" s="33">
        <v>26.47</v>
      </c>
      <c r="S88" s="28"/>
    </row>
    <row r="89" ht="14.25" customHeight="1">
      <c r="B89" s="58">
        <v>25.89</v>
      </c>
      <c r="C89" s="58">
        <v>19.96</v>
      </c>
      <c r="D89" s="58">
        <v>18.65</v>
      </c>
      <c r="E89" s="58">
        <v>8.93</v>
      </c>
      <c r="F89" s="33">
        <v>20.74</v>
      </c>
      <c r="G89" s="58">
        <v>21.14</v>
      </c>
      <c r="H89" s="33">
        <v>26.79</v>
      </c>
      <c r="I89" s="58">
        <v>9.81</v>
      </c>
      <c r="J89" s="28"/>
      <c r="K89" s="58">
        <v>7.36</v>
      </c>
      <c r="L89" s="59"/>
      <c r="M89" s="59"/>
      <c r="N89" s="58">
        <v>29.13</v>
      </c>
      <c r="O89" s="58">
        <v>10.0</v>
      </c>
      <c r="P89" s="56"/>
      <c r="Q89" s="56"/>
      <c r="R89" s="33">
        <v>27.39</v>
      </c>
      <c r="S89" s="28"/>
    </row>
    <row r="90" ht="14.25" customHeight="1">
      <c r="B90" s="58">
        <v>26.31</v>
      </c>
      <c r="C90" s="58">
        <v>20.8</v>
      </c>
      <c r="D90" s="58">
        <v>16.65</v>
      </c>
      <c r="E90" s="58">
        <v>13.66</v>
      </c>
      <c r="F90" s="33">
        <v>19.14</v>
      </c>
      <c r="G90" s="58">
        <v>21.52</v>
      </c>
      <c r="H90" s="33">
        <v>15.72</v>
      </c>
      <c r="I90" s="58">
        <v>8.08</v>
      </c>
      <c r="J90" s="28"/>
      <c r="K90" s="58">
        <v>7.07</v>
      </c>
      <c r="L90" s="59"/>
      <c r="M90" s="59"/>
      <c r="N90" s="58">
        <v>29.5</v>
      </c>
      <c r="O90" s="58">
        <v>7.26</v>
      </c>
      <c r="P90" s="56"/>
      <c r="Q90" s="56"/>
      <c r="R90" s="64">
        <v>29.78</v>
      </c>
      <c r="S90" s="28"/>
    </row>
    <row r="91" ht="14.25" customHeight="1">
      <c r="B91" s="58">
        <v>26.56</v>
      </c>
      <c r="C91" s="58">
        <v>21.85</v>
      </c>
      <c r="D91" s="58">
        <v>6.82</v>
      </c>
      <c r="E91" s="58">
        <v>8.12</v>
      </c>
      <c r="F91" s="33">
        <v>15.45</v>
      </c>
      <c r="G91" s="58">
        <v>21.98</v>
      </c>
      <c r="H91" s="33">
        <v>6.64</v>
      </c>
      <c r="I91" s="58">
        <v>7.08</v>
      </c>
      <c r="J91" s="28"/>
      <c r="K91" s="58">
        <v>5.7</v>
      </c>
      <c r="L91" s="59"/>
      <c r="M91" s="59"/>
      <c r="N91" s="58">
        <v>30.74</v>
      </c>
      <c r="O91" s="58">
        <v>7.13</v>
      </c>
      <c r="P91" s="56"/>
      <c r="Q91" s="56"/>
      <c r="R91" s="33">
        <v>32.15</v>
      </c>
      <c r="S91" s="28"/>
    </row>
    <row r="92" ht="14.25" customHeight="1">
      <c r="B92" s="58">
        <v>26.98</v>
      </c>
      <c r="C92" s="58">
        <v>23.04</v>
      </c>
      <c r="D92" s="58">
        <v>20.62</v>
      </c>
      <c r="E92" s="58">
        <v>8.24</v>
      </c>
      <c r="F92" s="33">
        <v>18.97</v>
      </c>
      <c r="G92" s="58">
        <v>22.02</v>
      </c>
      <c r="H92" s="33">
        <v>12.57</v>
      </c>
      <c r="I92" s="58">
        <v>7.0</v>
      </c>
      <c r="J92" s="28"/>
      <c r="K92" s="58">
        <v>4.57</v>
      </c>
      <c r="L92" s="59"/>
      <c r="M92" s="59"/>
      <c r="N92" s="58">
        <v>32.04</v>
      </c>
      <c r="O92" s="58">
        <v>7.66</v>
      </c>
      <c r="P92" s="56"/>
      <c r="Q92" s="56"/>
      <c r="R92" s="33">
        <v>33.55</v>
      </c>
      <c r="S92" s="28"/>
    </row>
    <row r="93" ht="14.25" customHeight="1">
      <c r="B93" s="58">
        <v>27.21</v>
      </c>
      <c r="C93" s="58">
        <v>23.59</v>
      </c>
      <c r="D93" s="58">
        <v>9.95</v>
      </c>
      <c r="E93" s="58">
        <v>8.8</v>
      </c>
      <c r="F93" s="33">
        <v>9.04</v>
      </c>
      <c r="G93" s="58">
        <v>22.14</v>
      </c>
      <c r="H93" s="33">
        <v>8.46</v>
      </c>
      <c r="I93" s="58">
        <v>7.79</v>
      </c>
      <c r="J93" s="28"/>
      <c r="K93" s="58">
        <v>5.38</v>
      </c>
      <c r="L93" s="59"/>
      <c r="M93" s="59"/>
      <c r="N93" s="59"/>
      <c r="O93" s="58">
        <v>6.65</v>
      </c>
      <c r="P93" s="56"/>
      <c r="Q93" s="56"/>
      <c r="R93" s="56"/>
      <c r="S93" s="28"/>
    </row>
    <row r="94" ht="14.25" customHeight="1">
      <c r="B94" s="58">
        <v>27.33</v>
      </c>
      <c r="C94" s="58">
        <v>24.98</v>
      </c>
      <c r="D94" s="58">
        <v>8.98</v>
      </c>
      <c r="E94" s="58">
        <v>7.63</v>
      </c>
      <c r="F94" s="33">
        <v>11.81</v>
      </c>
      <c r="G94" s="58">
        <v>22.63</v>
      </c>
      <c r="H94" s="33">
        <v>5.73</v>
      </c>
      <c r="I94" s="58">
        <v>7.3</v>
      </c>
      <c r="J94" s="28"/>
      <c r="K94" s="59"/>
      <c r="L94" s="59"/>
      <c r="M94" s="59"/>
      <c r="N94" s="59"/>
      <c r="O94" s="58">
        <v>6.63</v>
      </c>
      <c r="P94" s="56"/>
      <c r="Q94" s="56"/>
      <c r="R94" s="56"/>
      <c r="S94" s="28"/>
    </row>
    <row r="95" ht="14.25" customHeight="1">
      <c r="B95" s="58">
        <v>27.95</v>
      </c>
      <c r="C95" s="58">
        <v>25.1</v>
      </c>
      <c r="D95" s="58">
        <v>13.65</v>
      </c>
      <c r="E95" s="58">
        <v>5.62</v>
      </c>
      <c r="F95" s="33">
        <v>23.82</v>
      </c>
      <c r="G95" s="58">
        <v>23.28</v>
      </c>
      <c r="H95" s="33">
        <v>9.73</v>
      </c>
      <c r="I95" s="58">
        <v>8.62</v>
      </c>
      <c r="J95" s="28"/>
      <c r="K95" s="59"/>
      <c r="L95" s="59"/>
      <c r="M95" s="59"/>
      <c r="N95" s="59"/>
      <c r="O95" s="58">
        <v>6.28</v>
      </c>
      <c r="P95" s="56"/>
      <c r="Q95" s="56"/>
      <c r="R95" s="56"/>
      <c r="S95" s="28"/>
    </row>
    <row r="96" ht="14.25" customHeight="1">
      <c r="B96" s="58">
        <v>28.12</v>
      </c>
      <c r="C96" s="58">
        <v>25.36</v>
      </c>
      <c r="D96" s="58">
        <v>13.68</v>
      </c>
      <c r="E96" s="58">
        <v>5.81</v>
      </c>
      <c r="F96" s="33">
        <v>15.15</v>
      </c>
      <c r="G96" s="58">
        <v>23.52</v>
      </c>
      <c r="H96" s="33">
        <v>15.58</v>
      </c>
      <c r="I96" s="58">
        <v>5.61</v>
      </c>
      <c r="J96" s="28"/>
      <c r="K96" s="59"/>
      <c r="L96" s="59"/>
      <c r="M96" s="59"/>
      <c r="N96" s="59"/>
      <c r="O96" s="56"/>
      <c r="P96" s="56"/>
      <c r="Q96" s="56"/>
      <c r="R96" s="56"/>
      <c r="S96" s="28"/>
    </row>
    <row r="97" ht="14.25" customHeight="1">
      <c r="B97" s="58">
        <v>29.93</v>
      </c>
      <c r="C97" s="58">
        <v>25.47</v>
      </c>
      <c r="D97" s="58">
        <v>14.37</v>
      </c>
      <c r="E97" s="58">
        <v>6.25</v>
      </c>
      <c r="F97" s="33">
        <v>23.75</v>
      </c>
      <c r="G97" s="58">
        <v>26.01</v>
      </c>
      <c r="H97" s="33">
        <v>19.84</v>
      </c>
      <c r="I97" s="58">
        <v>7.1</v>
      </c>
      <c r="J97" s="28"/>
      <c r="K97" s="59"/>
      <c r="L97" s="59"/>
      <c r="M97" s="59"/>
      <c r="N97" s="59"/>
      <c r="O97" s="56"/>
      <c r="P97" s="56"/>
      <c r="Q97" s="56"/>
      <c r="R97" s="56"/>
      <c r="S97" s="28"/>
    </row>
    <row r="98" ht="14.25" customHeight="1">
      <c r="B98" s="58">
        <v>32.76</v>
      </c>
      <c r="C98" s="58">
        <v>26.27</v>
      </c>
      <c r="D98" s="58">
        <v>10.78</v>
      </c>
      <c r="E98" s="58">
        <v>5.0</v>
      </c>
      <c r="F98" s="33">
        <v>15.14</v>
      </c>
      <c r="G98" s="65">
        <v>14.05</v>
      </c>
      <c r="H98" s="33">
        <v>11.66</v>
      </c>
      <c r="I98" s="58">
        <v>5.62</v>
      </c>
      <c r="J98" s="28"/>
      <c r="K98" s="59"/>
      <c r="L98" s="59"/>
      <c r="M98" s="59"/>
      <c r="N98" s="59"/>
      <c r="O98" s="56"/>
      <c r="P98" s="56"/>
      <c r="Q98" s="56"/>
      <c r="R98" s="56"/>
      <c r="S98" s="28"/>
    </row>
    <row r="99" ht="14.25" customHeight="1">
      <c r="B99" s="59"/>
      <c r="C99" s="58">
        <v>26.49</v>
      </c>
      <c r="D99" s="59"/>
      <c r="E99" s="59"/>
      <c r="F99" s="33">
        <v>16.39</v>
      </c>
      <c r="G99" s="65">
        <v>16.52</v>
      </c>
      <c r="H99" s="63"/>
      <c r="I99" s="63"/>
      <c r="J99" s="28"/>
      <c r="K99" s="59"/>
      <c r="L99" s="59"/>
      <c r="M99" s="59"/>
      <c r="N99" s="59"/>
      <c r="O99" s="56"/>
      <c r="P99" s="56"/>
      <c r="Q99" s="56"/>
      <c r="R99" s="56"/>
      <c r="S99" s="28"/>
    </row>
    <row r="100" ht="14.25" customHeight="1">
      <c r="B100" s="59"/>
      <c r="C100" s="58">
        <v>26.84</v>
      </c>
      <c r="D100" s="59"/>
      <c r="E100" s="59"/>
      <c r="F100" s="56"/>
      <c r="G100" s="63"/>
      <c r="H100" s="63"/>
      <c r="I100" s="63"/>
      <c r="J100" s="28"/>
      <c r="K100" s="59"/>
      <c r="L100" s="59"/>
      <c r="M100" s="59"/>
      <c r="N100" s="59"/>
      <c r="O100" s="56"/>
      <c r="P100" s="56"/>
      <c r="Q100" s="56"/>
      <c r="R100" s="56"/>
      <c r="S100" s="28"/>
    </row>
    <row r="101" ht="14.25" customHeight="1">
      <c r="B101" s="59"/>
      <c r="C101" s="58">
        <v>27.53</v>
      </c>
      <c r="D101" s="59"/>
      <c r="E101" s="59"/>
      <c r="F101" s="56"/>
      <c r="G101" s="63"/>
      <c r="H101" s="63"/>
      <c r="I101" s="63"/>
      <c r="J101" s="28"/>
      <c r="K101" s="59"/>
      <c r="L101" s="59"/>
      <c r="M101" s="59"/>
      <c r="N101" s="59"/>
      <c r="O101" s="56"/>
      <c r="P101" s="56"/>
      <c r="Q101" s="56"/>
      <c r="R101" s="56"/>
      <c r="S101" s="28"/>
    </row>
    <row r="102" ht="14.25" customHeight="1">
      <c r="B102" s="59"/>
      <c r="C102" s="58">
        <v>29.02</v>
      </c>
      <c r="D102" s="59"/>
      <c r="E102" s="59"/>
      <c r="F102" s="56"/>
      <c r="G102" s="63"/>
      <c r="H102" s="63"/>
      <c r="I102" s="63"/>
      <c r="J102" s="28"/>
      <c r="S102" s="28"/>
    </row>
    <row r="103" ht="14.25" customHeight="1">
      <c r="B103" s="59"/>
      <c r="C103" s="58">
        <v>29.41</v>
      </c>
      <c r="D103" s="59"/>
      <c r="E103" s="59"/>
      <c r="F103" s="56"/>
      <c r="G103" s="63"/>
      <c r="H103" s="63"/>
      <c r="I103" s="63"/>
      <c r="J103" s="28"/>
      <c r="S103" s="28"/>
    </row>
    <row r="104" ht="14.25" customHeight="1">
      <c r="B104" s="59"/>
      <c r="C104" s="59"/>
      <c r="D104" s="59"/>
      <c r="E104" s="59"/>
      <c r="F104" s="56"/>
      <c r="G104" s="63"/>
      <c r="H104" s="63"/>
      <c r="I104" s="63"/>
      <c r="J104" s="28"/>
      <c r="S104" s="28"/>
    </row>
    <row r="105" ht="14.25" customHeight="1">
      <c r="B105" s="59">
        <f t="shared" ref="B105:I105" si="10">countif(B3:B102,"&gt;20")</f>
        <v>18</v>
      </c>
      <c r="C105" s="59">
        <f t="shared" si="10"/>
        <v>13</v>
      </c>
      <c r="D105" s="59">
        <f t="shared" si="10"/>
        <v>14</v>
      </c>
      <c r="E105" s="59">
        <f t="shared" si="10"/>
        <v>13</v>
      </c>
      <c r="F105" s="59">
        <f t="shared" si="10"/>
        <v>15</v>
      </c>
      <c r="G105" s="59">
        <f t="shared" si="10"/>
        <v>16</v>
      </c>
      <c r="H105" s="59">
        <f t="shared" si="10"/>
        <v>13</v>
      </c>
      <c r="I105" s="59">
        <f t="shared" si="10"/>
        <v>12</v>
      </c>
      <c r="J105" s="28"/>
      <c r="S105" s="28"/>
    </row>
    <row r="106" ht="14.25" customHeight="1">
      <c r="G106" s="60"/>
      <c r="H106" s="60"/>
      <c r="I106" s="60"/>
      <c r="J106" s="28"/>
      <c r="S106" s="28"/>
    </row>
    <row r="107" ht="14.25" customHeight="1">
      <c r="C107" s="15">
        <f>sum(B105:I105)</f>
        <v>114</v>
      </c>
      <c r="G107" s="60"/>
      <c r="H107" s="60"/>
      <c r="I107" s="60"/>
      <c r="J107" s="28"/>
      <c r="S107" s="28"/>
    </row>
    <row r="108" ht="14.25" customHeight="1">
      <c r="B108" s="15">
        <f>count(B3:B98)</f>
        <v>93</v>
      </c>
      <c r="C108" s="15">
        <f t="shared" ref="C108:I108" si="11">count(C3:C103)</f>
        <v>94</v>
      </c>
      <c r="D108" s="15">
        <f t="shared" si="11"/>
        <v>91</v>
      </c>
      <c r="E108" s="15">
        <f t="shared" si="11"/>
        <v>93</v>
      </c>
      <c r="F108" s="15">
        <f t="shared" si="11"/>
        <v>94</v>
      </c>
      <c r="G108" s="15">
        <f t="shared" si="11"/>
        <v>94</v>
      </c>
      <c r="H108" s="15">
        <f t="shared" si="11"/>
        <v>92</v>
      </c>
      <c r="I108" s="15">
        <f t="shared" si="11"/>
        <v>93</v>
      </c>
      <c r="J108" s="28"/>
      <c r="S108" s="28"/>
    </row>
    <row r="109" ht="14.25" customHeight="1">
      <c r="G109" s="60"/>
      <c r="H109" s="60"/>
      <c r="I109" s="60"/>
      <c r="J109" s="28"/>
      <c r="S109" s="28"/>
    </row>
    <row r="110" ht="14.25" customHeight="1">
      <c r="B110" s="15">
        <f>sum(B108:I108)</f>
        <v>744</v>
      </c>
      <c r="G110" s="60"/>
      <c r="H110" s="60"/>
      <c r="I110" s="60"/>
      <c r="J110" s="28"/>
      <c r="S110" s="28"/>
    </row>
    <row r="111" ht="14.25" customHeight="1">
      <c r="G111" s="60"/>
      <c r="H111" s="60"/>
      <c r="I111" s="60"/>
      <c r="J111" s="28"/>
      <c r="S111" s="28"/>
    </row>
    <row r="112" ht="14.25" customHeight="1">
      <c r="C112" s="15">
        <f>155/744*100</f>
        <v>20.83333333</v>
      </c>
      <c r="G112" s="60"/>
      <c r="H112" s="60"/>
      <c r="I112" s="60"/>
      <c r="J112" s="28"/>
      <c r="S112" s="28"/>
    </row>
    <row r="113" ht="14.25" customHeight="1">
      <c r="G113" s="60"/>
      <c r="H113" s="60"/>
      <c r="I113" s="60"/>
      <c r="J113" s="28"/>
      <c r="S113" s="28"/>
    </row>
    <row r="114" ht="14.25" customHeight="1">
      <c r="G114" s="60"/>
      <c r="H114" s="60"/>
      <c r="I114" s="60"/>
      <c r="J114" s="28"/>
      <c r="S114" s="28"/>
    </row>
    <row r="115" ht="14.25" customHeight="1">
      <c r="C115" s="15">
        <f>9/B110*100</f>
        <v>1.209677419</v>
      </c>
      <c r="G115" s="60"/>
      <c r="H115" s="60"/>
      <c r="I115" s="60"/>
      <c r="J115" s="28"/>
      <c r="S115" s="28"/>
    </row>
    <row r="116" ht="14.25" customHeight="1">
      <c r="G116" s="60"/>
      <c r="H116" s="60"/>
      <c r="I116" s="60"/>
      <c r="J116" s="28"/>
      <c r="S116" s="28"/>
    </row>
    <row r="117" ht="14.25" customHeight="1">
      <c r="G117" s="60"/>
      <c r="H117" s="60"/>
      <c r="I117" s="60"/>
      <c r="J117" s="28"/>
      <c r="S117" s="28"/>
    </row>
    <row r="118" ht="14.25" customHeight="1">
      <c r="G118" s="60"/>
      <c r="H118" s="60"/>
      <c r="I118" s="60"/>
      <c r="J118" s="28"/>
      <c r="S118" s="28"/>
    </row>
    <row r="119" ht="14.25" customHeight="1">
      <c r="G119" s="60"/>
      <c r="H119" s="60"/>
      <c r="I119" s="60"/>
      <c r="J119" s="28"/>
      <c r="S119" s="28"/>
    </row>
    <row r="120" ht="14.25" customHeight="1">
      <c r="G120" s="60"/>
      <c r="H120" s="60"/>
      <c r="I120" s="60"/>
      <c r="J120" s="28"/>
      <c r="S120" s="28"/>
    </row>
    <row r="121" ht="14.25" customHeight="1">
      <c r="G121" s="60"/>
      <c r="H121" s="60"/>
      <c r="I121" s="60"/>
      <c r="J121" s="28"/>
      <c r="S121" s="28"/>
    </row>
    <row r="122" ht="14.25" customHeight="1">
      <c r="G122" s="60"/>
      <c r="H122" s="60"/>
      <c r="I122" s="60"/>
      <c r="J122" s="28"/>
      <c r="S122" s="28"/>
    </row>
    <row r="123" ht="14.25" customHeight="1">
      <c r="G123" s="60"/>
      <c r="H123" s="60"/>
      <c r="I123" s="60"/>
      <c r="J123" s="28"/>
      <c r="S123" s="28"/>
    </row>
    <row r="124" ht="14.25" customHeight="1">
      <c r="G124" s="60"/>
      <c r="H124" s="60"/>
      <c r="I124" s="60"/>
      <c r="J124" s="28"/>
      <c r="S124" s="28"/>
    </row>
    <row r="125" ht="14.25" customHeight="1">
      <c r="G125" s="60"/>
      <c r="H125" s="60"/>
      <c r="I125" s="60"/>
      <c r="J125" s="28"/>
      <c r="S125" s="28"/>
    </row>
    <row r="126" ht="14.25" customHeight="1">
      <c r="G126" s="60"/>
      <c r="H126" s="60"/>
      <c r="I126" s="60"/>
      <c r="J126" s="28"/>
      <c r="S126" s="28"/>
    </row>
    <row r="127" ht="14.25" customHeight="1">
      <c r="G127" s="60"/>
      <c r="H127" s="60"/>
      <c r="I127" s="60"/>
      <c r="J127" s="28"/>
      <c r="S127" s="28"/>
    </row>
    <row r="128" ht="14.25" customHeight="1">
      <c r="G128" s="60"/>
      <c r="H128" s="60"/>
      <c r="I128" s="60"/>
      <c r="J128" s="28"/>
      <c r="S128" s="28"/>
    </row>
    <row r="129" ht="14.25" customHeight="1">
      <c r="G129" s="60"/>
      <c r="H129" s="60"/>
      <c r="I129" s="60"/>
      <c r="J129" s="28"/>
      <c r="S129" s="28"/>
    </row>
    <row r="130" ht="14.25" customHeight="1">
      <c r="G130" s="60"/>
      <c r="H130" s="60"/>
      <c r="I130" s="60"/>
      <c r="J130" s="28"/>
      <c r="S130" s="28"/>
    </row>
    <row r="131" ht="14.25" customHeight="1">
      <c r="G131" s="60"/>
      <c r="H131" s="60"/>
      <c r="I131" s="60"/>
      <c r="J131" s="28"/>
      <c r="S131" s="28"/>
    </row>
    <row r="132" ht="14.25" customHeight="1">
      <c r="G132" s="60"/>
      <c r="H132" s="60"/>
      <c r="I132" s="60"/>
      <c r="J132" s="28"/>
      <c r="S132" s="28"/>
    </row>
    <row r="133" ht="14.25" customHeight="1">
      <c r="G133" s="60"/>
      <c r="H133" s="60"/>
      <c r="I133" s="60"/>
      <c r="J133" s="28"/>
      <c r="S133" s="28"/>
    </row>
    <row r="134" ht="14.25" customHeight="1">
      <c r="G134" s="60"/>
      <c r="H134" s="60"/>
      <c r="I134" s="60"/>
      <c r="J134" s="28"/>
      <c r="S134" s="28"/>
    </row>
    <row r="135" ht="14.25" customHeight="1">
      <c r="G135" s="60"/>
      <c r="H135" s="60"/>
      <c r="I135" s="60"/>
      <c r="J135" s="28"/>
      <c r="S135" s="28"/>
    </row>
    <row r="136" ht="14.25" customHeight="1">
      <c r="G136" s="60"/>
      <c r="H136" s="60"/>
      <c r="I136" s="60"/>
      <c r="J136" s="28"/>
      <c r="S136" s="28"/>
    </row>
    <row r="137" ht="14.25" customHeight="1">
      <c r="G137" s="60"/>
      <c r="H137" s="60"/>
      <c r="I137" s="60"/>
      <c r="J137" s="28"/>
      <c r="S137" s="28"/>
    </row>
    <row r="138" ht="14.25" customHeight="1">
      <c r="G138" s="60"/>
      <c r="H138" s="60"/>
      <c r="I138" s="60"/>
      <c r="J138" s="28"/>
      <c r="S138" s="28"/>
    </row>
    <row r="139" ht="14.25" customHeight="1">
      <c r="G139" s="60"/>
      <c r="H139" s="60"/>
      <c r="I139" s="60"/>
      <c r="J139" s="28"/>
      <c r="S139" s="28"/>
    </row>
    <row r="140" ht="14.25" customHeight="1">
      <c r="G140" s="60"/>
      <c r="H140" s="60"/>
      <c r="I140" s="60"/>
      <c r="J140" s="28"/>
      <c r="S140" s="28"/>
    </row>
    <row r="141" ht="14.25" customHeight="1">
      <c r="G141" s="60"/>
      <c r="H141" s="60"/>
      <c r="I141" s="60"/>
      <c r="J141" s="28"/>
      <c r="S141" s="28"/>
    </row>
    <row r="142" ht="14.25" customHeight="1">
      <c r="G142" s="60"/>
      <c r="H142" s="60"/>
      <c r="I142" s="60"/>
      <c r="J142" s="28"/>
      <c r="S142" s="28"/>
    </row>
    <row r="143" ht="14.25" customHeight="1">
      <c r="G143" s="60"/>
      <c r="H143" s="60"/>
      <c r="I143" s="60"/>
      <c r="J143" s="28"/>
      <c r="S143" s="28"/>
    </row>
    <row r="144" ht="14.25" customHeight="1">
      <c r="G144" s="60"/>
      <c r="H144" s="60"/>
      <c r="I144" s="60"/>
      <c r="J144" s="28"/>
      <c r="S144" s="28"/>
    </row>
    <row r="145" ht="14.25" customHeight="1">
      <c r="G145" s="60"/>
      <c r="H145" s="60"/>
      <c r="I145" s="60"/>
      <c r="J145" s="28"/>
      <c r="S145" s="28"/>
    </row>
    <row r="146" ht="14.25" customHeight="1">
      <c r="G146" s="60"/>
      <c r="H146" s="60"/>
      <c r="I146" s="60"/>
      <c r="J146" s="28"/>
      <c r="S146" s="28"/>
    </row>
    <row r="147" ht="14.25" customHeight="1">
      <c r="G147" s="60"/>
      <c r="H147" s="60"/>
      <c r="I147" s="60"/>
      <c r="J147" s="28"/>
      <c r="S147" s="28"/>
    </row>
    <row r="148" ht="14.25" customHeight="1">
      <c r="G148" s="60"/>
      <c r="H148" s="60"/>
      <c r="I148" s="60"/>
      <c r="J148" s="28"/>
      <c r="S148" s="28"/>
    </row>
    <row r="149" ht="14.25" customHeight="1">
      <c r="G149" s="60"/>
      <c r="H149" s="60"/>
      <c r="I149" s="60"/>
      <c r="J149" s="28"/>
      <c r="S149" s="28"/>
    </row>
    <row r="150" ht="14.25" customHeight="1">
      <c r="G150" s="60"/>
      <c r="H150" s="60"/>
      <c r="I150" s="60"/>
      <c r="J150" s="28"/>
      <c r="S150" s="28"/>
    </row>
    <row r="151" ht="14.25" customHeight="1">
      <c r="G151" s="60"/>
      <c r="H151" s="60"/>
      <c r="I151" s="60"/>
      <c r="J151" s="28"/>
      <c r="S151" s="28"/>
    </row>
    <row r="152" ht="14.25" customHeight="1">
      <c r="G152" s="60"/>
      <c r="H152" s="60"/>
      <c r="I152" s="60"/>
      <c r="J152" s="28"/>
      <c r="S152" s="28"/>
    </row>
    <row r="153" ht="14.25" customHeight="1">
      <c r="G153" s="60"/>
      <c r="H153" s="60"/>
      <c r="I153" s="60"/>
      <c r="J153" s="28"/>
      <c r="S153" s="28"/>
    </row>
    <row r="154" ht="14.25" customHeight="1">
      <c r="G154" s="60"/>
      <c r="H154" s="60"/>
      <c r="I154" s="60"/>
      <c r="J154" s="28"/>
      <c r="S154" s="28"/>
    </row>
    <row r="155" ht="14.25" customHeight="1">
      <c r="G155" s="60"/>
      <c r="H155" s="60"/>
      <c r="I155" s="60"/>
      <c r="J155" s="28"/>
      <c r="S155" s="28"/>
    </row>
    <row r="156" ht="14.25" customHeight="1">
      <c r="G156" s="60"/>
      <c r="H156" s="60"/>
      <c r="I156" s="60"/>
      <c r="J156" s="28"/>
      <c r="S156" s="28"/>
    </row>
    <row r="157" ht="14.25" customHeight="1">
      <c r="G157" s="60"/>
      <c r="H157" s="60"/>
      <c r="I157" s="60"/>
      <c r="J157" s="28"/>
      <c r="S157" s="28"/>
    </row>
    <row r="158" ht="14.25" customHeight="1">
      <c r="G158" s="60"/>
      <c r="H158" s="60"/>
      <c r="I158" s="60"/>
      <c r="J158" s="28"/>
      <c r="S158" s="28"/>
    </row>
    <row r="159" ht="14.25" customHeight="1">
      <c r="G159" s="60"/>
      <c r="H159" s="60"/>
      <c r="I159" s="60"/>
      <c r="J159" s="28"/>
      <c r="S159" s="28"/>
    </row>
    <row r="160" ht="14.25" customHeight="1">
      <c r="G160" s="60"/>
      <c r="H160" s="60"/>
      <c r="I160" s="60"/>
      <c r="J160" s="28"/>
      <c r="S160" s="28"/>
    </row>
    <row r="161" ht="14.25" customHeight="1">
      <c r="G161" s="60"/>
      <c r="H161" s="60"/>
      <c r="I161" s="60"/>
      <c r="J161" s="28"/>
      <c r="S161" s="28"/>
    </row>
    <row r="162" ht="14.25" customHeight="1">
      <c r="G162" s="60"/>
      <c r="H162" s="60"/>
      <c r="I162" s="60"/>
      <c r="J162" s="28"/>
      <c r="S162" s="28"/>
    </row>
    <row r="163" ht="14.25" customHeight="1">
      <c r="G163" s="60"/>
      <c r="H163" s="60"/>
      <c r="I163" s="60"/>
      <c r="J163" s="28"/>
      <c r="S163" s="28"/>
    </row>
    <row r="164" ht="14.25" customHeight="1">
      <c r="G164" s="60"/>
      <c r="H164" s="60"/>
      <c r="I164" s="60"/>
      <c r="J164" s="28"/>
      <c r="S164" s="28"/>
    </row>
    <row r="165" ht="14.25" customHeight="1">
      <c r="G165" s="60"/>
      <c r="H165" s="60"/>
      <c r="I165" s="60"/>
      <c r="J165" s="28"/>
      <c r="S165" s="28"/>
    </row>
    <row r="166" ht="14.25" customHeight="1">
      <c r="G166" s="60"/>
      <c r="H166" s="60"/>
      <c r="I166" s="60"/>
      <c r="J166" s="28"/>
      <c r="S166" s="28"/>
    </row>
    <row r="167" ht="14.25" customHeight="1">
      <c r="G167" s="60"/>
      <c r="H167" s="60"/>
      <c r="I167" s="60"/>
      <c r="J167" s="28"/>
      <c r="S167" s="28"/>
    </row>
    <row r="168" ht="14.25" customHeight="1">
      <c r="G168" s="60"/>
      <c r="H168" s="60"/>
      <c r="I168" s="60"/>
      <c r="J168" s="28"/>
      <c r="S168" s="28"/>
    </row>
    <row r="169" ht="14.25" customHeight="1">
      <c r="G169" s="60"/>
      <c r="H169" s="60"/>
      <c r="I169" s="60"/>
      <c r="J169" s="28"/>
      <c r="S169" s="28"/>
    </row>
    <row r="170" ht="14.25" customHeight="1">
      <c r="G170" s="60"/>
      <c r="H170" s="60"/>
      <c r="I170" s="60"/>
      <c r="J170" s="28"/>
      <c r="S170" s="28"/>
    </row>
    <row r="171" ht="14.25" customHeight="1">
      <c r="G171" s="60"/>
      <c r="H171" s="60"/>
      <c r="I171" s="60"/>
      <c r="J171" s="28"/>
      <c r="S171" s="28"/>
    </row>
    <row r="172" ht="14.25" customHeight="1">
      <c r="G172" s="60"/>
      <c r="H172" s="60"/>
      <c r="I172" s="60"/>
      <c r="J172" s="28"/>
      <c r="S172" s="28"/>
    </row>
    <row r="173" ht="14.25" customHeight="1">
      <c r="G173" s="60"/>
      <c r="H173" s="60"/>
      <c r="I173" s="60"/>
      <c r="J173" s="28"/>
      <c r="S173" s="28"/>
    </row>
    <row r="174" ht="14.25" customHeight="1">
      <c r="G174" s="60"/>
      <c r="H174" s="60"/>
      <c r="I174" s="60"/>
      <c r="J174" s="28"/>
      <c r="S174" s="28"/>
    </row>
    <row r="175" ht="14.25" customHeight="1">
      <c r="G175" s="60"/>
      <c r="H175" s="60"/>
      <c r="I175" s="60"/>
      <c r="J175" s="28"/>
      <c r="S175" s="28"/>
    </row>
    <row r="176" ht="14.25" customHeight="1">
      <c r="G176" s="60"/>
      <c r="H176" s="60"/>
      <c r="I176" s="60"/>
      <c r="J176" s="28"/>
      <c r="S176" s="28"/>
    </row>
    <row r="177" ht="14.25" customHeight="1">
      <c r="G177" s="60"/>
      <c r="H177" s="60"/>
      <c r="I177" s="60"/>
      <c r="J177" s="28"/>
      <c r="S177" s="28"/>
    </row>
    <row r="178" ht="14.25" customHeight="1">
      <c r="G178" s="60"/>
      <c r="H178" s="60"/>
      <c r="I178" s="60"/>
      <c r="J178" s="28"/>
      <c r="S178" s="28"/>
    </row>
    <row r="179" ht="14.25" customHeight="1">
      <c r="G179" s="60"/>
      <c r="H179" s="60"/>
      <c r="I179" s="60"/>
      <c r="J179" s="28"/>
      <c r="S179" s="28"/>
    </row>
    <row r="180" ht="14.25" customHeight="1">
      <c r="G180" s="60"/>
      <c r="H180" s="60"/>
      <c r="I180" s="60"/>
      <c r="J180" s="28"/>
      <c r="S180" s="28"/>
    </row>
    <row r="181" ht="14.25" customHeight="1">
      <c r="G181" s="60"/>
      <c r="H181" s="60"/>
      <c r="I181" s="60"/>
      <c r="J181" s="28"/>
      <c r="S181" s="28"/>
    </row>
    <row r="182" ht="14.25" customHeight="1">
      <c r="G182" s="60"/>
      <c r="H182" s="60"/>
      <c r="I182" s="60"/>
      <c r="J182" s="28"/>
      <c r="S182" s="28"/>
    </row>
    <row r="183" ht="14.25" customHeight="1">
      <c r="G183" s="60"/>
      <c r="H183" s="60"/>
      <c r="I183" s="60"/>
      <c r="J183" s="28"/>
      <c r="S183" s="28"/>
    </row>
    <row r="184" ht="14.25" customHeight="1">
      <c r="G184" s="60"/>
      <c r="H184" s="60"/>
      <c r="I184" s="60"/>
      <c r="J184" s="28"/>
      <c r="S184" s="28"/>
    </row>
    <row r="185" ht="14.25" customHeight="1">
      <c r="G185" s="60"/>
      <c r="H185" s="60"/>
      <c r="I185" s="60"/>
      <c r="J185" s="28"/>
      <c r="S185" s="28"/>
    </row>
    <row r="186" ht="14.25" customHeight="1">
      <c r="G186" s="60"/>
      <c r="H186" s="60"/>
      <c r="I186" s="60"/>
      <c r="J186" s="28"/>
      <c r="S186" s="28"/>
    </row>
    <row r="187" ht="14.25" customHeight="1">
      <c r="G187" s="60"/>
      <c r="H187" s="60"/>
      <c r="I187" s="60"/>
      <c r="J187" s="28"/>
      <c r="S187" s="28"/>
    </row>
    <row r="188" ht="14.25" customHeight="1">
      <c r="G188" s="60"/>
      <c r="H188" s="60"/>
      <c r="I188" s="60"/>
      <c r="J188" s="28"/>
      <c r="S188" s="28"/>
    </row>
    <row r="189" ht="14.25" customHeight="1">
      <c r="G189" s="60"/>
      <c r="H189" s="60"/>
      <c r="I189" s="60"/>
      <c r="J189" s="28"/>
      <c r="S189" s="28"/>
    </row>
    <row r="190" ht="14.25" customHeight="1">
      <c r="G190" s="60"/>
      <c r="H190" s="60"/>
      <c r="I190" s="60"/>
      <c r="J190" s="28"/>
      <c r="S190" s="28"/>
    </row>
    <row r="191" ht="14.25" customHeight="1">
      <c r="G191" s="60"/>
      <c r="H191" s="60"/>
      <c r="I191" s="60"/>
      <c r="J191" s="28"/>
      <c r="S191" s="28"/>
    </row>
    <row r="192" ht="14.25" customHeight="1">
      <c r="G192" s="60"/>
      <c r="H192" s="60"/>
      <c r="I192" s="60"/>
      <c r="J192" s="28"/>
      <c r="S192" s="28"/>
    </row>
    <row r="193" ht="14.25" customHeight="1">
      <c r="G193" s="60"/>
      <c r="H193" s="60"/>
      <c r="I193" s="60"/>
      <c r="J193" s="28"/>
      <c r="S193" s="28"/>
    </row>
    <row r="194" ht="14.25" customHeight="1">
      <c r="G194" s="60"/>
      <c r="H194" s="60"/>
      <c r="I194" s="60"/>
      <c r="J194" s="28"/>
      <c r="S194" s="28"/>
    </row>
    <row r="195" ht="14.25" customHeight="1">
      <c r="G195" s="60"/>
      <c r="H195" s="60"/>
      <c r="I195" s="60"/>
      <c r="J195" s="28"/>
      <c r="S195" s="28"/>
    </row>
    <row r="196" ht="14.25" customHeight="1">
      <c r="G196" s="60"/>
      <c r="H196" s="60"/>
      <c r="I196" s="60"/>
      <c r="J196" s="28"/>
      <c r="S196" s="28"/>
    </row>
    <row r="197" ht="14.25" customHeight="1">
      <c r="G197" s="60"/>
      <c r="H197" s="60"/>
      <c r="I197" s="60"/>
      <c r="J197" s="28"/>
      <c r="S197" s="28"/>
    </row>
    <row r="198" ht="14.25" customHeight="1">
      <c r="G198" s="60"/>
      <c r="H198" s="60"/>
      <c r="I198" s="60"/>
      <c r="J198" s="28"/>
      <c r="S198" s="28"/>
    </row>
    <row r="199" ht="14.25" customHeight="1">
      <c r="G199" s="60"/>
      <c r="H199" s="60"/>
      <c r="I199" s="60"/>
      <c r="J199" s="28"/>
      <c r="S199" s="28"/>
    </row>
    <row r="200" ht="14.25" customHeight="1">
      <c r="G200" s="60"/>
      <c r="H200" s="60"/>
      <c r="I200" s="60"/>
      <c r="J200" s="28"/>
      <c r="S200" s="28"/>
    </row>
    <row r="201" ht="14.25" customHeight="1">
      <c r="G201" s="60"/>
      <c r="H201" s="60"/>
      <c r="I201" s="60"/>
      <c r="J201" s="28"/>
      <c r="S201" s="28"/>
    </row>
    <row r="202" ht="14.25" customHeight="1">
      <c r="G202" s="60"/>
      <c r="H202" s="60"/>
      <c r="I202" s="60"/>
      <c r="J202" s="28"/>
      <c r="S202" s="28"/>
    </row>
    <row r="203" ht="14.25" customHeight="1">
      <c r="G203" s="60"/>
      <c r="H203" s="60"/>
      <c r="I203" s="60"/>
      <c r="J203" s="28"/>
      <c r="S203" s="28"/>
    </row>
    <row r="204" ht="14.25" customHeight="1">
      <c r="G204" s="60"/>
      <c r="H204" s="60"/>
      <c r="I204" s="60"/>
      <c r="J204" s="28"/>
      <c r="S204" s="28"/>
    </row>
    <row r="205" ht="14.25" customHeight="1">
      <c r="G205" s="60"/>
      <c r="H205" s="60"/>
      <c r="I205" s="60"/>
      <c r="J205" s="28"/>
      <c r="S205" s="28"/>
    </row>
    <row r="206" ht="14.25" customHeight="1">
      <c r="G206" s="60"/>
      <c r="H206" s="60"/>
      <c r="I206" s="60"/>
      <c r="J206" s="28"/>
      <c r="S206" s="28"/>
    </row>
    <row r="207" ht="14.25" customHeight="1">
      <c r="G207" s="60"/>
      <c r="H207" s="60"/>
      <c r="I207" s="60"/>
      <c r="J207" s="28"/>
      <c r="S207" s="28"/>
    </row>
    <row r="208" ht="14.25" customHeight="1">
      <c r="G208" s="60"/>
      <c r="H208" s="60"/>
      <c r="I208" s="60"/>
      <c r="J208" s="28"/>
      <c r="S208" s="28"/>
    </row>
    <row r="209" ht="14.25" customHeight="1">
      <c r="G209" s="60"/>
      <c r="H209" s="60"/>
      <c r="I209" s="60"/>
      <c r="J209" s="28"/>
      <c r="S209" s="28"/>
    </row>
    <row r="210" ht="14.25" customHeight="1">
      <c r="G210" s="60"/>
      <c r="H210" s="60"/>
      <c r="I210" s="60"/>
      <c r="J210" s="28"/>
      <c r="S210" s="28"/>
    </row>
    <row r="211" ht="14.25" customHeight="1">
      <c r="G211" s="60"/>
      <c r="H211" s="60"/>
      <c r="I211" s="60"/>
      <c r="J211" s="28"/>
      <c r="S211" s="28"/>
    </row>
    <row r="212" ht="14.25" customHeight="1">
      <c r="G212" s="60"/>
      <c r="H212" s="60"/>
      <c r="I212" s="60"/>
      <c r="J212" s="28"/>
      <c r="S212" s="28"/>
    </row>
    <row r="213" ht="14.25" customHeight="1">
      <c r="G213" s="60"/>
      <c r="H213" s="60"/>
      <c r="I213" s="60"/>
      <c r="J213" s="28"/>
      <c r="S213" s="28"/>
    </row>
    <row r="214" ht="14.25" customHeight="1">
      <c r="G214" s="60"/>
      <c r="H214" s="60"/>
      <c r="I214" s="60"/>
      <c r="J214" s="28"/>
      <c r="S214" s="28"/>
    </row>
    <row r="215" ht="14.25" customHeight="1">
      <c r="G215" s="60"/>
      <c r="H215" s="60"/>
      <c r="I215" s="60"/>
      <c r="J215" s="28"/>
      <c r="S215" s="28"/>
    </row>
    <row r="216" ht="14.25" customHeight="1">
      <c r="G216" s="60"/>
      <c r="H216" s="60"/>
      <c r="I216" s="60"/>
      <c r="J216" s="28"/>
      <c r="S216" s="28"/>
    </row>
    <row r="217" ht="14.25" customHeight="1">
      <c r="G217" s="60"/>
      <c r="H217" s="60"/>
      <c r="I217" s="60"/>
      <c r="J217" s="28"/>
      <c r="S217" s="28"/>
    </row>
    <row r="218" ht="14.25" customHeight="1">
      <c r="G218" s="60"/>
      <c r="H218" s="60"/>
      <c r="I218" s="60"/>
      <c r="J218" s="28"/>
      <c r="S218" s="28"/>
    </row>
    <row r="219" ht="14.25" customHeight="1">
      <c r="G219" s="60"/>
      <c r="H219" s="60"/>
      <c r="I219" s="60"/>
      <c r="J219" s="28"/>
      <c r="S219" s="28"/>
    </row>
    <row r="220" ht="14.25" customHeight="1">
      <c r="G220" s="60"/>
      <c r="H220" s="60"/>
      <c r="I220" s="60"/>
      <c r="J220" s="28"/>
      <c r="S220" s="28"/>
    </row>
    <row r="221" ht="14.25" customHeight="1">
      <c r="G221" s="60"/>
      <c r="H221" s="60"/>
      <c r="I221" s="60"/>
      <c r="J221" s="28"/>
      <c r="S221" s="28"/>
    </row>
    <row r="222" ht="14.25" customHeight="1">
      <c r="G222" s="60"/>
      <c r="H222" s="60"/>
      <c r="I222" s="60"/>
      <c r="J222" s="28"/>
      <c r="S222" s="28"/>
    </row>
    <row r="223" ht="14.25" customHeight="1">
      <c r="G223" s="60"/>
      <c r="H223" s="60"/>
      <c r="I223" s="60"/>
      <c r="J223" s="28"/>
      <c r="S223" s="28"/>
    </row>
    <row r="224" ht="14.25" customHeight="1">
      <c r="G224" s="60"/>
      <c r="H224" s="60"/>
      <c r="I224" s="60"/>
      <c r="J224" s="28"/>
      <c r="S224" s="28"/>
    </row>
    <row r="225" ht="14.25" customHeight="1">
      <c r="G225" s="60"/>
      <c r="H225" s="60"/>
      <c r="I225" s="60"/>
      <c r="J225" s="28"/>
      <c r="S225" s="28"/>
    </row>
    <row r="226" ht="14.25" customHeight="1">
      <c r="G226" s="60"/>
      <c r="H226" s="60"/>
      <c r="I226" s="60"/>
      <c r="J226" s="28"/>
      <c r="S226" s="28"/>
    </row>
    <row r="227" ht="14.25" customHeight="1">
      <c r="G227" s="60"/>
      <c r="H227" s="60"/>
      <c r="I227" s="60"/>
      <c r="J227" s="28"/>
      <c r="S227" s="28"/>
    </row>
    <row r="228" ht="14.25" customHeight="1">
      <c r="G228" s="60"/>
      <c r="H228" s="60"/>
      <c r="I228" s="60"/>
      <c r="J228" s="28"/>
      <c r="S228" s="28"/>
    </row>
    <row r="229" ht="14.25" customHeight="1">
      <c r="G229" s="60"/>
      <c r="H229" s="60"/>
      <c r="I229" s="60"/>
      <c r="J229" s="28"/>
      <c r="S229" s="28"/>
    </row>
    <row r="230" ht="14.25" customHeight="1">
      <c r="G230" s="60"/>
      <c r="H230" s="60"/>
      <c r="I230" s="60"/>
      <c r="J230" s="28"/>
      <c r="S230" s="28"/>
    </row>
    <row r="231" ht="14.25" customHeight="1">
      <c r="G231" s="60"/>
      <c r="H231" s="60"/>
      <c r="I231" s="60"/>
      <c r="J231" s="28"/>
      <c r="S231" s="28"/>
    </row>
    <row r="232" ht="14.25" customHeight="1">
      <c r="G232" s="60"/>
      <c r="H232" s="60"/>
      <c r="I232" s="60"/>
      <c r="J232" s="28"/>
      <c r="S232" s="28"/>
    </row>
    <row r="233" ht="14.25" customHeight="1">
      <c r="G233" s="60"/>
      <c r="H233" s="60"/>
      <c r="I233" s="60"/>
      <c r="J233" s="28"/>
      <c r="S233" s="28"/>
    </row>
    <row r="234" ht="14.25" customHeight="1">
      <c r="G234" s="60"/>
      <c r="H234" s="60"/>
      <c r="I234" s="60"/>
      <c r="J234" s="28"/>
      <c r="S234" s="28"/>
    </row>
    <row r="235" ht="14.25" customHeight="1">
      <c r="G235" s="60"/>
      <c r="H235" s="60"/>
      <c r="I235" s="60"/>
      <c r="J235" s="28"/>
      <c r="S235" s="28"/>
    </row>
    <row r="236" ht="14.25" customHeight="1">
      <c r="G236" s="60"/>
      <c r="H236" s="60"/>
      <c r="I236" s="60"/>
      <c r="J236" s="28"/>
      <c r="S236" s="28"/>
    </row>
    <row r="237" ht="14.25" customHeight="1">
      <c r="G237" s="60"/>
      <c r="H237" s="60"/>
      <c r="I237" s="60"/>
      <c r="J237" s="28"/>
      <c r="S237" s="28"/>
    </row>
    <row r="238" ht="14.25" customHeight="1">
      <c r="G238" s="60"/>
      <c r="H238" s="60"/>
      <c r="I238" s="60"/>
      <c r="J238" s="28"/>
      <c r="S238" s="28"/>
    </row>
    <row r="239" ht="14.25" customHeight="1">
      <c r="G239" s="60"/>
      <c r="H239" s="60"/>
      <c r="I239" s="60"/>
      <c r="J239" s="28"/>
      <c r="S239" s="28"/>
    </row>
    <row r="240" ht="14.25" customHeight="1">
      <c r="G240" s="60"/>
      <c r="H240" s="60"/>
      <c r="I240" s="60"/>
      <c r="J240" s="28"/>
      <c r="S240" s="28"/>
    </row>
    <row r="241" ht="14.25" customHeight="1">
      <c r="G241" s="60"/>
      <c r="H241" s="60"/>
      <c r="I241" s="60"/>
      <c r="J241" s="28"/>
      <c r="S241" s="28"/>
    </row>
    <row r="242" ht="14.25" customHeight="1">
      <c r="G242" s="60"/>
      <c r="H242" s="60"/>
      <c r="I242" s="60"/>
      <c r="J242" s="28"/>
      <c r="S242" s="28"/>
    </row>
    <row r="243" ht="14.25" customHeight="1">
      <c r="G243" s="60"/>
      <c r="H243" s="60"/>
      <c r="I243" s="60"/>
      <c r="J243" s="28"/>
      <c r="S243" s="28"/>
    </row>
    <row r="244" ht="14.25" customHeight="1">
      <c r="G244" s="60"/>
      <c r="H244" s="60"/>
      <c r="I244" s="60"/>
      <c r="J244" s="28"/>
      <c r="S244" s="28"/>
    </row>
    <row r="245" ht="14.25" customHeight="1">
      <c r="G245" s="60"/>
      <c r="H245" s="60"/>
      <c r="I245" s="60"/>
      <c r="J245" s="28"/>
      <c r="S245" s="28"/>
    </row>
    <row r="246" ht="14.25" customHeight="1">
      <c r="G246" s="60"/>
      <c r="H246" s="60"/>
      <c r="I246" s="60"/>
      <c r="J246" s="28"/>
      <c r="S246" s="28"/>
    </row>
    <row r="247" ht="14.25" customHeight="1">
      <c r="G247" s="60"/>
      <c r="H247" s="60"/>
      <c r="I247" s="60"/>
      <c r="J247" s="28"/>
      <c r="S247" s="28"/>
    </row>
    <row r="248" ht="14.25" customHeight="1">
      <c r="G248" s="60"/>
      <c r="H248" s="60"/>
      <c r="I248" s="60"/>
      <c r="J248" s="28"/>
      <c r="S248" s="28"/>
    </row>
    <row r="249" ht="14.25" customHeight="1">
      <c r="G249" s="60"/>
      <c r="H249" s="60"/>
      <c r="I249" s="60"/>
      <c r="J249" s="28"/>
      <c r="S249" s="28"/>
    </row>
    <row r="250" ht="14.25" customHeight="1">
      <c r="G250" s="60"/>
      <c r="H250" s="60"/>
      <c r="I250" s="60"/>
      <c r="J250" s="28"/>
      <c r="S250" s="28"/>
    </row>
    <row r="251" ht="14.25" customHeight="1">
      <c r="G251" s="60"/>
      <c r="H251" s="60"/>
      <c r="I251" s="60"/>
      <c r="J251" s="28"/>
      <c r="S251" s="28"/>
    </row>
    <row r="252" ht="14.25" customHeight="1">
      <c r="G252" s="60"/>
      <c r="H252" s="60"/>
      <c r="I252" s="60"/>
      <c r="J252" s="28"/>
      <c r="S252" s="28"/>
    </row>
    <row r="253" ht="14.25" customHeight="1">
      <c r="G253" s="60"/>
      <c r="H253" s="60"/>
      <c r="I253" s="60"/>
      <c r="J253" s="28"/>
      <c r="S253" s="28"/>
    </row>
    <row r="254" ht="14.25" customHeight="1">
      <c r="G254" s="60"/>
      <c r="H254" s="60"/>
      <c r="I254" s="60"/>
      <c r="J254" s="28"/>
      <c r="S254" s="28"/>
    </row>
    <row r="255" ht="14.25" customHeight="1">
      <c r="G255" s="60"/>
      <c r="H255" s="60"/>
      <c r="I255" s="60"/>
      <c r="J255" s="28"/>
      <c r="S255" s="28"/>
    </row>
    <row r="256" ht="14.25" customHeight="1">
      <c r="G256" s="60"/>
      <c r="H256" s="60"/>
      <c r="I256" s="60"/>
      <c r="J256" s="28"/>
      <c r="S256" s="28"/>
    </row>
    <row r="257" ht="14.25" customHeight="1">
      <c r="G257" s="60"/>
      <c r="H257" s="60"/>
      <c r="I257" s="60"/>
      <c r="J257" s="28"/>
      <c r="S257" s="28"/>
    </row>
    <row r="258" ht="14.25" customHeight="1">
      <c r="G258" s="60"/>
      <c r="H258" s="60"/>
      <c r="I258" s="60"/>
      <c r="J258" s="28"/>
      <c r="S258" s="28"/>
    </row>
    <row r="259" ht="14.25" customHeight="1">
      <c r="G259" s="60"/>
      <c r="H259" s="60"/>
      <c r="I259" s="60"/>
      <c r="J259" s="28"/>
      <c r="S259" s="28"/>
    </row>
    <row r="260" ht="14.25" customHeight="1">
      <c r="G260" s="60"/>
      <c r="H260" s="60"/>
      <c r="I260" s="60"/>
      <c r="J260" s="28"/>
      <c r="S260" s="28"/>
    </row>
    <row r="261" ht="14.25" customHeight="1">
      <c r="G261" s="60"/>
      <c r="H261" s="60"/>
      <c r="I261" s="60"/>
      <c r="J261" s="28"/>
      <c r="S261" s="28"/>
    </row>
    <row r="262" ht="14.25" customHeight="1">
      <c r="G262" s="60"/>
      <c r="H262" s="60"/>
      <c r="I262" s="60"/>
      <c r="J262" s="28"/>
      <c r="S262" s="28"/>
    </row>
    <row r="263" ht="14.25" customHeight="1">
      <c r="G263" s="60"/>
      <c r="H263" s="60"/>
      <c r="I263" s="60"/>
      <c r="J263" s="28"/>
      <c r="S263" s="28"/>
    </row>
    <row r="264" ht="14.25" customHeight="1">
      <c r="G264" s="60"/>
      <c r="H264" s="60"/>
      <c r="I264" s="60"/>
      <c r="J264" s="28"/>
      <c r="S264" s="28"/>
    </row>
    <row r="265" ht="14.25" customHeight="1">
      <c r="G265" s="60"/>
      <c r="H265" s="60"/>
      <c r="I265" s="60"/>
      <c r="J265" s="28"/>
      <c r="S265" s="28"/>
    </row>
    <row r="266" ht="14.25" customHeight="1">
      <c r="G266" s="60"/>
      <c r="H266" s="60"/>
      <c r="I266" s="60"/>
      <c r="J266" s="28"/>
      <c r="S266" s="28"/>
    </row>
    <row r="267" ht="14.25" customHeight="1">
      <c r="G267" s="60"/>
      <c r="H267" s="60"/>
      <c r="I267" s="60"/>
      <c r="J267" s="28"/>
      <c r="S267" s="28"/>
    </row>
    <row r="268" ht="14.25" customHeight="1">
      <c r="G268" s="60"/>
      <c r="H268" s="60"/>
      <c r="I268" s="60"/>
      <c r="J268" s="28"/>
      <c r="S268" s="28"/>
    </row>
    <row r="269" ht="14.25" customHeight="1">
      <c r="G269" s="60"/>
      <c r="H269" s="60"/>
      <c r="I269" s="60"/>
      <c r="J269" s="28"/>
      <c r="S269" s="28"/>
    </row>
    <row r="270" ht="14.25" customHeight="1">
      <c r="G270" s="60"/>
      <c r="H270" s="60"/>
      <c r="I270" s="60"/>
      <c r="J270" s="28"/>
      <c r="S270" s="28"/>
    </row>
    <row r="271" ht="14.25" customHeight="1">
      <c r="G271" s="60"/>
      <c r="H271" s="60"/>
      <c r="I271" s="60"/>
      <c r="J271" s="28"/>
      <c r="S271" s="28"/>
    </row>
    <row r="272" ht="14.25" customHeight="1">
      <c r="G272" s="60"/>
      <c r="H272" s="60"/>
      <c r="I272" s="60"/>
      <c r="J272" s="28"/>
      <c r="S272" s="28"/>
    </row>
    <row r="273" ht="14.25" customHeight="1">
      <c r="G273" s="60"/>
      <c r="H273" s="60"/>
      <c r="I273" s="60"/>
      <c r="J273" s="28"/>
      <c r="S273" s="28"/>
    </row>
    <row r="274" ht="14.25" customHeight="1">
      <c r="G274" s="60"/>
      <c r="H274" s="60"/>
      <c r="I274" s="60"/>
      <c r="J274" s="28"/>
      <c r="S274" s="28"/>
    </row>
    <row r="275" ht="14.25" customHeight="1">
      <c r="G275" s="60"/>
      <c r="H275" s="60"/>
      <c r="I275" s="60"/>
      <c r="J275" s="28"/>
      <c r="S275" s="28"/>
    </row>
    <row r="276" ht="14.25" customHeight="1">
      <c r="G276" s="60"/>
      <c r="H276" s="60"/>
      <c r="I276" s="60"/>
      <c r="J276" s="28"/>
      <c r="S276" s="28"/>
    </row>
    <row r="277" ht="14.25" customHeight="1">
      <c r="G277" s="60"/>
      <c r="H277" s="60"/>
      <c r="I277" s="60"/>
      <c r="J277" s="28"/>
      <c r="S277" s="28"/>
    </row>
    <row r="278" ht="14.25" customHeight="1">
      <c r="G278" s="60"/>
      <c r="H278" s="60"/>
      <c r="I278" s="60"/>
      <c r="J278" s="28"/>
      <c r="S278" s="28"/>
    </row>
    <row r="279" ht="14.25" customHeight="1">
      <c r="G279" s="60"/>
      <c r="H279" s="60"/>
      <c r="I279" s="60"/>
      <c r="J279" s="28"/>
      <c r="S279" s="28"/>
    </row>
    <row r="280" ht="14.25" customHeight="1">
      <c r="G280" s="60"/>
      <c r="H280" s="60"/>
      <c r="I280" s="60"/>
      <c r="J280" s="28"/>
      <c r="S280" s="28"/>
    </row>
    <row r="281" ht="14.25" customHeight="1">
      <c r="G281" s="60"/>
      <c r="H281" s="60"/>
      <c r="I281" s="60"/>
      <c r="J281" s="28"/>
      <c r="S281" s="28"/>
    </row>
    <row r="282" ht="14.25" customHeight="1">
      <c r="G282" s="60"/>
      <c r="H282" s="60"/>
      <c r="I282" s="60"/>
      <c r="J282" s="28"/>
      <c r="S282" s="28"/>
    </row>
    <row r="283" ht="14.25" customHeight="1">
      <c r="G283" s="60"/>
      <c r="H283" s="60"/>
      <c r="I283" s="60"/>
      <c r="J283" s="28"/>
      <c r="S283" s="28"/>
    </row>
    <row r="284" ht="14.25" customHeight="1">
      <c r="G284" s="60"/>
      <c r="H284" s="60"/>
      <c r="I284" s="60"/>
      <c r="J284" s="28"/>
      <c r="S284" s="28"/>
    </row>
    <row r="285" ht="14.25" customHeight="1">
      <c r="G285" s="60"/>
      <c r="H285" s="60"/>
      <c r="I285" s="60"/>
      <c r="J285" s="28"/>
      <c r="S285" s="28"/>
    </row>
    <row r="286" ht="14.25" customHeight="1">
      <c r="G286" s="60"/>
      <c r="H286" s="60"/>
      <c r="I286" s="60"/>
      <c r="J286" s="28"/>
      <c r="S286" s="28"/>
    </row>
    <row r="287" ht="14.25" customHeight="1">
      <c r="G287" s="60"/>
      <c r="H287" s="60"/>
      <c r="I287" s="60"/>
      <c r="J287" s="28"/>
      <c r="S287" s="28"/>
    </row>
    <row r="288" ht="14.25" customHeight="1">
      <c r="G288" s="60"/>
      <c r="H288" s="60"/>
      <c r="I288" s="60"/>
      <c r="J288" s="28"/>
      <c r="S288" s="28"/>
    </row>
    <row r="289" ht="14.25" customHeight="1">
      <c r="G289" s="60"/>
      <c r="H289" s="60"/>
      <c r="I289" s="60"/>
      <c r="J289" s="28"/>
      <c r="S289" s="28"/>
    </row>
    <row r="290" ht="14.25" customHeight="1">
      <c r="G290" s="60"/>
      <c r="H290" s="60"/>
      <c r="I290" s="60"/>
      <c r="J290" s="28"/>
      <c r="S290" s="28"/>
    </row>
    <row r="291" ht="14.25" customHeight="1">
      <c r="G291" s="60"/>
      <c r="H291" s="60"/>
      <c r="I291" s="60"/>
      <c r="J291" s="28"/>
      <c r="S291" s="28"/>
    </row>
    <row r="292" ht="14.25" customHeight="1">
      <c r="G292" s="60"/>
      <c r="H292" s="60"/>
      <c r="I292" s="60"/>
      <c r="J292" s="28"/>
      <c r="S292" s="28"/>
    </row>
    <row r="293" ht="14.25" customHeight="1">
      <c r="G293" s="60"/>
      <c r="H293" s="60"/>
      <c r="I293" s="60"/>
      <c r="J293" s="28"/>
      <c r="S293" s="28"/>
    </row>
    <row r="294" ht="14.25" customHeight="1">
      <c r="G294" s="60"/>
      <c r="H294" s="60"/>
      <c r="I294" s="60"/>
      <c r="J294" s="28"/>
      <c r="S294" s="28"/>
    </row>
    <row r="295" ht="14.25" customHeight="1">
      <c r="G295" s="60"/>
      <c r="H295" s="60"/>
      <c r="I295" s="60"/>
      <c r="J295" s="28"/>
      <c r="S295" s="28"/>
    </row>
    <row r="296" ht="14.25" customHeight="1">
      <c r="G296" s="60"/>
      <c r="H296" s="60"/>
      <c r="I296" s="60"/>
      <c r="J296" s="28"/>
      <c r="S296" s="28"/>
    </row>
    <row r="297" ht="14.25" customHeight="1">
      <c r="G297" s="60"/>
      <c r="H297" s="60"/>
      <c r="I297" s="60"/>
      <c r="J297" s="28"/>
      <c r="S297" s="28"/>
    </row>
    <row r="298" ht="14.25" customHeight="1">
      <c r="G298" s="60"/>
      <c r="H298" s="60"/>
      <c r="I298" s="60"/>
      <c r="J298" s="28"/>
      <c r="S298" s="28"/>
    </row>
    <row r="299" ht="14.25" customHeight="1">
      <c r="G299" s="60"/>
      <c r="H299" s="60"/>
      <c r="I299" s="60"/>
      <c r="J299" s="28"/>
      <c r="S299" s="28"/>
    </row>
    <row r="300" ht="14.25" customHeight="1">
      <c r="G300" s="60"/>
      <c r="H300" s="60"/>
      <c r="I300" s="60"/>
      <c r="J300" s="28"/>
      <c r="S300" s="28"/>
    </row>
    <row r="301" ht="14.25" customHeight="1">
      <c r="G301" s="60"/>
      <c r="H301" s="60"/>
      <c r="I301" s="60"/>
      <c r="J301" s="28"/>
      <c r="S301" s="28"/>
    </row>
    <row r="302" ht="14.25" customHeight="1">
      <c r="G302" s="60"/>
      <c r="H302" s="60"/>
      <c r="I302" s="60"/>
      <c r="J302" s="28"/>
      <c r="S302" s="28"/>
    </row>
    <row r="303" ht="14.25" customHeight="1">
      <c r="G303" s="60"/>
      <c r="H303" s="60"/>
      <c r="I303" s="60"/>
      <c r="J303" s="28"/>
      <c r="S303" s="28"/>
    </row>
    <row r="304" ht="14.25" customHeight="1">
      <c r="G304" s="60"/>
      <c r="H304" s="60"/>
      <c r="I304" s="60"/>
      <c r="J304" s="28"/>
      <c r="S304" s="28"/>
    </row>
    <row r="305" ht="14.25" customHeight="1">
      <c r="G305" s="60"/>
      <c r="H305" s="60"/>
      <c r="I305" s="60"/>
      <c r="J305" s="28"/>
      <c r="S305" s="28"/>
    </row>
    <row r="306" ht="14.25" customHeight="1">
      <c r="G306" s="60"/>
      <c r="H306" s="60"/>
      <c r="I306" s="60"/>
      <c r="J306" s="28"/>
      <c r="S306" s="28"/>
    </row>
    <row r="307" ht="14.25" customHeight="1">
      <c r="G307" s="60"/>
      <c r="H307" s="60"/>
      <c r="I307" s="60"/>
      <c r="J307" s="28"/>
      <c r="S307" s="28"/>
    </row>
    <row r="308" ht="14.25" customHeight="1">
      <c r="G308" s="60"/>
      <c r="H308" s="60"/>
      <c r="I308" s="60"/>
      <c r="J308" s="28"/>
      <c r="S308" s="28"/>
    </row>
    <row r="309" ht="14.25" customHeight="1">
      <c r="G309" s="60"/>
      <c r="H309" s="60"/>
      <c r="I309" s="60"/>
      <c r="J309" s="28"/>
      <c r="S309" s="28"/>
    </row>
    <row r="310" ht="14.25" customHeight="1">
      <c r="G310" s="60"/>
      <c r="H310" s="60"/>
      <c r="I310" s="60"/>
      <c r="J310" s="28"/>
      <c r="S310" s="28"/>
    </row>
    <row r="311" ht="14.25" customHeight="1">
      <c r="G311" s="60"/>
      <c r="H311" s="60"/>
      <c r="I311" s="60"/>
      <c r="J311" s="28"/>
      <c r="S311" s="28"/>
    </row>
    <row r="312" ht="14.25" customHeight="1">
      <c r="G312" s="60"/>
      <c r="H312" s="60"/>
      <c r="I312" s="60"/>
      <c r="J312" s="28"/>
      <c r="S312" s="28"/>
    </row>
    <row r="313" ht="14.25" customHeight="1">
      <c r="G313" s="60"/>
      <c r="H313" s="60"/>
      <c r="I313" s="60"/>
      <c r="J313" s="28"/>
      <c r="S313" s="28"/>
    </row>
    <row r="314" ht="14.25" customHeight="1">
      <c r="G314" s="60"/>
      <c r="H314" s="60"/>
      <c r="I314" s="60"/>
      <c r="J314" s="28"/>
      <c r="S314" s="28"/>
    </row>
    <row r="315" ht="14.25" customHeight="1">
      <c r="G315" s="60"/>
      <c r="H315" s="60"/>
      <c r="I315" s="60"/>
      <c r="J315" s="28"/>
      <c r="S315" s="28"/>
    </row>
    <row r="316" ht="14.25" customHeight="1">
      <c r="G316" s="60"/>
      <c r="H316" s="60"/>
      <c r="I316" s="60"/>
      <c r="J316" s="28"/>
      <c r="S316" s="28"/>
    </row>
    <row r="317" ht="14.25" customHeight="1">
      <c r="G317" s="60"/>
      <c r="H317" s="60"/>
      <c r="I317" s="60"/>
      <c r="J317" s="28"/>
      <c r="S317" s="28"/>
    </row>
    <row r="318" ht="14.25" customHeight="1">
      <c r="G318" s="60"/>
      <c r="H318" s="60"/>
      <c r="I318" s="60"/>
      <c r="J318" s="28"/>
      <c r="S318" s="28"/>
    </row>
    <row r="319" ht="14.25" customHeight="1">
      <c r="G319" s="60"/>
      <c r="H319" s="60"/>
      <c r="I319" s="60"/>
      <c r="J319" s="28"/>
      <c r="S319" s="28"/>
    </row>
    <row r="320" ht="14.25" customHeight="1">
      <c r="G320" s="60"/>
      <c r="H320" s="60"/>
      <c r="I320" s="60"/>
      <c r="J320" s="28"/>
      <c r="S320" s="28"/>
    </row>
    <row r="321" ht="14.25" customHeight="1">
      <c r="G321" s="60"/>
      <c r="H321" s="60"/>
      <c r="I321" s="60"/>
      <c r="J321" s="28"/>
      <c r="S321" s="28"/>
    </row>
    <row r="322" ht="14.25" customHeight="1">
      <c r="G322" s="60"/>
      <c r="H322" s="60"/>
      <c r="I322" s="60"/>
      <c r="J322" s="28"/>
      <c r="S322" s="28"/>
    </row>
    <row r="323" ht="14.25" customHeight="1">
      <c r="G323" s="60"/>
      <c r="H323" s="60"/>
      <c r="I323" s="60"/>
      <c r="J323" s="28"/>
      <c r="S323" s="28"/>
    </row>
    <row r="324" ht="14.25" customHeight="1">
      <c r="G324" s="60"/>
      <c r="H324" s="60"/>
      <c r="I324" s="60"/>
      <c r="J324" s="28"/>
      <c r="S324" s="28"/>
    </row>
    <row r="325" ht="14.25" customHeight="1">
      <c r="G325" s="60"/>
      <c r="H325" s="60"/>
      <c r="I325" s="60"/>
      <c r="J325" s="28"/>
      <c r="S325" s="28"/>
    </row>
    <row r="326" ht="14.25" customHeight="1">
      <c r="G326" s="60"/>
      <c r="H326" s="60"/>
      <c r="I326" s="60"/>
      <c r="J326" s="28"/>
      <c r="S326" s="28"/>
    </row>
    <row r="327" ht="14.25" customHeight="1">
      <c r="G327" s="60"/>
      <c r="H327" s="60"/>
      <c r="I327" s="60"/>
      <c r="J327" s="28"/>
      <c r="S327" s="28"/>
    </row>
    <row r="328" ht="14.25" customHeight="1">
      <c r="G328" s="60"/>
      <c r="H328" s="60"/>
      <c r="I328" s="60"/>
      <c r="J328" s="28"/>
      <c r="S328" s="28"/>
    </row>
    <row r="329" ht="14.25" customHeight="1">
      <c r="G329" s="60"/>
      <c r="H329" s="60"/>
      <c r="I329" s="60"/>
      <c r="J329" s="28"/>
      <c r="S329" s="28"/>
    </row>
    <row r="330" ht="14.25" customHeight="1">
      <c r="G330" s="60"/>
      <c r="H330" s="60"/>
      <c r="I330" s="60"/>
      <c r="J330" s="28"/>
      <c r="S330" s="28"/>
    </row>
    <row r="331" ht="14.25" customHeight="1">
      <c r="G331" s="60"/>
      <c r="H331" s="60"/>
      <c r="I331" s="60"/>
      <c r="J331" s="28"/>
      <c r="S331" s="28"/>
    </row>
    <row r="332" ht="14.25" customHeight="1">
      <c r="G332" s="60"/>
      <c r="H332" s="60"/>
      <c r="I332" s="60"/>
      <c r="J332" s="28"/>
      <c r="S332" s="28"/>
    </row>
    <row r="333" ht="14.25" customHeight="1">
      <c r="G333" s="60"/>
      <c r="H333" s="60"/>
      <c r="I333" s="60"/>
      <c r="J333" s="28"/>
      <c r="S333" s="28"/>
    </row>
    <row r="334" ht="14.25" customHeight="1">
      <c r="G334" s="60"/>
      <c r="H334" s="60"/>
      <c r="I334" s="60"/>
      <c r="J334" s="28"/>
      <c r="S334" s="28"/>
    </row>
    <row r="335" ht="14.25" customHeight="1">
      <c r="G335" s="60"/>
      <c r="H335" s="60"/>
      <c r="I335" s="60"/>
      <c r="J335" s="28"/>
      <c r="S335" s="28"/>
    </row>
    <row r="336" ht="14.25" customHeight="1">
      <c r="G336" s="60"/>
      <c r="H336" s="60"/>
      <c r="I336" s="60"/>
      <c r="J336" s="28"/>
      <c r="S336" s="28"/>
    </row>
    <row r="337" ht="14.25" customHeight="1">
      <c r="G337" s="60"/>
      <c r="H337" s="60"/>
      <c r="I337" s="60"/>
      <c r="J337" s="28"/>
      <c r="S337" s="28"/>
    </row>
    <row r="338" ht="14.25" customHeight="1">
      <c r="G338" s="60"/>
      <c r="H338" s="60"/>
      <c r="I338" s="60"/>
      <c r="J338" s="28"/>
      <c r="S338" s="28"/>
    </row>
    <row r="339" ht="14.25" customHeight="1">
      <c r="G339" s="60"/>
      <c r="H339" s="60"/>
      <c r="I339" s="60"/>
      <c r="J339" s="28"/>
      <c r="S339" s="28"/>
    </row>
    <row r="340" ht="14.25" customHeight="1">
      <c r="G340" s="60"/>
      <c r="H340" s="60"/>
      <c r="I340" s="60"/>
      <c r="J340" s="28"/>
      <c r="S340" s="28"/>
    </row>
    <row r="341" ht="14.25" customHeight="1">
      <c r="G341" s="60"/>
      <c r="H341" s="60"/>
      <c r="I341" s="60"/>
      <c r="J341" s="28"/>
      <c r="S341" s="28"/>
    </row>
    <row r="342" ht="14.25" customHeight="1">
      <c r="G342" s="60"/>
      <c r="H342" s="60"/>
      <c r="I342" s="60"/>
      <c r="J342" s="28"/>
      <c r="S342" s="28"/>
    </row>
    <row r="343" ht="14.25" customHeight="1">
      <c r="G343" s="60"/>
      <c r="H343" s="60"/>
      <c r="I343" s="60"/>
      <c r="J343" s="28"/>
      <c r="S343" s="28"/>
    </row>
    <row r="344" ht="14.25" customHeight="1">
      <c r="G344" s="60"/>
      <c r="H344" s="60"/>
      <c r="I344" s="60"/>
      <c r="J344" s="28"/>
      <c r="S344" s="28"/>
    </row>
    <row r="345" ht="14.25" customHeight="1">
      <c r="G345" s="60"/>
      <c r="H345" s="60"/>
      <c r="I345" s="60"/>
      <c r="J345" s="28"/>
      <c r="S345" s="28"/>
    </row>
    <row r="346" ht="14.25" customHeight="1">
      <c r="G346" s="60"/>
      <c r="H346" s="60"/>
      <c r="I346" s="60"/>
      <c r="J346" s="28"/>
      <c r="S346" s="28"/>
    </row>
    <row r="347" ht="14.25" customHeight="1">
      <c r="G347" s="60"/>
      <c r="H347" s="60"/>
      <c r="I347" s="60"/>
      <c r="J347" s="28"/>
      <c r="S347" s="28"/>
    </row>
    <row r="348" ht="14.25" customHeight="1">
      <c r="G348" s="60"/>
      <c r="H348" s="60"/>
      <c r="I348" s="60"/>
      <c r="J348" s="28"/>
      <c r="S348" s="28"/>
    </row>
    <row r="349" ht="14.25" customHeight="1">
      <c r="G349" s="60"/>
      <c r="H349" s="60"/>
      <c r="I349" s="60"/>
      <c r="J349" s="28"/>
      <c r="S349" s="28"/>
    </row>
    <row r="350" ht="14.25" customHeight="1">
      <c r="G350" s="60"/>
      <c r="H350" s="60"/>
      <c r="I350" s="60"/>
      <c r="J350" s="28"/>
      <c r="S350" s="28"/>
    </row>
    <row r="351" ht="14.25" customHeight="1">
      <c r="G351" s="60"/>
      <c r="H351" s="60"/>
      <c r="I351" s="60"/>
      <c r="J351" s="28"/>
      <c r="S351" s="28"/>
    </row>
    <row r="352" ht="14.25" customHeight="1">
      <c r="G352" s="60"/>
      <c r="H352" s="60"/>
      <c r="I352" s="60"/>
      <c r="J352" s="28"/>
      <c r="S352" s="28"/>
    </row>
    <row r="353" ht="14.25" customHeight="1">
      <c r="G353" s="60"/>
      <c r="H353" s="60"/>
      <c r="I353" s="60"/>
      <c r="J353" s="28"/>
      <c r="S353" s="28"/>
    </row>
    <row r="354" ht="14.25" customHeight="1">
      <c r="G354" s="60"/>
      <c r="H354" s="60"/>
      <c r="I354" s="60"/>
      <c r="J354" s="28"/>
      <c r="S354" s="28"/>
    </row>
    <row r="355" ht="14.25" customHeight="1">
      <c r="G355" s="60"/>
      <c r="H355" s="60"/>
      <c r="I355" s="60"/>
      <c r="J355" s="28"/>
      <c r="S355" s="28"/>
    </row>
    <row r="356" ht="14.25" customHeight="1">
      <c r="G356" s="60"/>
      <c r="H356" s="60"/>
      <c r="I356" s="60"/>
      <c r="J356" s="28"/>
      <c r="S356" s="28"/>
    </row>
    <row r="357" ht="14.25" customHeight="1">
      <c r="G357" s="60"/>
      <c r="H357" s="60"/>
      <c r="I357" s="60"/>
      <c r="J357" s="28"/>
      <c r="S357" s="28"/>
    </row>
    <row r="358" ht="14.25" customHeight="1">
      <c r="G358" s="60"/>
      <c r="H358" s="60"/>
      <c r="I358" s="60"/>
      <c r="J358" s="28"/>
      <c r="S358" s="28"/>
    </row>
    <row r="359" ht="14.25" customHeight="1">
      <c r="G359" s="60"/>
      <c r="H359" s="60"/>
      <c r="I359" s="60"/>
      <c r="J359" s="28"/>
      <c r="S359" s="28"/>
    </row>
    <row r="360" ht="14.25" customHeight="1">
      <c r="G360" s="60"/>
      <c r="H360" s="60"/>
      <c r="I360" s="60"/>
      <c r="J360" s="28"/>
      <c r="S360" s="28"/>
    </row>
    <row r="361" ht="14.25" customHeight="1">
      <c r="G361" s="60"/>
      <c r="H361" s="60"/>
      <c r="I361" s="60"/>
      <c r="J361" s="28"/>
      <c r="S361" s="28"/>
    </row>
    <row r="362" ht="14.25" customHeight="1">
      <c r="G362" s="60"/>
      <c r="H362" s="60"/>
      <c r="I362" s="60"/>
      <c r="J362" s="28"/>
      <c r="S362" s="28"/>
    </row>
    <row r="363" ht="14.25" customHeight="1">
      <c r="G363" s="60"/>
      <c r="H363" s="60"/>
      <c r="I363" s="60"/>
      <c r="J363" s="28"/>
      <c r="S363" s="28"/>
    </row>
    <row r="364" ht="14.25" customHeight="1">
      <c r="G364" s="60"/>
      <c r="H364" s="60"/>
      <c r="I364" s="60"/>
      <c r="J364" s="28"/>
      <c r="S364" s="28"/>
    </row>
    <row r="365" ht="14.25" customHeight="1">
      <c r="G365" s="60"/>
      <c r="H365" s="60"/>
      <c r="I365" s="60"/>
      <c r="J365" s="28"/>
      <c r="S365" s="28"/>
    </row>
    <row r="366" ht="14.25" customHeight="1">
      <c r="G366" s="60"/>
      <c r="H366" s="60"/>
      <c r="I366" s="60"/>
      <c r="J366" s="28"/>
      <c r="S366" s="28"/>
    </row>
    <row r="367" ht="14.25" customHeight="1">
      <c r="G367" s="60"/>
      <c r="H367" s="60"/>
      <c r="I367" s="60"/>
      <c r="J367" s="28"/>
      <c r="S367" s="28"/>
    </row>
    <row r="368" ht="14.25" customHeight="1">
      <c r="G368" s="60"/>
      <c r="H368" s="60"/>
      <c r="I368" s="60"/>
      <c r="J368" s="28"/>
      <c r="S368" s="28"/>
    </row>
    <row r="369" ht="14.25" customHeight="1">
      <c r="G369" s="60"/>
      <c r="H369" s="60"/>
      <c r="I369" s="60"/>
      <c r="J369" s="28"/>
      <c r="S369" s="28"/>
    </row>
    <row r="370" ht="14.25" customHeight="1">
      <c r="G370" s="60"/>
      <c r="H370" s="60"/>
      <c r="I370" s="60"/>
      <c r="J370" s="28"/>
      <c r="S370" s="28"/>
    </row>
    <row r="371" ht="14.25" customHeight="1">
      <c r="G371" s="60"/>
      <c r="H371" s="60"/>
      <c r="I371" s="60"/>
      <c r="J371" s="28"/>
      <c r="S371" s="28"/>
    </row>
    <row r="372" ht="14.25" customHeight="1">
      <c r="G372" s="60"/>
      <c r="H372" s="60"/>
      <c r="I372" s="60"/>
      <c r="J372" s="28"/>
      <c r="S372" s="28"/>
    </row>
    <row r="373" ht="14.25" customHeight="1">
      <c r="G373" s="60"/>
      <c r="H373" s="60"/>
      <c r="I373" s="60"/>
      <c r="J373" s="28"/>
      <c r="S373" s="28"/>
    </row>
    <row r="374" ht="14.25" customHeight="1">
      <c r="G374" s="60"/>
      <c r="H374" s="60"/>
      <c r="I374" s="60"/>
      <c r="J374" s="28"/>
      <c r="S374" s="28"/>
    </row>
    <row r="375" ht="14.25" customHeight="1">
      <c r="G375" s="60"/>
      <c r="H375" s="60"/>
      <c r="I375" s="60"/>
      <c r="J375" s="28"/>
      <c r="S375" s="28"/>
    </row>
    <row r="376" ht="14.25" customHeight="1">
      <c r="G376" s="60"/>
      <c r="H376" s="60"/>
      <c r="I376" s="60"/>
      <c r="J376" s="28"/>
      <c r="S376" s="28"/>
    </row>
    <row r="377" ht="14.25" customHeight="1">
      <c r="G377" s="60"/>
      <c r="H377" s="60"/>
      <c r="I377" s="60"/>
      <c r="J377" s="28"/>
      <c r="S377" s="28"/>
    </row>
    <row r="378" ht="14.25" customHeight="1">
      <c r="G378" s="60"/>
      <c r="H378" s="60"/>
      <c r="I378" s="60"/>
      <c r="J378" s="28"/>
      <c r="S378" s="28"/>
    </row>
    <row r="379" ht="14.25" customHeight="1">
      <c r="G379" s="60"/>
      <c r="H379" s="60"/>
      <c r="I379" s="60"/>
      <c r="J379" s="28"/>
      <c r="S379" s="28"/>
    </row>
    <row r="380" ht="14.25" customHeight="1">
      <c r="G380" s="60"/>
      <c r="H380" s="60"/>
      <c r="I380" s="60"/>
      <c r="J380" s="28"/>
      <c r="S380" s="28"/>
    </row>
    <row r="381" ht="14.25" customHeight="1">
      <c r="G381" s="60"/>
      <c r="H381" s="60"/>
      <c r="I381" s="60"/>
      <c r="J381" s="28"/>
      <c r="S381" s="28"/>
    </row>
    <row r="382" ht="14.25" customHeight="1">
      <c r="G382" s="60"/>
      <c r="H382" s="60"/>
      <c r="I382" s="60"/>
      <c r="J382" s="28"/>
      <c r="S382" s="28"/>
    </row>
    <row r="383" ht="14.25" customHeight="1">
      <c r="G383" s="60"/>
      <c r="H383" s="60"/>
      <c r="I383" s="60"/>
      <c r="J383" s="28"/>
      <c r="S383" s="28"/>
    </row>
    <row r="384" ht="14.25" customHeight="1">
      <c r="G384" s="60"/>
      <c r="H384" s="60"/>
      <c r="I384" s="60"/>
      <c r="J384" s="28"/>
      <c r="S384" s="28"/>
    </row>
    <row r="385" ht="14.25" customHeight="1">
      <c r="G385" s="60"/>
      <c r="H385" s="60"/>
      <c r="I385" s="60"/>
      <c r="J385" s="28"/>
      <c r="S385" s="28"/>
    </row>
    <row r="386" ht="14.25" customHeight="1">
      <c r="G386" s="60"/>
      <c r="H386" s="60"/>
      <c r="I386" s="60"/>
      <c r="J386" s="28"/>
      <c r="S386" s="28"/>
    </row>
    <row r="387" ht="14.25" customHeight="1">
      <c r="G387" s="60"/>
      <c r="H387" s="60"/>
      <c r="I387" s="60"/>
      <c r="J387" s="28"/>
      <c r="S387" s="28"/>
    </row>
    <row r="388" ht="14.25" customHeight="1">
      <c r="G388" s="60"/>
      <c r="H388" s="60"/>
      <c r="I388" s="60"/>
      <c r="J388" s="28"/>
      <c r="S388" s="28"/>
    </row>
    <row r="389" ht="14.25" customHeight="1">
      <c r="G389" s="60"/>
      <c r="H389" s="60"/>
      <c r="I389" s="60"/>
      <c r="J389" s="28"/>
      <c r="S389" s="28"/>
    </row>
    <row r="390" ht="14.25" customHeight="1">
      <c r="G390" s="60"/>
      <c r="H390" s="60"/>
      <c r="I390" s="60"/>
      <c r="J390" s="28"/>
      <c r="S390" s="28"/>
    </row>
    <row r="391" ht="14.25" customHeight="1">
      <c r="G391" s="60"/>
      <c r="H391" s="60"/>
      <c r="I391" s="60"/>
      <c r="J391" s="28"/>
      <c r="S391" s="28"/>
    </row>
    <row r="392" ht="14.25" customHeight="1">
      <c r="G392" s="60"/>
      <c r="H392" s="60"/>
      <c r="I392" s="60"/>
      <c r="J392" s="28"/>
      <c r="S392" s="28"/>
    </row>
    <row r="393" ht="14.25" customHeight="1">
      <c r="G393" s="60"/>
      <c r="H393" s="60"/>
      <c r="I393" s="60"/>
      <c r="J393" s="28"/>
      <c r="S393" s="28"/>
    </row>
    <row r="394" ht="14.25" customHeight="1">
      <c r="G394" s="60"/>
      <c r="H394" s="60"/>
      <c r="I394" s="60"/>
      <c r="J394" s="28"/>
      <c r="S394" s="28"/>
    </row>
    <row r="395" ht="14.25" customHeight="1">
      <c r="G395" s="60"/>
      <c r="H395" s="60"/>
      <c r="I395" s="60"/>
      <c r="J395" s="28"/>
      <c r="S395" s="28"/>
    </row>
    <row r="396" ht="14.25" customHeight="1">
      <c r="G396" s="60"/>
      <c r="H396" s="60"/>
      <c r="I396" s="60"/>
      <c r="J396" s="28"/>
      <c r="S396" s="28"/>
    </row>
    <row r="397" ht="14.25" customHeight="1">
      <c r="G397" s="60"/>
      <c r="H397" s="60"/>
      <c r="I397" s="60"/>
      <c r="J397" s="28"/>
      <c r="S397" s="28"/>
    </row>
    <row r="398" ht="14.25" customHeight="1">
      <c r="G398" s="60"/>
      <c r="H398" s="60"/>
      <c r="I398" s="60"/>
      <c r="J398" s="28"/>
      <c r="S398" s="28"/>
    </row>
    <row r="399" ht="14.25" customHeight="1">
      <c r="G399" s="60"/>
      <c r="H399" s="60"/>
      <c r="I399" s="60"/>
      <c r="J399" s="28"/>
      <c r="S399" s="28"/>
    </row>
    <row r="400" ht="14.25" customHeight="1">
      <c r="G400" s="60"/>
      <c r="H400" s="60"/>
      <c r="I400" s="60"/>
      <c r="J400" s="28"/>
      <c r="S400" s="28"/>
    </row>
    <row r="401" ht="14.25" customHeight="1">
      <c r="G401" s="60"/>
      <c r="H401" s="60"/>
      <c r="I401" s="60"/>
      <c r="J401" s="28"/>
      <c r="S401" s="28"/>
    </row>
    <row r="402" ht="14.25" customHeight="1">
      <c r="G402" s="60"/>
      <c r="H402" s="60"/>
      <c r="I402" s="60"/>
      <c r="J402" s="28"/>
      <c r="S402" s="28"/>
    </row>
    <row r="403" ht="14.25" customHeight="1">
      <c r="G403" s="60"/>
      <c r="H403" s="60"/>
      <c r="I403" s="60"/>
      <c r="J403" s="28"/>
      <c r="S403" s="28"/>
    </row>
    <row r="404" ht="14.25" customHeight="1">
      <c r="G404" s="60"/>
      <c r="H404" s="60"/>
      <c r="I404" s="60"/>
      <c r="J404" s="28"/>
      <c r="S404" s="28"/>
    </row>
    <row r="405" ht="14.25" customHeight="1">
      <c r="G405" s="60"/>
      <c r="H405" s="60"/>
      <c r="I405" s="60"/>
      <c r="J405" s="28"/>
      <c r="S405" s="28"/>
    </row>
    <row r="406" ht="14.25" customHeight="1">
      <c r="G406" s="60"/>
      <c r="H406" s="60"/>
      <c r="I406" s="60"/>
      <c r="J406" s="28"/>
      <c r="S406" s="28"/>
    </row>
    <row r="407" ht="14.25" customHeight="1">
      <c r="G407" s="60"/>
      <c r="H407" s="60"/>
      <c r="I407" s="60"/>
      <c r="J407" s="28"/>
      <c r="S407" s="28"/>
    </row>
    <row r="408" ht="14.25" customHeight="1">
      <c r="G408" s="60"/>
      <c r="H408" s="60"/>
      <c r="I408" s="60"/>
      <c r="J408" s="28"/>
      <c r="S408" s="28"/>
    </row>
    <row r="409" ht="14.25" customHeight="1">
      <c r="G409" s="60"/>
      <c r="H409" s="60"/>
      <c r="I409" s="60"/>
      <c r="J409" s="28"/>
      <c r="S409" s="28"/>
    </row>
    <row r="410" ht="14.25" customHeight="1">
      <c r="G410" s="60"/>
      <c r="H410" s="60"/>
      <c r="I410" s="60"/>
      <c r="J410" s="28"/>
      <c r="S410" s="28"/>
    </row>
    <row r="411" ht="14.25" customHeight="1">
      <c r="G411" s="60"/>
      <c r="H411" s="60"/>
      <c r="I411" s="60"/>
      <c r="J411" s="28"/>
      <c r="S411" s="28"/>
    </row>
    <row r="412" ht="14.25" customHeight="1">
      <c r="G412" s="60"/>
      <c r="H412" s="60"/>
      <c r="I412" s="60"/>
      <c r="J412" s="28"/>
      <c r="S412" s="28"/>
    </row>
    <row r="413" ht="14.25" customHeight="1">
      <c r="G413" s="60"/>
      <c r="H413" s="60"/>
      <c r="I413" s="60"/>
      <c r="J413" s="28"/>
      <c r="S413" s="28"/>
    </row>
    <row r="414" ht="14.25" customHeight="1">
      <c r="G414" s="60"/>
      <c r="H414" s="60"/>
      <c r="I414" s="60"/>
      <c r="J414" s="28"/>
      <c r="S414" s="28"/>
    </row>
    <row r="415" ht="14.25" customHeight="1">
      <c r="G415" s="60"/>
      <c r="H415" s="60"/>
      <c r="I415" s="60"/>
      <c r="J415" s="28"/>
      <c r="S415" s="28"/>
    </row>
    <row r="416" ht="14.25" customHeight="1">
      <c r="G416" s="60"/>
      <c r="H416" s="60"/>
      <c r="I416" s="60"/>
      <c r="J416" s="28"/>
      <c r="S416" s="28"/>
    </row>
    <row r="417" ht="14.25" customHeight="1">
      <c r="G417" s="60"/>
      <c r="H417" s="60"/>
      <c r="I417" s="60"/>
      <c r="J417" s="28"/>
      <c r="S417" s="28"/>
    </row>
    <row r="418" ht="14.25" customHeight="1">
      <c r="G418" s="60"/>
      <c r="H418" s="60"/>
      <c r="I418" s="60"/>
      <c r="J418" s="28"/>
      <c r="S418" s="28"/>
    </row>
    <row r="419" ht="14.25" customHeight="1">
      <c r="G419" s="60"/>
      <c r="H419" s="60"/>
      <c r="I419" s="60"/>
      <c r="J419" s="28"/>
      <c r="S419" s="28"/>
    </row>
    <row r="420" ht="14.25" customHeight="1">
      <c r="G420" s="60"/>
      <c r="H420" s="60"/>
      <c r="I420" s="60"/>
      <c r="J420" s="28"/>
      <c r="S420" s="28"/>
    </row>
    <row r="421" ht="14.25" customHeight="1">
      <c r="G421" s="60"/>
      <c r="H421" s="60"/>
      <c r="I421" s="60"/>
      <c r="J421" s="28"/>
      <c r="S421" s="28"/>
    </row>
    <row r="422" ht="14.25" customHeight="1">
      <c r="G422" s="60"/>
      <c r="H422" s="60"/>
      <c r="I422" s="60"/>
      <c r="J422" s="28"/>
      <c r="S422" s="28"/>
    </row>
    <row r="423" ht="14.25" customHeight="1">
      <c r="G423" s="60"/>
      <c r="H423" s="60"/>
      <c r="I423" s="60"/>
      <c r="J423" s="28"/>
      <c r="S423" s="28"/>
    </row>
    <row r="424" ht="14.25" customHeight="1">
      <c r="G424" s="60"/>
      <c r="H424" s="60"/>
      <c r="I424" s="60"/>
      <c r="J424" s="28"/>
      <c r="S424" s="28"/>
    </row>
    <row r="425" ht="14.25" customHeight="1">
      <c r="G425" s="60"/>
      <c r="H425" s="60"/>
      <c r="I425" s="60"/>
      <c r="J425" s="28"/>
      <c r="S425" s="28"/>
    </row>
    <row r="426" ht="14.25" customHeight="1">
      <c r="G426" s="60"/>
      <c r="H426" s="60"/>
      <c r="I426" s="60"/>
      <c r="J426" s="28"/>
      <c r="S426" s="28"/>
    </row>
    <row r="427" ht="14.25" customHeight="1">
      <c r="G427" s="60"/>
      <c r="H427" s="60"/>
      <c r="I427" s="60"/>
      <c r="J427" s="28"/>
      <c r="S427" s="28"/>
    </row>
    <row r="428" ht="14.25" customHeight="1">
      <c r="G428" s="60"/>
      <c r="H428" s="60"/>
      <c r="I428" s="60"/>
      <c r="J428" s="28"/>
      <c r="S428" s="28"/>
    </row>
    <row r="429" ht="14.25" customHeight="1">
      <c r="G429" s="60"/>
      <c r="H429" s="60"/>
      <c r="I429" s="60"/>
      <c r="J429" s="28"/>
      <c r="S429" s="28"/>
    </row>
    <row r="430" ht="14.25" customHeight="1">
      <c r="G430" s="60"/>
      <c r="H430" s="60"/>
      <c r="I430" s="60"/>
      <c r="J430" s="28"/>
      <c r="S430" s="28"/>
    </row>
    <row r="431" ht="14.25" customHeight="1">
      <c r="G431" s="60"/>
      <c r="H431" s="60"/>
      <c r="I431" s="60"/>
      <c r="J431" s="28"/>
      <c r="S431" s="28"/>
    </row>
    <row r="432" ht="14.25" customHeight="1">
      <c r="G432" s="60"/>
      <c r="H432" s="60"/>
      <c r="I432" s="60"/>
      <c r="J432" s="28"/>
      <c r="S432" s="28"/>
    </row>
    <row r="433" ht="14.25" customHeight="1">
      <c r="G433" s="60"/>
      <c r="H433" s="60"/>
      <c r="I433" s="60"/>
      <c r="J433" s="28"/>
      <c r="S433" s="28"/>
    </row>
    <row r="434" ht="14.25" customHeight="1">
      <c r="G434" s="60"/>
      <c r="H434" s="60"/>
      <c r="I434" s="60"/>
      <c r="J434" s="28"/>
      <c r="S434" s="28"/>
    </row>
    <row r="435" ht="14.25" customHeight="1">
      <c r="G435" s="60"/>
      <c r="H435" s="60"/>
      <c r="I435" s="60"/>
      <c r="J435" s="28"/>
      <c r="S435" s="28"/>
    </row>
    <row r="436" ht="14.25" customHeight="1">
      <c r="G436" s="60"/>
      <c r="H436" s="60"/>
      <c r="I436" s="60"/>
      <c r="J436" s="28"/>
      <c r="S436" s="28"/>
    </row>
    <row r="437" ht="14.25" customHeight="1">
      <c r="G437" s="60"/>
      <c r="H437" s="60"/>
      <c r="I437" s="60"/>
      <c r="J437" s="28"/>
      <c r="S437" s="28"/>
    </row>
    <row r="438" ht="14.25" customHeight="1">
      <c r="G438" s="60"/>
      <c r="H438" s="60"/>
      <c r="I438" s="60"/>
      <c r="J438" s="28"/>
      <c r="S438" s="28"/>
    </row>
    <row r="439" ht="14.25" customHeight="1">
      <c r="G439" s="60"/>
      <c r="H439" s="60"/>
      <c r="I439" s="60"/>
      <c r="J439" s="28"/>
      <c r="S439" s="28"/>
    </row>
    <row r="440" ht="14.25" customHeight="1">
      <c r="G440" s="60"/>
      <c r="H440" s="60"/>
      <c r="I440" s="60"/>
      <c r="J440" s="28"/>
      <c r="S440" s="28"/>
    </row>
    <row r="441" ht="14.25" customHeight="1">
      <c r="G441" s="60"/>
      <c r="H441" s="60"/>
      <c r="I441" s="60"/>
      <c r="J441" s="28"/>
      <c r="S441" s="28"/>
    </row>
    <row r="442" ht="14.25" customHeight="1">
      <c r="G442" s="60"/>
      <c r="H442" s="60"/>
      <c r="I442" s="60"/>
      <c r="J442" s="28"/>
      <c r="S442" s="28"/>
    </row>
    <row r="443" ht="14.25" customHeight="1">
      <c r="G443" s="60"/>
      <c r="H443" s="60"/>
      <c r="I443" s="60"/>
      <c r="J443" s="28"/>
      <c r="S443" s="28"/>
    </row>
    <row r="444" ht="14.25" customHeight="1">
      <c r="G444" s="60"/>
      <c r="H444" s="60"/>
      <c r="I444" s="60"/>
      <c r="J444" s="28"/>
      <c r="S444" s="28"/>
    </row>
    <row r="445" ht="14.25" customHeight="1">
      <c r="G445" s="60"/>
      <c r="H445" s="60"/>
      <c r="I445" s="60"/>
      <c r="J445" s="28"/>
      <c r="S445" s="28"/>
    </row>
    <row r="446" ht="14.25" customHeight="1">
      <c r="G446" s="60"/>
      <c r="H446" s="60"/>
      <c r="I446" s="60"/>
      <c r="J446" s="28"/>
      <c r="S446" s="28"/>
    </row>
    <row r="447" ht="14.25" customHeight="1">
      <c r="G447" s="60"/>
      <c r="H447" s="60"/>
      <c r="I447" s="60"/>
      <c r="J447" s="28"/>
      <c r="S447" s="28"/>
    </row>
    <row r="448" ht="14.25" customHeight="1">
      <c r="G448" s="60"/>
      <c r="H448" s="60"/>
      <c r="I448" s="60"/>
      <c r="J448" s="28"/>
      <c r="S448" s="28"/>
    </row>
    <row r="449" ht="14.25" customHeight="1">
      <c r="G449" s="60"/>
      <c r="H449" s="60"/>
      <c r="I449" s="60"/>
      <c r="J449" s="28"/>
      <c r="S449" s="28"/>
    </row>
    <row r="450" ht="14.25" customHeight="1">
      <c r="G450" s="60"/>
      <c r="H450" s="60"/>
      <c r="I450" s="60"/>
      <c r="J450" s="28"/>
      <c r="S450" s="28"/>
    </row>
    <row r="451" ht="14.25" customHeight="1">
      <c r="G451" s="60"/>
      <c r="H451" s="60"/>
      <c r="I451" s="60"/>
      <c r="J451" s="28"/>
      <c r="S451" s="28"/>
    </row>
    <row r="452" ht="14.25" customHeight="1">
      <c r="G452" s="60"/>
      <c r="H452" s="60"/>
      <c r="I452" s="60"/>
      <c r="J452" s="28"/>
      <c r="S452" s="28"/>
    </row>
    <row r="453" ht="14.25" customHeight="1">
      <c r="G453" s="60"/>
      <c r="H453" s="60"/>
      <c r="I453" s="60"/>
      <c r="J453" s="28"/>
      <c r="S453" s="28"/>
    </row>
    <row r="454" ht="14.25" customHeight="1">
      <c r="G454" s="60"/>
      <c r="H454" s="60"/>
      <c r="I454" s="60"/>
      <c r="J454" s="28"/>
      <c r="S454" s="28"/>
    </row>
    <row r="455" ht="14.25" customHeight="1">
      <c r="G455" s="60"/>
      <c r="H455" s="60"/>
      <c r="I455" s="60"/>
      <c r="J455" s="28"/>
      <c r="S455" s="28"/>
    </row>
    <row r="456" ht="14.25" customHeight="1">
      <c r="G456" s="60"/>
      <c r="H456" s="60"/>
      <c r="I456" s="60"/>
      <c r="J456" s="28"/>
      <c r="S456" s="28"/>
    </row>
    <row r="457" ht="14.25" customHeight="1">
      <c r="G457" s="60"/>
      <c r="H457" s="60"/>
      <c r="I457" s="60"/>
      <c r="J457" s="28"/>
      <c r="S457" s="28"/>
    </row>
    <row r="458" ht="14.25" customHeight="1">
      <c r="G458" s="60"/>
      <c r="H458" s="60"/>
      <c r="I458" s="60"/>
      <c r="J458" s="28"/>
      <c r="S458" s="28"/>
    </row>
    <row r="459" ht="14.25" customHeight="1">
      <c r="G459" s="60"/>
      <c r="H459" s="60"/>
      <c r="I459" s="60"/>
      <c r="J459" s="28"/>
      <c r="S459" s="28"/>
    </row>
    <row r="460" ht="14.25" customHeight="1">
      <c r="G460" s="60"/>
      <c r="H460" s="60"/>
      <c r="I460" s="60"/>
      <c r="J460" s="28"/>
      <c r="S460" s="28"/>
    </row>
    <row r="461" ht="14.25" customHeight="1">
      <c r="G461" s="60"/>
      <c r="H461" s="60"/>
      <c r="I461" s="60"/>
      <c r="J461" s="28"/>
      <c r="S461" s="28"/>
    </row>
    <row r="462" ht="14.25" customHeight="1">
      <c r="G462" s="60"/>
      <c r="H462" s="60"/>
      <c r="I462" s="60"/>
      <c r="J462" s="28"/>
      <c r="S462" s="28"/>
    </row>
    <row r="463" ht="14.25" customHeight="1">
      <c r="G463" s="60"/>
      <c r="H463" s="60"/>
      <c r="I463" s="60"/>
      <c r="J463" s="28"/>
      <c r="S463" s="28"/>
    </row>
    <row r="464" ht="14.25" customHeight="1">
      <c r="G464" s="60"/>
      <c r="H464" s="60"/>
      <c r="I464" s="60"/>
      <c r="J464" s="28"/>
      <c r="S464" s="28"/>
    </row>
    <row r="465" ht="14.25" customHeight="1">
      <c r="G465" s="60"/>
      <c r="H465" s="60"/>
      <c r="I465" s="60"/>
      <c r="J465" s="28"/>
      <c r="S465" s="28"/>
    </row>
    <row r="466" ht="14.25" customHeight="1">
      <c r="G466" s="60"/>
      <c r="H466" s="60"/>
      <c r="I466" s="60"/>
      <c r="J466" s="28"/>
      <c r="S466" s="28"/>
    </row>
    <row r="467" ht="14.25" customHeight="1">
      <c r="G467" s="60"/>
      <c r="H467" s="60"/>
      <c r="I467" s="60"/>
      <c r="J467" s="28"/>
      <c r="S467" s="28"/>
    </row>
    <row r="468" ht="14.25" customHeight="1">
      <c r="G468" s="60"/>
      <c r="H468" s="60"/>
      <c r="I468" s="60"/>
      <c r="J468" s="28"/>
      <c r="S468" s="28"/>
    </row>
    <row r="469" ht="14.25" customHeight="1">
      <c r="G469" s="60"/>
      <c r="H469" s="60"/>
      <c r="I469" s="60"/>
      <c r="J469" s="28"/>
      <c r="S469" s="28"/>
    </row>
    <row r="470" ht="14.25" customHeight="1">
      <c r="G470" s="60"/>
      <c r="H470" s="60"/>
      <c r="I470" s="60"/>
      <c r="J470" s="28"/>
      <c r="S470" s="28"/>
    </row>
    <row r="471" ht="14.25" customHeight="1">
      <c r="G471" s="60"/>
      <c r="H471" s="60"/>
      <c r="I471" s="60"/>
      <c r="J471" s="28"/>
      <c r="S471" s="28"/>
    </row>
    <row r="472" ht="14.25" customHeight="1">
      <c r="G472" s="60"/>
      <c r="H472" s="60"/>
      <c r="I472" s="60"/>
      <c r="J472" s="28"/>
      <c r="S472" s="28"/>
    </row>
    <row r="473" ht="14.25" customHeight="1">
      <c r="G473" s="60"/>
      <c r="H473" s="60"/>
      <c r="I473" s="60"/>
      <c r="J473" s="28"/>
      <c r="S473" s="28"/>
    </row>
    <row r="474" ht="14.25" customHeight="1">
      <c r="G474" s="60"/>
      <c r="H474" s="60"/>
      <c r="I474" s="60"/>
      <c r="J474" s="28"/>
      <c r="S474" s="28"/>
    </row>
    <row r="475" ht="14.25" customHeight="1">
      <c r="G475" s="60"/>
      <c r="H475" s="60"/>
      <c r="I475" s="60"/>
      <c r="J475" s="28"/>
      <c r="S475" s="28"/>
    </row>
    <row r="476" ht="14.25" customHeight="1">
      <c r="G476" s="60"/>
      <c r="H476" s="60"/>
      <c r="I476" s="60"/>
      <c r="J476" s="28"/>
      <c r="S476" s="28"/>
    </row>
    <row r="477" ht="14.25" customHeight="1">
      <c r="G477" s="60"/>
      <c r="H477" s="60"/>
      <c r="I477" s="60"/>
      <c r="J477" s="28"/>
      <c r="S477" s="28"/>
    </row>
    <row r="478" ht="14.25" customHeight="1">
      <c r="G478" s="60"/>
      <c r="H478" s="60"/>
      <c r="I478" s="60"/>
      <c r="J478" s="28"/>
      <c r="S478" s="28"/>
    </row>
    <row r="479" ht="14.25" customHeight="1">
      <c r="G479" s="60"/>
      <c r="H479" s="60"/>
      <c r="I479" s="60"/>
      <c r="J479" s="28"/>
      <c r="S479" s="28"/>
    </row>
    <row r="480" ht="14.25" customHeight="1">
      <c r="G480" s="60"/>
      <c r="H480" s="60"/>
      <c r="I480" s="60"/>
      <c r="J480" s="28"/>
      <c r="S480" s="28"/>
    </row>
    <row r="481" ht="14.25" customHeight="1">
      <c r="G481" s="60"/>
      <c r="H481" s="60"/>
      <c r="I481" s="60"/>
      <c r="J481" s="28"/>
      <c r="S481" s="28"/>
    </row>
    <row r="482" ht="14.25" customHeight="1">
      <c r="G482" s="60"/>
      <c r="H482" s="60"/>
      <c r="I482" s="60"/>
      <c r="J482" s="28"/>
      <c r="S482" s="28"/>
    </row>
    <row r="483" ht="14.25" customHeight="1">
      <c r="G483" s="60"/>
      <c r="H483" s="60"/>
      <c r="I483" s="60"/>
      <c r="J483" s="28"/>
      <c r="S483" s="28"/>
    </row>
    <row r="484" ht="14.25" customHeight="1">
      <c r="G484" s="60"/>
      <c r="H484" s="60"/>
      <c r="I484" s="60"/>
      <c r="J484" s="28"/>
      <c r="S484" s="28"/>
    </row>
    <row r="485" ht="14.25" customHeight="1">
      <c r="G485" s="60"/>
      <c r="H485" s="60"/>
      <c r="I485" s="60"/>
      <c r="J485" s="28"/>
      <c r="S485" s="28"/>
    </row>
    <row r="486" ht="14.25" customHeight="1">
      <c r="G486" s="60"/>
      <c r="H486" s="60"/>
      <c r="I486" s="60"/>
      <c r="J486" s="28"/>
      <c r="S486" s="28"/>
    </row>
    <row r="487" ht="14.25" customHeight="1">
      <c r="G487" s="60"/>
      <c r="H487" s="60"/>
      <c r="I487" s="60"/>
      <c r="J487" s="28"/>
      <c r="S487" s="28"/>
    </row>
    <row r="488" ht="14.25" customHeight="1">
      <c r="G488" s="60"/>
      <c r="H488" s="60"/>
      <c r="I488" s="60"/>
      <c r="J488" s="28"/>
      <c r="S488" s="28"/>
    </row>
    <row r="489" ht="14.25" customHeight="1">
      <c r="G489" s="60"/>
      <c r="H489" s="60"/>
      <c r="I489" s="60"/>
      <c r="J489" s="28"/>
      <c r="S489" s="28"/>
    </row>
    <row r="490" ht="14.25" customHeight="1">
      <c r="G490" s="60"/>
      <c r="H490" s="60"/>
      <c r="I490" s="60"/>
      <c r="J490" s="28"/>
      <c r="S490" s="28"/>
    </row>
    <row r="491" ht="14.25" customHeight="1">
      <c r="G491" s="60"/>
      <c r="H491" s="60"/>
      <c r="I491" s="60"/>
      <c r="J491" s="28"/>
      <c r="S491" s="28"/>
    </row>
    <row r="492" ht="14.25" customHeight="1">
      <c r="G492" s="60"/>
      <c r="H492" s="60"/>
      <c r="I492" s="60"/>
      <c r="J492" s="28"/>
      <c r="S492" s="28"/>
    </row>
    <row r="493" ht="14.25" customHeight="1">
      <c r="G493" s="60"/>
      <c r="H493" s="60"/>
      <c r="I493" s="60"/>
      <c r="J493" s="28"/>
      <c r="S493" s="28"/>
    </row>
    <row r="494" ht="14.25" customHeight="1">
      <c r="G494" s="60"/>
      <c r="H494" s="60"/>
      <c r="I494" s="60"/>
      <c r="J494" s="28"/>
      <c r="S494" s="28"/>
    </row>
    <row r="495" ht="14.25" customHeight="1">
      <c r="G495" s="60"/>
      <c r="H495" s="60"/>
      <c r="I495" s="60"/>
      <c r="J495" s="28"/>
      <c r="S495" s="28"/>
    </row>
    <row r="496" ht="14.25" customHeight="1">
      <c r="G496" s="60"/>
      <c r="H496" s="60"/>
      <c r="I496" s="60"/>
      <c r="J496" s="28"/>
      <c r="S496" s="28"/>
    </row>
    <row r="497" ht="14.25" customHeight="1">
      <c r="G497" s="60"/>
      <c r="H497" s="60"/>
      <c r="I497" s="60"/>
      <c r="J497" s="28"/>
      <c r="S497" s="28"/>
    </row>
    <row r="498" ht="14.25" customHeight="1">
      <c r="G498" s="60"/>
      <c r="H498" s="60"/>
      <c r="I498" s="60"/>
      <c r="J498" s="28"/>
      <c r="S498" s="28"/>
    </row>
    <row r="499" ht="14.25" customHeight="1">
      <c r="G499" s="60"/>
      <c r="H499" s="60"/>
      <c r="I499" s="60"/>
      <c r="J499" s="28"/>
      <c r="S499" s="28"/>
    </row>
    <row r="500" ht="14.25" customHeight="1">
      <c r="G500" s="60"/>
      <c r="H500" s="60"/>
      <c r="I500" s="60"/>
      <c r="J500" s="28"/>
      <c r="S500" s="28"/>
    </row>
    <row r="501" ht="14.25" customHeight="1">
      <c r="G501" s="60"/>
      <c r="H501" s="60"/>
      <c r="I501" s="60"/>
      <c r="J501" s="28"/>
      <c r="S501" s="28"/>
    </row>
    <row r="502" ht="14.25" customHeight="1">
      <c r="G502" s="60"/>
      <c r="H502" s="60"/>
      <c r="I502" s="60"/>
      <c r="J502" s="28"/>
      <c r="S502" s="28"/>
    </row>
    <row r="503" ht="14.25" customHeight="1">
      <c r="G503" s="60"/>
      <c r="H503" s="60"/>
      <c r="I503" s="60"/>
      <c r="J503" s="28"/>
      <c r="S503" s="28"/>
    </row>
    <row r="504" ht="14.25" customHeight="1">
      <c r="G504" s="60"/>
      <c r="H504" s="60"/>
      <c r="I504" s="60"/>
      <c r="J504" s="28"/>
      <c r="S504" s="28"/>
    </row>
    <row r="505" ht="14.25" customHeight="1">
      <c r="G505" s="60"/>
      <c r="H505" s="60"/>
      <c r="I505" s="60"/>
      <c r="J505" s="28"/>
      <c r="S505" s="28"/>
    </row>
    <row r="506" ht="14.25" customHeight="1">
      <c r="G506" s="60"/>
      <c r="H506" s="60"/>
      <c r="I506" s="60"/>
      <c r="J506" s="28"/>
      <c r="S506" s="28"/>
    </row>
    <row r="507" ht="14.25" customHeight="1">
      <c r="G507" s="60"/>
      <c r="H507" s="60"/>
      <c r="I507" s="60"/>
      <c r="J507" s="28"/>
      <c r="S507" s="28"/>
    </row>
    <row r="508" ht="14.25" customHeight="1">
      <c r="G508" s="60"/>
      <c r="H508" s="60"/>
      <c r="I508" s="60"/>
      <c r="J508" s="28"/>
      <c r="S508" s="28"/>
    </row>
    <row r="509" ht="14.25" customHeight="1">
      <c r="G509" s="60"/>
      <c r="H509" s="60"/>
      <c r="I509" s="60"/>
      <c r="J509" s="28"/>
      <c r="S509" s="28"/>
    </row>
    <row r="510" ht="14.25" customHeight="1">
      <c r="G510" s="60"/>
      <c r="H510" s="60"/>
      <c r="I510" s="60"/>
      <c r="J510" s="28"/>
      <c r="S510" s="28"/>
    </row>
    <row r="511" ht="14.25" customHeight="1">
      <c r="G511" s="60"/>
      <c r="H511" s="60"/>
      <c r="I511" s="60"/>
      <c r="J511" s="28"/>
      <c r="S511" s="28"/>
    </row>
    <row r="512" ht="14.25" customHeight="1">
      <c r="G512" s="60"/>
      <c r="H512" s="60"/>
      <c r="I512" s="60"/>
      <c r="J512" s="28"/>
      <c r="S512" s="28"/>
    </row>
    <row r="513" ht="14.25" customHeight="1">
      <c r="G513" s="60"/>
      <c r="H513" s="60"/>
      <c r="I513" s="60"/>
      <c r="J513" s="28"/>
      <c r="S513" s="28"/>
    </row>
    <row r="514" ht="14.25" customHeight="1">
      <c r="G514" s="60"/>
      <c r="H514" s="60"/>
      <c r="I514" s="60"/>
      <c r="J514" s="28"/>
      <c r="S514" s="28"/>
    </row>
    <row r="515" ht="14.25" customHeight="1">
      <c r="G515" s="60"/>
      <c r="H515" s="60"/>
      <c r="I515" s="60"/>
      <c r="J515" s="28"/>
      <c r="S515" s="28"/>
    </row>
    <row r="516" ht="14.25" customHeight="1">
      <c r="G516" s="60"/>
      <c r="H516" s="60"/>
      <c r="I516" s="60"/>
      <c r="J516" s="28"/>
      <c r="S516" s="28"/>
    </row>
    <row r="517" ht="14.25" customHeight="1">
      <c r="G517" s="60"/>
      <c r="H517" s="60"/>
      <c r="I517" s="60"/>
      <c r="J517" s="28"/>
      <c r="S517" s="28"/>
    </row>
    <row r="518" ht="14.25" customHeight="1">
      <c r="G518" s="60"/>
      <c r="H518" s="60"/>
      <c r="I518" s="60"/>
      <c r="J518" s="28"/>
      <c r="S518" s="28"/>
    </row>
    <row r="519" ht="14.25" customHeight="1">
      <c r="G519" s="60"/>
      <c r="H519" s="60"/>
      <c r="I519" s="60"/>
      <c r="J519" s="28"/>
      <c r="S519" s="28"/>
    </row>
    <row r="520" ht="14.25" customHeight="1">
      <c r="G520" s="60"/>
      <c r="H520" s="60"/>
      <c r="I520" s="60"/>
      <c r="J520" s="28"/>
      <c r="S520" s="28"/>
    </row>
    <row r="521" ht="14.25" customHeight="1">
      <c r="G521" s="60"/>
      <c r="H521" s="60"/>
      <c r="I521" s="60"/>
      <c r="J521" s="28"/>
      <c r="S521" s="28"/>
    </row>
    <row r="522" ht="14.25" customHeight="1">
      <c r="G522" s="60"/>
      <c r="H522" s="60"/>
      <c r="I522" s="60"/>
      <c r="J522" s="28"/>
      <c r="S522" s="28"/>
    </row>
    <row r="523" ht="14.25" customHeight="1">
      <c r="G523" s="60"/>
      <c r="H523" s="60"/>
      <c r="I523" s="60"/>
      <c r="J523" s="28"/>
      <c r="S523" s="28"/>
    </row>
    <row r="524" ht="14.25" customHeight="1">
      <c r="G524" s="60"/>
      <c r="H524" s="60"/>
      <c r="I524" s="60"/>
      <c r="J524" s="28"/>
      <c r="S524" s="28"/>
    </row>
    <row r="525" ht="14.25" customHeight="1">
      <c r="G525" s="60"/>
      <c r="H525" s="60"/>
      <c r="I525" s="60"/>
      <c r="J525" s="28"/>
      <c r="S525" s="28"/>
    </row>
    <row r="526" ht="14.25" customHeight="1">
      <c r="G526" s="60"/>
      <c r="H526" s="60"/>
      <c r="I526" s="60"/>
      <c r="J526" s="28"/>
      <c r="S526" s="28"/>
    </row>
    <row r="527" ht="14.25" customHeight="1">
      <c r="G527" s="60"/>
      <c r="H527" s="60"/>
      <c r="I527" s="60"/>
      <c r="J527" s="28"/>
      <c r="S527" s="28"/>
    </row>
    <row r="528" ht="14.25" customHeight="1">
      <c r="G528" s="60"/>
      <c r="H528" s="60"/>
      <c r="I528" s="60"/>
      <c r="J528" s="28"/>
      <c r="S528" s="28"/>
    </row>
    <row r="529" ht="14.25" customHeight="1">
      <c r="G529" s="60"/>
      <c r="H529" s="60"/>
      <c r="I529" s="60"/>
      <c r="J529" s="28"/>
      <c r="S529" s="28"/>
    </row>
    <row r="530" ht="14.25" customHeight="1">
      <c r="G530" s="60"/>
      <c r="H530" s="60"/>
      <c r="I530" s="60"/>
      <c r="J530" s="28"/>
      <c r="S530" s="28"/>
    </row>
    <row r="531" ht="14.25" customHeight="1">
      <c r="G531" s="60"/>
      <c r="H531" s="60"/>
      <c r="I531" s="60"/>
      <c r="J531" s="28"/>
      <c r="S531" s="28"/>
    </row>
    <row r="532" ht="14.25" customHeight="1">
      <c r="G532" s="60"/>
      <c r="H532" s="60"/>
      <c r="I532" s="60"/>
      <c r="J532" s="28"/>
      <c r="S532" s="28"/>
    </row>
    <row r="533" ht="14.25" customHeight="1">
      <c r="G533" s="60"/>
      <c r="H533" s="60"/>
      <c r="I533" s="60"/>
      <c r="J533" s="28"/>
      <c r="S533" s="28"/>
    </row>
    <row r="534" ht="14.25" customHeight="1">
      <c r="G534" s="60"/>
      <c r="H534" s="60"/>
      <c r="I534" s="60"/>
      <c r="J534" s="28"/>
      <c r="S534" s="28"/>
    </row>
    <row r="535" ht="14.25" customHeight="1">
      <c r="G535" s="60"/>
      <c r="H535" s="60"/>
      <c r="I535" s="60"/>
      <c r="J535" s="28"/>
      <c r="S535" s="28"/>
    </row>
    <row r="536" ht="14.25" customHeight="1">
      <c r="G536" s="60"/>
      <c r="H536" s="60"/>
      <c r="I536" s="60"/>
      <c r="J536" s="28"/>
      <c r="S536" s="28"/>
    </row>
    <row r="537" ht="14.25" customHeight="1">
      <c r="G537" s="60"/>
      <c r="H537" s="60"/>
      <c r="I537" s="60"/>
      <c r="J537" s="28"/>
      <c r="S537" s="28"/>
    </row>
    <row r="538" ht="14.25" customHeight="1">
      <c r="G538" s="60"/>
      <c r="H538" s="60"/>
      <c r="I538" s="60"/>
      <c r="J538" s="28"/>
      <c r="S538" s="28"/>
    </row>
    <row r="539" ht="14.25" customHeight="1">
      <c r="G539" s="60"/>
      <c r="H539" s="60"/>
      <c r="I539" s="60"/>
      <c r="J539" s="28"/>
      <c r="S539" s="28"/>
    </row>
    <row r="540" ht="14.25" customHeight="1">
      <c r="G540" s="60"/>
      <c r="H540" s="60"/>
      <c r="I540" s="60"/>
      <c r="J540" s="28"/>
      <c r="S540" s="28"/>
    </row>
    <row r="541" ht="14.25" customHeight="1">
      <c r="G541" s="60"/>
      <c r="H541" s="60"/>
      <c r="I541" s="60"/>
      <c r="J541" s="28"/>
      <c r="S541" s="28"/>
    </row>
    <row r="542" ht="14.25" customHeight="1">
      <c r="G542" s="60"/>
      <c r="H542" s="60"/>
      <c r="I542" s="60"/>
      <c r="J542" s="28"/>
      <c r="S542" s="28"/>
    </row>
    <row r="543" ht="14.25" customHeight="1">
      <c r="G543" s="60"/>
      <c r="H543" s="60"/>
      <c r="I543" s="60"/>
      <c r="J543" s="28"/>
      <c r="S543" s="28"/>
    </row>
    <row r="544" ht="14.25" customHeight="1">
      <c r="G544" s="60"/>
      <c r="H544" s="60"/>
      <c r="I544" s="60"/>
      <c r="J544" s="28"/>
      <c r="S544" s="28"/>
    </row>
    <row r="545" ht="14.25" customHeight="1">
      <c r="G545" s="60"/>
      <c r="H545" s="60"/>
      <c r="I545" s="60"/>
      <c r="J545" s="28"/>
      <c r="S545" s="28"/>
    </row>
    <row r="546" ht="14.25" customHeight="1">
      <c r="G546" s="60"/>
      <c r="H546" s="60"/>
      <c r="I546" s="60"/>
      <c r="J546" s="28"/>
      <c r="S546" s="28"/>
    </row>
    <row r="547" ht="14.25" customHeight="1">
      <c r="G547" s="60"/>
      <c r="H547" s="60"/>
      <c r="I547" s="60"/>
      <c r="J547" s="28"/>
      <c r="S547" s="28"/>
    </row>
    <row r="548" ht="14.25" customHeight="1">
      <c r="G548" s="60"/>
      <c r="H548" s="60"/>
      <c r="I548" s="60"/>
      <c r="J548" s="28"/>
      <c r="S548" s="28"/>
    </row>
    <row r="549" ht="14.25" customHeight="1">
      <c r="G549" s="60"/>
      <c r="H549" s="60"/>
      <c r="I549" s="60"/>
      <c r="J549" s="28"/>
      <c r="S549" s="28"/>
    </row>
    <row r="550" ht="14.25" customHeight="1">
      <c r="G550" s="60"/>
      <c r="H550" s="60"/>
      <c r="I550" s="60"/>
      <c r="J550" s="28"/>
      <c r="S550" s="28"/>
    </row>
    <row r="551" ht="14.25" customHeight="1">
      <c r="G551" s="60"/>
      <c r="H551" s="60"/>
      <c r="I551" s="60"/>
      <c r="J551" s="28"/>
      <c r="S551" s="28"/>
    </row>
    <row r="552" ht="14.25" customHeight="1">
      <c r="G552" s="60"/>
      <c r="H552" s="60"/>
      <c r="I552" s="60"/>
      <c r="J552" s="28"/>
      <c r="S552" s="28"/>
    </row>
    <row r="553" ht="14.25" customHeight="1">
      <c r="G553" s="60"/>
      <c r="H553" s="60"/>
      <c r="I553" s="60"/>
      <c r="J553" s="28"/>
      <c r="S553" s="28"/>
    </row>
    <row r="554" ht="14.25" customHeight="1">
      <c r="G554" s="60"/>
      <c r="H554" s="60"/>
      <c r="I554" s="60"/>
      <c r="J554" s="28"/>
      <c r="S554" s="28"/>
    </row>
    <row r="555" ht="14.25" customHeight="1">
      <c r="G555" s="60"/>
      <c r="H555" s="60"/>
      <c r="I555" s="60"/>
      <c r="J555" s="28"/>
      <c r="S555" s="28"/>
    </row>
    <row r="556" ht="14.25" customHeight="1">
      <c r="G556" s="60"/>
      <c r="H556" s="60"/>
      <c r="I556" s="60"/>
      <c r="J556" s="28"/>
      <c r="S556" s="28"/>
    </row>
    <row r="557" ht="14.25" customHeight="1">
      <c r="G557" s="60"/>
      <c r="H557" s="60"/>
      <c r="I557" s="60"/>
      <c r="J557" s="28"/>
      <c r="S557" s="28"/>
    </row>
    <row r="558" ht="14.25" customHeight="1">
      <c r="G558" s="60"/>
      <c r="H558" s="60"/>
      <c r="I558" s="60"/>
      <c r="J558" s="28"/>
      <c r="S558" s="28"/>
    </row>
    <row r="559" ht="14.25" customHeight="1">
      <c r="G559" s="60"/>
      <c r="H559" s="60"/>
      <c r="I559" s="60"/>
      <c r="J559" s="28"/>
      <c r="S559" s="28"/>
    </row>
    <row r="560" ht="14.25" customHeight="1">
      <c r="G560" s="60"/>
      <c r="H560" s="60"/>
      <c r="I560" s="60"/>
      <c r="J560" s="28"/>
      <c r="S560" s="28"/>
    </row>
    <row r="561" ht="14.25" customHeight="1">
      <c r="G561" s="60"/>
      <c r="H561" s="60"/>
      <c r="I561" s="60"/>
      <c r="J561" s="28"/>
      <c r="S561" s="28"/>
    </row>
    <row r="562" ht="14.25" customHeight="1">
      <c r="G562" s="60"/>
      <c r="H562" s="60"/>
      <c r="I562" s="60"/>
      <c r="J562" s="28"/>
      <c r="S562" s="28"/>
    </row>
    <row r="563" ht="14.25" customHeight="1">
      <c r="G563" s="60"/>
      <c r="H563" s="60"/>
      <c r="I563" s="60"/>
      <c r="J563" s="28"/>
      <c r="S563" s="28"/>
    </row>
    <row r="564" ht="14.25" customHeight="1">
      <c r="G564" s="60"/>
      <c r="H564" s="60"/>
      <c r="I564" s="60"/>
      <c r="J564" s="28"/>
      <c r="S564" s="28"/>
    </row>
    <row r="565" ht="14.25" customHeight="1">
      <c r="G565" s="60"/>
      <c r="H565" s="60"/>
      <c r="I565" s="60"/>
      <c r="J565" s="28"/>
      <c r="S565" s="28"/>
    </row>
    <row r="566" ht="14.25" customHeight="1">
      <c r="G566" s="60"/>
      <c r="H566" s="60"/>
      <c r="I566" s="60"/>
      <c r="J566" s="28"/>
      <c r="S566" s="28"/>
    </row>
    <row r="567" ht="14.25" customHeight="1">
      <c r="G567" s="60"/>
      <c r="H567" s="60"/>
      <c r="I567" s="60"/>
      <c r="J567" s="28"/>
      <c r="S567" s="28"/>
    </row>
    <row r="568" ht="14.25" customHeight="1">
      <c r="G568" s="60"/>
      <c r="H568" s="60"/>
      <c r="I568" s="60"/>
      <c r="J568" s="28"/>
      <c r="S568" s="28"/>
    </row>
    <row r="569" ht="14.25" customHeight="1">
      <c r="G569" s="60"/>
      <c r="H569" s="60"/>
      <c r="I569" s="60"/>
      <c r="J569" s="28"/>
      <c r="S569" s="28"/>
    </row>
    <row r="570" ht="14.25" customHeight="1">
      <c r="G570" s="60"/>
      <c r="H570" s="60"/>
      <c r="I570" s="60"/>
      <c r="J570" s="28"/>
      <c r="S570" s="28"/>
    </row>
    <row r="571" ht="14.25" customHeight="1">
      <c r="G571" s="60"/>
      <c r="H571" s="60"/>
      <c r="I571" s="60"/>
      <c r="J571" s="28"/>
      <c r="S571" s="28"/>
    </row>
    <row r="572" ht="14.25" customHeight="1">
      <c r="G572" s="60"/>
      <c r="H572" s="60"/>
      <c r="I572" s="60"/>
      <c r="J572" s="28"/>
      <c r="S572" s="28"/>
    </row>
    <row r="573" ht="14.25" customHeight="1">
      <c r="G573" s="60"/>
      <c r="H573" s="60"/>
      <c r="I573" s="60"/>
      <c r="J573" s="28"/>
      <c r="S573" s="28"/>
    </row>
    <row r="574" ht="14.25" customHeight="1">
      <c r="G574" s="60"/>
      <c r="H574" s="60"/>
      <c r="I574" s="60"/>
      <c r="J574" s="28"/>
      <c r="S574" s="28"/>
    </row>
    <row r="575" ht="14.25" customHeight="1">
      <c r="G575" s="60"/>
      <c r="H575" s="60"/>
      <c r="I575" s="60"/>
      <c r="J575" s="28"/>
      <c r="S575" s="28"/>
    </row>
    <row r="576" ht="14.25" customHeight="1">
      <c r="G576" s="60"/>
      <c r="H576" s="60"/>
      <c r="I576" s="60"/>
      <c r="J576" s="28"/>
      <c r="S576" s="28"/>
    </row>
    <row r="577" ht="14.25" customHeight="1">
      <c r="G577" s="60"/>
      <c r="H577" s="60"/>
      <c r="I577" s="60"/>
      <c r="J577" s="28"/>
      <c r="S577" s="28"/>
    </row>
    <row r="578" ht="14.25" customHeight="1">
      <c r="G578" s="60"/>
      <c r="H578" s="60"/>
      <c r="I578" s="60"/>
      <c r="J578" s="28"/>
      <c r="S578" s="28"/>
    </row>
    <row r="579" ht="14.25" customHeight="1">
      <c r="G579" s="60"/>
      <c r="H579" s="60"/>
      <c r="I579" s="60"/>
      <c r="J579" s="28"/>
      <c r="S579" s="28"/>
    </row>
    <row r="580" ht="14.25" customHeight="1">
      <c r="G580" s="60"/>
      <c r="H580" s="60"/>
      <c r="I580" s="60"/>
      <c r="J580" s="28"/>
      <c r="S580" s="28"/>
    </row>
    <row r="581" ht="14.25" customHeight="1">
      <c r="G581" s="60"/>
      <c r="H581" s="60"/>
      <c r="I581" s="60"/>
      <c r="J581" s="28"/>
      <c r="S581" s="28"/>
    </row>
    <row r="582" ht="14.25" customHeight="1">
      <c r="G582" s="60"/>
      <c r="H582" s="60"/>
      <c r="I582" s="60"/>
      <c r="J582" s="28"/>
      <c r="S582" s="28"/>
    </row>
    <row r="583" ht="14.25" customHeight="1">
      <c r="G583" s="60"/>
      <c r="H583" s="60"/>
      <c r="I583" s="60"/>
      <c r="J583" s="28"/>
      <c r="S583" s="28"/>
    </row>
    <row r="584" ht="14.25" customHeight="1">
      <c r="G584" s="60"/>
      <c r="H584" s="60"/>
      <c r="I584" s="60"/>
      <c r="J584" s="28"/>
      <c r="S584" s="28"/>
    </row>
    <row r="585" ht="14.25" customHeight="1">
      <c r="G585" s="60"/>
      <c r="H585" s="60"/>
      <c r="I585" s="60"/>
      <c r="J585" s="28"/>
      <c r="S585" s="28"/>
    </row>
    <row r="586" ht="14.25" customHeight="1">
      <c r="G586" s="60"/>
      <c r="H586" s="60"/>
      <c r="I586" s="60"/>
      <c r="J586" s="28"/>
      <c r="S586" s="28"/>
    </row>
    <row r="587" ht="14.25" customHeight="1">
      <c r="G587" s="60"/>
      <c r="H587" s="60"/>
      <c r="I587" s="60"/>
      <c r="J587" s="28"/>
      <c r="S587" s="28"/>
    </row>
    <row r="588" ht="14.25" customHeight="1">
      <c r="G588" s="60"/>
      <c r="H588" s="60"/>
      <c r="I588" s="60"/>
      <c r="J588" s="28"/>
      <c r="S588" s="28"/>
    </row>
    <row r="589" ht="14.25" customHeight="1">
      <c r="G589" s="60"/>
      <c r="H589" s="60"/>
      <c r="I589" s="60"/>
      <c r="J589" s="28"/>
      <c r="S589" s="28"/>
    </row>
    <row r="590" ht="14.25" customHeight="1">
      <c r="G590" s="60"/>
      <c r="H590" s="60"/>
      <c r="I590" s="60"/>
      <c r="J590" s="28"/>
      <c r="S590" s="28"/>
    </row>
    <row r="591" ht="14.25" customHeight="1">
      <c r="G591" s="60"/>
      <c r="H591" s="60"/>
      <c r="I591" s="60"/>
      <c r="J591" s="28"/>
      <c r="S591" s="28"/>
    </row>
    <row r="592" ht="14.25" customHeight="1">
      <c r="G592" s="60"/>
      <c r="H592" s="60"/>
      <c r="I592" s="60"/>
      <c r="J592" s="28"/>
      <c r="S592" s="28"/>
    </row>
    <row r="593" ht="14.25" customHeight="1">
      <c r="G593" s="60"/>
      <c r="H593" s="60"/>
      <c r="I593" s="60"/>
      <c r="J593" s="28"/>
      <c r="S593" s="28"/>
    </row>
    <row r="594" ht="14.25" customHeight="1">
      <c r="G594" s="60"/>
      <c r="H594" s="60"/>
      <c r="I594" s="60"/>
      <c r="J594" s="28"/>
      <c r="S594" s="28"/>
    </row>
    <row r="595" ht="14.25" customHeight="1">
      <c r="G595" s="60"/>
      <c r="H595" s="60"/>
      <c r="I595" s="60"/>
      <c r="J595" s="28"/>
      <c r="S595" s="28"/>
    </row>
    <row r="596" ht="14.25" customHeight="1">
      <c r="G596" s="60"/>
      <c r="H596" s="60"/>
      <c r="I596" s="60"/>
      <c r="J596" s="28"/>
      <c r="S596" s="28"/>
    </row>
    <row r="597" ht="14.25" customHeight="1">
      <c r="G597" s="60"/>
      <c r="H597" s="60"/>
      <c r="I597" s="60"/>
      <c r="J597" s="28"/>
      <c r="S597" s="28"/>
    </row>
    <row r="598" ht="14.25" customHeight="1">
      <c r="G598" s="60"/>
      <c r="H598" s="60"/>
      <c r="I598" s="60"/>
      <c r="J598" s="28"/>
      <c r="S598" s="28"/>
    </row>
    <row r="599" ht="14.25" customHeight="1">
      <c r="G599" s="60"/>
      <c r="H599" s="60"/>
      <c r="I599" s="60"/>
      <c r="J599" s="28"/>
      <c r="S599" s="28"/>
    </row>
    <row r="600" ht="14.25" customHeight="1">
      <c r="G600" s="60"/>
      <c r="H600" s="60"/>
      <c r="I600" s="60"/>
      <c r="J600" s="28"/>
      <c r="S600" s="28"/>
    </row>
    <row r="601" ht="14.25" customHeight="1">
      <c r="G601" s="60"/>
      <c r="H601" s="60"/>
      <c r="I601" s="60"/>
      <c r="J601" s="28"/>
      <c r="S601" s="28"/>
    </row>
    <row r="602" ht="14.25" customHeight="1">
      <c r="G602" s="60"/>
      <c r="H602" s="60"/>
      <c r="I602" s="60"/>
      <c r="J602" s="28"/>
      <c r="S602" s="28"/>
    </row>
    <row r="603" ht="14.25" customHeight="1">
      <c r="G603" s="60"/>
      <c r="H603" s="60"/>
      <c r="I603" s="60"/>
      <c r="J603" s="28"/>
      <c r="S603" s="28"/>
    </row>
    <row r="604" ht="14.25" customHeight="1">
      <c r="G604" s="60"/>
      <c r="H604" s="60"/>
      <c r="I604" s="60"/>
      <c r="J604" s="28"/>
      <c r="S604" s="28"/>
    </row>
    <row r="605" ht="14.25" customHeight="1">
      <c r="G605" s="60"/>
      <c r="H605" s="60"/>
      <c r="I605" s="60"/>
      <c r="J605" s="28"/>
      <c r="S605" s="28"/>
    </row>
    <row r="606" ht="14.25" customHeight="1">
      <c r="G606" s="60"/>
      <c r="H606" s="60"/>
      <c r="I606" s="60"/>
      <c r="J606" s="28"/>
      <c r="S606" s="28"/>
    </row>
    <row r="607" ht="14.25" customHeight="1">
      <c r="G607" s="60"/>
      <c r="H607" s="60"/>
      <c r="I607" s="60"/>
      <c r="J607" s="28"/>
      <c r="S607" s="28"/>
    </row>
    <row r="608" ht="14.25" customHeight="1">
      <c r="G608" s="60"/>
      <c r="H608" s="60"/>
      <c r="I608" s="60"/>
      <c r="J608" s="28"/>
      <c r="S608" s="28"/>
    </row>
    <row r="609" ht="14.25" customHeight="1">
      <c r="G609" s="60"/>
      <c r="H609" s="60"/>
      <c r="I609" s="60"/>
      <c r="J609" s="28"/>
      <c r="S609" s="28"/>
    </row>
    <row r="610" ht="14.25" customHeight="1">
      <c r="G610" s="60"/>
      <c r="H610" s="60"/>
      <c r="I610" s="60"/>
      <c r="J610" s="28"/>
      <c r="S610" s="28"/>
    </row>
    <row r="611" ht="14.25" customHeight="1">
      <c r="G611" s="60"/>
      <c r="H611" s="60"/>
      <c r="I611" s="60"/>
      <c r="J611" s="28"/>
      <c r="S611" s="28"/>
    </row>
    <row r="612" ht="14.25" customHeight="1">
      <c r="G612" s="60"/>
      <c r="H612" s="60"/>
      <c r="I612" s="60"/>
      <c r="J612" s="28"/>
      <c r="S612" s="28"/>
    </row>
    <row r="613" ht="14.25" customHeight="1">
      <c r="G613" s="60"/>
      <c r="H613" s="60"/>
      <c r="I613" s="60"/>
      <c r="J613" s="28"/>
      <c r="S613" s="28"/>
    </row>
    <row r="614" ht="14.25" customHeight="1">
      <c r="G614" s="60"/>
      <c r="H614" s="60"/>
      <c r="I614" s="60"/>
      <c r="J614" s="28"/>
      <c r="S614" s="28"/>
    </row>
    <row r="615" ht="14.25" customHeight="1">
      <c r="G615" s="60"/>
      <c r="H615" s="60"/>
      <c r="I615" s="60"/>
      <c r="J615" s="28"/>
      <c r="S615" s="28"/>
    </row>
    <row r="616" ht="14.25" customHeight="1">
      <c r="G616" s="60"/>
      <c r="H616" s="60"/>
      <c r="I616" s="60"/>
      <c r="J616" s="28"/>
      <c r="S616" s="28"/>
    </row>
    <row r="617" ht="14.25" customHeight="1">
      <c r="G617" s="60"/>
      <c r="H617" s="60"/>
      <c r="I617" s="60"/>
      <c r="J617" s="28"/>
      <c r="S617" s="28"/>
    </row>
    <row r="618" ht="14.25" customHeight="1">
      <c r="G618" s="60"/>
      <c r="H618" s="60"/>
      <c r="I618" s="60"/>
      <c r="J618" s="28"/>
      <c r="S618" s="28"/>
    </row>
    <row r="619" ht="14.25" customHeight="1">
      <c r="G619" s="60"/>
      <c r="H619" s="60"/>
      <c r="I619" s="60"/>
      <c r="J619" s="28"/>
      <c r="S619" s="28"/>
    </row>
    <row r="620" ht="14.25" customHeight="1">
      <c r="G620" s="60"/>
      <c r="H620" s="60"/>
      <c r="I620" s="60"/>
      <c r="J620" s="28"/>
      <c r="S620" s="28"/>
    </row>
    <row r="621" ht="14.25" customHeight="1">
      <c r="G621" s="60"/>
      <c r="H621" s="60"/>
      <c r="I621" s="60"/>
      <c r="J621" s="28"/>
      <c r="S621" s="28"/>
    </row>
    <row r="622" ht="14.25" customHeight="1">
      <c r="G622" s="60"/>
      <c r="H622" s="60"/>
      <c r="I622" s="60"/>
      <c r="J622" s="28"/>
      <c r="S622" s="28"/>
    </row>
    <row r="623" ht="14.25" customHeight="1">
      <c r="G623" s="60"/>
      <c r="H623" s="60"/>
      <c r="I623" s="60"/>
      <c r="J623" s="28"/>
      <c r="S623" s="28"/>
    </row>
    <row r="624" ht="14.25" customHeight="1">
      <c r="G624" s="60"/>
      <c r="H624" s="60"/>
      <c r="I624" s="60"/>
      <c r="J624" s="28"/>
      <c r="S624" s="28"/>
    </row>
    <row r="625" ht="14.25" customHeight="1">
      <c r="G625" s="60"/>
      <c r="H625" s="60"/>
      <c r="I625" s="60"/>
      <c r="J625" s="28"/>
      <c r="S625" s="28"/>
    </row>
    <row r="626" ht="14.25" customHeight="1">
      <c r="G626" s="60"/>
      <c r="H626" s="60"/>
      <c r="I626" s="60"/>
      <c r="J626" s="28"/>
      <c r="S626" s="28"/>
    </row>
    <row r="627" ht="14.25" customHeight="1">
      <c r="G627" s="60"/>
      <c r="H627" s="60"/>
      <c r="I627" s="60"/>
      <c r="J627" s="28"/>
      <c r="S627" s="28"/>
    </row>
    <row r="628" ht="14.25" customHeight="1">
      <c r="G628" s="60"/>
      <c r="H628" s="60"/>
      <c r="I628" s="60"/>
      <c r="J628" s="28"/>
      <c r="S628" s="28"/>
    </row>
    <row r="629" ht="14.25" customHeight="1">
      <c r="G629" s="60"/>
      <c r="H629" s="60"/>
      <c r="I629" s="60"/>
      <c r="J629" s="28"/>
      <c r="S629" s="28"/>
    </row>
    <row r="630" ht="14.25" customHeight="1">
      <c r="G630" s="60"/>
      <c r="H630" s="60"/>
      <c r="I630" s="60"/>
      <c r="J630" s="28"/>
      <c r="S630" s="28"/>
    </row>
    <row r="631" ht="14.25" customHeight="1">
      <c r="G631" s="60"/>
      <c r="H631" s="60"/>
      <c r="I631" s="60"/>
      <c r="J631" s="28"/>
      <c r="S631" s="28"/>
    </row>
    <row r="632" ht="14.25" customHeight="1">
      <c r="G632" s="60"/>
      <c r="H632" s="60"/>
      <c r="I632" s="60"/>
      <c r="J632" s="28"/>
      <c r="S632" s="28"/>
    </row>
    <row r="633" ht="14.25" customHeight="1">
      <c r="G633" s="60"/>
      <c r="H633" s="60"/>
      <c r="I633" s="60"/>
      <c r="J633" s="28"/>
      <c r="S633" s="28"/>
    </row>
    <row r="634" ht="14.25" customHeight="1">
      <c r="G634" s="60"/>
      <c r="H634" s="60"/>
      <c r="I634" s="60"/>
      <c r="J634" s="28"/>
      <c r="S634" s="28"/>
    </row>
    <row r="635" ht="14.25" customHeight="1">
      <c r="G635" s="60"/>
      <c r="H635" s="60"/>
      <c r="I635" s="60"/>
      <c r="J635" s="28"/>
      <c r="S635" s="28"/>
    </row>
    <row r="636" ht="14.25" customHeight="1">
      <c r="G636" s="60"/>
      <c r="H636" s="60"/>
      <c r="I636" s="60"/>
      <c r="J636" s="28"/>
      <c r="S636" s="28"/>
    </row>
    <row r="637" ht="14.25" customHeight="1">
      <c r="G637" s="60"/>
      <c r="H637" s="60"/>
      <c r="I637" s="60"/>
      <c r="J637" s="28"/>
      <c r="S637" s="28"/>
    </row>
    <row r="638" ht="14.25" customHeight="1">
      <c r="G638" s="60"/>
      <c r="H638" s="60"/>
      <c r="I638" s="60"/>
      <c r="J638" s="28"/>
      <c r="S638" s="28"/>
    </row>
    <row r="639" ht="14.25" customHeight="1">
      <c r="G639" s="60"/>
      <c r="H639" s="60"/>
      <c r="I639" s="60"/>
      <c r="J639" s="28"/>
      <c r="S639" s="28"/>
    </row>
    <row r="640" ht="14.25" customHeight="1">
      <c r="G640" s="60"/>
      <c r="H640" s="60"/>
      <c r="I640" s="60"/>
      <c r="J640" s="28"/>
      <c r="S640" s="28"/>
    </row>
    <row r="641" ht="14.25" customHeight="1">
      <c r="G641" s="60"/>
      <c r="H641" s="60"/>
      <c r="I641" s="60"/>
      <c r="J641" s="28"/>
      <c r="S641" s="28"/>
    </row>
    <row r="642" ht="14.25" customHeight="1">
      <c r="G642" s="60"/>
      <c r="H642" s="60"/>
      <c r="I642" s="60"/>
      <c r="J642" s="28"/>
      <c r="S642" s="28"/>
    </row>
    <row r="643" ht="14.25" customHeight="1">
      <c r="G643" s="60"/>
      <c r="H643" s="60"/>
      <c r="I643" s="60"/>
      <c r="J643" s="28"/>
      <c r="S643" s="28"/>
    </row>
    <row r="644" ht="14.25" customHeight="1">
      <c r="G644" s="60"/>
      <c r="H644" s="60"/>
      <c r="I644" s="60"/>
      <c r="J644" s="28"/>
      <c r="S644" s="28"/>
    </row>
    <row r="645" ht="14.25" customHeight="1">
      <c r="G645" s="60"/>
      <c r="H645" s="60"/>
      <c r="I645" s="60"/>
      <c r="J645" s="28"/>
      <c r="S645" s="28"/>
    </row>
    <row r="646" ht="14.25" customHeight="1">
      <c r="G646" s="60"/>
      <c r="H646" s="60"/>
      <c r="I646" s="60"/>
      <c r="J646" s="28"/>
      <c r="S646" s="28"/>
    </row>
    <row r="647" ht="14.25" customHeight="1">
      <c r="G647" s="60"/>
      <c r="H647" s="60"/>
      <c r="I647" s="60"/>
      <c r="J647" s="28"/>
      <c r="S647" s="28"/>
    </row>
    <row r="648" ht="14.25" customHeight="1">
      <c r="G648" s="60"/>
      <c r="H648" s="60"/>
      <c r="I648" s="60"/>
      <c r="J648" s="28"/>
      <c r="S648" s="28"/>
    </row>
    <row r="649" ht="14.25" customHeight="1">
      <c r="G649" s="60"/>
      <c r="H649" s="60"/>
      <c r="I649" s="60"/>
      <c r="J649" s="28"/>
      <c r="S649" s="28"/>
    </row>
    <row r="650" ht="14.25" customHeight="1">
      <c r="G650" s="60"/>
      <c r="H650" s="60"/>
      <c r="I650" s="60"/>
      <c r="J650" s="28"/>
      <c r="S650" s="28"/>
    </row>
    <row r="651" ht="14.25" customHeight="1">
      <c r="G651" s="60"/>
      <c r="H651" s="60"/>
      <c r="I651" s="60"/>
      <c r="J651" s="28"/>
      <c r="S651" s="28"/>
    </row>
    <row r="652" ht="14.25" customHeight="1">
      <c r="G652" s="60"/>
      <c r="H652" s="60"/>
      <c r="I652" s="60"/>
      <c r="J652" s="28"/>
      <c r="S652" s="28"/>
    </row>
    <row r="653" ht="14.25" customHeight="1">
      <c r="G653" s="60"/>
      <c r="H653" s="60"/>
      <c r="I653" s="60"/>
      <c r="J653" s="28"/>
      <c r="S653" s="28"/>
    </row>
    <row r="654" ht="14.25" customHeight="1">
      <c r="G654" s="60"/>
      <c r="H654" s="60"/>
      <c r="I654" s="60"/>
      <c r="J654" s="28"/>
      <c r="S654" s="28"/>
    </row>
    <row r="655" ht="14.25" customHeight="1">
      <c r="G655" s="60"/>
      <c r="H655" s="60"/>
      <c r="I655" s="60"/>
      <c r="J655" s="28"/>
      <c r="S655" s="28"/>
    </row>
    <row r="656" ht="14.25" customHeight="1">
      <c r="G656" s="60"/>
      <c r="H656" s="60"/>
      <c r="I656" s="60"/>
      <c r="J656" s="28"/>
      <c r="S656" s="28"/>
    </row>
    <row r="657" ht="14.25" customHeight="1">
      <c r="G657" s="60"/>
      <c r="H657" s="60"/>
      <c r="I657" s="60"/>
      <c r="J657" s="28"/>
      <c r="S657" s="28"/>
    </row>
    <row r="658" ht="14.25" customHeight="1">
      <c r="G658" s="60"/>
      <c r="H658" s="60"/>
      <c r="I658" s="60"/>
      <c r="J658" s="28"/>
      <c r="S658" s="28"/>
    </row>
    <row r="659" ht="14.25" customHeight="1">
      <c r="G659" s="60"/>
      <c r="H659" s="60"/>
      <c r="I659" s="60"/>
      <c r="J659" s="28"/>
      <c r="S659" s="28"/>
    </row>
    <row r="660" ht="14.25" customHeight="1">
      <c r="G660" s="60"/>
      <c r="H660" s="60"/>
      <c r="I660" s="60"/>
      <c r="J660" s="28"/>
      <c r="S660" s="28"/>
    </row>
    <row r="661" ht="14.25" customHeight="1">
      <c r="G661" s="60"/>
      <c r="H661" s="60"/>
      <c r="I661" s="60"/>
      <c r="J661" s="28"/>
      <c r="S661" s="28"/>
    </row>
    <row r="662" ht="14.25" customHeight="1">
      <c r="G662" s="60"/>
      <c r="H662" s="60"/>
      <c r="I662" s="60"/>
      <c r="J662" s="28"/>
      <c r="S662" s="28"/>
    </row>
    <row r="663" ht="14.25" customHeight="1">
      <c r="G663" s="60"/>
      <c r="H663" s="60"/>
      <c r="I663" s="60"/>
      <c r="J663" s="28"/>
      <c r="S663" s="28"/>
    </row>
    <row r="664" ht="14.25" customHeight="1">
      <c r="G664" s="60"/>
      <c r="H664" s="60"/>
      <c r="I664" s="60"/>
      <c r="J664" s="28"/>
      <c r="S664" s="28"/>
    </row>
    <row r="665" ht="14.25" customHeight="1">
      <c r="G665" s="60"/>
      <c r="H665" s="60"/>
      <c r="I665" s="60"/>
      <c r="J665" s="28"/>
      <c r="S665" s="28"/>
    </row>
    <row r="666" ht="14.25" customHeight="1">
      <c r="G666" s="60"/>
      <c r="H666" s="60"/>
      <c r="I666" s="60"/>
      <c r="J666" s="28"/>
      <c r="S666" s="28"/>
    </row>
    <row r="667" ht="14.25" customHeight="1">
      <c r="G667" s="60"/>
      <c r="H667" s="60"/>
      <c r="I667" s="60"/>
      <c r="J667" s="28"/>
      <c r="S667" s="28"/>
    </row>
    <row r="668" ht="14.25" customHeight="1">
      <c r="G668" s="60"/>
      <c r="H668" s="60"/>
      <c r="I668" s="60"/>
      <c r="J668" s="28"/>
      <c r="S668" s="28"/>
    </row>
    <row r="669" ht="14.25" customHeight="1">
      <c r="G669" s="60"/>
      <c r="H669" s="60"/>
      <c r="I669" s="60"/>
      <c r="J669" s="28"/>
      <c r="S669" s="28"/>
    </row>
    <row r="670" ht="14.25" customHeight="1">
      <c r="G670" s="60"/>
      <c r="H670" s="60"/>
      <c r="I670" s="60"/>
      <c r="J670" s="28"/>
      <c r="S670" s="28"/>
    </row>
    <row r="671" ht="14.25" customHeight="1">
      <c r="G671" s="60"/>
      <c r="H671" s="60"/>
      <c r="I671" s="60"/>
      <c r="J671" s="28"/>
      <c r="S671" s="28"/>
    </row>
    <row r="672" ht="14.25" customHeight="1">
      <c r="G672" s="60"/>
      <c r="H672" s="60"/>
      <c r="I672" s="60"/>
      <c r="J672" s="28"/>
      <c r="S672" s="28"/>
    </row>
    <row r="673" ht="14.25" customHeight="1">
      <c r="G673" s="60"/>
      <c r="H673" s="60"/>
      <c r="I673" s="60"/>
      <c r="J673" s="28"/>
      <c r="S673" s="28"/>
    </row>
    <row r="674" ht="14.25" customHeight="1">
      <c r="G674" s="60"/>
      <c r="H674" s="60"/>
      <c r="I674" s="60"/>
      <c r="J674" s="28"/>
      <c r="S674" s="28"/>
    </row>
    <row r="675" ht="14.25" customHeight="1">
      <c r="G675" s="60"/>
      <c r="H675" s="60"/>
      <c r="I675" s="60"/>
      <c r="J675" s="28"/>
      <c r="S675" s="28"/>
    </row>
    <row r="676" ht="14.25" customHeight="1">
      <c r="G676" s="60"/>
      <c r="H676" s="60"/>
      <c r="I676" s="60"/>
      <c r="J676" s="28"/>
      <c r="S676" s="28"/>
    </row>
    <row r="677" ht="14.25" customHeight="1">
      <c r="G677" s="60"/>
      <c r="H677" s="60"/>
      <c r="I677" s="60"/>
      <c r="J677" s="28"/>
      <c r="S677" s="28"/>
    </row>
    <row r="678" ht="14.25" customHeight="1">
      <c r="G678" s="60"/>
      <c r="H678" s="60"/>
      <c r="I678" s="60"/>
      <c r="J678" s="28"/>
      <c r="S678" s="28"/>
    </row>
    <row r="679" ht="14.25" customHeight="1">
      <c r="G679" s="60"/>
      <c r="H679" s="60"/>
      <c r="I679" s="60"/>
      <c r="J679" s="28"/>
      <c r="S679" s="28"/>
    </row>
    <row r="680" ht="14.25" customHeight="1">
      <c r="G680" s="60"/>
      <c r="H680" s="60"/>
      <c r="I680" s="60"/>
      <c r="J680" s="28"/>
      <c r="S680" s="28"/>
    </row>
    <row r="681" ht="14.25" customHeight="1">
      <c r="G681" s="60"/>
      <c r="H681" s="60"/>
      <c r="I681" s="60"/>
      <c r="J681" s="28"/>
      <c r="S681" s="28"/>
    </row>
    <row r="682" ht="14.25" customHeight="1">
      <c r="G682" s="60"/>
      <c r="H682" s="60"/>
      <c r="I682" s="60"/>
      <c r="J682" s="28"/>
      <c r="S682" s="28"/>
    </row>
    <row r="683" ht="14.25" customHeight="1">
      <c r="G683" s="60"/>
      <c r="H683" s="60"/>
      <c r="I683" s="60"/>
      <c r="J683" s="28"/>
      <c r="S683" s="28"/>
    </row>
    <row r="684" ht="14.25" customHeight="1">
      <c r="G684" s="60"/>
      <c r="H684" s="60"/>
      <c r="I684" s="60"/>
      <c r="J684" s="28"/>
      <c r="S684" s="28"/>
    </row>
    <row r="685" ht="14.25" customHeight="1">
      <c r="G685" s="60"/>
      <c r="H685" s="60"/>
      <c r="I685" s="60"/>
      <c r="J685" s="28"/>
      <c r="S685" s="28"/>
    </row>
    <row r="686" ht="14.25" customHeight="1">
      <c r="G686" s="60"/>
      <c r="H686" s="60"/>
      <c r="I686" s="60"/>
      <c r="J686" s="28"/>
      <c r="S686" s="28"/>
    </row>
    <row r="687" ht="14.25" customHeight="1">
      <c r="G687" s="60"/>
      <c r="H687" s="60"/>
      <c r="I687" s="60"/>
      <c r="J687" s="28"/>
      <c r="S687" s="28"/>
    </row>
    <row r="688" ht="14.25" customHeight="1">
      <c r="G688" s="60"/>
      <c r="H688" s="60"/>
      <c r="I688" s="60"/>
      <c r="J688" s="28"/>
      <c r="S688" s="28"/>
    </row>
    <row r="689" ht="14.25" customHeight="1">
      <c r="G689" s="60"/>
      <c r="H689" s="60"/>
      <c r="I689" s="60"/>
      <c r="J689" s="28"/>
      <c r="S689" s="28"/>
    </row>
    <row r="690" ht="14.25" customHeight="1">
      <c r="G690" s="60"/>
      <c r="H690" s="60"/>
      <c r="I690" s="60"/>
      <c r="J690" s="28"/>
      <c r="S690" s="28"/>
    </row>
    <row r="691" ht="14.25" customHeight="1">
      <c r="G691" s="60"/>
      <c r="H691" s="60"/>
      <c r="I691" s="60"/>
      <c r="J691" s="28"/>
      <c r="S691" s="28"/>
    </row>
    <row r="692" ht="14.25" customHeight="1">
      <c r="G692" s="60"/>
      <c r="H692" s="60"/>
      <c r="I692" s="60"/>
      <c r="J692" s="28"/>
      <c r="S692" s="28"/>
    </row>
    <row r="693" ht="14.25" customHeight="1">
      <c r="G693" s="60"/>
      <c r="H693" s="60"/>
      <c r="I693" s="60"/>
      <c r="J693" s="28"/>
      <c r="S693" s="28"/>
    </row>
    <row r="694" ht="14.25" customHeight="1">
      <c r="G694" s="60"/>
      <c r="H694" s="60"/>
      <c r="I694" s="60"/>
      <c r="J694" s="28"/>
      <c r="S694" s="28"/>
    </row>
    <row r="695" ht="14.25" customHeight="1">
      <c r="G695" s="60"/>
      <c r="H695" s="60"/>
      <c r="I695" s="60"/>
      <c r="J695" s="28"/>
      <c r="S695" s="28"/>
    </row>
    <row r="696" ht="14.25" customHeight="1">
      <c r="G696" s="60"/>
      <c r="H696" s="60"/>
      <c r="I696" s="60"/>
      <c r="J696" s="28"/>
      <c r="S696" s="28"/>
    </row>
    <row r="697" ht="14.25" customHeight="1">
      <c r="G697" s="60"/>
      <c r="H697" s="60"/>
      <c r="I697" s="60"/>
      <c r="J697" s="28"/>
      <c r="S697" s="28"/>
    </row>
    <row r="698" ht="14.25" customHeight="1">
      <c r="G698" s="60"/>
      <c r="H698" s="60"/>
      <c r="I698" s="60"/>
      <c r="J698" s="28"/>
      <c r="S698" s="28"/>
    </row>
    <row r="699" ht="14.25" customHeight="1">
      <c r="G699" s="60"/>
      <c r="H699" s="60"/>
      <c r="I699" s="60"/>
      <c r="J699" s="28"/>
      <c r="S699" s="28"/>
    </row>
    <row r="700" ht="14.25" customHeight="1">
      <c r="G700" s="60"/>
      <c r="H700" s="60"/>
      <c r="I700" s="60"/>
      <c r="J700" s="28"/>
      <c r="S700" s="28"/>
    </row>
    <row r="701" ht="14.25" customHeight="1">
      <c r="G701" s="60"/>
      <c r="H701" s="60"/>
      <c r="I701" s="60"/>
      <c r="J701" s="28"/>
      <c r="S701" s="28"/>
    </row>
    <row r="702" ht="14.25" customHeight="1">
      <c r="G702" s="60"/>
      <c r="H702" s="60"/>
      <c r="I702" s="60"/>
      <c r="J702" s="28"/>
      <c r="S702" s="28"/>
    </row>
    <row r="703" ht="14.25" customHeight="1">
      <c r="G703" s="60"/>
      <c r="H703" s="60"/>
      <c r="I703" s="60"/>
      <c r="J703" s="28"/>
      <c r="S703" s="28"/>
    </row>
    <row r="704" ht="14.25" customHeight="1">
      <c r="G704" s="60"/>
      <c r="H704" s="60"/>
      <c r="I704" s="60"/>
      <c r="J704" s="28"/>
      <c r="S704" s="28"/>
    </row>
    <row r="705" ht="14.25" customHeight="1">
      <c r="G705" s="60"/>
      <c r="H705" s="60"/>
      <c r="I705" s="60"/>
      <c r="J705" s="28"/>
      <c r="S705" s="28"/>
    </row>
    <row r="706" ht="14.25" customHeight="1">
      <c r="G706" s="60"/>
      <c r="H706" s="60"/>
      <c r="I706" s="60"/>
      <c r="J706" s="28"/>
      <c r="S706" s="28"/>
    </row>
    <row r="707" ht="14.25" customHeight="1">
      <c r="G707" s="60"/>
      <c r="H707" s="60"/>
      <c r="I707" s="60"/>
      <c r="J707" s="28"/>
      <c r="S707" s="28"/>
    </row>
    <row r="708" ht="14.25" customHeight="1">
      <c r="G708" s="60"/>
      <c r="H708" s="60"/>
      <c r="I708" s="60"/>
      <c r="J708" s="28"/>
      <c r="S708" s="28"/>
    </row>
    <row r="709" ht="14.25" customHeight="1">
      <c r="G709" s="60"/>
      <c r="H709" s="60"/>
      <c r="I709" s="60"/>
      <c r="J709" s="28"/>
      <c r="S709" s="28"/>
    </row>
    <row r="710" ht="14.25" customHeight="1">
      <c r="G710" s="60"/>
      <c r="H710" s="60"/>
      <c r="I710" s="60"/>
      <c r="J710" s="28"/>
      <c r="S710" s="28"/>
    </row>
    <row r="711" ht="14.25" customHeight="1">
      <c r="G711" s="60"/>
      <c r="H711" s="60"/>
      <c r="I711" s="60"/>
      <c r="J711" s="28"/>
      <c r="S711" s="28"/>
    </row>
    <row r="712" ht="14.25" customHeight="1">
      <c r="G712" s="60"/>
      <c r="H712" s="60"/>
      <c r="I712" s="60"/>
      <c r="J712" s="28"/>
      <c r="S712" s="28"/>
    </row>
    <row r="713" ht="14.25" customHeight="1">
      <c r="G713" s="60"/>
      <c r="H713" s="60"/>
      <c r="I713" s="60"/>
      <c r="J713" s="28"/>
      <c r="S713" s="28"/>
    </row>
    <row r="714" ht="14.25" customHeight="1">
      <c r="G714" s="60"/>
      <c r="H714" s="60"/>
      <c r="I714" s="60"/>
      <c r="J714" s="28"/>
      <c r="S714" s="28"/>
    </row>
    <row r="715" ht="14.25" customHeight="1">
      <c r="G715" s="60"/>
      <c r="H715" s="60"/>
      <c r="I715" s="60"/>
      <c r="J715" s="28"/>
      <c r="S715" s="28"/>
    </row>
    <row r="716" ht="14.25" customHeight="1">
      <c r="G716" s="60"/>
      <c r="H716" s="60"/>
      <c r="I716" s="60"/>
      <c r="J716" s="28"/>
      <c r="S716" s="28"/>
    </row>
    <row r="717" ht="14.25" customHeight="1">
      <c r="G717" s="60"/>
      <c r="H717" s="60"/>
      <c r="I717" s="60"/>
      <c r="J717" s="28"/>
      <c r="S717" s="28"/>
    </row>
    <row r="718" ht="14.25" customHeight="1">
      <c r="G718" s="60"/>
      <c r="H718" s="60"/>
      <c r="I718" s="60"/>
      <c r="J718" s="28"/>
      <c r="S718" s="28"/>
    </row>
    <row r="719" ht="14.25" customHeight="1">
      <c r="G719" s="60"/>
      <c r="H719" s="60"/>
      <c r="I719" s="60"/>
      <c r="J719" s="28"/>
      <c r="S719" s="28"/>
    </row>
    <row r="720" ht="14.25" customHeight="1">
      <c r="G720" s="60"/>
      <c r="H720" s="60"/>
      <c r="I720" s="60"/>
      <c r="J720" s="28"/>
      <c r="S720" s="28"/>
    </row>
    <row r="721" ht="14.25" customHeight="1">
      <c r="G721" s="60"/>
      <c r="H721" s="60"/>
      <c r="I721" s="60"/>
      <c r="J721" s="28"/>
      <c r="S721" s="28"/>
    </row>
    <row r="722" ht="14.25" customHeight="1">
      <c r="G722" s="60"/>
      <c r="H722" s="60"/>
      <c r="I722" s="60"/>
      <c r="J722" s="28"/>
      <c r="S722" s="28"/>
    </row>
    <row r="723" ht="14.25" customHeight="1">
      <c r="G723" s="60"/>
      <c r="H723" s="60"/>
      <c r="I723" s="60"/>
      <c r="J723" s="28"/>
      <c r="S723" s="28"/>
    </row>
    <row r="724" ht="14.25" customHeight="1">
      <c r="G724" s="60"/>
      <c r="H724" s="60"/>
      <c r="I724" s="60"/>
      <c r="J724" s="28"/>
      <c r="S724" s="28"/>
    </row>
    <row r="725" ht="14.25" customHeight="1">
      <c r="G725" s="60"/>
      <c r="H725" s="60"/>
      <c r="I725" s="60"/>
      <c r="J725" s="28"/>
      <c r="S725" s="28"/>
    </row>
    <row r="726" ht="14.25" customHeight="1">
      <c r="G726" s="60"/>
      <c r="H726" s="60"/>
      <c r="I726" s="60"/>
      <c r="J726" s="28"/>
      <c r="S726" s="28"/>
    </row>
    <row r="727" ht="14.25" customHeight="1">
      <c r="G727" s="60"/>
      <c r="H727" s="60"/>
      <c r="I727" s="60"/>
      <c r="J727" s="28"/>
      <c r="S727" s="28"/>
    </row>
    <row r="728" ht="14.25" customHeight="1">
      <c r="G728" s="60"/>
      <c r="H728" s="60"/>
      <c r="I728" s="60"/>
      <c r="J728" s="28"/>
      <c r="S728" s="28"/>
    </row>
    <row r="729" ht="14.25" customHeight="1">
      <c r="G729" s="60"/>
      <c r="H729" s="60"/>
      <c r="I729" s="60"/>
      <c r="J729" s="28"/>
      <c r="S729" s="28"/>
    </row>
    <row r="730" ht="14.25" customHeight="1">
      <c r="G730" s="60"/>
      <c r="H730" s="60"/>
      <c r="I730" s="60"/>
      <c r="J730" s="28"/>
      <c r="S730" s="28"/>
    </row>
    <row r="731" ht="14.25" customHeight="1">
      <c r="G731" s="60"/>
      <c r="H731" s="60"/>
      <c r="I731" s="60"/>
      <c r="J731" s="28"/>
      <c r="S731" s="28"/>
    </row>
    <row r="732" ht="14.25" customHeight="1">
      <c r="G732" s="60"/>
      <c r="H732" s="60"/>
      <c r="I732" s="60"/>
      <c r="J732" s="28"/>
      <c r="S732" s="28"/>
    </row>
    <row r="733" ht="14.25" customHeight="1">
      <c r="G733" s="60"/>
      <c r="H733" s="60"/>
      <c r="I733" s="60"/>
      <c r="J733" s="28"/>
      <c r="S733" s="28"/>
    </row>
    <row r="734" ht="14.25" customHeight="1">
      <c r="G734" s="60"/>
      <c r="H734" s="60"/>
      <c r="I734" s="60"/>
      <c r="J734" s="28"/>
      <c r="S734" s="28"/>
    </row>
    <row r="735" ht="14.25" customHeight="1">
      <c r="G735" s="60"/>
      <c r="H735" s="60"/>
      <c r="I735" s="60"/>
      <c r="J735" s="28"/>
      <c r="S735" s="28"/>
    </row>
    <row r="736" ht="14.25" customHeight="1">
      <c r="G736" s="60"/>
      <c r="H736" s="60"/>
      <c r="I736" s="60"/>
      <c r="J736" s="28"/>
      <c r="S736" s="28"/>
    </row>
    <row r="737" ht="14.25" customHeight="1">
      <c r="G737" s="60"/>
      <c r="H737" s="60"/>
      <c r="I737" s="60"/>
      <c r="J737" s="28"/>
      <c r="S737" s="28"/>
    </row>
    <row r="738" ht="14.25" customHeight="1">
      <c r="G738" s="60"/>
      <c r="H738" s="60"/>
      <c r="I738" s="60"/>
      <c r="J738" s="28"/>
      <c r="S738" s="28"/>
    </row>
    <row r="739" ht="14.25" customHeight="1">
      <c r="G739" s="60"/>
      <c r="H739" s="60"/>
      <c r="I739" s="60"/>
      <c r="J739" s="28"/>
      <c r="S739" s="28"/>
    </row>
    <row r="740" ht="14.25" customHeight="1">
      <c r="G740" s="60"/>
      <c r="H740" s="60"/>
      <c r="I740" s="60"/>
      <c r="J740" s="28"/>
      <c r="S740" s="28"/>
    </row>
    <row r="741" ht="14.25" customHeight="1">
      <c r="G741" s="60"/>
      <c r="H741" s="60"/>
      <c r="I741" s="60"/>
      <c r="J741" s="28"/>
      <c r="S741" s="28"/>
    </row>
    <row r="742" ht="14.25" customHeight="1">
      <c r="G742" s="60"/>
      <c r="H742" s="60"/>
      <c r="I742" s="60"/>
      <c r="J742" s="28"/>
      <c r="S742" s="28"/>
    </row>
    <row r="743" ht="14.25" customHeight="1">
      <c r="G743" s="60"/>
      <c r="H743" s="60"/>
      <c r="I743" s="60"/>
      <c r="J743" s="28"/>
      <c r="S743" s="28"/>
    </row>
    <row r="744" ht="14.25" customHeight="1">
      <c r="G744" s="60"/>
      <c r="H744" s="60"/>
      <c r="I744" s="60"/>
      <c r="J744" s="28"/>
      <c r="S744" s="28"/>
    </row>
    <row r="745" ht="14.25" customHeight="1">
      <c r="G745" s="60"/>
      <c r="H745" s="60"/>
      <c r="I745" s="60"/>
      <c r="J745" s="28"/>
      <c r="S745" s="28"/>
    </row>
    <row r="746" ht="14.25" customHeight="1">
      <c r="G746" s="60"/>
      <c r="H746" s="60"/>
      <c r="I746" s="60"/>
      <c r="J746" s="28"/>
      <c r="S746" s="28"/>
    </row>
    <row r="747" ht="14.25" customHeight="1">
      <c r="G747" s="60"/>
      <c r="H747" s="60"/>
      <c r="I747" s="60"/>
      <c r="J747" s="28"/>
      <c r="S747" s="28"/>
    </row>
    <row r="748" ht="14.25" customHeight="1">
      <c r="G748" s="60"/>
      <c r="H748" s="60"/>
      <c r="I748" s="60"/>
      <c r="J748" s="28"/>
      <c r="S748" s="28"/>
    </row>
    <row r="749" ht="14.25" customHeight="1">
      <c r="G749" s="60"/>
      <c r="H749" s="60"/>
      <c r="I749" s="60"/>
      <c r="J749" s="28"/>
      <c r="S749" s="28"/>
    </row>
    <row r="750" ht="14.25" customHeight="1">
      <c r="G750" s="60"/>
      <c r="H750" s="60"/>
      <c r="I750" s="60"/>
      <c r="J750" s="28"/>
      <c r="S750" s="28"/>
    </row>
    <row r="751" ht="14.25" customHeight="1">
      <c r="G751" s="60"/>
      <c r="H751" s="60"/>
      <c r="I751" s="60"/>
      <c r="J751" s="28"/>
      <c r="S751" s="28"/>
    </row>
    <row r="752" ht="14.25" customHeight="1">
      <c r="G752" s="60"/>
      <c r="H752" s="60"/>
      <c r="I752" s="60"/>
      <c r="J752" s="28"/>
      <c r="S752" s="28"/>
    </row>
    <row r="753" ht="14.25" customHeight="1">
      <c r="G753" s="60"/>
      <c r="H753" s="60"/>
      <c r="I753" s="60"/>
      <c r="J753" s="28"/>
      <c r="S753" s="28"/>
    </row>
    <row r="754" ht="14.25" customHeight="1">
      <c r="G754" s="60"/>
      <c r="H754" s="60"/>
      <c r="I754" s="60"/>
      <c r="J754" s="28"/>
      <c r="S754" s="28"/>
    </row>
    <row r="755" ht="14.25" customHeight="1">
      <c r="G755" s="60"/>
      <c r="H755" s="60"/>
      <c r="I755" s="60"/>
      <c r="J755" s="28"/>
      <c r="S755" s="28"/>
    </row>
    <row r="756" ht="14.25" customHeight="1">
      <c r="G756" s="60"/>
      <c r="H756" s="60"/>
      <c r="I756" s="60"/>
      <c r="J756" s="28"/>
      <c r="S756" s="28"/>
    </row>
    <row r="757" ht="14.25" customHeight="1">
      <c r="G757" s="60"/>
      <c r="H757" s="60"/>
      <c r="I757" s="60"/>
      <c r="J757" s="28"/>
      <c r="S757" s="28"/>
    </row>
    <row r="758" ht="14.25" customHeight="1">
      <c r="G758" s="60"/>
      <c r="H758" s="60"/>
      <c r="I758" s="60"/>
      <c r="J758" s="28"/>
      <c r="S758" s="28"/>
    </row>
    <row r="759" ht="14.25" customHeight="1">
      <c r="G759" s="60"/>
      <c r="H759" s="60"/>
      <c r="I759" s="60"/>
      <c r="J759" s="28"/>
      <c r="S759" s="28"/>
    </row>
    <row r="760" ht="14.25" customHeight="1">
      <c r="G760" s="60"/>
      <c r="H760" s="60"/>
      <c r="I760" s="60"/>
      <c r="J760" s="28"/>
      <c r="S760" s="28"/>
    </row>
    <row r="761" ht="14.25" customHeight="1">
      <c r="G761" s="60"/>
      <c r="H761" s="60"/>
      <c r="I761" s="60"/>
      <c r="J761" s="28"/>
      <c r="S761" s="28"/>
    </row>
    <row r="762" ht="14.25" customHeight="1">
      <c r="G762" s="60"/>
      <c r="H762" s="60"/>
      <c r="I762" s="60"/>
      <c r="J762" s="28"/>
      <c r="S762" s="28"/>
    </row>
    <row r="763" ht="14.25" customHeight="1">
      <c r="G763" s="60"/>
      <c r="H763" s="60"/>
      <c r="I763" s="60"/>
      <c r="J763" s="28"/>
      <c r="S763" s="28"/>
    </row>
    <row r="764" ht="14.25" customHeight="1">
      <c r="G764" s="60"/>
      <c r="H764" s="60"/>
      <c r="I764" s="60"/>
      <c r="J764" s="28"/>
      <c r="S764" s="28"/>
    </row>
    <row r="765" ht="14.25" customHeight="1">
      <c r="G765" s="60"/>
      <c r="H765" s="60"/>
      <c r="I765" s="60"/>
      <c r="J765" s="28"/>
      <c r="S765" s="28"/>
    </row>
    <row r="766" ht="14.25" customHeight="1">
      <c r="G766" s="60"/>
      <c r="H766" s="60"/>
      <c r="I766" s="60"/>
      <c r="J766" s="28"/>
      <c r="S766" s="28"/>
    </row>
    <row r="767" ht="14.25" customHeight="1">
      <c r="G767" s="60"/>
      <c r="H767" s="60"/>
      <c r="I767" s="60"/>
      <c r="J767" s="28"/>
      <c r="S767" s="28"/>
    </row>
    <row r="768" ht="14.25" customHeight="1">
      <c r="G768" s="60"/>
      <c r="H768" s="60"/>
      <c r="I768" s="60"/>
      <c r="J768" s="28"/>
      <c r="S768" s="28"/>
    </row>
    <row r="769" ht="14.25" customHeight="1">
      <c r="G769" s="60"/>
      <c r="H769" s="60"/>
      <c r="I769" s="60"/>
      <c r="J769" s="28"/>
      <c r="S769" s="28"/>
    </row>
    <row r="770" ht="14.25" customHeight="1">
      <c r="G770" s="60"/>
      <c r="H770" s="60"/>
      <c r="I770" s="60"/>
      <c r="J770" s="28"/>
      <c r="S770" s="28"/>
    </row>
    <row r="771" ht="14.25" customHeight="1">
      <c r="G771" s="60"/>
      <c r="H771" s="60"/>
      <c r="I771" s="60"/>
      <c r="J771" s="28"/>
      <c r="S771" s="28"/>
    </row>
    <row r="772" ht="14.25" customHeight="1">
      <c r="G772" s="60"/>
      <c r="H772" s="60"/>
      <c r="I772" s="60"/>
      <c r="J772" s="28"/>
      <c r="S772" s="28"/>
    </row>
    <row r="773" ht="14.25" customHeight="1">
      <c r="G773" s="60"/>
      <c r="H773" s="60"/>
      <c r="I773" s="60"/>
      <c r="J773" s="28"/>
      <c r="S773" s="28"/>
    </row>
    <row r="774" ht="14.25" customHeight="1">
      <c r="G774" s="60"/>
      <c r="H774" s="60"/>
      <c r="I774" s="60"/>
      <c r="J774" s="28"/>
      <c r="S774" s="28"/>
    </row>
    <row r="775" ht="14.25" customHeight="1">
      <c r="G775" s="60"/>
      <c r="H775" s="60"/>
      <c r="I775" s="60"/>
      <c r="J775" s="28"/>
      <c r="S775" s="28"/>
    </row>
    <row r="776" ht="14.25" customHeight="1">
      <c r="G776" s="60"/>
      <c r="H776" s="60"/>
      <c r="I776" s="60"/>
      <c r="J776" s="28"/>
      <c r="S776" s="28"/>
    </row>
    <row r="777" ht="14.25" customHeight="1">
      <c r="G777" s="60"/>
      <c r="H777" s="60"/>
      <c r="I777" s="60"/>
      <c r="J777" s="28"/>
      <c r="S777" s="28"/>
    </row>
    <row r="778" ht="14.25" customHeight="1">
      <c r="G778" s="60"/>
      <c r="H778" s="60"/>
      <c r="I778" s="60"/>
      <c r="J778" s="28"/>
      <c r="S778" s="28"/>
    </row>
    <row r="779" ht="14.25" customHeight="1">
      <c r="G779" s="60"/>
      <c r="H779" s="60"/>
      <c r="I779" s="60"/>
      <c r="J779" s="28"/>
      <c r="S779" s="28"/>
    </row>
    <row r="780" ht="14.25" customHeight="1">
      <c r="G780" s="60"/>
      <c r="H780" s="60"/>
      <c r="I780" s="60"/>
      <c r="J780" s="28"/>
      <c r="S780" s="28"/>
    </row>
    <row r="781" ht="14.25" customHeight="1">
      <c r="G781" s="60"/>
      <c r="H781" s="60"/>
      <c r="I781" s="60"/>
      <c r="J781" s="28"/>
      <c r="S781" s="28"/>
    </row>
    <row r="782" ht="14.25" customHeight="1">
      <c r="G782" s="60"/>
      <c r="H782" s="60"/>
      <c r="I782" s="60"/>
      <c r="J782" s="28"/>
      <c r="S782" s="28"/>
    </row>
    <row r="783" ht="14.25" customHeight="1">
      <c r="G783" s="60"/>
      <c r="H783" s="60"/>
      <c r="I783" s="60"/>
      <c r="J783" s="28"/>
      <c r="S783" s="28"/>
    </row>
    <row r="784" ht="14.25" customHeight="1">
      <c r="G784" s="60"/>
      <c r="H784" s="60"/>
      <c r="I784" s="60"/>
      <c r="J784" s="28"/>
      <c r="S784" s="28"/>
    </row>
    <row r="785" ht="14.25" customHeight="1">
      <c r="G785" s="60"/>
      <c r="H785" s="60"/>
      <c r="I785" s="60"/>
      <c r="J785" s="28"/>
      <c r="S785" s="28"/>
    </row>
    <row r="786" ht="14.25" customHeight="1">
      <c r="G786" s="60"/>
      <c r="H786" s="60"/>
      <c r="I786" s="60"/>
      <c r="J786" s="28"/>
      <c r="S786" s="28"/>
    </row>
    <row r="787" ht="14.25" customHeight="1">
      <c r="G787" s="60"/>
      <c r="H787" s="60"/>
      <c r="I787" s="60"/>
      <c r="J787" s="28"/>
      <c r="S787" s="28"/>
    </row>
    <row r="788" ht="14.25" customHeight="1">
      <c r="G788" s="60"/>
      <c r="H788" s="60"/>
      <c r="I788" s="60"/>
      <c r="J788" s="28"/>
      <c r="S788" s="28"/>
    </row>
    <row r="789" ht="14.25" customHeight="1">
      <c r="G789" s="60"/>
      <c r="H789" s="60"/>
      <c r="I789" s="60"/>
      <c r="J789" s="28"/>
      <c r="S789" s="28"/>
    </row>
    <row r="790" ht="14.25" customHeight="1">
      <c r="G790" s="60"/>
      <c r="H790" s="60"/>
      <c r="I790" s="60"/>
      <c r="J790" s="28"/>
      <c r="S790" s="28"/>
    </row>
    <row r="791" ht="14.25" customHeight="1">
      <c r="G791" s="60"/>
      <c r="H791" s="60"/>
      <c r="I791" s="60"/>
      <c r="J791" s="28"/>
      <c r="S791" s="28"/>
    </row>
    <row r="792" ht="14.25" customHeight="1">
      <c r="G792" s="60"/>
      <c r="H792" s="60"/>
      <c r="I792" s="60"/>
      <c r="J792" s="28"/>
      <c r="S792" s="28"/>
    </row>
    <row r="793" ht="14.25" customHeight="1">
      <c r="G793" s="60"/>
      <c r="H793" s="60"/>
      <c r="I793" s="60"/>
      <c r="J793" s="28"/>
      <c r="S793" s="28"/>
    </row>
    <row r="794" ht="14.25" customHeight="1">
      <c r="G794" s="60"/>
      <c r="H794" s="60"/>
      <c r="I794" s="60"/>
      <c r="J794" s="28"/>
      <c r="S794" s="28"/>
    </row>
    <row r="795" ht="14.25" customHeight="1">
      <c r="G795" s="60"/>
      <c r="H795" s="60"/>
      <c r="I795" s="60"/>
      <c r="J795" s="28"/>
      <c r="S795" s="28"/>
    </row>
    <row r="796" ht="14.25" customHeight="1">
      <c r="G796" s="60"/>
      <c r="H796" s="60"/>
      <c r="I796" s="60"/>
      <c r="J796" s="28"/>
      <c r="S796" s="28"/>
    </row>
    <row r="797" ht="14.25" customHeight="1">
      <c r="G797" s="60"/>
      <c r="H797" s="60"/>
      <c r="I797" s="60"/>
      <c r="J797" s="28"/>
      <c r="S797" s="28"/>
    </row>
    <row r="798" ht="14.25" customHeight="1">
      <c r="G798" s="60"/>
      <c r="H798" s="60"/>
      <c r="I798" s="60"/>
      <c r="J798" s="28"/>
      <c r="S798" s="28"/>
    </row>
    <row r="799" ht="14.25" customHeight="1">
      <c r="G799" s="60"/>
      <c r="H799" s="60"/>
      <c r="I799" s="60"/>
      <c r="J799" s="28"/>
      <c r="S799" s="28"/>
    </row>
    <row r="800" ht="14.25" customHeight="1">
      <c r="G800" s="60"/>
      <c r="H800" s="60"/>
      <c r="I800" s="60"/>
      <c r="J800" s="28"/>
      <c r="S800" s="28"/>
    </row>
    <row r="801" ht="14.25" customHeight="1">
      <c r="G801" s="60"/>
      <c r="H801" s="60"/>
      <c r="I801" s="60"/>
      <c r="J801" s="28"/>
      <c r="S801" s="28"/>
    </row>
    <row r="802" ht="14.25" customHeight="1">
      <c r="G802" s="60"/>
      <c r="H802" s="60"/>
      <c r="I802" s="60"/>
      <c r="J802" s="28"/>
      <c r="S802" s="28"/>
    </row>
    <row r="803" ht="14.25" customHeight="1">
      <c r="G803" s="60"/>
      <c r="H803" s="60"/>
      <c r="I803" s="60"/>
      <c r="J803" s="28"/>
      <c r="S803" s="28"/>
    </row>
    <row r="804" ht="14.25" customHeight="1">
      <c r="G804" s="60"/>
      <c r="H804" s="60"/>
      <c r="I804" s="60"/>
      <c r="J804" s="28"/>
      <c r="S804" s="28"/>
    </row>
    <row r="805" ht="14.25" customHeight="1">
      <c r="G805" s="60"/>
      <c r="H805" s="60"/>
      <c r="I805" s="60"/>
      <c r="J805" s="28"/>
      <c r="S805" s="28"/>
    </row>
    <row r="806" ht="14.25" customHeight="1">
      <c r="G806" s="60"/>
      <c r="H806" s="60"/>
      <c r="I806" s="60"/>
      <c r="J806" s="28"/>
      <c r="S806" s="28"/>
    </row>
    <row r="807" ht="14.25" customHeight="1">
      <c r="G807" s="60"/>
      <c r="H807" s="60"/>
      <c r="I807" s="60"/>
      <c r="J807" s="28"/>
      <c r="S807" s="28"/>
    </row>
    <row r="808" ht="14.25" customHeight="1">
      <c r="G808" s="60"/>
      <c r="H808" s="60"/>
      <c r="I808" s="60"/>
      <c r="J808" s="28"/>
      <c r="S808" s="28"/>
    </row>
    <row r="809" ht="14.25" customHeight="1">
      <c r="G809" s="60"/>
      <c r="H809" s="60"/>
      <c r="I809" s="60"/>
      <c r="J809" s="28"/>
      <c r="S809" s="28"/>
    </row>
    <row r="810" ht="14.25" customHeight="1">
      <c r="G810" s="60"/>
      <c r="H810" s="60"/>
      <c r="I810" s="60"/>
      <c r="J810" s="28"/>
      <c r="S810" s="28"/>
    </row>
    <row r="811" ht="14.25" customHeight="1">
      <c r="G811" s="60"/>
      <c r="H811" s="60"/>
      <c r="I811" s="60"/>
      <c r="J811" s="28"/>
      <c r="S811" s="28"/>
    </row>
    <row r="812" ht="14.25" customHeight="1">
      <c r="G812" s="60"/>
      <c r="H812" s="60"/>
      <c r="I812" s="60"/>
      <c r="J812" s="28"/>
      <c r="S812" s="28"/>
    </row>
    <row r="813" ht="14.25" customHeight="1">
      <c r="G813" s="60"/>
      <c r="H813" s="60"/>
      <c r="I813" s="60"/>
      <c r="J813" s="28"/>
      <c r="S813" s="28"/>
    </row>
    <row r="814" ht="14.25" customHeight="1">
      <c r="G814" s="60"/>
      <c r="H814" s="60"/>
      <c r="I814" s="60"/>
      <c r="J814" s="28"/>
      <c r="S814" s="28"/>
    </row>
    <row r="815" ht="14.25" customHeight="1">
      <c r="G815" s="60"/>
      <c r="H815" s="60"/>
      <c r="I815" s="60"/>
      <c r="J815" s="28"/>
      <c r="S815" s="28"/>
    </row>
    <row r="816" ht="14.25" customHeight="1">
      <c r="G816" s="60"/>
      <c r="H816" s="60"/>
      <c r="I816" s="60"/>
      <c r="J816" s="28"/>
      <c r="S816" s="28"/>
    </row>
    <row r="817" ht="14.25" customHeight="1">
      <c r="G817" s="60"/>
      <c r="H817" s="60"/>
      <c r="I817" s="60"/>
      <c r="J817" s="28"/>
      <c r="S817" s="28"/>
    </row>
    <row r="818" ht="14.25" customHeight="1">
      <c r="G818" s="60"/>
      <c r="H818" s="60"/>
      <c r="I818" s="60"/>
      <c r="J818" s="28"/>
      <c r="S818" s="28"/>
    </row>
    <row r="819" ht="14.25" customHeight="1">
      <c r="G819" s="60"/>
      <c r="H819" s="60"/>
      <c r="I819" s="60"/>
      <c r="J819" s="28"/>
      <c r="S819" s="28"/>
    </row>
    <row r="820" ht="14.25" customHeight="1">
      <c r="G820" s="60"/>
      <c r="H820" s="60"/>
      <c r="I820" s="60"/>
      <c r="J820" s="28"/>
      <c r="S820" s="28"/>
    </row>
    <row r="821" ht="14.25" customHeight="1">
      <c r="G821" s="60"/>
      <c r="H821" s="60"/>
      <c r="I821" s="60"/>
      <c r="J821" s="28"/>
      <c r="S821" s="28"/>
    </row>
    <row r="822" ht="14.25" customHeight="1">
      <c r="G822" s="60"/>
      <c r="H822" s="60"/>
      <c r="I822" s="60"/>
      <c r="J822" s="28"/>
      <c r="S822" s="28"/>
    </row>
    <row r="823" ht="14.25" customHeight="1">
      <c r="G823" s="60"/>
      <c r="H823" s="60"/>
      <c r="I823" s="60"/>
      <c r="J823" s="28"/>
      <c r="S823" s="28"/>
    </row>
    <row r="824" ht="14.25" customHeight="1">
      <c r="G824" s="60"/>
      <c r="H824" s="60"/>
      <c r="I824" s="60"/>
      <c r="J824" s="28"/>
      <c r="S824" s="28"/>
    </row>
    <row r="825" ht="14.25" customHeight="1">
      <c r="G825" s="60"/>
      <c r="H825" s="60"/>
      <c r="I825" s="60"/>
      <c r="J825" s="28"/>
      <c r="S825" s="28"/>
    </row>
    <row r="826" ht="14.25" customHeight="1">
      <c r="G826" s="60"/>
      <c r="H826" s="60"/>
      <c r="I826" s="60"/>
      <c r="J826" s="28"/>
      <c r="S826" s="28"/>
    </row>
    <row r="827" ht="14.25" customHeight="1">
      <c r="G827" s="60"/>
      <c r="H827" s="60"/>
      <c r="I827" s="60"/>
      <c r="J827" s="28"/>
      <c r="S827" s="28"/>
    </row>
    <row r="828" ht="14.25" customHeight="1">
      <c r="G828" s="60"/>
      <c r="H828" s="60"/>
      <c r="I828" s="60"/>
      <c r="J828" s="28"/>
      <c r="S828" s="28"/>
    </row>
    <row r="829" ht="14.25" customHeight="1">
      <c r="G829" s="60"/>
      <c r="H829" s="60"/>
      <c r="I829" s="60"/>
      <c r="J829" s="28"/>
      <c r="S829" s="28"/>
    </row>
    <row r="830" ht="14.25" customHeight="1">
      <c r="G830" s="60"/>
      <c r="H830" s="60"/>
      <c r="I830" s="60"/>
      <c r="J830" s="28"/>
      <c r="S830" s="28"/>
    </row>
    <row r="831" ht="14.25" customHeight="1">
      <c r="G831" s="60"/>
      <c r="H831" s="60"/>
      <c r="I831" s="60"/>
      <c r="J831" s="28"/>
      <c r="S831" s="28"/>
    </row>
    <row r="832" ht="14.25" customHeight="1">
      <c r="G832" s="60"/>
      <c r="H832" s="60"/>
      <c r="I832" s="60"/>
      <c r="J832" s="28"/>
      <c r="S832" s="28"/>
    </row>
    <row r="833" ht="14.25" customHeight="1">
      <c r="G833" s="60"/>
      <c r="H833" s="60"/>
      <c r="I833" s="60"/>
      <c r="J833" s="28"/>
      <c r="S833" s="28"/>
    </row>
    <row r="834" ht="14.25" customHeight="1">
      <c r="G834" s="60"/>
      <c r="H834" s="60"/>
      <c r="I834" s="60"/>
      <c r="J834" s="28"/>
      <c r="S834" s="28"/>
    </row>
    <row r="835" ht="14.25" customHeight="1">
      <c r="G835" s="60"/>
      <c r="H835" s="60"/>
      <c r="I835" s="60"/>
      <c r="J835" s="28"/>
      <c r="S835" s="28"/>
    </row>
    <row r="836" ht="14.25" customHeight="1">
      <c r="G836" s="60"/>
      <c r="H836" s="60"/>
      <c r="I836" s="60"/>
      <c r="J836" s="28"/>
      <c r="S836" s="28"/>
    </row>
    <row r="837" ht="14.25" customHeight="1">
      <c r="G837" s="60"/>
      <c r="H837" s="60"/>
      <c r="I837" s="60"/>
      <c r="J837" s="28"/>
      <c r="S837" s="28"/>
    </row>
    <row r="838" ht="14.25" customHeight="1">
      <c r="G838" s="60"/>
      <c r="H838" s="60"/>
      <c r="I838" s="60"/>
      <c r="J838" s="28"/>
      <c r="S838" s="28"/>
    </row>
    <row r="839" ht="14.25" customHeight="1">
      <c r="G839" s="60"/>
      <c r="H839" s="60"/>
      <c r="I839" s="60"/>
      <c r="J839" s="28"/>
      <c r="S839" s="28"/>
    </row>
    <row r="840" ht="14.25" customHeight="1">
      <c r="G840" s="60"/>
      <c r="H840" s="60"/>
      <c r="I840" s="60"/>
      <c r="J840" s="28"/>
      <c r="S840" s="28"/>
    </row>
    <row r="841" ht="14.25" customHeight="1">
      <c r="G841" s="60"/>
      <c r="H841" s="60"/>
      <c r="I841" s="60"/>
      <c r="J841" s="28"/>
      <c r="S841" s="28"/>
    </row>
    <row r="842" ht="14.25" customHeight="1">
      <c r="G842" s="60"/>
      <c r="H842" s="60"/>
      <c r="I842" s="60"/>
      <c r="J842" s="28"/>
      <c r="S842" s="28"/>
    </row>
    <row r="843" ht="14.25" customHeight="1">
      <c r="G843" s="60"/>
      <c r="H843" s="60"/>
      <c r="I843" s="60"/>
      <c r="J843" s="28"/>
      <c r="S843" s="28"/>
    </row>
    <row r="844" ht="14.25" customHeight="1">
      <c r="G844" s="60"/>
      <c r="H844" s="60"/>
      <c r="I844" s="60"/>
      <c r="J844" s="28"/>
      <c r="S844" s="28"/>
    </row>
    <row r="845" ht="14.25" customHeight="1">
      <c r="G845" s="60"/>
      <c r="H845" s="60"/>
      <c r="I845" s="60"/>
      <c r="J845" s="28"/>
      <c r="S845" s="28"/>
    </row>
    <row r="846" ht="14.25" customHeight="1">
      <c r="G846" s="60"/>
      <c r="H846" s="60"/>
      <c r="I846" s="60"/>
      <c r="J846" s="28"/>
      <c r="S846" s="28"/>
    </row>
    <row r="847" ht="14.25" customHeight="1">
      <c r="G847" s="60"/>
      <c r="H847" s="60"/>
      <c r="I847" s="60"/>
      <c r="J847" s="28"/>
      <c r="S847" s="28"/>
    </row>
    <row r="848" ht="14.25" customHeight="1">
      <c r="G848" s="60"/>
      <c r="H848" s="60"/>
      <c r="I848" s="60"/>
      <c r="J848" s="28"/>
      <c r="S848" s="28"/>
    </row>
    <row r="849" ht="14.25" customHeight="1">
      <c r="G849" s="60"/>
      <c r="H849" s="60"/>
      <c r="I849" s="60"/>
      <c r="J849" s="28"/>
      <c r="S849" s="28"/>
    </row>
    <row r="850" ht="14.25" customHeight="1">
      <c r="G850" s="60"/>
      <c r="H850" s="60"/>
      <c r="I850" s="60"/>
      <c r="J850" s="28"/>
      <c r="S850" s="28"/>
    </row>
    <row r="851" ht="14.25" customHeight="1">
      <c r="G851" s="60"/>
      <c r="H851" s="60"/>
      <c r="I851" s="60"/>
      <c r="J851" s="28"/>
      <c r="S851" s="28"/>
    </row>
    <row r="852" ht="14.25" customHeight="1">
      <c r="G852" s="60"/>
      <c r="H852" s="60"/>
      <c r="I852" s="60"/>
      <c r="J852" s="28"/>
      <c r="S852" s="28"/>
    </row>
    <row r="853" ht="14.25" customHeight="1">
      <c r="G853" s="60"/>
      <c r="H853" s="60"/>
      <c r="I853" s="60"/>
      <c r="J853" s="28"/>
      <c r="S853" s="28"/>
    </row>
    <row r="854" ht="14.25" customHeight="1">
      <c r="G854" s="60"/>
      <c r="H854" s="60"/>
      <c r="I854" s="60"/>
      <c r="J854" s="28"/>
      <c r="S854" s="28"/>
    </row>
    <row r="855" ht="14.25" customHeight="1">
      <c r="G855" s="60"/>
      <c r="H855" s="60"/>
      <c r="I855" s="60"/>
      <c r="J855" s="28"/>
      <c r="S855" s="28"/>
    </row>
    <row r="856" ht="14.25" customHeight="1">
      <c r="G856" s="60"/>
      <c r="H856" s="60"/>
      <c r="I856" s="60"/>
      <c r="J856" s="28"/>
      <c r="S856" s="28"/>
    </row>
    <row r="857" ht="14.25" customHeight="1">
      <c r="G857" s="60"/>
      <c r="H857" s="60"/>
      <c r="I857" s="60"/>
      <c r="J857" s="28"/>
      <c r="S857" s="28"/>
    </row>
    <row r="858" ht="14.25" customHeight="1">
      <c r="G858" s="60"/>
      <c r="H858" s="60"/>
      <c r="I858" s="60"/>
      <c r="J858" s="28"/>
      <c r="S858" s="28"/>
    </row>
    <row r="859" ht="14.25" customHeight="1">
      <c r="G859" s="60"/>
      <c r="H859" s="60"/>
      <c r="I859" s="60"/>
      <c r="J859" s="28"/>
      <c r="S859" s="28"/>
    </row>
    <row r="860" ht="14.25" customHeight="1">
      <c r="G860" s="60"/>
      <c r="H860" s="60"/>
      <c r="I860" s="60"/>
      <c r="J860" s="28"/>
      <c r="S860" s="28"/>
    </row>
    <row r="861" ht="14.25" customHeight="1">
      <c r="G861" s="60"/>
      <c r="H861" s="60"/>
      <c r="I861" s="60"/>
      <c r="J861" s="28"/>
      <c r="S861" s="28"/>
    </row>
    <row r="862" ht="14.25" customHeight="1">
      <c r="G862" s="60"/>
      <c r="H862" s="60"/>
      <c r="I862" s="60"/>
      <c r="J862" s="28"/>
      <c r="S862" s="28"/>
    </row>
    <row r="863" ht="14.25" customHeight="1">
      <c r="G863" s="60"/>
      <c r="H863" s="60"/>
      <c r="I863" s="60"/>
      <c r="J863" s="28"/>
      <c r="S863" s="28"/>
    </row>
    <row r="864" ht="14.25" customHeight="1">
      <c r="G864" s="60"/>
      <c r="H864" s="60"/>
      <c r="I864" s="60"/>
      <c r="J864" s="28"/>
      <c r="S864" s="28"/>
    </row>
    <row r="865" ht="14.25" customHeight="1">
      <c r="G865" s="60"/>
      <c r="H865" s="60"/>
      <c r="I865" s="60"/>
      <c r="J865" s="28"/>
      <c r="S865" s="28"/>
    </row>
    <row r="866" ht="14.25" customHeight="1">
      <c r="G866" s="60"/>
      <c r="H866" s="60"/>
      <c r="I866" s="60"/>
      <c r="J866" s="28"/>
      <c r="S866" s="28"/>
    </row>
    <row r="867" ht="14.25" customHeight="1">
      <c r="G867" s="60"/>
      <c r="H867" s="60"/>
      <c r="I867" s="60"/>
      <c r="J867" s="28"/>
      <c r="S867" s="28"/>
    </row>
    <row r="868" ht="14.25" customHeight="1">
      <c r="G868" s="60"/>
      <c r="H868" s="60"/>
      <c r="I868" s="60"/>
      <c r="J868" s="28"/>
      <c r="S868" s="28"/>
    </row>
    <row r="869" ht="14.25" customHeight="1">
      <c r="G869" s="60"/>
      <c r="H869" s="60"/>
      <c r="I869" s="60"/>
      <c r="J869" s="28"/>
      <c r="S869" s="28"/>
    </row>
    <row r="870" ht="14.25" customHeight="1">
      <c r="G870" s="60"/>
      <c r="H870" s="60"/>
      <c r="I870" s="60"/>
      <c r="J870" s="28"/>
      <c r="S870" s="28"/>
    </row>
    <row r="871" ht="14.25" customHeight="1">
      <c r="G871" s="60"/>
      <c r="H871" s="60"/>
      <c r="I871" s="60"/>
      <c r="J871" s="28"/>
      <c r="S871" s="28"/>
    </row>
    <row r="872" ht="14.25" customHeight="1">
      <c r="G872" s="60"/>
      <c r="H872" s="60"/>
      <c r="I872" s="60"/>
      <c r="J872" s="28"/>
      <c r="S872" s="28"/>
    </row>
    <row r="873" ht="14.25" customHeight="1">
      <c r="G873" s="60"/>
      <c r="H873" s="60"/>
      <c r="I873" s="60"/>
      <c r="J873" s="28"/>
      <c r="S873" s="28"/>
    </row>
    <row r="874" ht="14.25" customHeight="1">
      <c r="G874" s="60"/>
      <c r="H874" s="60"/>
      <c r="I874" s="60"/>
      <c r="J874" s="28"/>
      <c r="S874" s="28"/>
    </row>
    <row r="875" ht="14.25" customHeight="1">
      <c r="G875" s="60"/>
      <c r="H875" s="60"/>
      <c r="I875" s="60"/>
      <c r="J875" s="28"/>
      <c r="S875" s="28"/>
    </row>
    <row r="876" ht="14.25" customHeight="1">
      <c r="G876" s="60"/>
      <c r="H876" s="60"/>
      <c r="I876" s="60"/>
      <c r="J876" s="28"/>
      <c r="S876" s="28"/>
    </row>
    <row r="877" ht="14.25" customHeight="1">
      <c r="G877" s="60"/>
      <c r="H877" s="60"/>
      <c r="I877" s="60"/>
      <c r="J877" s="28"/>
      <c r="S877" s="28"/>
    </row>
    <row r="878" ht="14.25" customHeight="1">
      <c r="G878" s="60"/>
      <c r="H878" s="60"/>
      <c r="I878" s="60"/>
      <c r="J878" s="28"/>
      <c r="S878" s="28"/>
    </row>
    <row r="879" ht="14.25" customHeight="1">
      <c r="G879" s="60"/>
      <c r="H879" s="60"/>
      <c r="I879" s="60"/>
      <c r="J879" s="28"/>
      <c r="S879" s="28"/>
    </row>
    <row r="880" ht="14.25" customHeight="1">
      <c r="G880" s="60"/>
      <c r="H880" s="60"/>
      <c r="I880" s="60"/>
      <c r="J880" s="28"/>
      <c r="S880" s="28"/>
    </row>
    <row r="881" ht="14.25" customHeight="1">
      <c r="G881" s="60"/>
      <c r="H881" s="60"/>
      <c r="I881" s="60"/>
      <c r="J881" s="28"/>
      <c r="S881" s="28"/>
    </row>
    <row r="882" ht="14.25" customHeight="1">
      <c r="G882" s="60"/>
      <c r="H882" s="60"/>
      <c r="I882" s="60"/>
      <c r="J882" s="28"/>
      <c r="S882" s="28"/>
    </row>
    <row r="883" ht="14.25" customHeight="1">
      <c r="G883" s="60"/>
      <c r="H883" s="60"/>
      <c r="I883" s="60"/>
      <c r="J883" s="28"/>
      <c r="S883" s="28"/>
    </row>
    <row r="884" ht="14.25" customHeight="1">
      <c r="G884" s="60"/>
      <c r="H884" s="60"/>
      <c r="I884" s="60"/>
      <c r="J884" s="28"/>
      <c r="S884" s="28"/>
    </row>
    <row r="885" ht="14.25" customHeight="1">
      <c r="G885" s="60"/>
      <c r="H885" s="60"/>
      <c r="I885" s="60"/>
      <c r="J885" s="28"/>
      <c r="S885" s="28"/>
    </row>
    <row r="886" ht="14.25" customHeight="1">
      <c r="G886" s="60"/>
      <c r="H886" s="60"/>
      <c r="I886" s="60"/>
      <c r="J886" s="28"/>
      <c r="S886" s="28"/>
    </row>
    <row r="887" ht="14.25" customHeight="1">
      <c r="G887" s="60"/>
      <c r="H887" s="60"/>
      <c r="I887" s="60"/>
      <c r="J887" s="28"/>
      <c r="S887" s="28"/>
    </row>
    <row r="888" ht="14.25" customHeight="1">
      <c r="G888" s="60"/>
      <c r="H888" s="60"/>
      <c r="I888" s="60"/>
      <c r="J888" s="28"/>
      <c r="S888" s="28"/>
    </row>
    <row r="889" ht="14.25" customHeight="1">
      <c r="G889" s="60"/>
      <c r="H889" s="60"/>
      <c r="I889" s="60"/>
      <c r="J889" s="28"/>
      <c r="S889" s="28"/>
    </row>
    <row r="890" ht="14.25" customHeight="1">
      <c r="G890" s="60"/>
      <c r="H890" s="60"/>
      <c r="I890" s="60"/>
      <c r="J890" s="28"/>
      <c r="S890" s="28"/>
    </row>
    <row r="891" ht="14.25" customHeight="1">
      <c r="G891" s="60"/>
      <c r="H891" s="60"/>
      <c r="I891" s="60"/>
      <c r="J891" s="28"/>
      <c r="S891" s="28"/>
    </row>
    <row r="892" ht="14.25" customHeight="1">
      <c r="G892" s="60"/>
      <c r="H892" s="60"/>
      <c r="I892" s="60"/>
      <c r="J892" s="28"/>
      <c r="S892" s="28"/>
    </row>
    <row r="893" ht="14.25" customHeight="1">
      <c r="G893" s="60"/>
      <c r="H893" s="60"/>
      <c r="I893" s="60"/>
      <c r="J893" s="28"/>
      <c r="S893" s="28"/>
    </row>
    <row r="894" ht="14.25" customHeight="1">
      <c r="G894" s="60"/>
      <c r="H894" s="60"/>
      <c r="I894" s="60"/>
      <c r="J894" s="28"/>
      <c r="S894" s="28"/>
    </row>
    <row r="895" ht="14.25" customHeight="1">
      <c r="G895" s="60"/>
      <c r="H895" s="60"/>
      <c r="I895" s="60"/>
      <c r="J895" s="28"/>
      <c r="S895" s="28"/>
    </row>
    <row r="896" ht="14.25" customHeight="1">
      <c r="G896" s="60"/>
      <c r="H896" s="60"/>
      <c r="I896" s="60"/>
      <c r="J896" s="28"/>
      <c r="S896" s="28"/>
    </row>
    <row r="897" ht="14.25" customHeight="1">
      <c r="G897" s="60"/>
      <c r="H897" s="60"/>
      <c r="I897" s="60"/>
      <c r="J897" s="28"/>
      <c r="S897" s="28"/>
    </row>
    <row r="898" ht="14.25" customHeight="1">
      <c r="G898" s="60"/>
      <c r="H898" s="60"/>
      <c r="I898" s="60"/>
      <c r="J898" s="28"/>
      <c r="S898" s="28"/>
    </row>
    <row r="899" ht="14.25" customHeight="1">
      <c r="G899" s="60"/>
      <c r="H899" s="60"/>
      <c r="I899" s="60"/>
      <c r="J899" s="28"/>
      <c r="S899" s="28"/>
    </row>
    <row r="900" ht="14.25" customHeight="1">
      <c r="G900" s="60"/>
      <c r="H900" s="60"/>
      <c r="I900" s="60"/>
      <c r="J900" s="28"/>
      <c r="S900" s="28"/>
    </row>
    <row r="901" ht="14.25" customHeight="1">
      <c r="G901" s="60"/>
      <c r="H901" s="60"/>
      <c r="I901" s="60"/>
      <c r="J901" s="28"/>
      <c r="S901" s="28"/>
    </row>
    <row r="902" ht="14.25" customHeight="1">
      <c r="G902" s="60"/>
      <c r="H902" s="60"/>
      <c r="I902" s="60"/>
      <c r="J902" s="28"/>
      <c r="S902" s="28"/>
    </row>
    <row r="903" ht="14.25" customHeight="1">
      <c r="G903" s="60"/>
      <c r="H903" s="60"/>
      <c r="I903" s="60"/>
      <c r="J903" s="28"/>
      <c r="S903" s="28"/>
    </row>
    <row r="904" ht="14.25" customHeight="1">
      <c r="G904" s="60"/>
      <c r="H904" s="60"/>
      <c r="I904" s="60"/>
      <c r="J904" s="28"/>
      <c r="S904" s="28"/>
    </row>
    <row r="905" ht="14.25" customHeight="1">
      <c r="G905" s="60"/>
      <c r="H905" s="60"/>
      <c r="I905" s="60"/>
      <c r="J905" s="28"/>
      <c r="S905" s="28"/>
    </row>
    <row r="906" ht="14.25" customHeight="1">
      <c r="G906" s="60"/>
      <c r="H906" s="60"/>
      <c r="I906" s="60"/>
      <c r="J906" s="28"/>
      <c r="S906" s="28"/>
    </row>
    <row r="907" ht="14.25" customHeight="1">
      <c r="G907" s="60"/>
      <c r="H907" s="60"/>
      <c r="I907" s="60"/>
      <c r="J907" s="28"/>
      <c r="S907" s="28"/>
    </row>
    <row r="908" ht="14.25" customHeight="1">
      <c r="G908" s="60"/>
      <c r="H908" s="60"/>
      <c r="I908" s="60"/>
      <c r="J908" s="28"/>
      <c r="S908" s="28"/>
    </row>
    <row r="909" ht="14.25" customHeight="1">
      <c r="G909" s="60"/>
      <c r="H909" s="60"/>
      <c r="I909" s="60"/>
      <c r="J909" s="28"/>
      <c r="S909" s="28"/>
    </row>
    <row r="910" ht="14.25" customHeight="1">
      <c r="G910" s="60"/>
      <c r="H910" s="60"/>
      <c r="I910" s="60"/>
      <c r="J910" s="28"/>
      <c r="S910" s="28"/>
    </row>
    <row r="911" ht="14.25" customHeight="1">
      <c r="G911" s="60"/>
      <c r="H911" s="60"/>
      <c r="I911" s="60"/>
      <c r="J911" s="28"/>
      <c r="S911" s="28"/>
    </row>
    <row r="912" ht="14.25" customHeight="1">
      <c r="G912" s="60"/>
      <c r="H912" s="60"/>
      <c r="I912" s="60"/>
      <c r="J912" s="28"/>
      <c r="S912" s="28"/>
    </row>
    <row r="913" ht="14.25" customHeight="1">
      <c r="G913" s="60"/>
      <c r="H913" s="60"/>
      <c r="I913" s="60"/>
      <c r="J913" s="28"/>
      <c r="S913" s="28"/>
    </row>
    <row r="914" ht="14.25" customHeight="1">
      <c r="G914" s="60"/>
      <c r="H914" s="60"/>
      <c r="I914" s="60"/>
      <c r="J914" s="28"/>
      <c r="S914" s="28"/>
    </row>
    <row r="915" ht="14.25" customHeight="1">
      <c r="G915" s="60"/>
      <c r="H915" s="60"/>
      <c r="I915" s="60"/>
      <c r="J915" s="28"/>
      <c r="S915" s="28"/>
    </row>
    <row r="916" ht="14.25" customHeight="1">
      <c r="G916" s="60"/>
      <c r="H916" s="60"/>
      <c r="I916" s="60"/>
      <c r="J916" s="28"/>
      <c r="S916" s="28"/>
    </row>
    <row r="917" ht="14.25" customHeight="1">
      <c r="G917" s="60"/>
      <c r="H917" s="60"/>
      <c r="I917" s="60"/>
      <c r="J917" s="28"/>
      <c r="S917" s="28"/>
    </row>
    <row r="918" ht="14.25" customHeight="1">
      <c r="G918" s="60"/>
      <c r="H918" s="60"/>
      <c r="I918" s="60"/>
      <c r="J918" s="28"/>
      <c r="S918" s="28"/>
    </row>
    <row r="919" ht="14.25" customHeight="1">
      <c r="G919" s="60"/>
      <c r="H919" s="60"/>
      <c r="I919" s="60"/>
      <c r="J919" s="28"/>
      <c r="S919" s="28"/>
    </row>
    <row r="920" ht="14.25" customHeight="1">
      <c r="G920" s="60"/>
      <c r="H920" s="60"/>
      <c r="I920" s="60"/>
      <c r="J920" s="28"/>
      <c r="S920" s="28"/>
    </row>
    <row r="921" ht="14.25" customHeight="1">
      <c r="G921" s="60"/>
      <c r="H921" s="60"/>
      <c r="I921" s="60"/>
      <c r="J921" s="28"/>
      <c r="S921" s="28"/>
    </row>
    <row r="922" ht="14.25" customHeight="1">
      <c r="G922" s="60"/>
      <c r="H922" s="60"/>
      <c r="I922" s="60"/>
      <c r="J922" s="28"/>
      <c r="S922" s="28"/>
    </row>
    <row r="923" ht="14.25" customHeight="1">
      <c r="G923" s="60"/>
      <c r="H923" s="60"/>
      <c r="I923" s="60"/>
      <c r="J923" s="28"/>
      <c r="S923" s="28"/>
    </row>
    <row r="924" ht="14.25" customHeight="1">
      <c r="G924" s="60"/>
      <c r="H924" s="60"/>
      <c r="I924" s="60"/>
      <c r="J924" s="28"/>
      <c r="S924" s="28"/>
    </row>
    <row r="925" ht="14.25" customHeight="1">
      <c r="G925" s="60"/>
      <c r="H925" s="60"/>
      <c r="I925" s="60"/>
      <c r="J925" s="28"/>
      <c r="S925" s="28"/>
    </row>
    <row r="926" ht="14.25" customHeight="1">
      <c r="G926" s="60"/>
      <c r="H926" s="60"/>
      <c r="I926" s="60"/>
      <c r="J926" s="28"/>
      <c r="S926" s="28"/>
    </row>
    <row r="927" ht="14.25" customHeight="1">
      <c r="G927" s="60"/>
      <c r="H927" s="60"/>
      <c r="I927" s="60"/>
      <c r="J927" s="28"/>
      <c r="S927" s="28"/>
    </row>
    <row r="928" ht="14.25" customHeight="1">
      <c r="G928" s="60"/>
      <c r="H928" s="60"/>
      <c r="I928" s="60"/>
      <c r="J928" s="28"/>
      <c r="S928" s="28"/>
    </row>
    <row r="929" ht="14.25" customHeight="1">
      <c r="G929" s="60"/>
      <c r="H929" s="60"/>
      <c r="I929" s="60"/>
      <c r="J929" s="28"/>
      <c r="S929" s="28"/>
    </row>
    <row r="930" ht="14.25" customHeight="1">
      <c r="G930" s="60"/>
      <c r="H930" s="60"/>
      <c r="I930" s="60"/>
      <c r="J930" s="28"/>
      <c r="S930" s="28"/>
    </row>
    <row r="931" ht="14.25" customHeight="1">
      <c r="G931" s="60"/>
      <c r="H931" s="60"/>
      <c r="I931" s="60"/>
      <c r="J931" s="28"/>
      <c r="S931" s="28"/>
    </row>
    <row r="932" ht="14.25" customHeight="1">
      <c r="G932" s="60"/>
      <c r="H932" s="60"/>
      <c r="I932" s="60"/>
      <c r="J932" s="28"/>
      <c r="S932" s="28"/>
    </row>
    <row r="933" ht="14.25" customHeight="1">
      <c r="G933" s="60"/>
      <c r="H933" s="60"/>
      <c r="I933" s="60"/>
      <c r="J933" s="28"/>
      <c r="S933" s="28"/>
    </row>
    <row r="934" ht="14.25" customHeight="1">
      <c r="G934" s="60"/>
      <c r="H934" s="60"/>
      <c r="I934" s="60"/>
      <c r="J934" s="28"/>
      <c r="S934" s="28"/>
    </row>
    <row r="935" ht="14.25" customHeight="1">
      <c r="G935" s="60"/>
      <c r="H935" s="60"/>
      <c r="I935" s="60"/>
      <c r="J935" s="28"/>
      <c r="S935" s="28"/>
    </row>
    <row r="936" ht="14.25" customHeight="1">
      <c r="G936" s="60"/>
      <c r="H936" s="60"/>
      <c r="I936" s="60"/>
      <c r="J936" s="28"/>
      <c r="S936" s="28"/>
    </row>
    <row r="937" ht="14.25" customHeight="1">
      <c r="G937" s="60"/>
      <c r="H937" s="60"/>
      <c r="I937" s="60"/>
      <c r="J937" s="28"/>
      <c r="S937" s="28"/>
    </row>
    <row r="938" ht="14.25" customHeight="1">
      <c r="G938" s="60"/>
      <c r="H938" s="60"/>
      <c r="I938" s="60"/>
      <c r="J938" s="28"/>
      <c r="S938" s="28"/>
    </row>
    <row r="939" ht="14.25" customHeight="1">
      <c r="G939" s="60"/>
      <c r="H939" s="60"/>
      <c r="I939" s="60"/>
      <c r="J939" s="28"/>
      <c r="S939" s="28"/>
    </row>
    <row r="940" ht="14.25" customHeight="1">
      <c r="G940" s="60"/>
      <c r="H940" s="60"/>
      <c r="I940" s="60"/>
      <c r="J940" s="28"/>
      <c r="S940" s="28"/>
    </row>
    <row r="941" ht="14.25" customHeight="1">
      <c r="G941" s="60"/>
      <c r="H941" s="60"/>
      <c r="I941" s="60"/>
      <c r="J941" s="28"/>
      <c r="S941" s="28"/>
    </row>
    <row r="942" ht="14.25" customHeight="1">
      <c r="G942" s="60"/>
      <c r="H942" s="60"/>
      <c r="I942" s="60"/>
      <c r="J942" s="28"/>
      <c r="S942" s="28"/>
    </row>
    <row r="943" ht="14.25" customHeight="1">
      <c r="G943" s="60"/>
      <c r="H943" s="60"/>
      <c r="I943" s="60"/>
      <c r="J943" s="28"/>
      <c r="S943" s="28"/>
    </row>
    <row r="944" ht="14.25" customHeight="1">
      <c r="G944" s="60"/>
      <c r="H944" s="60"/>
      <c r="I944" s="60"/>
      <c r="J944" s="28"/>
      <c r="S944" s="28"/>
    </row>
    <row r="945" ht="14.25" customHeight="1">
      <c r="G945" s="60"/>
      <c r="H945" s="60"/>
      <c r="I945" s="60"/>
      <c r="J945" s="28"/>
      <c r="S945" s="28"/>
    </row>
    <row r="946" ht="14.25" customHeight="1">
      <c r="G946" s="60"/>
      <c r="H946" s="60"/>
      <c r="I946" s="60"/>
      <c r="J946" s="28"/>
      <c r="S946" s="28"/>
    </row>
    <row r="947" ht="14.25" customHeight="1">
      <c r="G947" s="60"/>
      <c r="H947" s="60"/>
      <c r="I947" s="60"/>
      <c r="J947" s="28"/>
      <c r="S947" s="28"/>
    </row>
    <row r="948" ht="14.25" customHeight="1">
      <c r="G948" s="60"/>
      <c r="H948" s="60"/>
      <c r="I948" s="60"/>
      <c r="J948" s="28"/>
      <c r="S948" s="28"/>
    </row>
    <row r="949" ht="14.25" customHeight="1">
      <c r="G949" s="60"/>
      <c r="H949" s="60"/>
      <c r="I949" s="60"/>
      <c r="J949" s="28"/>
      <c r="S949" s="28"/>
    </row>
    <row r="950" ht="14.25" customHeight="1">
      <c r="G950" s="60"/>
      <c r="H950" s="60"/>
      <c r="I950" s="60"/>
      <c r="J950" s="28"/>
      <c r="S950" s="28"/>
    </row>
    <row r="951" ht="14.25" customHeight="1">
      <c r="G951" s="60"/>
      <c r="H951" s="60"/>
      <c r="I951" s="60"/>
      <c r="J951" s="28"/>
      <c r="S951" s="28"/>
    </row>
    <row r="952" ht="14.25" customHeight="1">
      <c r="G952" s="60"/>
      <c r="H952" s="60"/>
      <c r="I952" s="60"/>
      <c r="J952" s="28"/>
      <c r="S952" s="28"/>
    </row>
    <row r="953" ht="14.25" customHeight="1">
      <c r="G953" s="60"/>
      <c r="H953" s="60"/>
      <c r="I953" s="60"/>
      <c r="J953" s="28"/>
      <c r="S953" s="28"/>
    </row>
    <row r="954" ht="14.25" customHeight="1">
      <c r="G954" s="60"/>
      <c r="H954" s="60"/>
      <c r="I954" s="60"/>
      <c r="J954" s="28"/>
      <c r="S954" s="28"/>
    </row>
    <row r="955" ht="14.25" customHeight="1">
      <c r="G955" s="60"/>
      <c r="H955" s="60"/>
      <c r="I955" s="60"/>
      <c r="J955" s="28"/>
      <c r="S955" s="28"/>
    </row>
    <row r="956" ht="14.25" customHeight="1">
      <c r="G956" s="60"/>
      <c r="H956" s="60"/>
      <c r="I956" s="60"/>
      <c r="J956" s="28"/>
      <c r="S956" s="28"/>
    </row>
    <row r="957" ht="14.25" customHeight="1">
      <c r="G957" s="60"/>
      <c r="H957" s="60"/>
      <c r="I957" s="60"/>
      <c r="J957" s="28"/>
      <c r="S957" s="28"/>
    </row>
    <row r="958" ht="14.25" customHeight="1">
      <c r="G958" s="60"/>
      <c r="H958" s="60"/>
      <c r="I958" s="60"/>
      <c r="J958" s="28"/>
      <c r="S958" s="28"/>
    </row>
    <row r="959" ht="14.25" customHeight="1">
      <c r="G959" s="60"/>
      <c r="H959" s="60"/>
      <c r="I959" s="60"/>
      <c r="J959" s="28"/>
      <c r="S959" s="28"/>
    </row>
    <row r="960" ht="14.25" customHeight="1">
      <c r="G960" s="60"/>
      <c r="H960" s="60"/>
      <c r="I960" s="60"/>
      <c r="J960" s="28"/>
      <c r="S960" s="28"/>
    </row>
    <row r="961" ht="14.25" customHeight="1">
      <c r="G961" s="60"/>
      <c r="H961" s="60"/>
      <c r="I961" s="60"/>
      <c r="J961" s="28"/>
      <c r="S961" s="28"/>
    </row>
    <row r="962" ht="14.25" customHeight="1">
      <c r="G962" s="60"/>
      <c r="H962" s="60"/>
      <c r="I962" s="60"/>
      <c r="J962" s="28"/>
      <c r="S962" s="28"/>
    </row>
    <row r="963" ht="14.25" customHeight="1">
      <c r="G963" s="60"/>
      <c r="H963" s="60"/>
      <c r="I963" s="60"/>
      <c r="J963" s="28"/>
      <c r="S963" s="28"/>
    </row>
    <row r="964" ht="14.25" customHeight="1">
      <c r="G964" s="60"/>
      <c r="H964" s="60"/>
      <c r="I964" s="60"/>
      <c r="J964" s="28"/>
      <c r="S964" s="28"/>
    </row>
    <row r="965" ht="14.25" customHeight="1">
      <c r="G965" s="60"/>
      <c r="H965" s="60"/>
      <c r="I965" s="60"/>
      <c r="J965" s="28"/>
      <c r="S965" s="28"/>
    </row>
    <row r="966" ht="14.25" customHeight="1">
      <c r="G966" s="60"/>
      <c r="H966" s="60"/>
      <c r="I966" s="60"/>
      <c r="J966" s="28"/>
      <c r="S966" s="28"/>
    </row>
    <row r="967" ht="14.25" customHeight="1">
      <c r="G967" s="60"/>
      <c r="H967" s="60"/>
      <c r="I967" s="60"/>
      <c r="J967" s="28"/>
      <c r="S967" s="28"/>
    </row>
    <row r="968" ht="14.25" customHeight="1">
      <c r="G968" s="60"/>
      <c r="H968" s="60"/>
      <c r="I968" s="60"/>
      <c r="J968" s="28"/>
      <c r="S968" s="28"/>
    </row>
    <row r="969" ht="14.25" customHeight="1">
      <c r="G969" s="60"/>
      <c r="H969" s="60"/>
      <c r="I969" s="60"/>
      <c r="J969" s="28"/>
      <c r="S969" s="28"/>
    </row>
    <row r="970" ht="14.25" customHeight="1">
      <c r="G970" s="60"/>
      <c r="H970" s="60"/>
      <c r="I970" s="60"/>
      <c r="J970" s="28"/>
      <c r="S970" s="28"/>
    </row>
    <row r="971" ht="14.25" customHeight="1">
      <c r="G971" s="60"/>
      <c r="H971" s="60"/>
      <c r="I971" s="60"/>
      <c r="J971" s="28"/>
      <c r="S971" s="28"/>
    </row>
    <row r="972" ht="14.25" customHeight="1">
      <c r="G972" s="60"/>
      <c r="H972" s="60"/>
      <c r="I972" s="60"/>
      <c r="J972" s="28"/>
      <c r="S972" s="28"/>
    </row>
    <row r="973" ht="14.25" customHeight="1">
      <c r="G973" s="60"/>
      <c r="H973" s="60"/>
      <c r="I973" s="60"/>
      <c r="J973" s="28"/>
      <c r="S973" s="28"/>
    </row>
    <row r="974" ht="14.25" customHeight="1">
      <c r="G974" s="60"/>
      <c r="H974" s="60"/>
      <c r="I974" s="60"/>
      <c r="J974" s="28"/>
      <c r="S974" s="28"/>
    </row>
    <row r="975" ht="14.25" customHeight="1">
      <c r="G975" s="60"/>
      <c r="H975" s="60"/>
      <c r="I975" s="60"/>
      <c r="J975" s="28"/>
      <c r="S975" s="28"/>
    </row>
    <row r="976" ht="14.25" customHeight="1">
      <c r="G976" s="60"/>
      <c r="H976" s="60"/>
      <c r="I976" s="60"/>
      <c r="J976" s="28"/>
      <c r="S976" s="28"/>
    </row>
    <row r="977" ht="14.25" customHeight="1">
      <c r="G977" s="60"/>
      <c r="H977" s="60"/>
      <c r="I977" s="60"/>
      <c r="J977" s="28"/>
      <c r="S977" s="28"/>
    </row>
    <row r="978" ht="14.25" customHeight="1">
      <c r="G978" s="60"/>
      <c r="H978" s="60"/>
      <c r="I978" s="60"/>
      <c r="J978" s="28"/>
      <c r="S978" s="28"/>
    </row>
    <row r="979" ht="14.25" customHeight="1">
      <c r="G979" s="60"/>
      <c r="H979" s="60"/>
      <c r="I979" s="60"/>
      <c r="J979" s="28"/>
      <c r="S979" s="28"/>
    </row>
    <row r="980" ht="14.25" customHeight="1">
      <c r="G980" s="60"/>
      <c r="H980" s="60"/>
      <c r="I980" s="60"/>
      <c r="J980" s="28"/>
      <c r="S980" s="28"/>
    </row>
    <row r="981" ht="14.25" customHeight="1">
      <c r="G981" s="60"/>
      <c r="H981" s="60"/>
      <c r="I981" s="60"/>
      <c r="J981" s="28"/>
      <c r="S981" s="28"/>
    </row>
    <row r="982" ht="14.25" customHeight="1">
      <c r="G982" s="60"/>
      <c r="H982" s="60"/>
      <c r="I982" s="60"/>
      <c r="J982" s="28"/>
      <c r="S982" s="28"/>
    </row>
    <row r="983" ht="14.25" customHeight="1">
      <c r="G983" s="60"/>
      <c r="H983" s="60"/>
      <c r="I983" s="60"/>
      <c r="J983" s="28"/>
      <c r="S983" s="28"/>
    </row>
    <row r="984" ht="14.25" customHeight="1">
      <c r="G984" s="60"/>
      <c r="H984" s="60"/>
      <c r="I984" s="60"/>
      <c r="J984" s="28"/>
      <c r="S984" s="28"/>
    </row>
    <row r="985" ht="14.25" customHeight="1">
      <c r="G985" s="60"/>
      <c r="H985" s="60"/>
      <c r="I985" s="60"/>
      <c r="J985" s="28"/>
      <c r="S985" s="28"/>
    </row>
    <row r="986" ht="14.25" customHeight="1">
      <c r="G986" s="60"/>
      <c r="H986" s="60"/>
      <c r="I986" s="60"/>
      <c r="J986" s="28"/>
      <c r="S986" s="28"/>
    </row>
    <row r="987" ht="14.25" customHeight="1">
      <c r="G987" s="60"/>
      <c r="H987" s="60"/>
      <c r="I987" s="60"/>
      <c r="J987" s="28"/>
      <c r="S987" s="28"/>
    </row>
    <row r="988" ht="14.25" customHeight="1">
      <c r="G988" s="60"/>
      <c r="H988" s="60"/>
      <c r="I988" s="60"/>
      <c r="J988" s="28"/>
      <c r="S988" s="28"/>
    </row>
    <row r="989" ht="14.25" customHeight="1">
      <c r="G989" s="60"/>
      <c r="H989" s="60"/>
      <c r="I989" s="60"/>
      <c r="J989" s="28"/>
      <c r="S989" s="28"/>
    </row>
    <row r="990" ht="14.25" customHeight="1">
      <c r="G990" s="60"/>
      <c r="H990" s="60"/>
      <c r="I990" s="60"/>
      <c r="J990" s="28"/>
      <c r="S990" s="28"/>
    </row>
    <row r="991" ht="14.25" customHeight="1">
      <c r="G991" s="60"/>
      <c r="H991" s="60"/>
      <c r="I991" s="60"/>
      <c r="J991" s="28"/>
      <c r="S991" s="28"/>
    </row>
    <row r="992" ht="14.25" customHeight="1">
      <c r="G992" s="60"/>
      <c r="H992" s="60"/>
      <c r="I992" s="60"/>
      <c r="J992" s="28"/>
      <c r="S992" s="28"/>
    </row>
    <row r="993" ht="14.25" customHeight="1">
      <c r="G993" s="60"/>
      <c r="H993" s="60"/>
      <c r="I993" s="60"/>
      <c r="J993" s="28"/>
      <c r="S993" s="28"/>
    </row>
    <row r="994" ht="14.25" customHeight="1">
      <c r="G994" s="60"/>
      <c r="H994" s="60"/>
      <c r="I994" s="60"/>
      <c r="J994" s="28"/>
      <c r="S994" s="28"/>
    </row>
    <row r="995" ht="14.25" customHeight="1">
      <c r="G995" s="60"/>
      <c r="H995" s="60"/>
      <c r="I995" s="60"/>
      <c r="J995" s="28"/>
      <c r="S995" s="28"/>
    </row>
    <row r="996" ht="14.25" customHeight="1">
      <c r="G996" s="60"/>
      <c r="H996" s="60"/>
      <c r="I996" s="60"/>
      <c r="J996" s="28"/>
      <c r="S996" s="28"/>
    </row>
    <row r="997" ht="14.25" customHeight="1">
      <c r="G997" s="60"/>
      <c r="H997" s="60"/>
      <c r="I997" s="60"/>
      <c r="J997" s="28"/>
      <c r="S997" s="28"/>
    </row>
    <row r="998" ht="14.25" customHeight="1">
      <c r="G998" s="60"/>
      <c r="H998" s="60"/>
      <c r="I998" s="60"/>
      <c r="J998" s="28"/>
      <c r="S998" s="28"/>
    </row>
    <row r="999" ht="14.25" customHeight="1">
      <c r="G999" s="60"/>
      <c r="H999" s="60"/>
      <c r="I999" s="60"/>
      <c r="J999" s="28"/>
      <c r="S999" s="28"/>
    </row>
    <row r="1000" ht="14.25" customHeight="1">
      <c r="G1000" s="60"/>
      <c r="H1000" s="60"/>
      <c r="I1000" s="60"/>
      <c r="J1000" s="28"/>
      <c r="S1000" s="28"/>
    </row>
    <row r="1001" ht="14.25" customHeight="1">
      <c r="G1001" s="60"/>
      <c r="H1001" s="60"/>
      <c r="I1001" s="60"/>
      <c r="J1001" s="28"/>
      <c r="S1001" s="28"/>
    </row>
    <row r="1002" ht="14.25" customHeight="1">
      <c r="G1002" s="60"/>
      <c r="H1002" s="60"/>
      <c r="I1002" s="60"/>
      <c r="J1002" s="28"/>
      <c r="S1002" s="28"/>
    </row>
    <row r="1003" ht="14.25" customHeight="1">
      <c r="G1003" s="60"/>
      <c r="H1003" s="60"/>
      <c r="I1003" s="60"/>
      <c r="J1003" s="28"/>
      <c r="S1003" s="28"/>
    </row>
  </sheetData>
  <mergeCells count="1">
    <mergeCell ref="Z1:AD1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3" width="10.0"/>
    <col customWidth="1" min="4" max="5" width="12.38"/>
    <col customWidth="1" min="6" max="7" width="14.25"/>
    <col customWidth="1" min="8" max="8" width="10.63"/>
    <col customWidth="1" min="9" max="9" width="10.5"/>
    <col customWidth="1" min="10" max="10" width="9.88"/>
    <col customWidth="1" min="11" max="11" width="10.13"/>
    <col customWidth="1" min="12" max="13" width="12.25"/>
    <col customWidth="1" min="14" max="15" width="15.0"/>
    <col customWidth="1" min="16" max="16" width="24.5"/>
    <col customWidth="1" min="17" max="17" width="14.0"/>
    <col customWidth="1" min="18" max="18" width="12.63"/>
    <col customWidth="1" min="19" max="19" width="14.75"/>
    <col customWidth="1" min="20" max="20" width="12.38"/>
    <col customWidth="1" min="21" max="21" width="7.63"/>
    <col customWidth="1" min="24" max="24" width="13.25"/>
    <col customWidth="1" min="25" max="25" width="10.75"/>
    <col customWidth="1" min="26" max="31" width="7.63"/>
  </cols>
  <sheetData>
    <row r="1" ht="51.75" customHeight="1">
      <c r="C1" s="1" t="s">
        <v>1</v>
      </c>
      <c r="D1" s="1">
        <v>23.0</v>
      </c>
      <c r="E1" s="1">
        <v>29.0</v>
      </c>
      <c r="F1" s="1">
        <v>51.0</v>
      </c>
      <c r="G1" s="1">
        <v>64.0</v>
      </c>
      <c r="H1" s="1">
        <v>92.0</v>
      </c>
      <c r="I1" s="1">
        <v>129.0</v>
      </c>
      <c r="J1" s="1">
        <v>147.0</v>
      </c>
      <c r="K1" s="1"/>
      <c r="L1" s="5" t="s">
        <v>9</v>
      </c>
      <c r="M1" s="1">
        <v>182.0</v>
      </c>
      <c r="N1" s="6"/>
      <c r="O1" s="6"/>
      <c r="P1" s="7" t="s">
        <v>10</v>
      </c>
      <c r="Q1" s="8"/>
      <c r="R1" s="8"/>
      <c r="S1" s="8"/>
      <c r="T1" s="8"/>
    </row>
    <row r="2" ht="33.75" customHeight="1">
      <c r="A2" s="9" t="s">
        <v>11</v>
      </c>
      <c r="B2" s="9" t="s">
        <v>12</v>
      </c>
      <c r="C2" s="9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1" t="s">
        <v>12</v>
      </c>
      <c r="M2" s="9"/>
      <c r="N2" s="10"/>
      <c r="O2" s="10"/>
      <c r="P2" s="10" t="s">
        <v>15</v>
      </c>
      <c r="Q2" s="10" t="s">
        <v>22</v>
      </c>
      <c r="R2" s="10" t="s">
        <v>23</v>
      </c>
      <c r="S2" s="1" t="s">
        <v>24</v>
      </c>
      <c r="T2" s="1" t="s">
        <v>25</v>
      </c>
      <c r="U2" s="1" t="s">
        <v>26</v>
      </c>
    </row>
    <row r="3" ht="14.25" customHeight="1">
      <c r="A3" s="12" t="s">
        <v>27</v>
      </c>
      <c r="B3" s="13" t="s">
        <v>28</v>
      </c>
      <c r="C3" s="13">
        <v>1.0</v>
      </c>
      <c r="D3" s="14">
        <f>'t=0 (8.18.21)'!W3</f>
        <v>0.8515588</v>
      </c>
      <c r="E3" s="14">
        <f>'t = 1 week (8.25.21)'!W3</f>
        <v>1.2602947</v>
      </c>
      <c r="F3" s="14">
        <f>'t = 4 weeks (9.15.21)'!W3</f>
        <v>2.61984654</v>
      </c>
      <c r="G3" s="14">
        <f>'t =6 week (9.28.21)'!Z3</f>
        <v>4.15812818</v>
      </c>
      <c r="H3" s="14">
        <f>'t = 10 weeks (10.26.21)'!Z3</f>
        <v>10.13425</v>
      </c>
      <c r="I3" s="14">
        <f>'t = 15 weeks (12.2.21)'!P3</f>
        <v>10.032</v>
      </c>
      <c r="J3" s="14">
        <f>'t = 18 weeks (12.20.21)'!Q3</f>
        <v>10.4346696</v>
      </c>
      <c r="K3" s="15">
        <f>'t = 25 weeks (1.24.2022)'!Z3</f>
        <v>10.377</v>
      </c>
      <c r="L3" s="16" t="s">
        <v>28</v>
      </c>
      <c r="M3" s="15">
        <f>'t = 25 weeks (1.24.2022)'!Z3</f>
        <v>10.377</v>
      </c>
      <c r="P3" s="17">
        <f>(E3-$D$3)/7</f>
        <v>0.05839084286</v>
      </c>
      <c r="Q3" s="17">
        <f t="shared" ref="Q3:V3" si="1">(F3-E3)/(F$1-E$1)</f>
        <v>0.06179781091</v>
      </c>
      <c r="R3" s="17">
        <f t="shared" si="1"/>
        <v>0.1183293569</v>
      </c>
      <c r="S3" s="17">
        <f t="shared" si="1"/>
        <v>0.2134329221</v>
      </c>
      <c r="T3" s="17">
        <f t="shared" si="1"/>
        <v>-0.002763513514</v>
      </c>
      <c r="U3" s="17">
        <f t="shared" si="1"/>
        <v>0.02237053353</v>
      </c>
      <c r="V3" s="17">
        <f t="shared" si="1"/>
        <v>0.0003923102281</v>
      </c>
      <c r="X3" s="15">
        <f t="shared" ref="X3:X14" si="3">S3*30</f>
        <v>6.402987664</v>
      </c>
    </row>
    <row r="4" ht="14.25" customHeight="1">
      <c r="A4" s="12" t="s">
        <v>27</v>
      </c>
      <c r="B4" s="15" t="s">
        <v>29</v>
      </c>
      <c r="C4" s="15">
        <v>2.0</v>
      </c>
      <c r="D4" s="14" t="str">
        <f>'t=0 (8.18.21)'!W4</f>
        <v/>
      </c>
      <c r="E4" s="14">
        <f>'t = 1 week (8.25.21)'!W4</f>
        <v>1.21040994</v>
      </c>
      <c r="F4" s="14">
        <f>'t = 4 weeks (9.15.21)'!W4</f>
        <v>2.53767244</v>
      </c>
      <c r="G4" s="14">
        <f>'t =6 week (9.28.21)'!Z4</f>
        <v>3.654172289</v>
      </c>
      <c r="H4" s="14">
        <f>'t = 10 weeks (10.26.21)'!Z4</f>
        <v>8.69975</v>
      </c>
      <c r="I4" s="14">
        <f>'t = 15 weeks (12.2.21)'!P4</f>
        <v>9.92</v>
      </c>
      <c r="J4" s="14">
        <f>'t = 18 weeks (12.20.21)'!Q4</f>
        <v>10.49358974</v>
      </c>
      <c r="K4" s="15">
        <f>'t = 25 weeks (1.24.2022)'!Z4</f>
        <v>9.342</v>
      </c>
      <c r="L4" s="16" t="s">
        <v>29</v>
      </c>
      <c r="M4" s="15">
        <f>'t = 25 weeks (1.24.2022)'!Z4</f>
        <v>9.342</v>
      </c>
      <c r="P4" s="17">
        <f t="shared" ref="P4:P6" si="4">(E4-$D$3)/78</f>
        <v>0.004600655641</v>
      </c>
      <c r="Q4" s="17">
        <f t="shared" ref="Q4:V4" si="2">(F4-E4)/(F$1-E$1)</f>
        <v>0.06033011364</v>
      </c>
      <c r="R4" s="17">
        <f t="shared" si="2"/>
        <v>0.08588460376</v>
      </c>
      <c r="S4" s="17">
        <f t="shared" si="2"/>
        <v>0.180199204</v>
      </c>
      <c r="T4" s="17">
        <f t="shared" si="2"/>
        <v>0.03297972973</v>
      </c>
      <c r="U4" s="17">
        <f t="shared" si="2"/>
        <v>0.03186609687</v>
      </c>
      <c r="V4" s="17">
        <f t="shared" si="2"/>
        <v>0.007833943834</v>
      </c>
      <c r="X4" s="15">
        <f t="shared" si="3"/>
        <v>5.405976119</v>
      </c>
    </row>
    <row r="5" ht="14.25" customHeight="1">
      <c r="A5" s="12" t="s">
        <v>27</v>
      </c>
      <c r="B5" s="15" t="s">
        <v>30</v>
      </c>
      <c r="C5" s="15">
        <v>3.0</v>
      </c>
      <c r="D5" s="14" t="str">
        <f>'t=0 (8.18.21)'!W5</f>
        <v/>
      </c>
      <c r="E5" s="14">
        <f>'t = 1 week (8.25.21)'!W5</f>
        <v>1.06572512</v>
      </c>
      <c r="F5" s="14">
        <f>'t = 4 weeks (9.15.21)'!W5</f>
        <v>1.97498718</v>
      </c>
      <c r="G5" s="14">
        <f>'t =6 week (9.28.21)'!Z5</f>
        <v>3.31994288</v>
      </c>
      <c r="H5" s="14">
        <f>'t = 10 weeks (10.26.21)'!Z5</f>
        <v>8.88525</v>
      </c>
      <c r="I5" s="14">
        <f>'t = 15 weeks (12.2.21)'!P5</f>
        <v>8.94</v>
      </c>
      <c r="J5" s="14">
        <f>'t = 18 weeks (12.20.21)'!Q5</f>
        <v>10.1262037</v>
      </c>
      <c r="K5" s="15">
        <f>'t = 25 weeks (1.24.2022)'!Z5</f>
        <v>15.35571429</v>
      </c>
      <c r="L5" s="16" t="s">
        <v>30</v>
      </c>
      <c r="M5" s="15">
        <f>'t = 25 weeks (1.24.2022)'!Z5</f>
        <v>15.35571429</v>
      </c>
      <c r="P5" s="17">
        <f t="shared" si="4"/>
        <v>0.002745722051</v>
      </c>
      <c r="Q5" s="17">
        <f t="shared" ref="Q5:V5" si="5">(F5-E5)/(F$1-E$1)</f>
        <v>0.04133009364</v>
      </c>
      <c r="R5" s="17">
        <f t="shared" si="5"/>
        <v>0.1034581308</v>
      </c>
      <c r="S5" s="17">
        <f t="shared" si="5"/>
        <v>0.1987609686</v>
      </c>
      <c r="T5" s="17">
        <f t="shared" si="5"/>
        <v>0.00147972973</v>
      </c>
      <c r="U5" s="17">
        <f t="shared" si="5"/>
        <v>0.06590020576</v>
      </c>
      <c r="V5" s="17">
        <f t="shared" si="5"/>
        <v>-0.03557490192</v>
      </c>
      <c r="X5" s="15">
        <f t="shared" si="3"/>
        <v>5.962829057</v>
      </c>
    </row>
    <row r="6" ht="14.25" customHeight="1">
      <c r="A6" s="18" t="s">
        <v>27</v>
      </c>
      <c r="B6" s="9" t="s">
        <v>31</v>
      </c>
      <c r="C6" s="9">
        <v>4.0</v>
      </c>
      <c r="D6" s="19" t="str">
        <f>'t=0 (8.18.21)'!W6</f>
        <v/>
      </c>
      <c r="E6" s="19">
        <f>'t = 1 week (8.25.21)'!W6</f>
        <v>1.171347032</v>
      </c>
      <c r="F6" s="19">
        <f>'t = 4 weeks (9.15.21)'!W6</f>
        <v>2.20076154</v>
      </c>
      <c r="G6" s="19">
        <f>'t =6 week (9.28.21)'!Z6</f>
        <v>3.73861818</v>
      </c>
      <c r="H6" s="19">
        <f>'t = 10 weeks (10.26.21)'!Z6</f>
        <v>7.81075</v>
      </c>
      <c r="I6" s="19">
        <f>'t = 15 weeks (12.2.21)'!P6</f>
        <v>9.864</v>
      </c>
      <c r="J6" s="19">
        <f>'t = 18 weeks (12.20.21)'!Q6</f>
        <v>9.952568807</v>
      </c>
      <c r="K6" s="9">
        <f>'t = 25 weeks (1.24.2022)'!Z6</f>
        <v>16.504</v>
      </c>
      <c r="L6" s="16" t="s">
        <v>31</v>
      </c>
      <c r="M6" s="15">
        <f>'t = 25 weeks (1.24.2022)'!Z6</f>
        <v>16.504</v>
      </c>
      <c r="P6" s="17">
        <f t="shared" si="4"/>
        <v>0.004099849132</v>
      </c>
      <c r="Q6" s="17">
        <f t="shared" ref="Q6:V6" si="6">(F6-E6)/(F$1-E$1)</f>
        <v>0.04679156853</v>
      </c>
      <c r="R6" s="17">
        <f t="shared" si="6"/>
        <v>0.1182966646</v>
      </c>
      <c r="S6" s="17">
        <f t="shared" si="6"/>
        <v>0.1454332793</v>
      </c>
      <c r="T6" s="17">
        <f t="shared" si="6"/>
        <v>0.05549324324</v>
      </c>
      <c r="U6" s="17">
        <f t="shared" si="6"/>
        <v>0.004920489297</v>
      </c>
      <c r="V6" s="17">
        <f t="shared" si="6"/>
        <v>-0.04456755913</v>
      </c>
      <c r="X6" s="15">
        <f t="shared" si="3"/>
        <v>4.362998379</v>
      </c>
    </row>
    <row r="7" ht="12.75" customHeight="1">
      <c r="A7" s="12" t="s">
        <v>32</v>
      </c>
      <c r="B7" s="13" t="s">
        <v>28</v>
      </c>
      <c r="D7" s="14"/>
      <c r="E7" s="14"/>
      <c r="F7" s="14"/>
      <c r="G7" s="14">
        <f>'t =6 week (9.28.21)'!AC3</f>
        <v>2.37187678</v>
      </c>
      <c r="H7" s="14">
        <f>'t = 10 weeks (10.26.21)'!AC3</f>
        <v>3087.148308</v>
      </c>
      <c r="I7" s="14" t="str">
        <f>'t = 15 weeks (12.2.21)'!S3</f>
        <v/>
      </c>
      <c r="J7" s="14"/>
      <c r="L7" s="16" t="s">
        <v>33</v>
      </c>
      <c r="M7" s="15">
        <f>'t = 25 weeks (1.24.2022)'!Z7</f>
        <v>16.1222</v>
      </c>
      <c r="X7" s="15">
        <f t="shared" si="3"/>
        <v>0</v>
      </c>
    </row>
    <row r="8" ht="14.25" customHeight="1">
      <c r="A8" s="12" t="s">
        <v>32</v>
      </c>
      <c r="B8" s="15" t="s">
        <v>29</v>
      </c>
      <c r="D8" s="14"/>
      <c r="E8" s="14"/>
      <c r="F8" s="14"/>
      <c r="G8" s="14">
        <f>'t =6 week (9.28.21)'!AC4</f>
        <v>2.486396537</v>
      </c>
      <c r="H8" s="14">
        <f>'t = 10 weeks (10.26.21)'!AC4</f>
        <v>3498.247107</v>
      </c>
      <c r="I8" s="14" t="str">
        <f>'t = 15 weeks (12.2.21)'!S4</f>
        <v/>
      </c>
      <c r="J8" s="14"/>
      <c r="L8" s="16" t="s">
        <v>34</v>
      </c>
      <c r="M8" s="15">
        <f>'t = 25 weeks (1.24.2022)'!Z8</f>
        <v>16.03052083</v>
      </c>
      <c r="X8" s="15">
        <f t="shared" si="3"/>
        <v>0</v>
      </c>
    </row>
    <row r="9" ht="14.25" customHeight="1">
      <c r="A9" s="12" t="s">
        <v>32</v>
      </c>
      <c r="B9" s="15" t="s">
        <v>30</v>
      </c>
      <c r="D9" s="14"/>
      <c r="E9" s="14"/>
      <c r="F9" s="14"/>
      <c r="G9" s="14">
        <f>'t =6 week (9.28.21)'!AC5</f>
        <v>1.978264439</v>
      </c>
      <c r="H9" s="14">
        <f>'t = 10 weeks (10.26.21)'!AC5</f>
        <v>2434.746393</v>
      </c>
      <c r="I9" s="14" t="str">
        <f>'t = 15 weeks (12.2.21)'!S5</f>
        <v/>
      </c>
      <c r="J9" s="14"/>
      <c r="L9" s="16" t="s">
        <v>35</v>
      </c>
      <c r="M9" s="15">
        <f>'t = 25 weeks (1.24.2022)'!Z9</f>
        <v>13.91074468</v>
      </c>
      <c r="X9" s="15">
        <f t="shared" si="3"/>
        <v>0</v>
      </c>
    </row>
    <row r="10" ht="14.25" customHeight="1">
      <c r="A10" s="18" t="s">
        <v>32</v>
      </c>
      <c r="B10" s="9" t="s">
        <v>31</v>
      </c>
      <c r="C10" s="9"/>
      <c r="D10" s="19"/>
      <c r="E10" s="19"/>
      <c r="F10" s="19"/>
      <c r="G10" s="19">
        <f>'t =6 week (9.28.21)'!AC6</f>
        <v>2.329329488</v>
      </c>
      <c r="H10" s="19">
        <f>'t = 10 weeks (10.26.21)'!AC6</f>
        <v>3278.07855</v>
      </c>
      <c r="I10" s="19" t="str">
        <f>'t = 15 weeks (12.2.21)'!S6</f>
        <v/>
      </c>
      <c r="J10" s="19"/>
      <c r="K10" s="9"/>
      <c r="L10" s="11" t="s">
        <v>36</v>
      </c>
      <c r="M10" s="15">
        <f>'t = 25 weeks (1.24.2022)'!Z10</f>
        <v>15.07463158</v>
      </c>
      <c r="P10" s="9"/>
      <c r="Q10" s="9"/>
      <c r="R10" s="9"/>
      <c r="S10" s="9"/>
      <c r="T10" s="9"/>
      <c r="X10" s="15">
        <f t="shared" si="3"/>
        <v>0</v>
      </c>
    </row>
    <row r="11" ht="14.25" customHeight="1">
      <c r="A11" s="12" t="s">
        <v>37</v>
      </c>
      <c r="B11" s="13" t="s">
        <v>28</v>
      </c>
      <c r="C11" s="13">
        <v>6.0</v>
      </c>
      <c r="D11" s="14">
        <f>'t=0 (8.18.21)'!X3</f>
        <v>0.79210556</v>
      </c>
      <c r="E11" s="14">
        <f>'t = 1 week (8.25.21)'!X3</f>
        <v>1.30281478</v>
      </c>
      <c r="F11" s="14">
        <f>'t = 4 weeks (9.15.21)'!X3</f>
        <v>2.46239172</v>
      </c>
      <c r="G11" s="14">
        <f>'t =6 week (9.28.21)'!AA3</f>
        <v>3.32587822</v>
      </c>
      <c r="H11" s="14">
        <f>'t = 10 weeks (10.26.21)'!AA3</f>
        <v>8.66975</v>
      </c>
      <c r="I11" s="14">
        <f>'t = 15 weeks (12.2.21)'!Q3</f>
        <v>9.022</v>
      </c>
      <c r="J11" s="14">
        <f>'t = 18 weeks (12.20.21)'!R3</f>
        <v>10.14263158</v>
      </c>
      <c r="K11" s="15">
        <f>'t = 25 weeks (1.24.2022)'!AA3</f>
        <v>17.3648</v>
      </c>
      <c r="L11" s="16" t="s">
        <v>28</v>
      </c>
      <c r="M11" s="15">
        <f>'t = 25 weeks (1.24.2022)'!AA3</f>
        <v>17.3648</v>
      </c>
      <c r="P11" s="17">
        <f>(E11-$D$11)/7</f>
        <v>0.07295846</v>
      </c>
      <c r="Q11" s="17">
        <f t="shared" ref="Q11:U11" si="7">(F11-E11)/(F$1-E$1)</f>
        <v>0.05270804273</v>
      </c>
      <c r="R11" s="17">
        <f t="shared" si="7"/>
        <v>0.06642203846</v>
      </c>
      <c r="S11" s="17">
        <f t="shared" si="7"/>
        <v>0.1908525636</v>
      </c>
      <c r="T11" s="17">
        <f t="shared" si="7"/>
        <v>0.00952027027</v>
      </c>
      <c r="U11" s="17">
        <f t="shared" si="7"/>
        <v>0.06225730994</v>
      </c>
      <c r="X11" s="15">
        <f t="shared" si="3"/>
        <v>5.725576907</v>
      </c>
    </row>
    <row r="12" ht="14.25" customHeight="1">
      <c r="A12" s="12" t="s">
        <v>37</v>
      </c>
      <c r="B12" s="15" t="s">
        <v>29</v>
      </c>
      <c r="C12" s="15">
        <v>7.0</v>
      </c>
      <c r="D12" s="14" t="str">
        <f>'t=0 (8.18.21)'!X4</f>
        <v/>
      </c>
      <c r="E12" s="14">
        <f>'t = 1 week (8.25.21)'!X4</f>
        <v>1.35936538</v>
      </c>
      <c r="F12" s="14">
        <f>'t = 4 weeks (9.15.21)'!X4</f>
        <v>2.43523616</v>
      </c>
      <c r="G12" s="14">
        <f>'t =6 week (9.28.21)'!AA4</f>
        <v>3.632290857</v>
      </c>
      <c r="H12" s="14">
        <f>'t = 10 weeks (10.26.21)'!AA4</f>
        <v>8.7085</v>
      </c>
      <c r="I12" s="14">
        <f>'t = 15 weeks (12.2.21)'!Q4</f>
        <v>10.134</v>
      </c>
      <c r="J12" s="14">
        <f>'t = 18 weeks (12.20.21)'!R4</f>
        <v>9.871422018</v>
      </c>
      <c r="K12" s="15">
        <f>'t = 25 weeks (1.24.2022)'!AA4</f>
        <v>16.6908</v>
      </c>
      <c r="L12" s="16" t="s">
        <v>29</v>
      </c>
      <c r="M12" s="15">
        <f>'t = 25 weeks (1.24.2022)'!AA4</f>
        <v>16.6908</v>
      </c>
      <c r="P12" s="17">
        <f t="shared" ref="P12:P14" si="9">(E12-$D$11)/8</f>
        <v>0.0709074775</v>
      </c>
      <c r="Q12" s="17">
        <f t="shared" ref="Q12:U12" si="8">(F12-E12)/(F$1-E$1)</f>
        <v>0.04890321727</v>
      </c>
      <c r="R12" s="17">
        <f t="shared" si="8"/>
        <v>0.09208113055</v>
      </c>
      <c r="S12" s="17">
        <f t="shared" si="8"/>
        <v>0.1812931837</v>
      </c>
      <c r="T12" s="17">
        <f t="shared" si="8"/>
        <v>0.03852702703</v>
      </c>
      <c r="U12" s="17">
        <f t="shared" si="8"/>
        <v>-0.01458766565</v>
      </c>
      <c r="X12" s="15">
        <f t="shared" si="3"/>
        <v>5.43879551</v>
      </c>
    </row>
    <row r="13" ht="14.25" customHeight="1">
      <c r="A13" s="12" t="s">
        <v>37</v>
      </c>
      <c r="B13" s="15" t="s">
        <v>30</v>
      </c>
      <c r="C13" s="15">
        <v>8.0</v>
      </c>
      <c r="D13" s="14" t="str">
        <f>'t=0 (8.18.21)'!X5</f>
        <v/>
      </c>
      <c r="E13" s="14">
        <f>'t = 1 week (8.25.21)'!X5</f>
        <v>1.25431418</v>
      </c>
      <c r="F13" s="14">
        <f>'t = 4 weeks (9.15.21)'!X5</f>
        <v>2.19513648</v>
      </c>
      <c r="G13" s="14">
        <f>'t =6 week (9.28.21)'!AA5</f>
        <v>3.86532744</v>
      </c>
      <c r="H13" s="14">
        <f>'t = 10 weeks (10.26.21)'!AA5</f>
        <v>9.368</v>
      </c>
      <c r="I13" s="14">
        <f>'t = 15 weeks (12.2.21)'!Q5</f>
        <v>8.4</v>
      </c>
      <c r="J13" s="14">
        <f>'t = 18 weeks (12.20.21)'!R5</f>
        <v>10.22669811</v>
      </c>
      <c r="K13" s="15">
        <f>'t = 25 weeks (1.24.2022)'!AA5</f>
        <v>16.5804</v>
      </c>
      <c r="L13" s="16" t="s">
        <v>30</v>
      </c>
      <c r="M13" s="15">
        <f>'t = 25 weeks (1.24.2022)'!AA5</f>
        <v>16.5804</v>
      </c>
      <c r="P13" s="17">
        <f t="shared" si="9"/>
        <v>0.0577760775</v>
      </c>
      <c r="Q13" s="17">
        <f t="shared" ref="Q13:U13" si="10">(F13-E13)/(F$1-E$1)</f>
        <v>0.04276465</v>
      </c>
      <c r="R13" s="17">
        <f t="shared" si="10"/>
        <v>0.1284762277</v>
      </c>
      <c r="S13" s="17">
        <f t="shared" si="10"/>
        <v>0.19652402</v>
      </c>
      <c r="T13" s="17">
        <f t="shared" si="10"/>
        <v>-0.02616216216</v>
      </c>
      <c r="U13" s="17">
        <f t="shared" si="10"/>
        <v>0.1014832285</v>
      </c>
      <c r="X13" s="15">
        <f t="shared" si="3"/>
        <v>5.8957206</v>
      </c>
    </row>
    <row r="14" ht="14.25" customHeight="1">
      <c r="A14" s="18" t="s">
        <v>37</v>
      </c>
      <c r="B14" s="9" t="s">
        <v>31</v>
      </c>
      <c r="C14" s="9">
        <v>9.0</v>
      </c>
      <c r="D14" s="19" t="str">
        <f>'t=0 (8.18.21)'!X6</f>
        <v/>
      </c>
      <c r="E14" s="19">
        <f>'t = 1 week (8.25.21)'!X6</f>
        <v>1.19452286</v>
      </c>
      <c r="F14" s="19">
        <f>'t = 4 weeks (9.15.21)'!X6</f>
        <v>2.29418092</v>
      </c>
      <c r="G14" s="19">
        <f>'t =6 week (9.28.21)'!AA6</f>
        <v>3.73989202</v>
      </c>
      <c r="H14" s="19">
        <f>'t = 10 weeks (10.26.21)'!AA6</f>
        <v>8.44525</v>
      </c>
      <c r="I14" s="19">
        <f>'t = 15 weeks (12.2.21)'!Q6</f>
        <v>11.05</v>
      </c>
      <c r="J14" s="19">
        <f>'t = 18 weeks (12.20.21)'!R6</f>
        <v>10.26703196</v>
      </c>
      <c r="K14" s="9">
        <f>'t = 25 weeks (1.24.2022)'!AA6</f>
        <v>10.1586</v>
      </c>
      <c r="L14" s="16" t="s">
        <v>31</v>
      </c>
      <c r="M14" s="15">
        <f>'t = 25 weeks (1.24.2022)'!AA6</f>
        <v>10.1586</v>
      </c>
      <c r="P14" s="17">
        <f t="shared" si="9"/>
        <v>0.0503021625</v>
      </c>
      <c r="Q14" s="17">
        <f t="shared" ref="Q14:U14" si="11">(F14-E14)/(F$1-E$1)</f>
        <v>0.04998445727</v>
      </c>
      <c r="R14" s="17">
        <f t="shared" si="11"/>
        <v>0.1112085462</v>
      </c>
      <c r="S14" s="17">
        <f t="shared" si="11"/>
        <v>0.1680484993</v>
      </c>
      <c r="T14" s="17">
        <f t="shared" si="11"/>
        <v>0.07039864865</v>
      </c>
      <c r="U14" s="17">
        <f t="shared" si="11"/>
        <v>-0.04349822425</v>
      </c>
      <c r="X14" s="15">
        <f t="shared" si="3"/>
        <v>5.041454979</v>
      </c>
    </row>
    <row r="15" ht="14.25" customHeight="1">
      <c r="A15" s="12" t="s">
        <v>38</v>
      </c>
      <c r="B15" s="13" t="s">
        <v>28</v>
      </c>
      <c r="D15" s="14"/>
      <c r="E15" s="14"/>
      <c r="F15" s="14"/>
      <c r="G15" s="14">
        <f>'t =6 week (9.28.21)'!AD3</f>
        <v>2.22892078</v>
      </c>
      <c r="H15" s="14">
        <f>'t = 10 weeks (10.26.21)'!AD3</f>
        <v>3589.921188</v>
      </c>
      <c r="I15" s="14" t="str">
        <f>'t = 15 weeks (12.2.21)'!T3</f>
        <v/>
      </c>
      <c r="J15" s="14"/>
      <c r="L15" s="16" t="s">
        <v>33</v>
      </c>
      <c r="M15" s="15">
        <f>'t = 25 weeks (1.24.2022)'!AA7</f>
        <v>17.2006</v>
      </c>
    </row>
    <row r="16" ht="14.25" customHeight="1">
      <c r="A16" s="12" t="s">
        <v>38</v>
      </c>
      <c r="B16" s="15" t="s">
        <v>29</v>
      </c>
      <c r="D16" s="14"/>
      <c r="E16" s="14"/>
      <c r="F16" s="14"/>
      <c r="G16" s="14">
        <f>'t =6 week (9.28.21)'!AD4</f>
        <v>2.423429049</v>
      </c>
      <c r="H16" s="14">
        <f>'t = 10 weeks (10.26.21)'!AD4</f>
        <v>3584.550943</v>
      </c>
      <c r="I16" s="14" t="str">
        <f>'t = 15 weeks (12.2.21)'!T4</f>
        <v/>
      </c>
      <c r="J16" s="14"/>
      <c r="L16" s="16" t="s">
        <v>34</v>
      </c>
      <c r="M16" s="15">
        <f>'t = 25 weeks (1.24.2022)'!AA8</f>
        <v>16.0244</v>
      </c>
    </row>
    <row r="17" ht="14.25" customHeight="1">
      <c r="A17" s="12" t="s">
        <v>38</v>
      </c>
      <c r="B17" s="15" t="s">
        <v>30</v>
      </c>
      <c r="D17" s="14"/>
      <c r="E17" s="14"/>
      <c r="F17" s="14"/>
      <c r="G17" s="14">
        <f>'t =6 week (9.28.21)'!AD5</f>
        <v>2.360375732</v>
      </c>
      <c r="H17" s="14">
        <f>'t = 10 weeks (10.26.21)'!AD5</f>
        <v>2981.714</v>
      </c>
      <c r="I17" s="14" t="str">
        <f>'t = 15 weeks (12.2.21)'!T5</f>
        <v/>
      </c>
      <c r="J17" s="14"/>
      <c r="L17" s="16" t="s">
        <v>35</v>
      </c>
      <c r="M17" s="15">
        <f>'t = 25 weeks (1.24.2022)'!AA9</f>
        <v>15.9168</v>
      </c>
    </row>
    <row r="18" ht="14.25" customHeight="1">
      <c r="A18" s="18" t="s">
        <v>38</v>
      </c>
      <c r="B18" s="9" t="s">
        <v>31</v>
      </c>
      <c r="C18" s="9"/>
      <c r="D18" s="19"/>
      <c r="E18" s="19"/>
      <c r="F18" s="19"/>
      <c r="G18" s="19">
        <f>'t =6 week (9.28.21)'!AD6</f>
        <v>2.24992061</v>
      </c>
      <c r="H18" s="19">
        <f>'t = 10 weeks (10.26.21)'!AD6</f>
        <v>2848.922719</v>
      </c>
      <c r="I18" s="19" t="str">
        <f>'t = 15 weeks (12.2.21)'!T6</f>
        <v/>
      </c>
      <c r="J18" s="19"/>
      <c r="K18" s="9"/>
      <c r="L18" s="11" t="s">
        <v>36</v>
      </c>
      <c r="M18" s="15">
        <f>'t = 25 weeks (1.24.2022)'!AA10</f>
        <v>10.9552</v>
      </c>
      <c r="P18" s="9"/>
      <c r="Q18" s="9"/>
      <c r="R18" s="9"/>
      <c r="S18" s="9"/>
      <c r="T18" s="9"/>
    </row>
    <row r="19" ht="14.25" customHeight="1">
      <c r="A19" s="12" t="s">
        <v>39</v>
      </c>
      <c r="B19" s="13" t="s">
        <v>28</v>
      </c>
      <c r="C19" s="13">
        <v>11.0</v>
      </c>
      <c r="D19" s="14">
        <f>'t=0 (8.18.21)'!Y3</f>
        <v>0.7962804375</v>
      </c>
      <c r="E19" s="14">
        <f>'t = 1 week (8.25.21)'!Y3</f>
        <v>1.079928611</v>
      </c>
      <c r="F19" s="14">
        <f>'t = 4 weeks (9.15.21)'!Y3</f>
        <v>2.044384176</v>
      </c>
      <c r="G19" s="14">
        <f>'t =6 week (9.28.21)'!AB3</f>
        <v>3.946377938</v>
      </c>
      <c r="H19" s="14">
        <f>'t = 10 weeks (10.26.21)'!AB3</f>
        <v>9.2725</v>
      </c>
      <c r="I19" s="14">
        <f>'t = 15 weeks (12.2.21)'!R3</f>
        <v>14.075</v>
      </c>
      <c r="J19" s="14">
        <f>'t = 18 weeks (12.20.21)'!S3</f>
        <v>17.3375</v>
      </c>
      <c r="K19" s="15">
        <f>'t = 25 weeks (1.24.2022)'!AB3</f>
        <v>22.940625</v>
      </c>
      <c r="P19" s="17">
        <f>(E19-$D$19)/8</f>
        <v>0.0354560217</v>
      </c>
      <c r="Q19" s="17">
        <f t="shared" ref="Q19:U19" si="12">(F19-E3)/(F$1-E$1)</f>
        <v>0.03564043075</v>
      </c>
      <c r="R19" s="17">
        <f t="shared" si="12"/>
        <v>0.1020408767</v>
      </c>
      <c r="S19" s="17">
        <f t="shared" si="12"/>
        <v>0.1826561364</v>
      </c>
      <c r="T19" s="17">
        <f t="shared" si="12"/>
        <v>0.1065067568</v>
      </c>
      <c r="U19" s="17">
        <f t="shared" si="12"/>
        <v>0.4058611111</v>
      </c>
    </row>
    <row r="20" ht="14.25" customHeight="1">
      <c r="A20" s="12" t="s">
        <v>39</v>
      </c>
      <c r="B20" s="15" t="s">
        <v>29</v>
      </c>
      <c r="C20" s="15">
        <v>12.0</v>
      </c>
      <c r="D20" s="14" t="str">
        <f>'t=0 (8.18.21)'!Y4</f>
        <v/>
      </c>
      <c r="E20" s="14" t="str">
        <f>'t = 1 week (8.25.21)'!Y4</f>
        <v/>
      </c>
      <c r="F20" s="14" t="str">
        <f>'t = 4 weeks (9.15.21)'!Y4</f>
        <v/>
      </c>
      <c r="G20" s="14" t="str">
        <f>'t =6 week (9.28.21)'!AB4</f>
        <v/>
      </c>
      <c r="H20" s="14" t="str">
        <f>'t = 10 weeks (10.26.21)'!AB4</f>
        <v/>
      </c>
      <c r="I20" s="14" t="str">
        <f>'t = 15 weeks (12.2.21)'!R4</f>
        <v/>
      </c>
      <c r="J20" s="14"/>
      <c r="P20" s="17"/>
    </row>
    <row r="21" ht="14.25" customHeight="1">
      <c r="A21" s="2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1"/>
    </row>
    <row r="22" ht="14.25" customHeight="1">
      <c r="A22" s="12"/>
      <c r="B22" s="13"/>
      <c r="P22" s="17"/>
    </row>
    <row r="23" ht="14.25" customHeight="1">
      <c r="A23" s="12"/>
      <c r="P23" s="17"/>
    </row>
    <row r="24" ht="14.25" customHeight="1">
      <c r="A24" s="12"/>
      <c r="C24" s="13"/>
    </row>
    <row r="25" ht="14.25" customHeight="1">
      <c r="A25" s="12"/>
      <c r="Q25" s="22" t="s">
        <v>40</v>
      </c>
    </row>
    <row r="26" ht="14.25" customHeight="1">
      <c r="P26" s="9" t="s">
        <v>11</v>
      </c>
      <c r="Q26" s="1" t="s">
        <v>41</v>
      </c>
      <c r="R26" s="1" t="s">
        <v>42</v>
      </c>
      <c r="S26" s="1" t="s">
        <v>43</v>
      </c>
      <c r="T26" s="1" t="s">
        <v>44</v>
      </c>
      <c r="U26" s="1" t="s">
        <v>45</v>
      </c>
      <c r="V26" s="1"/>
    </row>
    <row r="27" ht="14.25" customHeight="1">
      <c r="N27" s="12"/>
      <c r="O27" s="12"/>
      <c r="P27" s="12" t="s">
        <v>46</v>
      </c>
      <c r="Q27" s="23">
        <f t="shared" ref="Q27:S27" si="13">Q3*30</f>
        <v>1.853934327</v>
      </c>
      <c r="R27" s="23">
        <f t="shared" si="13"/>
        <v>3.549880708</v>
      </c>
      <c r="S27" s="23">
        <f t="shared" si="13"/>
        <v>6.402987664</v>
      </c>
      <c r="T27" s="23">
        <f t="shared" ref="T27:T30" si="15">T3*37</f>
        <v>-0.10225</v>
      </c>
      <c r="U27" s="23">
        <f t="shared" ref="U27:U30" si="16">U3*18</f>
        <v>0.4026696035</v>
      </c>
      <c r="V27" s="23"/>
    </row>
    <row r="28" ht="14.25" customHeight="1">
      <c r="C28" s="13"/>
      <c r="N28" s="12"/>
      <c r="O28" s="12"/>
      <c r="P28" s="12" t="s">
        <v>47</v>
      </c>
      <c r="Q28" s="23">
        <f t="shared" ref="Q28:S28" si="14">Q4*30</f>
        <v>1.809903409</v>
      </c>
      <c r="R28" s="23">
        <f t="shared" si="14"/>
        <v>2.576538113</v>
      </c>
      <c r="S28" s="23">
        <f t="shared" si="14"/>
        <v>5.405976119</v>
      </c>
      <c r="T28" s="23">
        <f t="shared" si="15"/>
        <v>1.22025</v>
      </c>
      <c r="U28" s="23">
        <f t="shared" si="16"/>
        <v>0.5735897436</v>
      </c>
    </row>
    <row r="29" ht="14.25" customHeight="1">
      <c r="N29" s="12"/>
      <c r="O29" s="12"/>
      <c r="P29" s="12" t="s">
        <v>48</v>
      </c>
      <c r="Q29" s="23">
        <f t="shared" ref="Q29:S29" si="17">Q5*30</f>
        <v>1.239902809</v>
      </c>
      <c r="R29" s="23">
        <f t="shared" si="17"/>
        <v>3.103743923</v>
      </c>
      <c r="S29" s="23">
        <f t="shared" si="17"/>
        <v>5.962829057</v>
      </c>
      <c r="T29" s="23">
        <f t="shared" si="15"/>
        <v>0.05475</v>
      </c>
      <c r="U29" s="23">
        <f t="shared" si="16"/>
        <v>1.186203704</v>
      </c>
    </row>
    <row r="30" ht="14.25" customHeight="1">
      <c r="N30" s="12"/>
      <c r="O30" s="12"/>
      <c r="P30" s="18" t="s">
        <v>49</v>
      </c>
      <c r="Q30" s="23">
        <f t="shared" ref="Q30:S30" si="18">Q6*30</f>
        <v>1.403747056</v>
      </c>
      <c r="R30" s="23">
        <f t="shared" si="18"/>
        <v>3.548899938</v>
      </c>
      <c r="S30" s="23">
        <f t="shared" si="18"/>
        <v>4.362998379</v>
      </c>
      <c r="T30" s="23">
        <f t="shared" si="15"/>
        <v>2.05325</v>
      </c>
      <c r="U30" s="23">
        <f t="shared" si="16"/>
        <v>0.08856880734</v>
      </c>
    </row>
    <row r="31" ht="14.25" customHeight="1">
      <c r="A31" s="13"/>
      <c r="N31" s="12"/>
      <c r="O31" s="12"/>
      <c r="P31" s="12" t="s">
        <v>50</v>
      </c>
      <c r="Q31" s="23">
        <f t="shared" ref="Q31:S31" si="19">Q11*30</f>
        <v>1.581241282</v>
      </c>
      <c r="R31" s="23">
        <f t="shared" si="19"/>
        <v>1.992661154</v>
      </c>
      <c r="S31" s="23">
        <f t="shared" si="19"/>
        <v>5.725576907</v>
      </c>
      <c r="T31" s="23">
        <f t="shared" ref="T31:T34" si="21">T11*37</f>
        <v>0.35225</v>
      </c>
      <c r="U31" s="23">
        <f t="shared" ref="U31:U34" si="22">U11*18</f>
        <v>1.120631579</v>
      </c>
    </row>
    <row r="32" ht="14.25" customHeight="1">
      <c r="A32" s="13"/>
      <c r="N32" s="12"/>
      <c r="O32" s="12"/>
      <c r="P32" s="12" t="s">
        <v>51</v>
      </c>
      <c r="Q32" s="23">
        <f t="shared" ref="Q32:S32" si="20">Q12*30</f>
        <v>1.467096518</v>
      </c>
      <c r="R32" s="23">
        <f t="shared" si="20"/>
        <v>2.762433916</v>
      </c>
      <c r="S32" s="23">
        <f t="shared" si="20"/>
        <v>5.43879551</v>
      </c>
      <c r="T32" s="23">
        <f t="shared" si="21"/>
        <v>1.4255</v>
      </c>
      <c r="U32" s="23">
        <f t="shared" si="22"/>
        <v>-0.2625779817</v>
      </c>
    </row>
    <row r="33" ht="14.25" customHeight="1">
      <c r="A33" s="13"/>
      <c r="B33" s="13"/>
      <c r="C33" s="13"/>
      <c r="N33" s="12"/>
      <c r="O33" s="12"/>
      <c r="P33" s="12" t="s">
        <v>52</v>
      </c>
      <c r="Q33" s="23">
        <f t="shared" ref="Q33:S33" si="23">Q13*30</f>
        <v>1.2829395</v>
      </c>
      <c r="R33" s="23">
        <f t="shared" si="23"/>
        <v>3.854286831</v>
      </c>
      <c r="S33" s="23">
        <f t="shared" si="23"/>
        <v>5.8957206</v>
      </c>
      <c r="T33" s="23">
        <f t="shared" si="21"/>
        <v>-0.968</v>
      </c>
      <c r="U33" s="23">
        <f t="shared" si="22"/>
        <v>1.826698113</v>
      </c>
    </row>
    <row r="34" ht="14.25" customHeight="1">
      <c r="A34" s="13"/>
      <c r="N34" s="12"/>
      <c r="O34" s="12"/>
      <c r="P34" s="18" t="s">
        <v>53</v>
      </c>
      <c r="Q34" s="23">
        <f t="shared" ref="Q34:S34" si="24">Q14*30</f>
        <v>1.499533718</v>
      </c>
      <c r="R34" s="23">
        <f t="shared" si="24"/>
        <v>3.336256385</v>
      </c>
      <c r="S34" s="23">
        <f t="shared" si="24"/>
        <v>5.041454979</v>
      </c>
      <c r="T34" s="23">
        <f t="shared" si="21"/>
        <v>2.60475</v>
      </c>
      <c r="U34" s="23">
        <f t="shared" si="22"/>
        <v>-0.7829680365</v>
      </c>
    </row>
    <row r="35" ht="14.25" customHeight="1">
      <c r="A35" s="13"/>
      <c r="N35" s="12"/>
      <c r="O35" s="12"/>
      <c r="P35" s="12" t="s">
        <v>39</v>
      </c>
      <c r="Q35" s="23">
        <f t="shared" ref="Q35:S35" si="25">Q19*30</f>
        <v>1.069212922</v>
      </c>
      <c r="R35" s="23">
        <f t="shared" si="25"/>
        <v>3.061226302</v>
      </c>
      <c r="S35" s="23">
        <f t="shared" si="25"/>
        <v>5.479684093</v>
      </c>
      <c r="T35" s="23">
        <f>T19*37</f>
        <v>3.94075</v>
      </c>
      <c r="U35" s="23">
        <f>U19*18</f>
        <v>7.3055</v>
      </c>
    </row>
    <row r="36" ht="14.25" customHeight="1">
      <c r="A36" s="13"/>
    </row>
    <row r="37" ht="14.25" customHeight="1">
      <c r="A37" s="13"/>
    </row>
    <row r="38" ht="14.25" customHeight="1">
      <c r="A38" s="13"/>
    </row>
    <row r="39" ht="14.25" customHeight="1">
      <c r="A39" s="13"/>
      <c r="B39" s="13"/>
      <c r="C39" s="13"/>
    </row>
    <row r="40" ht="14.25" customHeight="1">
      <c r="A40" s="13"/>
    </row>
    <row r="41" ht="14.25" customHeight="1">
      <c r="A41" s="13"/>
    </row>
    <row r="42" ht="14.25" customHeight="1">
      <c r="A42" s="13"/>
    </row>
    <row r="43" ht="14.25" customHeight="1">
      <c r="A43" s="13"/>
    </row>
    <row r="44" ht="14.25" customHeight="1">
      <c r="A44" s="13"/>
      <c r="B44" s="13"/>
      <c r="C44" s="13"/>
    </row>
    <row r="45" ht="14.25" customHeight="1">
      <c r="A45" s="13"/>
    </row>
    <row r="46" ht="14.25" customHeight="1">
      <c r="A46" s="13"/>
    </row>
    <row r="47" ht="14.25" customHeight="1">
      <c r="A47" s="13"/>
    </row>
    <row r="48" ht="14.25" customHeight="1">
      <c r="A48" s="13"/>
    </row>
    <row r="49" ht="14.25" customHeight="1">
      <c r="A49" s="13"/>
      <c r="B49" s="13"/>
      <c r="C49" s="13"/>
    </row>
    <row r="50" ht="14.25" customHeight="1">
      <c r="A50" s="13"/>
    </row>
    <row r="51" ht="14.25" customHeight="1">
      <c r="A51" s="13"/>
    </row>
    <row r="52" ht="14.25" customHeight="1">
      <c r="A52" s="13"/>
    </row>
    <row r="53" ht="14.25" customHeight="1">
      <c r="A53" s="13"/>
    </row>
    <row r="54" ht="14.25" customHeight="1">
      <c r="A54" s="13"/>
      <c r="B54" s="13"/>
      <c r="C54" s="13"/>
    </row>
    <row r="55" ht="14.25" customHeight="1">
      <c r="A55" s="13"/>
    </row>
    <row r="56" ht="14.25" customHeight="1">
      <c r="A56" s="13"/>
    </row>
    <row r="57" ht="14.25" customHeight="1">
      <c r="A57" s="13"/>
    </row>
    <row r="58" ht="14.25" customHeight="1">
      <c r="A58" s="13"/>
    </row>
    <row r="59" ht="14.25" customHeight="1">
      <c r="A59" s="13"/>
      <c r="B59" s="13"/>
      <c r="C59" s="13"/>
    </row>
    <row r="60" ht="14.25" customHeight="1">
      <c r="A60" s="13"/>
    </row>
    <row r="61" ht="14.25" customHeight="1">
      <c r="A61" s="13"/>
    </row>
    <row r="62" ht="14.25" customHeight="1">
      <c r="A62" s="13"/>
    </row>
    <row r="63" ht="14.25" customHeight="1">
      <c r="A63" s="13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2">
    <mergeCell ref="P1:T1"/>
    <mergeCell ref="Q25:T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1.75"/>
    <col customWidth="1" min="4" max="4" width="10.0"/>
    <col customWidth="1" min="5" max="26" width="7.63"/>
  </cols>
  <sheetData>
    <row r="1" ht="14.25" customHeight="1">
      <c r="A1" s="1" t="s">
        <v>54</v>
      </c>
      <c r="B1" s="15" t="s">
        <v>1</v>
      </c>
      <c r="C1" s="15" t="s">
        <v>11</v>
      </c>
      <c r="D1" s="15" t="s">
        <v>12</v>
      </c>
      <c r="E1" s="15" t="s">
        <v>55</v>
      </c>
    </row>
    <row r="2" ht="14.25" customHeight="1">
      <c r="A2" s="1">
        <v>0.0</v>
      </c>
      <c r="B2" s="1">
        <v>23.0</v>
      </c>
      <c r="C2" s="13" t="s">
        <v>56</v>
      </c>
      <c r="D2" s="13" t="s">
        <v>28</v>
      </c>
      <c r="E2" s="15">
        <f>'t=0 (8.18.21)'!W3</f>
        <v>0.8515588</v>
      </c>
    </row>
    <row r="3" ht="14.25" customHeight="1">
      <c r="A3" s="1">
        <v>0.0</v>
      </c>
      <c r="B3" s="1">
        <v>23.0</v>
      </c>
      <c r="C3" s="13" t="s">
        <v>56</v>
      </c>
      <c r="D3" s="15" t="s">
        <v>29</v>
      </c>
      <c r="E3" s="15" t="str">
        <f>'t=0 (8.18.21)'!W4</f>
        <v/>
      </c>
    </row>
    <row r="4" ht="14.25" customHeight="1">
      <c r="A4" s="1">
        <v>0.0</v>
      </c>
      <c r="B4" s="1">
        <v>23.0</v>
      </c>
      <c r="C4" s="13" t="s">
        <v>56</v>
      </c>
      <c r="D4" s="15" t="s">
        <v>30</v>
      </c>
      <c r="E4" s="15" t="str">
        <f>'t=0 (8.18.21)'!W5</f>
        <v/>
      </c>
    </row>
    <row r="5" ht="14.25" customHeight="1">
      <c r="A5" s="1">
        <v>0.0</v>
      </c>
      <c r="B5" s="1">
        <v>23.0</v>
      </c>
      <c r="C5" s="13" t="s">
        <v>56</v>
      </c>
      <c r="D5" s="15" t="s">
        <v>31</v>
      </c>
      <c r="E5" s="15" t="str">
        <f>'t=0 (8.18.21)'!W6</f>
        <v/>
      </c>
    </row>
    <row r="6" ht="12.75" customHeight="1">
      <c r="A6" s="1">
        <v>0.0</v>
      </c>
      <c r="B6" s="1">
        <v>23.0</v>
      </c>
      <c r="C6" s="13" t="s">
        <v>57</v>
      </c>
      <c r="D6" s="13" t="s">
        <v>28</v>
      </c>
      <c r="E6" s="15">
        <f>'t=0 (8.18.21)'!X3</f>
        <v>0.79210556</v>
      </c>
    </row>
    <row r="7" ht="14.25" customHeight="1">
      <c r="A7" s="1">
        <v>0.0</v>
      </c>
      <c r="B7" s="1">
        <v>23.0</v>
      </c>
      <c r="C7" s="13" t="s">
        <v>57</v>
      </c>
      <c r="D7" s="15" t="s">
        <v>29</v>
      </c>
      <c r="E7" s="15" t="str">
        <f>'t=0 (8.18.21)'!X4</f>
        <v/>
      </c>
    </row>
    <row r="8" ht="14.25" customHeight="1">
      <c r="A8" s="1">
        <v>0.0</v>
      </c>
      <c r="B8" s="1">
        <v>23.0</v>
      </c>
      <c r="C8" s="13" t="s">
        <v>57</v>
      </c>
      <c r="D8" s="15" t="s">
        <v>30</v>
      </c>
      <c r="E8" s="15" t="str">
        <f>'t=0 (8.18.21)'!X5</f>
        <v/>
      </c>
    </row>
    <row r="9" ht="14.25" customHeight="1">
      <c r="A9" s="1">
        <v>0.0</v>
      </c>
      <c r="B9" s="1">
        <v>23.0</v>
      </c>
      <c r="C9" s="13" t="s">
        <v>57</v>
      </c>
      <c r="D9" s="15" t="s">
        <v>31</v>
      </c>
      <c r="E9" s="15" t="str">
        <f>'t=0 (8.18.21)'!X6</f>
        <v/>
      </c>
    </row>
    <row r="10" ht="14.25" customHeight="1">
      <c r="A10" s="1">
        <v>0.0</v>
      </c>
      <c r="B10" s="1">
        <v>23.0</v>
      </c>
      <c r="C10" s="13" t="s">
        <v>58</v>
      </c>
      <c r="D10" s="13" t="s">
        <v>28</v>
      </c>
      <c r="E10" s="15">
        <f>'t=0 (8.18.21)'!Y3</f>
        <v>0.7962804375</v>
      </c>
    </row>
    <row r="11" ht="14.25" customHeight="1">
      <c r="A11" s="1">
        <v>0.0</v>
      </c>
      <c r="B11" s="1">
        <v>23.0</v>
      </c>
      <c r="C11" s="13" t="s">
        <v>58</v>
      </c>
      <c r="D11" s="15" t="s">
        <v>29</v>
      </c>
      <c r="E11" s="15" t="str">
        <f>'t=0 (8.18.21)'!Y4</f>
        <v/>
      </c>
    </row>
    <row r="12" ht="14.25" customHeight="1">
      <c r="A12" s="1">
        <v>0.0</v>
      </c>
      <c r="B12" s="1">
        <v>23.0</v>
      </c>
      <c r="C12" s="13" t="s">
        <v>58</v>
      </c>
      <c r="D12" s="15" t="s">
        <v>30</v>
      </c>
      <c r="E12" s="15" t="str">
        <f>'t=0 (8.18.21)'!Y5</f>
        <v/>
      </c>
    </row>
    <row r="13" ht="14.25" customHeight="1">
      <c r="A13" s="1">
        <v>0.0</v>
      </c>
      <c r="B13" s="1">
        <v>23.0</v>
      </c>
      <c r="C13" s="13" t="s">
        <v>58</v>
      </c>
      <c r="D13" s="15" t="s">
        <v>31</v>
      </c>
      <c r="E13" s="15" t="str">
        <f>'t=0 (8.18.21)'!Y6</f>
        <v/>
      </c>
    </row>
    <row r="14" ht="14.25" customHeight="1">
      <c r="A14" s="1">
        <v>1.0</v>
      </c>
      <c r="B14" s="1">
        <v>29.0</v>
      </c>
      <c r="C14" s="13" t="s">
        <v>56</v>
      </c>
      <c r="D14" s="13" t="s">
        <v>28</v>
      </c>
      <c r="E14" s="15">
        <f>'t = 1 week (8.25.21)'!W3</f>
        <v>1.2602947</v>
      </c>
    </row>
    <row r="15" ht="14.25" customHeight="1">
      <c r="A15" s="1">
        <v>1.0</v>
      </c>
      <c r="B15" s="1">
        <v>29.0</v>
      </c>
      <c r="C15" s="13" t="s">
        <v>56</v>
      </c>
      <c r="D15" s="15" t="s">
        <v>29</v>
      </c>
      <c r="E15" s="15">
        <f>'t = 1 week (8.25.21)'!W4</f>
        <v>1.21040994</v>
      </c>
    </row>
    <row r="16" ht="14.25" customHeight="1">
      <c r="A16" s="1">
        <v>1.0</v>
      </c>
      <c r="B16" s="1">
        <v>29.0</v>
      </c>
      <c r="C16" s="13" t="s">
        <v>56</v>
      </c>
      <c r="D16" s="15" t="s">
        <v>30</v>
      </c>
      <c r="E16" s="15">
        <f>'t = 1 week (8.25.21)'!W5</f>
        <v>1.06572512</v>
      </c>
    </row>
    <row r="17" ht="14.25" customHeight="1">
      <c r="A17" s="1">
        <v>1.0</v>
      </c>
      <c r="B17" s="1">
        <v>29.0</v>
      </c>
      <c r="C17" s="13" t="s">
        <v>56</v>
      </c>
      <c r="D17" s="15" t="s">
        <v>31</v>
      </c>
      <c r="E17" s="15">
        <f>'t = 1 week (8.25.21)'!W6</f>
        <v>1.171347032</v>
      </c>
    </row>
    <row r="18" ht="14.25" customHeight="1">
      <c r="A18" s="1">
        <v>1.0</v>
      </c>
      <c r="B18" s="1">
        <v>29.0</v>
      </c>
      <c r="C18" s="13" t="s">
        <v>57</v>
      </c>
      <c r="D18" s="13" t="s">
        <v>28</v>
      </c>
      <c r="E18" s="15">
        <f>'t = 1 week (8.25.21)'!X3</f>
        <v>1.30281478</v>
      </c>
    </row>
    <row r="19" ht="14.25" customHeight="1">
      <c r="A19" s="1">
        <v>1.0</v>
      </c>
      <c r="B19" s="1">
        <v>29.0</v>
      </c>
      <c r="C19" s="13" t="s">
        <v>57</v>
      </c>
      <c r="D19" s="15" t="s">
        <v>29</v>
      </c>
      <c r="E19" s="15">
        <f>'t = 1 week (8.25.21)'!X4</f>
        <v>1.35936538</v>
      </c>
    </row>
    <row r="20" ht="14.25" customHeight="1">
      <c r="A20" s="1">
        <v>1.0</v>
      </c>
      <c r="B20" s="1">
        <v>29.0</v>
      </c>
      <c r="C20" s="13" t="s">
        <v>57</v>
      </c>
      <c r="D20" s="15" t="s">
        <v>30</v>
      </c>
      <c r="E20" s="15">
        <f>'t = 1 week (8.25.21)'!X5</f>
        <v>1.25431418</v>
      </c>
    </row>
    <row r="21" ht="14.25" customHeight="1">
      <c r="A21" s="1">
        <v>1.0</v>
      </c>
      <c r="B21" s="1">
        <v>29.0</v>
      </c>
      <c r="C21" s="13" t="s">
        <v>57</v>
      </c>
      <c r="D21" s="15" t="s">
        <v>31</v>
      </c>
      <c r="E21" s="15">
        <f>'t = 1 week (8.25.21)'!X6</f>
        <v>1.19452286</v>
      </c>
    </row>
    <row r="22" ht="14.25" customHeight="1">
      <c r="A22" s="1">
        <v>1.0</v>
      </c>
      <c r="B22" s="1">
        <v>29.0</v>
      </c>
      <c r="C22" s="13" t="s">
        <v>58</v>
      </c>
      <c r="D22" s="13" t="s">
        <v>28</v>
      </c>
      <c r="E22" s="15">
        <f>'t = 1 week (8.25.21)'!Y3</f>
        <v>1.079928611</v>
      </c>
    </row>
    <row r="23" ht="14.25" customHeight="1">
      <c r="A23" s="1">
        <v>1.0</v>
      </c>
      <c r="B23" s="1">
        <v>29.0</v>
      </c>
      <c r="C23" s="13" t="s">
        <v>58</v>
      </c>
      <c r="D23" s="15" t="s">
        <v>29</v>
      </c>
      <c r="E23" s="15" t="str">
        <f>'t = 1 week (8.25.21)'!Y4</f>
        <v/>
      </c>
    </row>
    <row r="24" ht="14.25" customHeight="1">
      <c r="A24" s="1">
        <v>1.0</v>
      </c>
      <c r="B24" s="1">
        <v>29.0</v>
      </c>
      <c r="C24" s="13" t="s">
        <v>58</v>
      </c>
      <c r="D24" s="15" t="s">
        <v>30</v>
      </c>
      <c r="E24" s="15" t="str">
        <f>'t = 1 week (8.25.21)'!Y5</f>
        <v/>
      </c>
    </row>
    <row r="25" ht="14.25" customHeight="1">
      <c r="A25" s="1">
        <v>1.0</v>
      </c>
      <c r="B25" s="1">
        <v>29.0</v>
      </c>
      <c r="C25" s="13" t="s">
        <v>58</v>
      </c>
      <c r="D25" s="15" t="s">
        <v>31</v>
      </c>
      <c r="E25" s="15" t="str">
        <f>'t = 1 week (8.25.21)'!Y6</f>
        <v/>
      </c>
    </row>
    <row r="26" ht="14.25" customHeight="1">
      <c r="A26" s="1">
        <v>4.0</v>
      </c>
      <c r="B26" s="1">
        <v>51.0</v>
      </c>
      <c r="C26" s="13" t="s">
        <v>56</v>
      </c>
      <c r="D26" s="13" t="s">
        <v>28</v>
      </c>
      <c r="E26" s="15">
        <f>'t = 4 weeks (9.15.21)'!W3</f>
        <v>2.61984654</v>
      </c>
    </row>
    <row r="27" ht="14.25" customHeight="1">
      <c r="A27" s="1">
        <v>4.0</v>
      </c>
      <c r="B27" s="1">
        <v>51.0</v>
      </c>
      <c r="C27" s="13" t="s">
        <v>56</v>
      </c>
      <c r="D27" s="15" t="s">
        <v>29</v>
      </c>
      <c r="E27" s="15">
        <f>'t = 4 weeks (9.15.21)'!W4</f>
        <v>2.53767244</v>
      </c>
    </row>
    <row r="28" ht="14.25" customHeight="1">
      <c r="A28" s="1">
        <v>4.0</v>
      </c>
      <c r="B28" s="1">
        <v>51.0</v>
      </c>
      <c r="C28" s="13" t="s">
        <v>56</v>
      </c>
      <c r="D28" s="15" t="s">
        <v>30</v>
      </c>
      <c r="E28" s="15">
        <f>'t = 4 weeks (9.15.21)'!W5</f>
        <v>1.97498718</v>
      </c>
    </row>
    <row r="29" ht="14.25" customHeight="1">
      <c r="A29" s="1">
        <v>4.0</v>
      </c>
      <c r="B29" s="1">
        <v>51.0</v>
      </c>
      <c r="C29" s="13" t="s">
        <v>56</v>
      </c>
      <c r="D29" s="15" t="s">
        <v>31</v>
      </c>
      <c r="E29" s="15">
        <f>'t = 4 weeks (9.15.21)'!W6</f>
        <v>2.20076154</v>
      </c>
    </row>
    <row r="30" ht="14.25" customHeight="1">
      <c r="A30" s="1">
        <v>4.0</v>
      </c>
      <c r="B30" s="1">
        <v>51.0</v>
      </c>
      <c r="C30" s="13" t="s">
        <v>57</v>
      </c>
      <c r="D30" s="13" t="s">
        <v>28</v>
      </c>
      <c r="E30" s="15">
        <f>'t = 4 weeks (9.15.21)'!X3</f>
        <v>2.46239172</v>
      </c>
    </row>
    <row r="31" ht="14.25" customHeight="1">
      <c r="A31" s="1">
        <v>4.0</v>
      </c>
      <c r="B31" s="1">
        <v>51.0</v>
      </c>
      <c r="C31" s="13" t="s">
        <v>57</v>
      </c>
      <c r="D31" s="15" t="s">
        <v>29</v>
      </c>
      <c r="E31" s="15">
        <f>'t = 4 weeks (9.15.21)'!X4</f>
        <v>2.43523616</v>
      </c>
    </row>
    <row r="32" ht="14.25" customHeight="1">
      <c r="A32" s="1">
        <v>4.0</v>
      </c>
      <c r="B32" s="1">
        <v>51.0</v>
      </c>
      <c r="C32" s="13" t="s">
        <v>57</v>
      </c>
      <c r="D32" s="15" t="s">
        <v>30</v>
      </c>
      <c r="E32" s="15">
        <f>'t = 4 weeks (9.15.21)'!X5</f>
        <v>2.19513648</v>
      </c>
    </row>
    <row r="33" ht="14.25" customHeight="1">
      <c r="A33" s="1">
        <v>4.0</v>
      </c>
      <c r="B33" s="1">
        <v>51.0</v>
      </c>
      <c r="C33" s="13" t="s">
        <v>57</v>
      </c>
      <c r="D33" s="15" t="s">
        <v>31</v>
      </c>
      <c r="E33" s="15">
        <f>'t = 4 weeks (9.15.21)'!X6</f>
        <v>2.29418092</v>
      </c>
    </row>
    <row r="34" ht="14.25" customHeight="1">
      <c r="A34" s="1">
        <v>4.0</v>
      </c>
      <c r="B34" s="1">
        <v>51.0</v>
      </c>
      <c r="C34" s="13" t="s">
        <v>58</v>
      </c>
      <c r="D34" s="13" t="s">
        <v>28</v>
      </c>
      <c r="E34" s="15">
        <f>'t = 4 weeks (9.15.21)'!Y3</f>
        <v>2.044384176</v>
      </c>
    </row>
    <row r="35" ht="14.25" customHeight="1">
      <c r="A35" s="1">
        <v>4.0</v>
      </c>
      <c r="B35" s="1">
        <v>51.0</v>
      </c>
      <c r="C35" s="13" t="s">
        <v>58</v>
      </c>
      <c r="D35" s="15" t="s">
        <v>29</v>
      </c>
      <c r="E35" s="15" t="str">
        <f>'t =6 week (9.28.21)'!AB4</f>
        <v/>
      </c>
    </row>
    <row r="36" ht="14.25" customHeight="1">
      <c r="A36" s="1">
        <v>4.0</v>
      </c>
      <c r="B36" s="1">
        <v>51.0</v>
      </c>
      <c r="C36" s="13" t="s">
        <v>58</v>
      </c>
      <c r="D36" s="15" t="s">
        <v>30</v>
      </c>
      <c r="E36" s="15" t="str">
        <f>'t =6 week (9.28.21)'!AB5</f>
        <v/>
      </c>
    </row>
    <row r="37" ht="14.25" customHeight="1">
      <c r="A37" s="1">
        <v>4.0</v>
      </c>
      <c r="B37" s="1">
        <v>51.0</v>
      </c>
      <c r="C37" s="13" t="s">
        <v>58</v>
      </c>
      <c r="D37" s="15" t="s">
        <v>31</v>
      </c>
      <c r="E37" s="15" t="str">
        <f>'t =6 week (9.28.21)'!AB6</f>
        <v/>
      </c>
    </row>
    <row r="38" ht="14.25" customHeight="1">
      <c r="A38" s="1">
        <v>6.0</v>
      </c>
      <c r="B38" s="1">
        <v>64.0</v>
      </c>
      <c r="C38" s="13" t="s">
        <v>56</v>
      </c>
      <c r="D38" s="13" t="s">
        <v>28</v>
      </c>
      <c r="E38" s="15">
        <f>'t =6 week (9.28.21)'!Z3</f>
        <v>4.15812818</v>
      </c>
    </row>
    <row r="39" ht="14.25" customHeight="1">
      <c r="A39" s="1">
        <v>6.0</v>
      </c>
      <c r="B39" s="1">
        <v>64.0</v>
      </c>
      <c r="C39" s="13" t="s">
        <v>56</v>
      </c>
      <c r="D39" s="15" t="s">
        <v>29</v>
      </c>
      <c r="E39" s="15">
        <f>'t =6 week (9.28.21)'!Z4</f>
        <v>3.654172289</v>
      </c>
    </row>
    <row r="40" ht="14.25" customHeight="1">
      <c r="A40" s="1">
        <v>6.0</v>
      </c>
      <c r="B40" s="1">
        <v>64.0</v>
      </c>
      <c r="C40" s="13" t="s">
        <v>56</v>
      </c>
      <c r="D40" s="15" t="s">
        <v>30</v>
      </c>
      <c r="E40" s="15">
        <f>'t =6 week (9.28.21)'!Z5</f>
        <v>3.31994288</v>
      </c>
    </row>
    <row r="41" ht="14.25" customHeight="1">
      <c r="A41" s="1">
        <v>6.0</v>
      </c>
      <c r="B41" s="1">
        <v>64.0</v>
      </c>
      <c r="C41" s="13" t="s">
        <v>56</v>
      </c>
      <c r="D41" s="15" t="s">
        <v>31</v>
      </c>
      <c r="E41" s="15">
        <f>'t =6 week (9.28.21)'!Z6</f>
        <v>3.73861818</v>
      </c>
    </row>
    <row r="42" ht="14.25" customHeight="1">
      <c r="A42" s="1">
        <v>6.0</v>
      </c>
      <c r="B42" s="1">
        <v>64.0</v>
      </c>
      <c r="C42" s="13" t="s">
        <v>57</v>
      </c>
      <c r="D42" s="13" t="s">
        <v>28</v>
      </c>
      <c r="E42" s="15">
        <f>'t =6 week (9.28.21)'!AA3</f>
        <v>3.32587822</v>
      </c>
    </row>
    <row r="43" ht="14.25" customHeight="1">
      <c r="A43" s="1">
        <v>6.0</v>
      </c>
      <c r="B43" s="1">
        <v>64.0</v>
      </c>
      <c r="C43" s="13" t="s">
        <v>57</v>
      </c>
      <c r="D43" s="15" t="s">
        <v>29</v>
      </c>
      <c r="E43" s="15">
        <f>'t =6 week (9.28.21)'!AA4</f>
        <v>3.632290857</v>
      </c>
    </row>
    <row r="44" ht="14.25" customHeight="1">
      <c r="A44" s="1">
        <v>6.0</v>
      </c>
      <c r="B44" s="1">
        <v>64.0</v>
      </c>
      <c r="C44" s="13" t="s">
        <v>57</v>
      </c>
      <c r="D44" s="15" t="s">
        <v>30</v>
      </c>
      <c r="E44" s="15">
        <f>'t =6 week (9.28.21)'!AA5</f>
        <v>3.86532744</v>
      </c>
    </row>
    <row r="45" ht="14.25" customHeight="1">
      <c r="A45" s="1">
        <v>6.0</v>
      </c>
      <c r="B45" s="1">
        <v>64.0</v>
      </c>
      <c r="C45" s="13" t="s">
        <v>57</v>
      </c>
      <c r="D45" s="15" t="s">
        <v>31</v>
      </c>
      <c r="E45" s="15">
        <f>'t =6 week (9.28.21)'!AA6</f>
        <v>3.73989202</v>
      </c>
    </row>
    <row r="46" ht="14.25" customHeight="1">
      <c r="A46" s="1">
        <v>6.0</v>
      </c>
      <c r="B46" s="1">
        <v>64.0</v>
      </c>
      <c r="C46" s="13" t="s">
        <v>58</v>
      </c>
      <c r="D46" s="13" t="s">
        <v>28</v>
      </c>
      <c r="E46" s="15">
        <f>'t =6 week (9.28.21)'!AB3</f>
        <v>3.946377938</v>
      </c>
      <c r="F46" s="15">
        <f t="shared" ref="F46:F85" si="1">E46*1000</f>
        <v>3946.377938</v>
      </c>
    </row>
    <row r="47" ht="14.25" customHeight="1">
      <c r="A47" s="1">
        <v>6.0</v>
      </c>
      <c r="B47" s="1">
        <v>64.0</v>
      </c>
      <c r="C47" s="13" t="s">
        <v>58</v>
      </c>
      <c r="D47" s="15" t="s">
        <v>29</v>
      </c>
      <c r="F47" s="15">
        <f t="shared" si="1"/>
        <v>0</v>
      </c>
    </row>
    <row r="48" ht="14.25" customHeight="1">
      <c r="A48" s="1">
        <v>6.0</v>
      </c>
      <c r="B48" s="1">
        <v>64.0</v>
      </c>
      <c r="C48" s="13" t="s">
        <v>58</v>
      </c>
      <c r="D48" s="15" t="s">
        <v>30</v>
      </c>
      <c r="F48" s="15">
        <f t="shared" si="1"/>
        <v>0</v>
      </c>
    </row>
    <row r="49" ht="14.25" customHeight="1">
      <c r="A49" s="1">
        <v>6.0</v>
      </c>
      <c r="B49" s="1">
        <v>64.0</v>
      </c>
      <c r="C49" s="13" t="s">
        <v>58</v>
      </c>
      <c r="D49" s="15" t="s">
        <v>31</v>
      </c>
      <c r="F49" s="15">
        <f t="shared" si="1"/>
        <v>0</v>
      </c>
    </row>
    <row r="50" ht="14.25" customHeight="1">
      <c r="A50" s="1">
        <v>6.0</v>
      </c>
      <c r="B50" s="1">
        <v>64.0</v>
      </c>
      <c r="C50" s="13" t="s">
        <v>58</v>
      </c>
      <c r="D50" s="15" t="s">
        <v>33</v>
      </c>
      <c r="F50" s="15">
        <f t="shared" si="1"/>
        <v>0</v>
      </c>
    </row>
    <row r="51" ht="14.25" customHeight="1">
      <c r="A51" s="1">
        <v>10.0</v>
      </c>
      <c r="B51" s="1">
        <v>100.0</v>
      </c>
      <c r="C51" s="13" t="s">
        <v>56</v>
      </c>
      <c r="D51" s="13" t="s">
        <v>28</v>
      </c>
      <c r="E51" s="15">
        <f>'t = 10 weeks (10.26.21)'!Z3</f>
        <v>10.13425</v>
      </c>
      <c r="F51" s="15">
        <f t="shared" si="1"/>
        <v>10134.25</v>
      </c>
    </row>
    <row r="52" ht="14.25" customHeight="1">
      <c r="A52" s="1">
        <v>10.0</v>
      </c>
      <c r="B52" s="1">
        <v>100.0</v>
      </c>
      <c r="C52" s="13" t="s">
        <v>56</v>
      </c>
      <c r="D52" s="15" t="s">
        <v>29</v>
      </c>
      <c r="E52" s="15">
        <f>'t = 10 weeks (10.26.21)'!Z4</f>
        <v>8.69975</v>
      </c>
      <c r="F52" s="15">
        <f t="shared" si="1"/>
        <v>8699.75</v>
      </c>
    </row>
    <row r="53" ht="14.25" customHeight="1">
      <c r="A53" s="1">
        <v>10.0</v>
      </c>
      <c r="B53" s="1">
        <v>100.0</v>
      </c>
      <c r="C53" s="13" t="s">
        <v>56</v>
      </c>
      <c r="D53" s="15" t="s">
        <v>30</v>
      </c>
      <c r="E53" s="15">
        <f>'t = 10 weeks (10.26.21)'!Z5</f>
        <v>8.88525</v>
      </c>
      <c r="F53" s="15">
        <f t="shared" si="1"/>
        <v>8885.25</v>
      </c>
    </row>
    <row r="54" ht="14.25" customHeight="1">
      <c r="A54" s="1">
        <v>10.0</v>
      </c>
      <c r="B54" s="1">
        <v>100.0</v>
      </c>
      <c r="C54" s="13" t="s">
        <v>56</v>
      </c>
      <c r="D54" s="15" t="s">
        <v>31</v>
      </c>
      <c r="E54" s="15">
        <f>'t = 10 weeks (10.26.21)'!Z6</f>
        <v>7.81075</v>
      </c>
      <c r="F54" s="15">
        <f t="shared" si="1"/>
        <v>7810.75</v>
      </c>
    </row>
    <row r="55" ht="14.25" customHeight="1">
      <c r="A55" s="1">
        <v>10.0</v>
      </c>
      <c r="B55" s="1">
        <v>100.0</v>
      </c>
      <c r="C55" s="13" t="s">
        <v>57</v>
      </c>
      <c r="D55" s="13" t="s">
        <v>28</v>
      </c>
      <c r="E55" s="15">
        <f>'t = 10 weeks (10.26.21)'!AA3</f>
        <v>8.66975</v>
      </c>
      <c r="F55" s="15">
        <f t="shared" si="1"/>
        <v>8669.75</v>
      </c>
    </row>
    <row r="56" ht="14.25" customHeight="1">
      <c r="A56" s="1">
        <v>10.0</v>
      </c>
      <c r="B56" s="1">
        <v>100.0</v>
      </c>
      <c r="C56" s="13" t="s">
        <v>57</v>
      </c>
      <c r="D56" s="15" t="s">
        <v>29</v>
      </c>
      <c r="E56" s="15">
        <f>'t = 10 weeks (10.26.21)'!AA4</f>
        <v>8.7085</v>
      </c>
      <c r="F56" s="15">
        <f t="shared" si="1"/>
        <v>8708.5</v>
      </c>
    </row>
    <row r="57" ht="14.25" customHeight="1">
      <c r="A57" s="1">
        <v>10.0</v>
      </c>
      <c r="B57" s="1">
        <v>100.0</v>
      </c>
      <c r="C57" s="13" t="s">
        <v>57</v>
      </c>
      <c r="D57" s="15" t="s">
        <v>30</v>
      </c>
      <c r="E57" s="15">
        <f>'t = 10 weeks (10.26.21)'!AA5</f>
        <v>9.368</v>
      </c>
      <c r="F57" s="15">
        <f t="shared" si="1"/>
        <v>9368</v>
      </c>
    </row>
    <row r="58" ht="14.25" customHeight="1">
      <c r="A58" s="1">
        <v>10.0</v>
      </c>
      <c r="B58" s="1">
        <v>100.0</v>
      </c>
      <c r="C58" s="13" t="s">
        <v>57</v>
      </c>
      <c r="D58" s="15" t="s">
        <v>31</v>
      </c>
      <c r="E58" s="15">
        <f>'t = 10 weeks (10.26.21)'!AA6</f>
        <v>8.44525</v>
      </c>
      <c r="F58" s="15">
        <f t="shared" si="1"/>
        <v>8445.25</v>
      </c>
    </row>
    <row r="59" ht="14.25" customHeight="1">
      <c r="A59" s="1">
        <v>10.0</v>
      </c>
      <c r="B59" s="1">
        <v>100.0</v>
      </c>
      <c r="C59" s="13" t="s">
        <v>58</v>
      </c>
      <c r="D59" s="13" t="s">
        <v>28</v>
      </c>
      <c r="E59" s="15">
        <f>'t = 10 weeks (10.26.21)'!AB3</f>
        <v>9.2725</v>
      </c>
      <c r="F59" s="15">
        <f t="shared" si="1"/>
        <v>9272.5</v>
      </c>
      <c r="T59" s="24"/>
      <c r="U59" s="24"/>
    </row>
    <row r="60" ht="14.25" customHeight="1">
      <c r="A60" s="1">
        <v>10.0</v>
      </c>
      <c r="B60" s="1">
        <v>100.0</v>
      </c>
      <c r="C60" s="13" t="s">
        <v>58</v>
      </c>
      <c r="D60" s="15" t="s">
        <v>29</v>
      </c>
      <c r="E60" s="15" t="str">
        <f>'t = 10 weeks (10.26.21)'!AB4</f>
        <v/>
      </c>
      <c r="F60" s="15">
        <f t="shared" si="1"/>
        <v>0</v>
      </c>
      <c r="T60" s="24"/>
    </row>
    <row r="61" ht="14.25" customHeight="1">
      <c r="A61" s="1">
        <v>10.0</v>
      </c>
      <c r="B61" s="1">
        <v>100.0</v>
      </c>
      <c r="C61" s="13" t="s">
        <v>58</v>
      </c>
      <c r="D61" s="15" t="s">
        <v>30</v>
      </c>
      <c r="E61" s="15" t="str">
        <f>'t = 10 weeks (10.26.21)'!AB5</f>
        <v/>
      </c>
      <c r="F61" s="15">
        <f t="shared" si="1"/>
        <v>0</v>
      </c>
      <c r="T61" s="24"/>
    </row>
    <row r="62" ht="14.25" customHeight="1">
      <c r="A62" s="1">
        <v>10.0</v>
      </c>
      <c r="B62" s="1">
        <v>100.0</v>
      </c>
      <c r="C62" s="13" t="s">
        <v>58</v>
      </c>
      <c r="D62" s="15" t="s">
        <v>31</v>
      </c>
      <c r="E62" s="15" t="str">
        <f>'t = 10 weeks (10.26.21)'!AB6</f>
        <v/>
      </c>
      <c r="F62" s="15">
        <f t="shared" si="1"/>
        <v>0</v>
      </c>
    </row>
    <row r="63" ht="14.25" customHeight="1">
      <c r="A63" s="1">
        <v>15.0</v>
      </c>
      <c r="B63" s="1">
        <v>127.0</v>
      </c>
      <c r="C63" s="13" t="s">
        <v>56</v>
      </c>
      <c r="D63" s="13" t="s">
        <v>28</v>
      </c>
      <c r="E63" s="15">
        <f>'t = 15 weeks (12.2.21)'!P3</f>
        <v>10.032</v>
      </c>
      <c r="F63" s="15">
        <f t="shared" si="1"/>
        <v>10032</v>
      </c>
    </row>
    <row r="64" ht="14.25" customHeight="1">
      <c r="A64" s="1">
        <v>15.0</v>
      </c>
      <c r="B64" s="1">
        <v>127.0</v>
      </c>
      <c r="C64" s="13" t="s">
        <v>56</v>
      </c>
      <c r="D64" s="15" t="s">
        <v>29</v>
      </c>
      <c r="E64" s="15">
        <f>'t = 15 weeks (12.2.21)'!P4</f>
        <v>9.92</v>
      </c>
      <c r="F64" s="15">
        <f t="shared" si="1"/>
        <v>9920</v>
      </c>
    </row>
    <row r="65" ht="14.25" customHeight="1">
      <c r="A65" s="1">
        <v>15.0</v>
      </c>
      <c r="B65" s="1">
        <v>127.0</v>
      </c>
      <c r="C65" s="13" t="s">
        <v>56</v>
      </c>
      <c r="D65" s="15" t="s">
        <v>30</v>
      </c>
      <c r="E65" s="15">
        <f>'t = 15 weeks (12.2.21)'!P5</f>
        <v>8.94</v>
      </c>
      <c r="F65" s="15">
        <f t="shared" si="1"/>
        <v>8940</v>
      </c>
    </row>
    <row r="66" ht="14.25" customHeight="1">
      <c r="A66" s="1">
        <v>15.0</v>
      </c>
      <c r="B66" s="1">
        <v>127.0</v>
      </c>
      <c r="C66" s="13" t="s">
        <v>56</v>
      </c>
      <c r="D66" s="15" t="s">
        <v>31</v>
      </c>
      <c r="E66" s="15">
        <f>'t = 15 weeks (12.2.21)'!P6</f>
        <v>9.864</v>
      </c>
      <c r="F66" s="15">
        <f t="shared" si="1"/>
        <v>9864</v>
      </c>
    </row>
    <row r="67" ht="14.25" customHeight="1">
      <c r="A67" s="1">
        <v>15.0</v>
      </c>
      <c r="B67" s="1">
        <v>127.0</v>
      </c>
      <c r="C67" s="13" t="s">
        <v>56</v>
      </c>
      <c r="D67" s="15" t="s">
        <v>33</v>
      </c>
      <c r="E67" s="15" t="str">
        <f>'t = 15 weeks (12.2.21)'!P7</f>
        <v/>
      </c>
      <c r="F67" s="15">
        <f t="shared" si="1"/>
        <v>0</v>
      </c>
    </row>
    <row r="68" ht="14.25" customHeight="1">
      <c r="A68" s="1">
        <v>15.0</v>
      </c>
      <c r="B68" s="1">
        <v>127.0</v>
      </c>
      <c r="C68" s="13" t="s">
        <v>57</v>
      </c>
      <c r="D68" s="13" t="s">
        <v>28</v>
      </c>
      <c r="E68" s="15">
        <f>'t = 15 weeks (12.2.21)'!Q3</f>
        <v>9.022</v>
      </c>
      <c r="F68" s="15">
        <f t="shared" si="1"/>
        <v>9022</v>
      </c>
    </row>
    <row r="69" ht="14.25" customHeight="1">
      <c r="A69" s="1">
        <v>15.0</v>
      </c>
      <c r="B69" s="1">
        <v>127.0</v>
      </c>
      <c r="C69" s="13" t="s">
        <v>57</v>
      </c>
      <c r="D69" s="15" t="s">
        <v>29</v>
      </c>
      <c r="E69" s="15">
        <f>'t = 15 weeks (12.2.21)'!Q4</f>
        <v>10.134</v>
      </c>
      <c r="F69" s="15">
        <f t="shared" si="1"/>
        <v>10134</v>
      </c>
    </row>
    <row r="70" ht="14.25" customHeight="1">
      <c r="A70" s="1">
        <v>15.0</v>
      </c>
      <c r="B70" s="1">
        <v>127.0</v>
      </c>
      <c r="C70" s="13" t="s">
        <v>57</v>
      </c>
      <c r="D70" s="15" t="s">
        <v>30</v>
      </c>
      <c r="E70" s="15">
        <f>'t = 15 weeks (12.2.21)'!Q5</f>
        <v>8.4</v>
      </c>
      <c r="F70" s="15">
        <f t="shared" si="1"/>
        <v>8400</v>
      </c>
    </row>
    <row r="71" ht="14.25" customHeight="1">
      <c r="A71" s="1">
        <v>15.0</v>
      </c>
      <c r="B71" s="1">
        <v>127.0</v>
      </c>
      <c r="C71" s="13" t="s">
        <v>57</v>
      </c>
      <c r="D71" s="15" t="s">
        <v>31</v>
      </c>
      <c r="E71" s="15">
        <f>'t = 15 weeks (12.2.21)'!Q6</f>
        <v>11.05</v>
      </c>
      <c r="F71" s="15">
        <f t="shared" si="1"/>
        <v>11050</v>
      </c>
    </row>
    <row r="72" ht="14.25" customHeight="1">
      <c r="A72" s="1">
        <v>15.0</v>
      </c>
      <c r="B72" s="1">
        <v>127.0</v>
      </c>
      <c r="C72" s="13" t="s">
        <v>57</v>
      </c>
      <c r="D72" s="15" t="s">
        <v>33</v>
      </c>
      <c r="E72" s="15" t="str">
        <f>'t = 15 weeks (12.2.21)'!Q7</f>
        <v/>
      </c>
      <c r="F72" s="15">
        <f t="shared" si="1"/>
        <v>0</v>
      </c>
    </row>
    <row r="73" ht="14.25" customHeight="1">
      <c r="A73" s="1">
        <v>15.0</v>
      </c>
      <c r="B73" s="1">
        <v>127.0</v>
      </c>
      <c r="C73" s="13" t="s">
        <v>58</v>
      </c>
      <c r="D73" s="13" t="s">
        <v>28</v>
      </c>
      <c r="E73" s="15">
        <f>'t = 15 weeks (12.2.21)'!R3</f>
        <v>14.075</v>
      </c>
      <c r="F73" s="15">
        <f t="shared" si="1"/>
        <v>14075</v>
      </c>
    </row>
    <row r="74" ht="14.25" customHeight="1">
      <c r="A74" s="1">
        <v>15.0</v>
      </c>
      <c r="B74" s="1">
        <v>127.0</v>
      </c>
      <c r="C74" s="13" t="s">
        <v>58</v>
      </c>
      <c r="D74" s="15" t="s">
        <v>29</v>
      </c>
      <c r="E74" s="15" t="str">
        <f>'t = 15 weeks (12.2.21)'!R4</f>
        <v/>
      </c>
      <c r="F74" s="15">
        <f t="shared" si="1"/>
        <v>0</v>
      </c>
    </row>
    <row r="75" ht="14.25" customHeight="1">
      <c r="A75" s="1">
        <v>15.0</v>
      </c>
      <c r="B75" s="1">
        <v>127.0</v>
      </c>
      <c r="C75" s="13" t="s">
        <v>58</v>
      </c>
      <c r="D75" s="15" t="s">
        <v>30</v>
      </c>
      <c r="E75" s="15" t="str">
        <f>'t = 15 weeks (12.2.21)'!R5</f>
        <v/>
      </c>
      <c r="F75" s="15">
        <f t="shared" si="1"/>
        <v>0</v>
      </c>
    </row>
    <row r="76" ht="14.25" customHeight="1">
      <c r="A76" s="1">
        <v>15.0</v>
      </c>
      <c r="B76" s="1">
        <v>127.0</v>
      </c>
      <c r="C76" s="13" t="s">
        <v>58</v>
      </c>
      <c r="D76" s="15" t="s">
        <v>31</v>
      </c>
      <c r="E76" s="15" t="str">
        <f>'t = 15 weeks (12.2.21)'!R6</f>
        <v/>
      </c>
      <c r="F76" s="15">
        <f t="shared" si="1"/>
        <v>0</v>
      </c>
    </row>
    <row r="77" ht="14.25" customHeight="1">
      <c r="A77" s="1">
        <v>15.0</v>
      </c>
      <c r="B77" s="1">
        <v>127.0</v>
      </c>
      <c r="C77" s="13" t="s">
        <v>58</v>
      </c>
      <c r="D77" s="15" t="s">
        <v>33</v>
      </c>
      <c r="E77" s="15" t="str">
        <f>'t = 15 weeks (12.2.21)'!R7</f>
        <v/>
      </c>
      <c r="F77" s="15">
        <f t="shared" si="1"/>
        <v>0</v>
      </c>
    </row>
    <row r="78" ht="14.25" customHeight="1">
      <c r="A78" s="1">
        <v>18.0</v>
      </c>
      <c r="B78" s="1">
        <v>147.0</v>
      </c>
      <c r="C78" s="13" t="s">
        <v>56</v>
      </c>
      <c r="D78" s="13" t="s">
        <v>28</v>
      </c>
      <c r="E78" s="15">
        <f>'t = 18 weeks (12.20.21)'!Q3</f>
        <v>10.4346696</v>
      </c>
      <c r="F78" s="15">
        <f t="shared" si="1"/>
        <v>10434.6696</v>
      </c>
    </row>
    <row r="79" ht="14.25" customHeight="1">
      <c r="A79" s="1">
        <v>18.0</v>
      </c>
      <c r="B79" s="1">
        <v>147.0</v>
      </c>
      <c r="C79" s="13" t="s">
        <v>56</v>
      </c>
      <c r="D79" s="15" t="s">
        <v>29</v>
      </c>
      <c r="E79" s="15">
        <f>'t = 18 weeks (12.20.21)'!Q4</f>
        <v>10.49358974</v>
      </c>
      <c r="F79" s="15">
        <f t="shared" si="1"/>
        <v>10493.58974</v>
      </c>
    </row>
    <row r="80" ht="14.25" customHeight="1">
      <c r="A80" s="1">
        <v>18.0</v>
      </c>
      <c r="B80" s="1">
        <v>147.0</v>
      </c>
      <c r="C80" s="13" t="s">
        <v>56</v>
      </c>
      <c r="D80" s="15" t="s">
        <v>30</v>
      </c>
      <c r="E80" s="15">
        <f>'t = 18 weeks (12.20.21)'!Q5</f>
        <v>10.1262037</v>
      </c>
      <c r="F80" s="15">
        <f t="shared" si="1"/>
        <v>10126.2037</v>
      </c>
    </row>
    <row r="81" ht="14.25" customHeight="1">
      <c r="A81" s="1">
        <v>18.0</v>
      </c>
      <c r="B81" s="1">
        <v>147.0</v>
      </c>
      <c r="C81" s="13" t="s">
        <v>56</v>
      </c>
      <c r="D81" s="15" t="s">
        <v>31</v>
      </c>
      <c r="E81" s="15">
        <f>'t = 18 weeks (12.20.21)'!Q6</f>
        <v>9.952568807</v>
      </c>
      <c r="F81" s="15">
        <f t="shared" si="1"/>
        <v>9952.568807</v>
      </c>
    </row>
    <row r="82" ht="14.25" customHeight="1">
      <c r="A82" s="1">
        <v>18.0</v>
      </c>
      <c r="B82" s="1">
        <v>147.0</v>
      </c>
      <c r="C82" s="13" t="s">
        <v>57</v>
      </c>
      <c r="D82" s="13" t="s">
        <v>28</v>
      </c>
      <c r="E82" s="15">
        <f>'t = 18 weeks (12.20.21)'!R3</f>
        <v>10.14263158</v>
      </c>
      <c r="F82" s="15">
        <f t="shared" si="1"/>
        <v>10142.63158</v>
      </c>
    </row>
    <row r="83" ht="14.25" customHeight="1">
      <c r="A83" s="1">
        <v>18.0</v>
      </c>
      <c r="B83" s="1">
        <v>147.0</v>
      </c>
      <c r="C83" s="13" t="s">
        <v>57</v>
      </c>
      <c r="D83" s="15" t="s">
        <v>29</v>
      </c>
      <c r="E83" s="15">
        <f>'t = 18 weeks (12.20.21)'!R4</f>
        <v>9.871422018</v>
      </c>
      <c r="F83" s="15">
        <f t="shared" si="1"/>
        <v>9871.422018</v>
      </c>
    </row>
    <row r="84" ht="14.25" customHeight="1">
      <c r="A84" s="1">
        <v>18.0</v>
      </c>
      <c r="B84" s="1">
        <v>147.0</v>
      </c>
      <c r="C84" s="13" t="s">
        <v>57</v>
      </c>
      <c r="D84" s="15" t="s">
        <v>30</v>
      </c>
      <c r="E84" s="15">
        <f>'t = 18 weeks (12.20.21)'!R5</f>
        <v>10.22669811</v>
      </c>
      <c r="F84" s="15">
        <f t="shared" si="1"/>
        <v>10226.69811</v>
      </c>
    </row>
    <row r="85" ht="14.25" customHeight="1">
      <c r="A85" s="1">
        <v>18.0</v>
      </c>
      <c r="B85" s="1">
        <v>147.0</v>
      </c>
      <c r="C85" s="13" t="s">
        <v>57</v>
      </c>
      <c r="D85" s="15" t="s">
        <v>31</v>
      </c>
      <c r="E85" s="15">
        <f>'t = 18 weeks (12.20.21)'!R6</f>
        <v>10.26703196</v>
      </c>
      <c r="F85" s="15">
        <f t="shared" si="1"/>
        <v>10267.03196</v>
      </c>
    </row>
    <row r="86" ht="14.25" customHeight="1">
      <c r="A86" s="1">
        <v>18.0</v>
      </c>
      <c r="B86" s="1">
        <v>147.0</v>
      </c>
      <c r="C86" s="13" t="s">
        <v>58</v>
      </c>
      <c r="D86" s="13" t="s">
        <v>28</v>
      </c>
      <c r="E86" s="15">
        <f>'t = 18 weeks (12.20.21)'!S3</f>
        <v>17.3375</v>
      </c>
    </row>
    <row r="87" ht="14.25" customHeight="1">
      <c r="A87" s="1">
        <v>25.0</v>
      </c>
      <c r="B87" s="1">
        <v>182.0</v>
      </c>
      <c r="C87" s="13" t="s">
        <v>56</v>
      </c>
      <c r="D87" s="13" t="s">
        <v>28</v>
      </c>
      <c r="E87" s="15">
        <f>'t = 25 weeks (1.24.2022)'!Z3</f>
        <v>10.377</v>
      </c>
    </row>
    <row r="88" ht="14.25" customHeight="1">
      <c r="B88" s="1">
        <v>182.0</v>
      </c>
      <c r="C88" s="13" t="s">
        <v>56</v>
      </c>
      <c r="D88" s="15" t="s">
        <v>29</v>
      </c>
      <c r="E88" s="15">
        <f>'t = 25 weeks (1.24.2022)'!Z4</f>
        <v>9.342</v>
      </c>
    </row>
    <row r="89" ht="14.25" customHeight="1">
      <c r="B89" s="1">
        <v>182.0</v>
      </c>
      <c r="C89" s="13" t="s">
        <v>56</v>
      </c>
      <c r="D89" s="15" t="s">
        <v>30</v>
      </c>
      <c r="E89" s="15">
        <f>'t = 25 weeks (1.24.2022)'!Z5</f>
        <v>15.35571429</v>
      </c>
    </row>
    <row r="90" ht="14.25" customHeight="1">
      <c r="B90" s="1">
        <v>182.0</v>
      </c>
      <c r="C90" s="13" t="s">
        <v>56</v>
      </c>
      <c r="D90" s="15" t="s">
        <v>31</v>
      </c>
      <c r="E90" s="15">
        <f>'t = 25 weeks (1.24.2022)'!Z6</f>
        <v>16.504</v>
      </c>
    </row>
    <row r="91" ht="14.25" customHeight="1">
      <c r="B91" s="1">
        <v>182.0</v>
      </c>
      <c r="C91" s="13" t="s">
        <v>56</v>
      </c>
      <c r="D91" s="15" t="s">
        <v>33</v>
      </c>
      <c r="E91" s="15">
        <f>'t = 25 weeks (1.24.2022)'!Z7</f>
        <v>16.1222</v>
      </c>
    </row>
    <row r="92" ht="14.25" customHeight="1">
      <c r="B92" s="1">
        <v>182.0</v>
      </c>
      <c r="C92" s="13" t="s">
        <v>56</v>
      </c>
      <c r="D92" s="1" t="s">
        <v>34</v>
      </c>
      <c r="E92" s="15">
        <f>'t = 25 weeks (1.24.2022)'!Z8</f>
        <v>16.03052083</v>
      </c>
    </row>
    <row r="93" ht="14.25" customHeight="1">
      <c r="B93" s="1">
        <v>182.0</v>
      </c>
      <c r="C93" s="13" t="s">
        <v>56</v>
      </c>
      <c r="D93" s="1" t="s">
        <v>35</v>
      </c>
      <c r="E93" s="15">
        <f>'t = 25 weeks (1.24.2022)'!Z9</f>
        <v>13.91074468</v>
      </c>
    </row>
    <row r="94" ht="14.25" customHeight="1">
      <c r="B94" s="1">
        <v>182.0</v>
      </c>
      <c r="C94" s="13" t="s">
        <v>56</v>
      </c>
      <c r="D94" s="1" t="s">
        <v>36</v>
      </c>
      <c r="E94" s="15">
        <f>'t = 25 weeks (1.24.2022)'!Z10</f>
        <v>15.07463158</v>
      </c>
    </row>
    <row r="95" ht="14.25" customHeight="1">
      <c r="B95" s="1">
        <v>182.0</v>
      </c>
      <c r="C95" s="13" t="s">
        <v>57</v>
      </c>
      <c r="D95" s="13" t="s">
        <v>28</v>
      </c>
      <c r="E95" s="15">
        <f>'t = 25 weeks (1.24.2022)'!AA3</f>
        <v>17.3648</v>
      </c>
    </row>
    <row r="96" ht="14.25" customHeight="1">
      <c r="B96" s="1">
        <v>182.0</v>
      </c>
      <c r="C96" s="13" t="s">
        <v>57</v>
      </c>
      <c r="D96" s="15" t="s">
        <v>29</v>
      </c>
      <c r="E96" s="15">
        <f>'t = 25 weeks (1.24.2022)'!AA4</f>
        <v>16.6908</v>
      </c>
    </row>
    <row r="97" ht="14.25" customHeight="1">
      <c r="B97" s="1">
        <v>182.0</v>
      </c>
      <c r="C97" s="13" t="s">
        <v>57</v>
      </c>
      <c r="D97" s="15" t="s">
        <v>30</v>
      </c>
      <c r="E97" s="15">
        <f>'t = 25 weeks (1.24.2022)'!AA5</f>
        <v>16.5804</v>
      </c>
    </row>
    <row r="98" ht="14.25" customHeight="1">
      <c r="B98" s="1">
        <v>182.0</v>
      </c>
      <c r="C98" s="13" t="s">
        <v>57</v>
      </c>
      <c r="D98" s="15" t="s">
        <v>31</v>
      </c>
      <c r="E98" s="15">
        <f>'t = 25 weeks (1.24.2022)'!AA6</f>
        <v>10.1586</v>
      </c>
    </row>
    <row r="99" ht="14.25" customHeight="1">
      <c r="B99" s="1">
        <v>182.0</v>
      </c>
      <c r="C99" s="13" t="s">
        <v>57</v>
      </c>
      <c r="D99" s="15" t="s">
        <v>33</v>
      </c>
      <c r="E99" s="15">
        <f>'t = 25 weeks (1.24.2022)'!AA7</f>
        <v>17.2006</v>
      </c>
    </row>
    <row r="100" ht="14.25" customHeight="1">
      <c r="B100" s="1">
        <v>182.0</v>
      </c>
      <c r="C100" s="13" t="s">
        <v>57</v>
      </c>
      <c r="D100" s="1" t="s">
        <v>34</v>
      </c>
      <c r="E100" s="15">
        <f>'t = 25 weeks (1.24.2022)'!AA8</f>
        <v>16.0244</v>
      </c>
    </row>
    <row r="101" ht="14.25" customHeight="1">
      <c r="B101" s="1">
        <v>182.0</v>
      </c>
      <c r="C101" s="13" t="s">
        <v>57</v>
      </c>
      <c r="D101" s="1" t="s">
        <v>35</v>
      </c>
      <c r="E101" s="15">
        <f>'t = 25 weeks (1.24.2022)'!AA9</f>
        <v>15.9168</v>
      </c>
    </row>
    <row r="102" ht="14.25" customHeight="1">
      <c r="B102" s="1">
        <v>182.0</v>
      </c>
      <c r="C102" s="13" t="s">
        <v>57</v>
      </c>
      <c r="D102" s="1" t="s">
        <v>36</v>
      </c>
      <c r="E102" s="15">
        <f>'t = 25 weeks (1.24.2022)'!AA10</f>
        <v>10.9552</v>
      </c>
    </row>
    <row r="103" ht="14.25" customHeight="1">
      <c r="B103" s="1">
        <v>182.0</v>
      </c>
      <c r="C103" s="13" t="s">
        <v>58</v>
      </c>
      <c r="D103" s="13" t="s">
        <v>28</v>
      </c>
      <c r="E103" s="15">
        <f>'t = 25 weeks (1.24.2022)'!$AB$3</f>
        <v>22.940625</v>
      </c>
    </row>
    <row r="104" ht="14.25" customHeight="1">
      <c r="C104" s="13"/>
    </row>
    <row r="105" ht="14.25" customHeight="1">
      <c r="C105" s="13"/>
    </row>
    <row r="106" ht="14.25" customHeight="1">
      <c r="C106" s="13"/>
    </row>
    <row r="107" ht="14.25" customHeight="1">
      <c r="C107" s="13"/>
    </row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26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7"/>
      <c r="G1" s="28"/>
      <c r="H1" s="27" t="s">
        <v>66</v>
      </c>
      <c r="I1" s="27" t="s">
        <v>67</v>
      </c>
      <c r="J1" s="27" t="s">
        <v>68</v>
      </c>
      <c r="K1" s="27" t="s">
        <v>69</v>
      </c>
      <c r="L1" s="27"/>
      <c r="M1" s="28"/>
      <c r="N1" s="27" t="s">
        <v>70</v>
      </c>
      <c r="O1" s="27" t="s">
        <v>71</v>
      </c>
      <c r="P1" s="27"/>
      <c r="Q1" s="27"/>
      <c r="R1" s="27"/>
      <c r="V1" s="15" t="s">
        <v>72</v>
      </c>
      <c r="W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1"/>
      <c r="G2" s="32"/>
      <c r="H2" s="30" t="s">
        <v>78</v>
      </c>
      <c r="I2" s="30" t="s">
        <v>79</v>
      </c>
      <c r="J2" s="30" t="s">
        <v>80</v>
      </c>
      <c r="K2" s="31" t="s">
        <v>81</v>
      </c>
      <c r="L2" s="31"/>
      <c r="M2" s="32"/>
      <c r="N2" s="31" t="s">
        <v>82</v>
      </c>
      <c r="O2" s="31" t="s">
        <v>83</v>
      </c>
      <c r="P2" s="31"/>
      <c r="Q2" s="31"/>
      <c r="R2" s="31"/>
      <c r="S2" s="31"/>
      <c r="T2" s="31"/>
      <c r="U2" s="31"/>
      <c r="W2" s="13" t="s">
        <v>56</v>
      </c>
      <c r="X2" s="13" t="s">
        <v>57</v>
      </c>
      <c r="Y2" s="13" t="s">
        <v>58</v>
      </c>
      <c r="Z2" s="1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ht="14.25" customHeight="1">
      <c r="B3" s="33">
        <v>820.31</v>
      </c>
      <c r="C3" s="33"/>
      <c r="D3" s="33"/>
      <c r="E3" s="33"/>
      <c r="F3" s="33"/>
      <c r="G3" s="28"/>
      <c r="H3" s="33">
        <v>841.118</v>
      </c>
      <c r="I3" s="33"/>
      <c r="J3" s="33"/>
      <c r="K3" s="33"/>
      <c r="L3" s="33"/>
      <c r="M3" s="28"/>
      <c r="N3" s="33">
        <v>682.589</v>
      </c>
      <c r="P3" s="33"/>
      <c r="Q3" s="33"/>
      <c r="R3" s="33"/>
      <c r="V3" s="15" t="s">
        <v>28</v>
      </c>
      <c r="W3" s="15">
        <f>AVERAGE(B$3:B$52)/1000</f>
        <v>0.8515588</v>
      </c>
      <c r="X3" s="15">
        <f>AVERAGE(H$3:H$52)/1000</f>
        <v>0.79210556</v>
      </c>
      <c r="Y3" s="15">
        <f>AVERAGE(N3:N43)/1000</f>
        <v>0.7962804375</v>
      </c>
      <c r="AA3" s="34"/>
    </row>
    <row r="4" ht="14.25" customHeight="1">
      <c r="B4" s="33">
        <v>836.958</v>
      </c>
      <c r="C4" s="33"/>
      <c r="D4" s="33"/>
      <c r="E4" s="33"/>
      <c r="F4" s="33"/>
      <c r="G4" s="28"/>
      <c r="H4" s="33">
        <v>864.761</v>
      </c>
      <c r="I4" s="33"/>
      <c r="J4" s="33"/>
      <c r="K4" s="33"/>
      <c r="L4" s="33"/>
      <c r="M4" s="28"/>
      <c r="N4" s="33">
        <v>939.676</v>
      </c>
      <c r="P4" s="33"/>
      <c r="Q4" s="33"/>
      <c r="R4" s="33"/>
      <c r="V4" s="15" t="s">
        <v>29</v>
      </c>
      <c r="AA4" s="34"/>
    </row>
    <row r="5" ht="14.25" customHeight="1">
      <c r="B5" s="33">
        <v>947.602</v>
      </c>
      <c r="C5" s="33"/>
      <c r="D5" s="33"/>
      <c r="E5" s="33"/>
      <c r="F5" s="33"/>
      <c r="G5" s="28"/>
      <c r="H5" s="33">
        <v>1013.209</v>
      </c>
      <c r="I5" s="33"/>
      <c r="J5" s="33"/>
      <c r="K5" s="33"/>
      <c r="L5" s="33"/>
      <c r="M5" s="28"/>
      <c r="N5" s="33">
        <v>759.793</v>
      </c>
      <c r="P5" s="33"/>
      <c r="Q5" s="33"/>
      <c r="R5" s="33"/>
      <c r="V5" s="15" t="s">
        <v>30</v>
      </c>
      <c r="AA5" s="34"/>
    </row>
    <row r="6" ht="14.25" customHeight="1">
      <c r="B6" s="33">
        <v>829.177</v>
      </c>
      <c r="C6" s="33"/>
      <c r="D6" s="33"/>
      <c r="E6" s="33"/>
      <c r="F6" s="33"/>
      <c r="G6" s="28"/>
      <c r="H6" s="33">
        <v>854.903</v>
      </c>
      <c r="I6" s="33"/>
      <c r="J6" s="33"/>
      <c r="K6" s="33"/>
      <c r="L6" s="33"/>
      <c r="M6" s="28"/>
      <c r="N6" s="33">
        <v>782.425</v>
      </c>
      <c r="P6" s="33"/>
      <c r="R6" s="33"/>
      <c r="V6" s="15" t="s">
        <v>31</v>
      </c>
    </row>
    <row r="7" ht="14.25" customHeight="1">
      <c r="B7" s="33">
        <v>908.257</v>
      </c>
      <c r="C7" s="33"/>
      <c r="D7" s="33"/>
      <c r="E7" s="33"/>
      <c r="F7" s="33"/>
      <c r="G7" s="28"/>
      <c r="H7" s="33">
        <v>960.667</v>
      </c>
      <c r="I7" s="33"/>
      <c r="J7" s="33"/>
      <c r="K7" s="33"/>
      <c r="L7" s="33"/>
      <c r="M7" s="28"/>
      <c r="N7" s="33">
        <v>905.508</v>
      </c>
      <c r="P7" s="33"/>
      <c r="R7" s="33"/>
      <c r="V7" s="15" t="s">
        <v>33</v>
      </c>
    </row>
    <row r="8" ht="14.25" customHeight="1">
      <c r="B8" s="33">
        <v>830.045</v>
      </c>
      <c r="C8" s="33"/>
      <c r="D8" s="33"/>
      <c r="E8" s="33"/>
      <c r="F8" s="33"/>
      <c r="G8" s="28"/>
      <c r="H8" s="33">
        <v>790.245</v>
      </c>
      <c r="I8" s="33"/>
      <c r="J8" s="33"/>
      <c r="K8" s="33"/>
      <c r="L8" s="33"/>
      <c r="M8" s="28"/>
      <c r="N8" s="33">
        <v>655.68</v>
      </c>
      <c r="P8" s="33"/>
      <c r="R8" s="33"/>
      <c r="V8" s="35" t="s">
        <v>84</v>
      </c>
      <c r="W8" s="35">
        <f t="shared" ref="W8:Y8" si="1">AVERAGE(W3:W7)</f>
        <v>0.8515588</v>
      </c>
      <c r="X8" s="35">
        <f t="shared" si="1"/>
        <v>0.79210556</v>
      </c>
      <c r="Y8" s="35">
        <f t="shared" si="1"/>
        <v>0.7962804375</v>
      </c>
    </row>
    <row r="9" ht="14.25" customHeight="1">
      <c r="B9" s="33">
        <v>909.232</v>
      </c>
      <c r="C9" s="33"/>
      <c r="D9" s="33"/>
      <c r="E9" s="33"/>
      <c r="F9" s="33"/>
      <c r="G9" s="28"/>
      <c r="H9" s="33">
        <v>739.544</v>
      </c>
      <c r="I9" s="33"/>
      <c r="J9" s="33"/>
      <c r="K9" s="33"/>
      <c r="L9" s="33"/>
      <c r="M9" s="28"/>
      <c r="N9" s="33">
        <v>741.115</v>
      </c>
      <c r="P9" s="33"/>
      <c r="R9" s="33"/>
      <c r="V9" s="35" t="s">
        <v>85</v>
      </c>
      <c r="W9" s="35" t="str">
        <f t="shared" ref="W9:Y9" si="2">STDEV(W3:W7)/SQRT(4)</f>
        <v>#DIV/0!</v>
      </c>
      <c r="X9" s="35" t="str">
        <f t="shared" si="2"/>
        <v>#DIV/0!</v>
      </c>
      <c r="Y9" s="35" t="str">
        <f t="shared" si="2"/>
        <v>#DIV/0!</v>
      </c>
      <c r="Z9" s="34"/>
    </row>
    <row r="10" ht="14.25" customHeight="1">
      <c r="B10" s="33">
        <v>831.845</v>
      </c>
      <c r="C10" s="33"/>
      <c r="D10" s="33"/>
      <c r="E10" s="33"/>
      <c r="F10" s="33"/>
      <c r="G10" s="28"/>
      <c r="H10" s="33">
        <v>811.141</v>
      </c>
      <c r="I10" s="33"/>
      <c r="J10" s="33"/>
      <c r="K10" s="33"/>
      <c r="L10" s="33"/>
      <c r="M10" s="28"/>
      <c r="N10" s="33">
        <v>937.965</v>
      </c>
      <c r="P10" s="33"/>
      <c r="R10" s="33"/>
      <c r="Z10" s="34"/>
    </row>
    <row r="11" ht="14.25" customHeight="1">
      <c r="B11" s="33">
        <v>1139.228</v>
      </c>
      <c r="C11" s="33"/>
      <c r="D11" s="33"/>
      <c r="E11" s="33"/>
      <c r="F11" s="33"/>
      <c r="G11" s="28"/>
      <c r="H11" s="33">
        <v>857.556</v>
      </c>
      <c r="I11" s="33"/>
      <c r="J11" s="33"/>
      <c r="K11" s="33"/>
      <c r="L11" s="33"/>
      <c r="M11" s="28"/>
      <c r="N11" s="33">
        <v>736.917</v>
      </c>
      <c r="P11" s="33"/>
      <c r="R11" s="33"/>
      <c r="V11" s="15" t="s">
        <v>86</v>
      </c>
      <c r="W11" s="15">
        <f>MIN(B3:F325)</f>
        <v>497.862</v>
      </c>
      <c r="X11" s="15">
        <f>MIN(H3:L325)</f>
        <v>453.732</v>
      </c>
      <c r="Y11" s="15">
        <f>MIN(N3:R325)</f>
        <v>631.93</v>
      </c>
    </row>
    <row r="12" ht="14.25" customHeight="1">
      <c r="B12" s="33">
        <v>853.671</v>
      </c>
      <c r="C12" s="33"/>
      <c r="D12" s="33"/>
      <c r="E12" s="33"/>
      <c r="F12" s="33"/>
      <c r="G12" s="28"/>
      <c r="H12" s="33">
        <v>778.734</v>
      </c>
      <c r="I12" s="33"/>
      <c r="J12" s="33"/>
      <c r="K12" s="33"/>
      <c r="L12" s="33"/>
      <c r="M12" s="28"/>
      <c r="N12" s="33">
        <v>865.465</v>
      </c>
      <c r="R12" s="33"/>
      <c r="V12" s="15" t="s">
        <v>87</v>
      </c>
      <c r="W12" s="15">
        <f>MAX(B4:F326)</f>
        <v>1162.67</v>
      </c>
      <c r="X12" s="15">
        <f>MAX(H3:L325)</f>
        <v>1165.05</v>
      </c>
      <c r="Y12" s="15">
        <f>MAX(N3:R325)</f>
        <v>939.676</v>
      </c>
    </row>
    <row r="13" ht="14.25" customHeight="1">
      <c r="B13" s="33">
        <v>995.558</v>
      </c>
      <c r="C13" s="33"/>
      <c r="D13" s="33"/>
      <c r="E13" s="33"/>
      <c r="F13" s="33"/>
      <c r="G13" s="28"/>
      <c r="H13" s="33">
        <v>697.761</v>
      </c>
      <c r="I13" s="33"/>
      <c r="J13" s="33"/>
      <c r="K13" s="33"/>
      <c r="L13" s="33"/>
      <c r="M13" s="28"/>
      <c r="N13" s="33">
        <v>633.856</v>
      </c>
      <c r="R13" s="33"/>
    </row>
    <row r="14" ht="14.25" customHeight="1">
      <c r="B14" s="33">
        <v>798.128</v>
      </c>
      <c r="C14" s="33"/>
      <c r="D14" s="33"/>
      <c r="E14" s="33"/>
      <c r="F14" s="33"/>
      <c r="G14" s="28"/>
      <c r="H14" s="33">
        <v>906.609</v>
      </c>
      <c r="I14" s="33"/>
      <c r="J14" s="33"/>
      <c r="K14" s="33"/>
      <c r="L14" s="33"/>
      <c r="M14" s="28"/>
      <c r="N14" s="33">
        <v>734.432</v>
      </c>
      <c r="R14" s="33"/>
      <c r="V14" s="1" t="s">
        <v>88</v>
      </c>
      <c r="W14" s="15">
        <f>COUNTIF(B3:F146, "&gt; 500")</f>
        <v>72</v>
      </c>
      <c r="X14" s="15">
        <f>COUNTIF(H3:L146, "&gt; 500")</f>
        <v>131</v>
      </c>
      <c r="Y14" s="15">
        <f>COUNTIF(N3:R146, "&gt; 500")</f>
        <v>16</v>
      </c>
    </row>
    <row r="15" ht="14.25" customHeight="1">
      <c r="B15" s="33">
        <v>765.459</v>
      </c>
      <c r="C15" s="33"/>
      <c r="D15" s="33"/>
      <c r="E15" s="33"/>
      <c r="F15" s="33"/>
      <c r="G15" s="28"/>
      <c r="H15" s="33">
        <v>863.992</v>
      </c>
      <c r="I15" s="33"/>
      <c r="J15" s="33"/>
      <c r="K15" s="33"/>
      <c r="L15" s="33"/>
      <c r="M15" s="28"/>
      <c r="N15" s="33">
        <v>890.516</v>
      </c>
      <c r="R15" s="33"/>
      <c r="V15" s="1" t="s">
        <v>89</v>
      </c>
      <c r="W15" s="36">
        <f t="shared" ref="W15:Y15" si="3">W14/SUM(W19:W23)</f>
        <v>0.9863013699</v>
      </c>
      <c r="X15" s="36">
        <f t="shared" si="3"/>
        <v>0.9924242424</v>
      </c>
      <c r="Y15" s="36">
        <f t="shared" si="3"/>
        <v>1</v>
      </c>
    </row>
    <row r="16" ht="14.25" customHeight="1">
      <c r="B16" s="33">
        <v>915.547</v>
      </c>
      <c r="C16" s="33"/>
      <c r="D16" s="33"/>
      <c r="E16" s="33"/>
      <c r="F16" s="33"/>
      <c r="G16" s="28"/>
      <c r="H16" s="33">
        <v>686.232</v>
      </c>
      <c r="I16" s="33"/>
      <c r="J16" s="33"/>
      <c r="K16" s="33"/>
      <c r="L16" s="33"/>
      <c r="M16" s="28"/>
      <c r="N16" s="33">
        <v>931.683</v>
      </c>
      <c r="R16" s="33"/>
    </row>
    <row r="17" ht="14.25" customHeight="1">
      <c r="B17" s="33">
        <v>725.094</v>
      </c>
      <c r="C17" s="33"/>
      <c r="D17" s="33"/>
      <c r="E17" s="33"/>
      <c r="F17" s="33"/>
      <c r="G17" s="28"/>
      <c r="H17" s="33">
        <v>906.242</v>
      </c>
      <c r="I17" s="33"/>
      <c r="J17" s="33"/>
      <c r="K17" s="33"/>
      <c r="L17" s="33"/>
      <c r="M17" s="28"/>
      <c r="N17" s="33">
        <v>910.937</v>
      </c>
      <c r="R17" s="33"/>
      <c r="U17" s="37"/>
      <c r="V17" s="15" t="s">
        <v>90</v>
      </c>
      <c r="Z17" s="35"/>
    </row>
    <row r="18" ht="14.25" customHeight="1">
      <c r="B18" s="33">
        <v>894.303</v>
      </c>
      <c r="C18" s="33"/>
      <c r="D18" s="33"/>
      <c r="E18" s="33"/>
      <c r="F18" s="33"/>
      <c r="G18" s="28"/>
      <c r="H18" s="33">
        <v>640.291</v>
      </c>
      <c r="I18" s="33"/>
      <c r="J18" s="33"/>
      <c r="K18" s="33"/>
      <c r="L18" s="33"/>
      <c r="M18" s="28"/>
      <c r="N18" s="33">
        <v>631.93</v>
      </c>
      <c r="R18" s="33"/>
      <c r="W18" s="13" t="s">
        <v>56</v>
      </c>
      <c r="X18" s="13" t="s">
        <v>57</v>
      </c>
      <c r="Y18" s="13" t="s">
        <v>58</v>
      </c>
      <c r="Z18" s="35"/>
    </row>
    <row r="19" ht="14.25" customHeight="1">
      <c r="B19" s="33">
        <v>835.832</v>
      </c>
      <c r="C19" s="33"/>
      <c r="D19" s="33"/>
      <c r="E19" s="33"/>
      <c r="F19" s="33"/>
      <c r="G19" s="28"/>
      <c r="H19" s="33">
        <v>744.025</v>
      </c>
      <c r="I19" s="33"/>
      <c r="J19" s="33"/>
      <c r="K19" s="33"/>
      <c r="L19" s="33"/>
      <c r="M19" s="28"/>
      <c r="R19" s="33"/>
      <c r="V19" s="15" t="s">
        <v>28</v>
      </c>
      <c r="W19" s="15">
        <f>COUNT(B3:B134)</f>
        <v>73</v>
      </c>
      <c r="X19" s="15">
        <f>COUNT(H3:H134)</f>
        <v>132</v>
      </c>
      <c r="Y19" s="15">
        <f>COUNT(N3:N42)</f>
        <v>16</v>
      </c>
    </row>
    <row r="20" ht="14.25" customHeight="1">
      <c r="B20" s="33">
        <v>859.878</v>
      </c>
      <c r="C20" s="33"/>
      <c r="D20" s="33"/>
      <c r="E20" s="33"/>
      <c r="F20" s="33"/>
      <c r="G20" s="28"/>
      <c r="H20" s="33">
        <v>950.929</v>
      </c>
      <c r="I20" s="33"/>
      <c r="J20" s="33"/>
      <c r="K20" s="33"/>
      <c r="L20" s="33"/>
      <c r="M20" s="28"/>
      <c r="R20" s="33"/>
      <c r="V20" s="15" t="s">
        <v>29</v>
      </c>
      <c r="W20" s="15">
        <f>COUNT(C3:C134)</f>
        <v>0</v>
      </c>
      <c r="X20" s="15">
        <f>COUNT(I3:I134)</f>
        <v>0</v>
      </c>
      <c r="Y20" s="15">
        <f>COUNT(O3:O98)</f>
        <v>0</v>
      </c>
    </row>
    <row r="21" ht="14.25" customHeight="1">
      <c r="B21" s="33">
        <v>811.619</v>
      </c>
      <c r="C21" s="33"/>
      <c r="D21" s="33"/>
      <c r="E21" s="33"/>
      <c r="F21" s="33"/>
      <c r="G21" s="28"/>
      <c r="H21" s="33">
        <v>590.319</v>
      </c>
      <c r="I21" s="33"/>
      <c r="J21" s="33"/>
      <c r="K21" s="33"/>
      <c r="L21" s="33"/>
      <c r="M21" s="28"/>
      <c r="R21" s="33"/>
      <c r="V21" s="15" t="s">
        <v>30</v>
      </c>
      <c r="W21" s="15">
        <f>COUNT(D3:D134)</f>
        <v>0</v>
      </c>
      <c r="X21" s="15">
        <f>COUNT(J3:J134)</f>
        <v>0</v>
      </c>
      <c r="Y21" s="15">
        <f>COUNT(P3:P241)</f>
        <v>0</v>
      </c>
    </row>
    <row r="22" ht="14.25" customHeight="1">
      <c r="B22" s="33">
        <v>819.296</v>
      </c>
      <c r="C22" s="33"/>
      <c r="D22" s="33"/>
      <c r="E22" s="33"/>
      <c r="F22" s="33"/>
      <c r="G22" s="28"/>
      <c r="H22" s="33">
        <v>542.59</v>
      </c>
      <c r="I22" s="33"/>
      <c r="J22" s="33"/>
      <c r="K22" s="33"/>
      <c r="L22" s="33"/>
      <c r="M22" s="28"/>
      <c r="R22" s="33"/>
      <c r="V22" s="15" t="s">
        <v>31</v>
      </c>
      <c r="W22" s="15">
        <f>COUNT(E3:E134)</f>
        <v>0</v>
      </c>
      <c r="X22" s="15">
        <f>COUNT(K3:K134)</f>
        <v>0</v>
      </c>
      <c r="Y22" s="15">
        <f>COUNT(Q3:Q241)</f>
        <v>0</v>
      </c>
      <c r="Z22" s="34"/>
    </row>
    <row r="23" ht="14.25" customHeight="1">
      <c r="B23" s="33">
        <v>991.599</v>
      </c>
      <c r="C23" s="33"/>
      <c r="D23" s="33"/>
      <c r="E23" s="33"/>
      <c r="F23" s="33"/>
      <c r="G23" s="28"/>
      <c r="H23" s="33">
        <v>824.621</v>
      </c>
      <c r="I23" s="33"/>
      <c r="J23" s="33"/>
      <c r="K23" s="33"/>
      <c r="L23" s="33"/>
      <c r="M23" s="28"/>
      <c r="R23" s="33"/>
      <c r="V23" s="15" t="s">
        <v>33</v>
      </c>
      <c r="W23" s="15">
        <f>COUNT(F3:F134)</f>
        <v>0</v>
      </c>
      <c r="X23" s="15">
        <f>COUNT(L3:L134)</f>
        <v>0</v>
      </c>
      <c r="Y23" s="15">
        <f>COUNT(R3:R275)</f>
        <v>0</v>
      </c>
      <c r="Z23" s="34"/>
    </row>
    <row r="24" ht="14.25" customHeight="1">
      <c r="B24" s="33">
        <v>637.168</v>
      </c>
      <c r="C24" s="33"/>
      <c r="D24" s="33"/>
      <c r="E24" s="33"/>
      <c r="F24" s="33"/>
      <c r="G24" s="28"/>
      <c r="H24" s="33">
        <v>453.732</v>
      </c>
      <c r="I24" s="33"/>
      <c r="J24" s="33"/>
      <c r="K24" s="33"/>
      <c r="L24" s="33"/>
      <c r="M24" s="28"/>
      <c r="R24" s="33"/>
      <c r="U24" s="15" t="s">
        <v>91</v>
      </c>
    </row>
    <row r="25" ht="14.25" customHeight="1">
      <c r="B25" s="33">
        <v>682.589</v>
      </c>
      <c r="D25" s="33"/>
      <c r="E25" s="33"/>
      <c r="F25" s="33"/>
      <c r="G25" s="28"/>
      <c r="H25" s="33">
        <v>912.638</v>
      </c>
      <c r="I25" s="33"/>
      <c r="J25" s="33"/>
      <c r="K25" s="33"/>
      <c r="L25" s="33"/>
      <c r="M25" s="28"/>
      <c r="R25" s="33"/>
    </row>
    <row r="26" ht="14.25" customHeight="1">
      <c r="B26" s="33">
        <v>896.963</v>
      </c>
      <c r="D26" s="33"/>
      <c r="E26" s="33"/>
      <c r="F26" s="33"/>
      <c r="G26" s="28"/>
      <c r="H26" s="33">
        <v>841.315</v>
      </c>
      <c r="I26" s="33"/>
      <c r="J26" s="33"/>
      <c r="K26" s="33"/>
      <c r="L26" s="33"/>
      <c r="M26" s="28"/>
      <c r="R26" s="33"/>
      <c r="W26" s="13" t="s">
        <v>56</v>
      </c>
      <c r="X26" s="13" t="s">
        <v>57</v>
      </c>
      <c r="Y26" s="13" t="s">
        <v>58</v>
      </c>
    </row>
    <row r="27" ht="14.25" customHeight="1">
      <c r="B27" s="33">
        <v>827.036</v>
      </c>
      <c r="D27" s="33"/>
      <c r="E27" s="33"/>
      <c r="F27" s="33"/>
      <c r="G27" s="28"/>
      <c r="H27" s="33">
        <v>515.897</v>
      </c>
      <c r="I27" s="33"/>
      <c r="J27" s="33"/>
      <c r="K27" s="33"/>
      <c r="L27" s="33"/>
      <c r="M27" s="28"/>
      <c r="R27" s="33"/>
      <c r="V27" s="15" t="s">
        <v>28</v>
      </c>
      <c r="W27" s="15">
        <f>STDEV(B$3:B$52)</f>
        <v>116.9160755</v>
      </c>
      <c r="Y27" s="15">
        <f>STDEV(N3:N292)</f>
        <v>114.226984</v>
      </c>
    </row>
    <row r="28" ht="14.25" customHeight="1">
      <c r="B28" s="33">
        <v>681.858</v>
      </c>
      <c r="D28" s="33"/>
      <c r="E28" s="33"/>
      <c r="F28" s="33"/>
      <c r="G28" s="28"/>
      <c r="H28" s="33">
        <v>915.85</v>
      </c>
      <c r="I28" s="33"/>
      <c r="J28" s="33"/>
      <c r="K28" s="33"/>
      <c r="L28" s="33"/>
      <c r="M28" s="28"/>
      <c r="R28" s="33"/>
      <c r="V28" s="15" t="s">
        <v>29</v>
      </c>
      <c r="W28" s="15" t="str">
        <f>STDEV(C$3:C$52)</f>
        <v>#DIV/0!</v>
      </c>
      <c r="X28" s="15" t="str">
        <f>STDEV(I$3:I$52)</f>
        <v>#DIV/0!</v>
      </c>
      <c r="Y28" s="15" t="str">
        <f>STDEV(O3:O137)</f>
        <v>#DIV/0!</v>
      </c>
    </row>
    <row r="29" ht="14.25" customHeight="1">
      <c r="B29" s="33">
        <v>674.999</v>
      </c>
      <c r="D29" s="33"/>
      <c r="E29" s="33"/>
      <c r="F29" s="33"/>
      <c r="G29" s="28"/>
      <c r="H29" s="33">
        <v>663.909</v>
      </c>
      <c r="I29" s="33"/>
      <c r="J29" s="33"/>
      <c r="K29" s="33"/>
      <c r="L29" s="33"/>
      <c r="M29" s="28"/>
      <c r="R29" s="33"/>
      <c r="V29" s="15" t="s">
        <v>30</v>
      </c>
      <c r="W29" s="15" t="str">
        <f>STDEV(D$3:D$52)</f>
        <v>#DIV/0!</v>
      </c>
      <c r="X29" s="15" t="str">
        <f>STDEV(J$3:J$52)</f>
        <v>#DIV/0!</v>
      </c>
      <c r="Y29" s="15" t="str">
        <f>STDEV(P3:P121)</f>
        <v>#DIV/0!</v>
      </c>
    </row>
    <row r="30" ht="14.25" customHeight="1">
      <c r="B30" s="33">
        <v>983.239</v>
      </c>
      <c r="D30" s="33"/>
      <c r="E30" s="33"/>
      <c r="F30" s="33"/>
      <c r="G30" s="28"/>
      <c r="H30" s="33">
        <v>713.075</v>
      </c>
      <c r="I30" s="33"/>
      <c r="J30" s="33"/>
      <c r="K30" s="33"/>
      <c r="L30" s="33"/>
      <c r="M30" s="28"/>
      <c r="R30" s="33"/>
      <c r="V30" s="15" t="s">
        <v>31</v>
      </c>
      <c r="W30" s="15" t="str">
        <f>STDEV(E$3:E$52)</f>
        <v>#DIV/0!</v>
      </c>
      <c r="X30" s="15" t="str">
        <f>STDEV(K$3:K$52)</f>
        <v>#DIV/0!</v>
      </c>
      <c r="Y30" s="15" t="str">
        <f>STDEV(Q3:Q121)</f>
        <v>#DIV/0!</v>
      </c>
    </row>
    <row r="31" ht="14.25" customHeight="1">
      <c r="B31" s="33">
        <v>633.768</v>
      </c>
      <c r="D31" s="33"/>
      <c r="E31" s="33"/>
      <c r="F31" s="33"/>
      <c r="G31" s="28"/>
      <c r="H31" s="33">
        <v>645.204</v>
      </c>
      <c r="I31" s="33"/>
      <c r="J31" s="33"/>
      <c r="K31" s="33"/>
      <c r="L31" s="33"/>
      <c r="M31" s="28"/>
      <c r="R31" s="33"/>
      <c r="V31" s="15" t="s">
        <v>33</v>
      </c>
      <c r="W31" s="15" t="str">
        <f>STDEV(F$3:F$52)</f>
        <v>#DIV/0!</v>
      </c>
      <c r="X31" s="15" t="str">
        <f>STDEV(L$3:L$52)</f>
        <v>#DIV/0!</v>
      </c>
    </row>
    <row r="32" ht="14.25" customHeight="1">
      <c r="B32" s="33">
        <v>815.501</v>
      </c>
      <c r="D32" s="33"/>
      <c r="E32" s="33"/>
      <c r="F32" s="33"/>
      <c r="G32" s="28"/>
      <c r="H32" s="33">
        <v>739.094</v>
      </c>
      <c r="I32" s="33"/>
      <c r="J32" s="33"/>
      <c r="K32" s="33"/>
      <c r="L32" s="33"/>
      <c r="M32" s="28"/>
      <c r="R32" s="33"/>
    </row>
    <row r="33" ht="14.25" customHeight="1">
      <c r="B33" s="33">
        <v>901.399</v>
      </c>
      <c r="D33" s="33"/>
      <c r="E33" s="33"/>
      <c r="F33" s="33"/>
      <c r="G33" s="28"/>
      <c r="H33" s="33">
        <v>872.923</v>
      </c>
      <c r="I33" s="33"/>
      <c r="J33" s="33"/>
      <c r="K33" s="33"/>
      <c r="L33" s="33"/>
      <c r="M33" s="28"/>
      <c r="R33" s="33"/>
    </row>
    <row r="34" ht="14.25" customHeight="1">
      <c r="B34" s="33">
        <v>932.277</v>
      </c>
      <c r="D34" s="33"/>
      <c r="E34" s="33"/>
      <c r="F34" s="33"/>
      <c r="G34" s="28"/>
      <c r="H34" s="33">
        <v>753.349</v>
      </c>
      <c r="I34" s="33"/>
      <c r="J34" s="33"/>
      <c r="K34" s="33"/>
      <c r="L34" s="33"/>
      <c r="M34" s="28"/>
      <c r="R34" s="33"/>
      <c r="U34" s="1" t="s">
        <v>92</v>
      </c>
    </row>
    <row r="35" ht="14.25" customHeight="1">
      <c r="B35" s="33">
        <v>875.648</v>
      </c>
      <c r="F35" s="33"/>
      <c r="G35" s="28"/>
      <c r="H35" s="33">
        <v>868.022</v>
      </c>
      <c r="I35" s="33"/>
      <c r="J35" s="33"/>
      <c r="K35" s="33"/>
      <c r="L35" s="33"/>
      <c r="M35" s="28"/>
      <c r="R35" s="33"/>
      <c r="W35" s="13" t="s">
        <v>56</v>
      </c>
      <c r="X35" s="13" t="s">
        <v>57</v>
      </c>
      <c r="Y35" s="13" t="s">
        <v>58</v>
      </c>
    </row>
    <row r="36" ht="14.25" customHeight="1">
      <c r="B36" s="33">
        <v>870.635</v>
      </c>
      <c r="F36" s="33"/>
      <c r="G36" s="28"/>
      <c r="H36" s="33">
        <v>912.456</v>
      </c>
      <c r="I36" s="33"/>
      <c r="J36" s="33"/>
      <c r="K36" s="33"/>
      <c r="L36" s="33"/>
      <c r="M36" s="28"/>
      <c r="R36" s="33"/>
      <c r="V36" s="15" t="s">
        <v>28</v>
      </c>
      <c r="W36" s="36">
        <f t="shared" ref="W36:Y36" si="4">(W27/W3)</f>
        <v>137.2965385</v>
      </c>
      <c r="X36" s="36">
        <f t="shared" si="4"/>
        <v>0</v>
      </c>
      <c r="Y36" s="36">
        <f t="shared" si="4"/>
        <v>143.4506973</v>
      </c>
    </row>
    <row r="37" ht="14.25" customHeight="1">
      <c r="B37" s="33">
        <v>797.92</v>
      </c>
      <c r="F37" s="33"/>
      <c r="G37" s="28"/>
      <c r="H37" s="33">
        <v>715.867</v>
      </c>
      <c r="I37" s="33"/>
      <c r="J37" s="33"/>
      <c r="K37" s="33"/>
      <c r="L37" s="33"/>
      <c r="M37" s="28"/>
      <c r="R37" s="33"/>
      <c r="V37" s="15" t="s">
        <v>29</v>
      </c>
      <c r="W37" s="36" t="str">
        <f t="shared" ref="W37:Y37" si="5">(W28/W4)</f>
        <v>#DIV/0!</v>
      </c>
      <c r="X37" s="36" t="str">
        <f t="shared" si="5"/>
        <v>#DIV/0!</v>
      </c>
      <c r="Y37" s="36" t="str">
        <f t="shared" si="5"/>
        <v>#DIV/0!</v>
      </c>
    </row>
    <row r="38" ht="14.25" customHeight="1">
      <c r="B38" s="33">
        <v>1042.318</v>
      </c>
      <c r="G38" s="28"/>
      <c r="H38" s="33">
        <v>827.371</v>
      </c>
      <c r="I38" s="33"/>
      <c r="J38" s="33"/>
      <c r="K38" s="33"/>
      <c r="L38" s="33"/>
      <c r="M38" s="28"/>
      <c r="R38" s="33"/>
      <c r="V38" s="15" t="s">
        <v>30</v>
      </c>
      <c r="W38" s="36" t="str">
        <f t="shared" ref="W38:Y38" si="6">(W29/W5)</f>
        <v>#DIV/0!</v>
      </c>
      <c r="X38" s="36" t="str">
        <f t="shared" si="6"/>
        <v>#DIV/0!</v>
      </c>
      <c r="Y38" s="36" t="str">
        <f t="shared" si="6"/>
        <v>#DIV/0!</v>
      </c>
    </row>
    <row r="39" ht="14.25" customHeight="1">
      <c r="B39" s="33">
        <v>967.62</v>
      </c>
      <c r="G39" s="28"/>
      <c r="H39" s="33">
        <v>890.33</v>
      </c>
      <c r="I39" s="33"/>
      <c r="J39" s="33"/>
      <c r="K39" s="33"/>
      <c r="L39" s="33"/>
      <c r="M39" s="28"/>
      <c r="R39" s="33"/>
      <c r="V39" s="15" t="s">
        <v>31</v>
      </c>
      <c r="W39" s="36" t="str">
        <f t="shared" ref="W39:Y39" si="7">(W30/W6)</f>
        <v>#DIV/0!</v>
      </c>
      <c r="X39" s="36" t="str">
        <f t="shared" si="7"/>
        <v>#DIV/0!</v>
      </c>
      <c r="Y39" s="36" t="str">
        <f t="shared" si="7"/>
        <v>#DIV/0!</v>
      </c>
    </row>
    <row r="40" ht="14.25" customHeight="1">
      <c r="B40" s="33">
        <v>671.46</v>
      </c>
      <c r="G40" s="28"/>
      <c r="H40" s="33">
        <v>783.84</v>
      </c>
      <c r="I40" s="33"/>
      <c r="J40" s="33"/>
      <c r="K40" s="33"/>
      <c r="L40" s="33"/>
      <c r="M40" s="28"/>
      <c r="V40" s="15" t="s">
        <v>33</v>
      </c>
      <c r="W40" s="36" t="str">
        <f t="shared" ref="W40:Y40" si="8">(W31/W7)</f>
        <v>#DIV/0!</v>
      </c>
      <c r="X40" s="36" t="str">
        <f t="shared" si="8"/>
        <v>#DIV/0!</v>
      </c>
      <c r="Y40" s="36" t="str">
        <f t="shared" si="8"/>
        <v>#DIV/0!</v>
      </c>
    </row>
    <row r="41" ht="14.25" customHeight="1">
      <c r="B41" s="33">
        <v>898.753</v>
      </c>
      <c r="G41" s="28"/>
      <c r="H41" s="33">
        <v>951.104</v>
      </c>
      <c r="I41" s="33"/>
      <c r="J41" s="33"/>
      <c r="K41" s="33"/>
      <c r="L41" s="33"/>
      <c r="M41" s="28"/>
    </row>
    <row r="42" ht="14.25" customHeight="1">
      <c r="B42" s="33">
        <v>877.733</v>
      </c>
      <c r="G42" s="28"/>
      <c r="H42" s="33">
        <v>863.543</v>
      </c>
      <c r="I42" s="33"/>
      <c r="J42" s="33"/>
      <c r="K42" s="33"/>
      <c r="L42" s="33"/>
      <c r="M42" s="28"/>
    </row>
    <row r="43" ht="14.25" customHeight="1">
      <c r="B43" s="33">
        <v>1162.67</v>
      </c>
      <c r="G43" s="28"/>
      <c r="H43" s="33">
        <v>588.439</v>
      </c>
      <c r="I43" s="33"/>
      <c r="J43" s="33"/>
      <c r="K43" s="33"/>
      <c r="L43" s="33"/>
      <c r="M43" s="28"/>
    </row>
    <row r="44" ht="14.25" customHeight="1">
      <c r="B44" s="33">
        <v>832.644</v>
      </c>
      <c r="G44" s="28"/>
      <c r="H44" s="33">
        <v>993.33</v>
      </c>
      <c r="I44" s="33"/>
      <c r="J44" s="33"/>
      <c r="K44" s="33"/>
      <c r="L44" s="33"/>
      <c r="M44" s="28"/>
    </row>
    <row r="45" ht="14.25" customHeight="1">
      <c r="B45" s="33">
        <v>830.712</v>
      </c>
      <c r="G45" s="28"/>
      <c r="H45" s="33">
        <v>863.735</v>
      </c>
      <c r="I45" s="33"/>
      <c r="J45" s="33"/>
      <c r="K45" s="33"/>
      <c r="L45" s="33"/>
      <c r="M45" s="28"/>
    </row>
    <row r="46" ht="14.25" customHeight="1">
      <c r="B46" s="33">
        <v>846.436</v>
      </c>
      <c r="G46" s="28"/>
      <c r="H46" s="33">
        <v>856.845</v>
      </c>
      <c r="I46" s="33"/>
      <c r="J46" s="33"/>
      <c r="K46" s="33"/>
      <c r="L46" s="33"/>
      <c r="M46" s="28"/>
    </row>
    <row r="47" ht="14.25" customHeight="1">
      <c r="B47" s="33">
        <v>822.132</v>
      </c>
      <c r="G47" s="28"/>
      <c r="H47" s="33">
        <v>1117.03</v>
      </c>
      <c r="I47" s="33"/>
      <c r="J47" s="33"/>
      <c r="K47" s="33"/>
      <c r="L47" s="33"/>
      <c r="M47" s="28"/>
    </row>
    <row r="48" ht="14.25" customHeight="1">
      <c r="B48" s="33">
        <v>960.667</v>
      </c>
      <c r="G48" s="28"/>
      <c r="H48" s="33">
        <v>505.373</v>
      </c>
      <c r="I48" s="33"/>
      <c r="J48" s="33"/>
      <c r="K48" s="33"/>
      <c r="L48" s="33"/>
      <c r="M48" s="28"/>
    </row>
    <row r="49" ht="14.25" customHeight="1">
      <c r="B49" s="33">
        <v>589.85</v>
      </c>
      <c r="G49" s="28"/>
      <c r="H49" s="33">
        <v>707.146</v>
      </c>
      <c r="I49" s="33"/>
      <c r="J49" s="33"/>
      <c r="K49" s="33"/>
      <c r="L49" s="33"/>
      <c r="M49" s="28"/>
    </row>
    <row r="50" ht="14.25" customHeight="1">
      <c r="B50" s="33">
        <v>758.552</v>
      </c>
      <c r="G50" s="28"/>
      <c r="H50" s="33">
        <v>858.589</v>
      </c>
      <c r="I50" s="33"/>
      <c r="J50" s="33"/>
      <c r="K50" s="33"/>
      <c r="M50" s="28"/>
    </row>
    <row r="51" ht="14.25" customHeight="1">
      <c r="B51" s="33">
        <v>871.208</v>
      </c>
      <c r="G51" s="28"/>
      <c r="H51" s="33">
        <v>699.822</v>
      </c>
      <c r="I51" s="33"/>
      <c r="J51" s="33"/>
      <c r="K51" s="33"/>
      <c r="M51" s="28"/>
    </row>
    <row r="52" ht="14.25" customHeight="1">
      <c r="B52" s="33">
        <v>915.547</v>
      </c>
      <c r="G52" s="28"/>
      <c r="H52" s="33">
        <v>709.961</v>
      </c>
      <c r="I52" s="33"/>
      <c r="J52" s="33"/>
      <c r="K52" s="33"/>
      <c r="M52" s="28"/>
    </row>
    <row r="53" ht="14.25" customHeight="1">
      <c r="B53" s="33">
        <v>979.457</v>
      </c>
      <c r="G53" s="28"/>
      <c r="H53" s="33">
        <v>737.218</v>
      </c>
      <c r="I53" s="33"/>
      <c r="J53" s="33"/>
      <c r="K53" s="33"/>
      <c r="M53" s="28"/>
    </row>
    <row r="54" ht="14.25" customHeight="1">
      <c r="B54" s="33">
        <v>744.472</v>
      </c>
      <c r="G54" s="28"/>
      <c r="H54" s="33">
        <v>1137.622</v>
      </c>
      <c r="I54" s="33"/>
      <c r="J54" s="33"/>
      <c r="K54" s="33"/>
      <c r="M54" s="28"/>
    </row>
    <row r="55" ht="14.25" customHeight="1">
      <c r="B55" s="33">
        <v>945.554</v>
      </c>
      <c r="G55" s="28"/>
      <c r="H55" s="33">
        <v>823.007</v>
      </c>
      <c r="I55" s="33"/>
      <c r="J55" s="33"/>
      <c r="K55" s="33"/>
      <c r="M55" s="28"/>
    </row>
    <row r="56" ht="14.25" customHeight="1">
      <c r="B56" s="33">
        <v>1035.653</v>
      </c>
      <c r="G56" s="28"/>
      <c r="H56" s="33">
        <v>969.336</v>
      </c>
      <c r="I56" s="33"/>
      <c r="J56" s="33"/>
      <c r="K56" s="33"/>
      <c r="M56" s="28"/>
    </row>
    <row r="57" ht="14.25" customHeight="1">
      <c r="B57" s="33">
        <v>879.184</v>
      </c>
      <c r="G57" s="28"/>
      <c r="H57" s="33">
        <v>852.891</v>
      </c>
      <c r="I57" s="33"/>
      <c r="J57" s="33"/>
      <c r="K57" s="33"/>
      <c r="M57" s="28"/>
    </row>
    <row r="58" ht="14.25" customHeight="1">
      <c r="B58" s="33">
        <v>908.196</v>
      </c>
      <c r="G58" s="28"/>
      <c r="H58" s="33">
        <v>945.554</v>
      </c>
      <c r="I58" s="33"/>
      <c r="J58" s="33"/>
      <c r="K58" s="33"/>
      <c r="M58" s="28"/>
    </row>
    <row r="59" ht="14.25" customHeight="1">
      <c r="B59" s="33">
        <v>610.254</v>
      </c>
      <c r="G59" s="28"/>
      <c r="H59" s="33">
        <v>663.492</v>
      </c>
      <c r="I59" s="33"/>
      <c r="J59" s="33"/>
      <c r="K59" s="33"/>
      <c r="M59" s="28"/>
    </row>
    <row r="60" ht="14.25" customHeight="1">
      <c r="B60" s="33">
        <v>791.716</v>
      </c>
      <c r="G60" s="28"/>
      <c r="H60" s="33">
        <v>751.582</v>
      </c>
      <c r="I60" s="33"/>
      <c r="J60" s="33"/>
      <c r="K60" s="33"/>
      <c r="M60" s="28"/>
    </row>
    <row r="61" ht="14.25" customHeight="1">
      <c r="B61" s="33">
        <v>893.746</v>
      </c>
      <c r="G61" s="28"/>
      <c r="H61" s="33">
        <v>541.875</v>
      </c>
      <c r="I61" s="33"/>
      <c r="J61" s="33"/>
      <c r="K61" s="33"/>
      <c r="M61" s="28"/>
    </row>
    <row r="62" ht="14.25" customHeight="1">
      <c r="B62" s="33">
        <v>497.862</v>
      </c>
      <c r="G62" s="28"/>
      <c r="H62" s="33">
        <v>1165.05</v>
      </c>
      <c r="I62" s="33"/>
      <c r="J62" s="33"/>
      <c r="K62" s="33"/>
      <c r="M62" s="28"/>
    </row>
    <row r="63" ht="14.25" customHeight="1">
      <c r="B63" s="33">
        <v>678.356</v>
      </c>
      <c r="G63" s="28"/>
      <c r="H63" s="33">
        <v>775.597</v>
      </c>
      <c r="J63" s="33"/>
      <c r="K63" s="33"/>
      <c r="M63" s="28"/>
    </row>
    <row r="64" ht="14.25" customHeight="1">
      <c r="B64" s="33">
        <v>713.697</v>
      </c>
      <c r="G64" s="28"/>
      <c r="H64" s="33">
        <v>774.454</v>
      </c>
      <c r="J64" s="33"/>
      <c r="K64" s="33"/>
      <c r="M64" s="28"/>
    </row>
    <row r="65" ht="14.25" customHeight="1">
      <c r="B65" s="33">
        <v>687.361</v>
      </c>
      <c r="G65" s="28"/>
      <c r="H65" s="33">
        <v>1009.484</v>
      </c>
      <c r="J65" s="33"/>
      <c r="K65" s="33"/>
      <c r="M65" s="28"/>
    </row>
    <row r="66" ht="14.25" customHeight="1">
      <c r="B66" s="33">
        <v>726.392</v>
      </c>
      <c r="G66" s="28"/>
      <c r="H66" s="33">
        <v>966.13</v>
      </c>
      <c r="J66" s="33"/>
      <c r="K66" s="33"/>
      <c r="M66" s="28"/>
    </row>
    <row r="67" ht="14.25" customHeight="1">
      <c r="B67" s="33">
        <v>987.512</v>
      </c>
      <c r="G67" s="28"/>
      <c r="H67" s="33">
        <v>1094.787</v>
      </c>
      <c r="J67" s="33"/>
      <c r="K67" s="33"/>
      <c r="M67" s="28"/>
    </row>
    <row r="68" ht="14.25" customHeight="1">
      <c r="B68" s="33">
        <v>733.073</v>
      </c>
      <c r="G68" s="28"/>
      <c r="H68" s="33">
        <v>854.968</v>
      </c>
      <c r="K68" s="33"/>
      <c r="M68" s="28"/>
    </row>
    <row r="69" ht="14.25" customHeight="1">
      <c r="B69" s="33">
        <v>673.766</v>
      </c>
      <c r="G69" s="28"/>
      <c r="H69" s="33">
        <v>648.544</v>
      </c>
      <c r="K69" s="33"/>
      <c r="M69" s="28"/>
    </row>
    <row r="70" ht="14.25" customHeight="1">
      <c r="B70" s="33">
        <v>897.21</v>
      </c>
      <c r="G70" s="28"/>
      <c r="H70" s="33">
        <v>537.77</v>
      </c>
      <c r="K70" s="33"/>
      <c r="M70" s="28"/>
    </row>
    <row r="71" ht="14.25" customHeight="1">
      <c r="B71" s="33">
        <v>865.465</v>
      </c>
      <c r="G71" s="28"/>
      <c r="H71" s="33">
        <v>1087.476</v>
      </c>
      <c r="K71" s="33"/>
      <c r="M71" s="28"/>
    </row>
    <row r="72" ht="14.25" customHeight="1">
      <c r="B72" s="33">
        <v>756.212</v>
      </c>
      <c r="G72" s="28"/>
      <c r="H72" s="33">
        <v>727.611</v>
      </c>
      <c r="K72" s="33"/>
      <c r="M72" s="28"/>
    </row>
    <row r="73" ht="14.25" customHeight="1">
      <c r="B73" s="33">
        <v>1001.992</v>
      </c>
      <c r="G73" s="28"/>
      <c r="H73" s="33">
        <v>621.409</v>
      </c>
      <c r="K73" s="33"/>
      <c r="M73" s="28"/>
    </row>
    <row r="74" ht="14.25" customHeight="1">
      <c r="B74" s="33">
        <v>664.493</v>
      </c>
      <c r="G74" s="28"/>
      <c r="H74" s="33">
        <v>676.72</v>
      </c>
      <c r="M74" s="28"/>
    </row>
    <row r="75" ht="14.25" customHeight="1">
      <c r="B75" s="33">
        <v>663.241</v>
      </c>
      <c r="G75" s="28"/>
      <c r="H75" s="33">
        <v>770.221</v>
      </c>
      <c r="M75" s="28"/>
    </row>
    <row r="76" ht="14.25" customHeight="1">
      <c r="G76" s="28"/>
      <c r="H76" s="33">
        <v>506.358</v>
      </c>
      <c r="M76" s="28"/>
    </row>
    <row r="77" ht="14.25" customHeight="1">
      <c r="G77" s="28"/>
      <c r="H77" s="33">
        <v>745.587</v>
      </c>
      <c r="M77" s="28"/>
    </row>
    <row r="78" ht="14.25" customHeight="1">
      <c r="G78" s="28"/>
      <c r="H78" s="33">
        <v>901.215</v>
      </c>
      <c r="M78" s="28"/>
    </row>
    <row r="79" ht="14.25" customHeight="1">
      <c r="G79" s="28"/>
      <c r="H79" s="33">
        <v>779.942</v>
      </c>
      <c r="M79" s="28"/>
    </row>
    <row r="80" ht="14.25" customHeight="1">
      <c r="G80" s="28"/>
      <c r="H80" s="33">
        <v>702.429</v>
      </c>
      <c r="M80" s="28"/>
    </row>
    <row r="81" ht="14.25" customHeight="1">
      <c r="G81" s="28"/>
      <c r="H81" s="33">
        <v>860.458</v>
      </c>
      <c r="M81" s="28"/>
    </row>
    <row r="82" ht="14.25" customHeight="1">
      <c r="G82" s="28"/>
      <c r="H82" s="33">
        <v>909.476</v>
      </c>
      <c r="M82" s="28"/>
    </row>
    <row r="83" ht="14.25" customHeight="1">
      <c r="G83" s="28"/>
      <c r="H83" s="33">
        <v>1065.396</v>
      </c>
      <c r="M83" s="28"/>
    </row>
    <row r="84" ht="14.25" customHeight="1">
      <c r="G84" s="28"/>
      <c r="H84" s="33">
        <v>922.72</v>
      </c>
      <c r="M84" s="28"/>
    </row>
    <row r="85" ht="14.25" customHeight="1">
      <c r="G85" s="28"/>
      <c r="H85" s="33">
        <v>795.138</v>
      </c>
      <c r="M85" s="28"/>
    </row>
    <row r="86" ht="14.25" customHeight="1">
      <c r="G86" s="28"/>
      <c r="H86" s="33">
        <v>598.521</v>
      </c>
      <c r="M86" s="28"/>
    </row>
    <row r="87" ht="14.25" customHeight="1">
      <c r="G87" s="28"/>
      <c r="H87" s="33">
        <v>832.178</v>
      </c>
      <c r="M87" s="28"/>
    </row>
    <row r="88" ht="14.25" customHeight="1">
      <c r="G88" s="28"/>
      <c r="H88" s="33">
        <v>777.096</v>
      </c>
      <c r="M88" s="28"/>
    </row>
    <row r="89" ht="14.25" customHeight="1">
      <c r="G89" s="28"/>
      <c r="H89" s="33">
        <v>890.516</v>
      </c>
      <c r="M89" s="28"/>
    </row>
    <row r="90" ht="14.25" customHeight="1">
      <c r="G90" s="28"/>
      <c r="H90" s="33">
        <v>817.062</v>
      </c>
      <c r="M90" s="28"/>
    </row>
    <row r="91" ht="14.25" customHeight="1">
      <c r="G91" s="28"/>
      <c r="H91" s="33">
        <v>974.466</v>
      </c>
      <c r="M91" s="28"/>
    </row>
    <row r="92" ht="14.25" customHeight="1">
      <c r="G92" s="28"/>
      <c r="H92" s="33">
        <v>789.754</v>
      </c>
      <c r="M92" s="28"/>
    </row>
    <row r="93" ht="14.25" customHeight="1">
      <c r="G93" s="28"/>
      <c r="H93" s="33">
        <v>874.698</v>
      </c>
      <c r="M93" s="28"/>
    </row>
    <row r="94" ht="14.25" customHeight="1">
      <c r="G94" s="28"/>
      <c r="H94" s="33">
        <v>804.42</v>
      </c>
      <c r="M94" s="28"/>
    </row>
    <row r="95" ht="14.25" customHeight="1">
      <c r="G95" s="28"/>
      <c r="H95" s="33">
        <v>839.536</v>
      </c>
      <c r="M95" s="28"/>
    </row>
    <row r="96" ht="14.25" customHeight="1">
      <c r="G96" s="28"/>
      <c r="H96" s="33">
        <v>992.213</v>
      </c>
      <c r="M96" s="28"/>
    </row>
    <row r="97" ht="14.25" customHeight="1">
      <c r="G97" s="28"/>
      <c r="H97" s="33">
        <v>720.495</v>
      </c>
      <c r="M97" s="28"/>
    </row>
    <row r="98" ht="14.25" customHeight="1">
      <c r="G98" s="28"/>
      <c r="H98" s="33">
        <v>917.965</v>
      </c>
      <c r="M98" s="28"/>
    </row>
    <row r="99" ht="14.25" customHeight="1">
      <c r="G99" s="28"/>
      <c r="H99" s="33">
        <v>833.974</v>
      </c>
      <c r="M99" s="28"/>
    </row>
    <row r="100" ht="14.25" customHeight="1">
      <c r="G100" s="28"/>
      <c r="H100" s="33">
        <v>758.844</v>
      </c>
      <c r="M100" s="28"/>
    </row>
    <row r="101" ht="14.25" customHeight="1">
      <c r="G101" s="28"/>
      <c r="H101" s="33">
        <v>768.493</v>
      </c>
      <c r="M101" s="28"/>
    </row>
    <row r="102" ht="14.25" customHeight="1">
      <c r="G102" s="28"/>
      <c r="H102" s="33">
        <v>819.972</v>
      </c>
      <c r="M102" s="28"/>
    </row>
    <row r="103" ht="14.25" customHeight="1">
      <c r="G103" s="28"/>
      <c r="H103" s="33">
        <v>983.239</v>
      </c>
      <c r="M103" s="28"/>
    </row>
    <row r="104" ht="14.25" customHeight="1">
      <c r="G104" s="28"/>
      <c r="H104" s="33">
        <v>1022.083</v>
      </c>
      <c r="M104" s="28"/>
    </row>
    <row r="105" ht="14.25" customHeight="1">
      <c r="G105" s="28"/>
      <c r="H105" s="33">
        <v>792.905</v>
      </c>
      <c r="M105" s="28"/>
    </row>
    <row r="106" ht="14.25" customHeight="1">
      <c r="G106" s="28"/>
      <c r="H106" s="33">
        <v>654.75</v>
      </c>
      <c r="M106" s="28"/>
    </row>
    <row r="107" ht="14.25" customHeight="1">
      <c r="G107" s="28"/>
      <c r="H107" s="33">
        <v>985.771</v>
      </c>
      <c r="M107" s="28"/>
    </row>
    <row r="108" ht="14.25" customHeight="1">
      <c r="G108" s="28"/>
      <c r="H108" s="33">
        <v>877.481</v>
      </c>
      <c r="M108" s="28"/>
    </row>
    <row r="109" ht="14.25" customHeight="1">
      <c r="G109" s="28"/>
      <c r="H109" s="33">
        <v>801.729</v>
      </c>
      <c r="M109" s="28"/>
    </row>
    <row r="110" ht="14.25" customHeight="1">
      <c r="G110" s="28"/>
      <c r="H110" s="33">
        <v>607.616</v>
      </c>
      <c r="M110" s="28"/>
    </row>
    <row r="111" ht="14.25" customHeight="1">
      <c r="G111" s="28"/>
      <c r="H111" s="33">
        <v>935.185</v>
      </c>
      <c r="M111" s="28"/>
    </row>
    <row r="112" ht="14.25" customHeight="1">
      <c r="G112" s="28"/>
      <c r="H112" s="33">
        <v>993.72</v>
      </c>
      <c r="M112" s="28"/>
    </row>
    <row r="113" ht="14.25" customHeight="1">
      <c r="G113" s="28"/>
      <c r="H113" s="33">
        <v>827.84</v>
      </c>
      <c r="M113" s="28"/>
    </row>
    <row r="114" ht="14.25" customHeight="1">
      <c r="G114" s="28"/>
      <c r="H114" s="33">
        <v>791.436</v>
      </c>
      <c r="M114" s="28"/>
    </row>
    <row r="115" ht="14.25" customHeight="1">
      <c r="G115" s="28"/>
      <c r="H115" s="33">
        <v>836.097</v>
      </c>
      <c r="M115" s="28"/>
    </row>
    <row r="116" ht="14.25" customHeight="1">
      <c r="G116" s="28"/>
      <c r="H116" s="33">
        <v>681.696</v>
      </c>
      <c r="M116" s="28"/>
    </row>
    <row r="117" ht="14.25" customHeight="1">
      <c r="G117" s="28"/>
      <c r="H117" s="33">
        <v>675.737</v>
      </c>
      <c r="M117" s="28"/>
    </row>
    <row r="118" ht="14.25" customHeight="1">
      <c r="G118" s="28"/>
      <c r="H118" s="33">
        <v>958.126</v>
      </c>
      <c r="M118" s="28"/>
    </row>
    <row r="119" ht="14.25" customHeight="1">
      <c r="G119" s="28"/>
      <c r="H119" s="33">
        <v>791.436</v>
      </c>
      <c r="M119" s="28"/>
    </row>
    <row r="120" ht="14.25" customHeight="1">
      <c r="G120" s="28"/>
      <c r="H120" s="33">
        <v>1161.239</v>
      </c>
      <c r="M120" s="28"/>
    </row>
    <row r="121" ht="14.25" customHeight="1">
      <c r="G121" s="28"/>
      <c r="H121" s="33">
        <v>807.307</v>
      </c>
      <c r="M121" s="28"/>
    </row>
    <row r="122" ht="14.25" customHeight="1">
      <c r="G122" s="28"/>
      <c r="H122" s="33">
        <v>616.037</v>
      </c>
      <c r="M122" s="28"/>
    </row>
    <row r="123" ht="14.25" customHeight="1">
      <c r="G123" s="28"/>
      <c r="H123" s="33">
        <v>804.42</v>
      </c>
      <c r="M123" s="28"/>
    </row>
    <row r="124" ht="14.25" customHeight="1">
      <c r="G124" s="28"/>
      <c r="H124" s="33">
        <v>699.664</v>
      </c>
      <c r="M124" s="28"/>
    </row>
    <row r="125" ht="14.25" customHeight="1">
      <c r="G125" s="28"/>
      <c r="H125" s="33">
        <v>774.239</v>
      </c>
      <c r="M125" s="28"/>
    </row>
    <row r="126" ht="14.25" customHeight="1">
      <c r="G126" s="28"/>
      <c r="H126" s="33">
        <v>1068.771</v>
      </c>
      <c r="M126" s="28"/>
    </row>
    <row r="127" ht="14.25" customHeight="1">
      <c r="G127" s="28"/>
      <c r="H127" s="33">
        <v>1145.387</v>
      </c>
      <c r="M127" s="28"/>
    </row>
    <row r="128" ht="14.25" customHeight="1">
      <c r="G128" s="28"/>
      <c r="H128" s="33">
        <v>913.912</v>
      </c>
      <c r="M128" s="28"/>
    </row>
    <row r="129" ht="14.25" customHeight="1">
      <c r="G129" s="28"/>
      <c r="H129" s="33">
        <v>752.098</v>
      </c>
      <c r="M129" s="28"/>
    </row>
    <row r="130" ht="14.25" customHeight="1">
      <c r="G130" s="28"/>
      <c r="H130" s="33">
        <v>707.694</v>
      </c>
      <c r="M130" s="28"/>
    </row>
    <row r="131" ht="14.25" customHeight="1">
      <c r="G131" s="28"/>
      <c r="H131" s="33">
        <v>978.664</v>
      </c>
      <c r="M131" s="28"/>
    </row>
    <row r="132" ht="14.25" customHeight="1">
      <c r="G132" s="28"/>
      <c r="H132" s="33">
        <v>932.277</v>
      </c>
      <c r="M132" s="28"/>
    </row>
    <row r="133" ht="14.25" customHeight="1">
      <c r="G133" s="28"/>
      <c r="H133" s="33">
        <v>989.977</v>
      </c>
      <c r="M133" s="28"/>
    </row>
    <row r="134" ht="14.25" customHeight="1">
      <c r="G134" s="28"/>
      <c r="H134" s="33">
        <v>832.178</v>
      </c>
      <c r="M134" s="28"/>
    </row>
    <row r="135" ht="14.25" customHeight="1">
      <c r="G135" s="28"/>
      <c r="M135" s="28"/>
    </row>
    <row r="136" ht="14.25" customHeight="1">
      <c r="G136" s="28"/>
      <c r="M136" s="28"/>
    </row>
    <row r="137" ht="14.25" customHeight="1">
      <c r="G137" s="28"/>
      <c r="M137" s="28"/>
    </row>
    <row r="138" ht="14.25" customHeight="1">
      <c r="G138" s="28"/>
      <c r="M138" s="28"/>
    </row>
    <row r="139" ht="14.25" customHeight="1">
      <c r="G139" s="28"/>
      <c r="M139" s="28"/>
    </row>
    <row r="140" ht="14.25" customHeight="1">
      <c r="G140" s="28"/>
      <c r="M140" s="28"/>
    </row>
    <row r="141" ht="14.25" customHeight="1">
      <c r="G141" s="28"/>
      <c r="M141" s="28"/>
    </row>
    <row r="142" ht="14.25" customHeight="1">
      <c r="G142" s="28"/>
      <c r="M142" s="28"/>
    </row>
    <row r="143" ht="14.25" customHeight="1">
      <c r="G143" s="28"/>
      <c r="M143" s="28"/>
    </row>
    <row r="144" ht="14.25" customHeight="1">
      <c r="G144" s="28"/>
      <c r="M144" s="28"/>
    </row>
    <row r="145" ht="14.25" customHeight="1">
      <c r="G145" s="28"/>
      <c r="M145" s="28"/>
    </row>
    <row r="146" ht="14.25" customHeight="1">
      <c r="G146" s="28"/>
      <c r="M146" s="28"/>
    </row>
    <row r="147" ht="14.25" customHeight="1">
      <c r="G147" s="28"/>
      <c r="M147" s="28"/>
    </row>
    <row r="148" ht="14.25" customHeight="1">
      <c r="G148" s="28"/>
      <c r="M148" s="28"/>
    </row>
    <row r="149" ht="14.25" customHeight="1">
      <c r="G149" s="28"/>
      <c r="M149" s="28"/>
    </row>
    <row r="150" ht="14.25" customHeight="1">
      <c r="G150" s="28"/>
      <c r="M150" s="28"/>
    </row>
    <row r="151" ht="14.25" customHeight="1">
      <c r="G151" s="28"/>
      <c r="M151" s="28"/>
    </row>
    <row r="152" ht="14.25" customHeight="1">
      <c r="G152" s="28"/>
      <c r="M152" s="28"/>
    </row>
    <row r="153" ht="14.25" customHeight="1">
      <c r="G153" s="28"/>
      <c r="M153" s="28"/>
    </row>
    <row r="154" ht="14.25" customHeight="1">
      <c r="G154" s="28"/>
      <c r="M154" s="28"/>
    </row>
    <row r="155" ht="14.25" customHeight="1">
      <c r="G155" s="28"/>
      <c r="M155" s="28"/>
    </row>
    <row r="156" ht="14.25" customHeight="1">
      <c r="G156" s="28"/>
      <c r="M156" s="28"/>
    </row>
    <row r="157" ht="14.25" customHeight="1">
      <c r="G157" s="28"/>
      <c r="M157" s="28"/>
    </row>
    <row r="158" ht="14.25" customHeight="1">
      <c r="G158" s="28"/>
      <c r="M158" s="28"/>
    </row>
    <row r="159" ht="14.25" customHeight="1">
      <c r="G159" s="28"/>
      <c r="M159" s="28"/>
    </row>
    <row r="160" ht="14.25" customHeight="1">
      <c r="G160" s="28"/>
      <c r="M160" s="28"/>
    </row>
    <row r="161" ht="14.25" customHeight="1">
      <c r="G161" s="28"/>
      <c r="M161" s="28"/>
    </row>
    <row r="162" ht="14.25" customHeight="1">
      <c r="G162" s="28"/>
      <c r="M162" s="28"/>
    </row>
    <row r="163" ht="14.25" customHeight="1">
      <c r="G163" s="28"/>
      <c r="M163" s="28"/>
    </row>
    <row r="164" ht="14.25" customHeight="1">
      <c r="G164" s="28"/>
      <c r="M164" s="28"/>
    </row>
    <row r="165" ht="14.25" customHeight="1">
      <c r="G165" s="28"/>
      <c r="M165" s="28"/>
    </row>
    <row r="166" ht="14.25" customHeight="1">
      <c r="G166" s="28"/>
      <c r="M166" s="28"/>
    </row>
    <row r="167" ht="14.25" customHeight="1">
      <c r="G167" s="28"/>
      <c r="M167" s="28"/>
    </row>
    <row r="168" ht="14.25" customHeight="1">
      <c r="G168" s="28"/>
      <c r="M168" s="28"/>
    </row>
    <row r="169" ht="14.25" customHeight="1">
      <c r="G169" s="28"/>
      <c r="M169" s="28"/>
    </row>
    <row r="170" ht="14.25" customHeight="1">
      <c r="G170" s="28"/>
      <c r="M170" s="28"/>
    </row>
    <row r="171" ht="14.25" customHeight="1">
      <c r="G171" s="28"/>
      <c r="M171" s="28"/>
    </row>
    <row r="172" ht="14.25" customHeight="1">
      <c r="G172" s="28"/>
      <c r="M172" s="28"/>
    </row>
    <row r="173" ht="14.25" customHeight="1">
      <c r="G173" s="28"/>
      <c r="M173" s="28"/>
    </row>
    <row r="174" ht="14.25" customHeight="1">
      <c r="G174" s="28"/>
      <c r="M174" s="28"/>
    </row>
    <row r="175" ht="14.25" customHeight="1">
      <c r="G175" s="28"/>
      <c r="M175" s="28"/>
    </row>
    <row r="176" ht="14.25" customHeight="1">
      <c r="G176" s="28"/>
      <c r="M176" s="28"/>
    </row>
    <row r="177" ht="14.25" customHeight="1">
      <c r="G177" s="28"/>
      <c r="M177" s="28"/>
    </row>
    <row r="178" ht="14.25" customHeight="1">
      <c r="G178" s="28"/>
      <c r="M178" s="28"/>
    </row>
    <row r="179" ht="14.25" customHeight="1">
      <c r="G179" s="28"/>
      <c r="M179" s="28"/>
    </row>
    <row r="180" ht="14.25" customHeight="1">
      <c r="G180" s="28"/>
      <c r="M180" s="28"/>
    </row>
    <row r="181" ht="14.25" customHeight="1">
      <c r="G181" s="28"/>
      <c r="M181" s="28"/>
    </row>
    <row r="182" ht="14.25" customHeight="1">
      <c r="G182" s="28"/>
      <c r="M182" s="28"/>
    </row>
    <row r="183" ht="14.25" customHeight="1">
      <c r="G183" s="28"/>
      <c r="M183" s="28"/>
    </row>
    <row r="184" ht="14.25" customHeight="1">
      <c r="G184" s="28"/>
      <c r="M184" s="28"/>
    </row>
    <row r="185" ht="14.25" customHeight="1">
      <c r="G185" s="28"/>
      <c r="M185" s="28"/>
    </row>
    <row r="186" ht="14.25" customHeight="1">
      <c r="G186" s="28"/>
      <c r="M186" s="28"/>
    </row>
    <row r="187" ht="14.25" customHeight="1">
      <c r="G187" s="28"/>
      <c r="M187" s="28"/>
    </row>
    <row r="188" ht="14.25" customHeight="1">
      <c r="G188" s="28"/>
      <c r="M188" s="28"/>
    </row>
    <row r="189" ht="14.25" customHeight="1">
      <c r="G189" s="28"/>
      <c r="M189" s="28"/>
    </row>
    <row r="190" ht="14.25" customHeight="1">
      <c r="G190" s="28"/>
      <c r="M190" s="28"/>
    </row>
    <row r="191" ht="14.25" customHeight="1">
      <c r="G191" s="28"/>
      <c r="M191" s="28"/>
    </row>
    <row r="192" ht="14.25" customHeight="1">
      <c r="G192" s="28"/>
      <c r="M192" s="28"/>
    </row>
    <row r="193" ht="14.25" customHeight="1">
      <c r="G193" s="28"/>
      <c r="M193" s="28"/>
    </row>
    <row r="194" ht="14.25" customHeight="1">
      <c r="G194" s="28"/>
      <c r="M194" s="28"/>
    </row>
    <row r="195" ht="14.25" customHeight="1">
      <c r="G195" s="28"/>
      <c r="M195" s="28"/>
    </row>
    <row r="196" ht="14.25" customHeight="1">
      <c r="G196" s="28"/>
      <c r="M196" s="28"/>
    </row>
    <row r="197" ht="14.25" customHeight="1">
      <c r="G197" s="28"/>
      <c r="M197" s="28"/>
    </row>
    <row r="198" ht="14.25" customHeight="1">
      <c r="G198" s="28"/>
      <c r="M198" s="28"/>
    </row>
    <row r="199" ht="14.25" customHeight="1">
      <c r="G199" s="28"/>
      <c r="M199" s="28"/>
    </row>
    <row r="200" ht="14.25" customHeight="1">
      <c r="G200" s="28"/>
      <c r="M200" s="28"/>
    </row>
    <row r="201" ht="14.25" customHeight="1">
      <c r="G201" s="28"/>
      <c r="M201" s="28"/>
    </row>
    <row r="202" ht="14.25" customHeight="1">
      <c r="G202" s="28"/>
      <c r="M202" s="28"/>
    </row>
    <row r="203" ht="14.25" customHeight="1">
      <c r="G203" s="28"/>
      <c r="M203" s="28"/>
    </row>
    <row r="204" ht="14.25" customHeight="1">
      <c r="G204" s="28"/>
      <c r="M204" s="28"/>
    </row>
    <row r="205" ht="14.25" customHeight="1">
      <c r="G205" s="28"/>
      <c r="M205" s="28"/>
    </row>
    <row r="206" ht="14.25" customHeight="1">
      <c r="G206" s="28"/>
      <c r="M206" s="28"/>
    </row>
    <row r="207" ht="14.25" customHeight="1">
      <c r="G207" s="28"/>
      <c r="M207" s="28"/>
    </row>
    <row r="208" ht="14.25" customHeight="1">
      <c r="G208" s="28"/>
      <c r="M208" s="28"/>
    </row>
    <row r="209" ht="14.25" customHeight="1">
      <c r="G209" s="28"/>
      <c r="M209" s="28"/>
    </row>
    <row r="210" ht="14.25" customHeight="1">
      <c r="G210" s="28"/>
      <c r="M210" s="28"/>
    </row>
    <row r="211" ht="14.25" customHeight="1">
      <c r="G211" s="28"/>
      <c r="M211" s="28"/>
    </row>
    <row r="212" ht="14.25" customHeight="1">
      <c r="G212" s="28"/>
      <c r="M212" s="28"/>
    </row>
    <row r="213" ht="14.25" customHeight="1">
      <c r="G213" s="28"/>
      <c r="M213" s="28"/>
    </row>
    <row r="214" ht="14.25" customHeight="1">
      <c r="G214" s="28"/>
      <c r="M214" s="28"/>
    </row>
    <row r="215" ht="14.25" customHeight="1">
      <c r="G215" s="28"/>
      <c r="M215" s="28"/>
    </row>
    <row r="216" ht="14.25" customHeight="1">
      <c r="G216" s="28"/>
      <c r="M216" s="28"/>
    </row>
    <row r="217" ht="14.25" customHeight="1">
      <c r="G217" s="28"/>
      <c r="M217" s="28"/>
    </row>
    <row r="218" ht="14.25" customHeight="1">
      <c r="G218" s="28"/>
      <c r="M218" s="28"/>
    </row>
    <row r="219" ht="14.25" customHeight="1">
      <c r="G219" s="28"/>
      <c r="M219" s="28"/>
    </row>
    <row r="220" ht="14.25" customHeight="1">
      <c r="G220" s="28"/>
      <c r="M220" s="28"/>
    </row>
    <row r="221" ht="14.25" customHeight="1">
      <c r="G221" s="28"/>
      <c r="M221" s="28"/>
    </row>
    <row r="222" ht="14.25" customHeight="1">
      <c r="G222" s="28"/>
      <c r="M222" s="28"/>
    </row>
    <row r="223" ht="14.25" customHeight="1">
      <c r="G223" s="28"/>
      <c r="M223" s="28"/>
    </row>
    <row r="224" ht="14.25" customHeight="1">
      <c r="G224" s="28"/>
      <c r="M224" s="28"/>
    </row>
    <row r="225" ht="14.25" customHeight="1">
      <c r="G225" s="28"/>
      <c r="M225" s="28"/>
    </row>
    <row r="226" ht="14.25" customHeight="1">
      <c r="G226" s="28"/>
      <c r="M226" s="28"/>
    </row>
    <row r="227" ht="14.25" customHeight="1">
      <c r="G227" s="28"/>
      <c r="M227" s="28"/>
    </row>
    <row r="228" ht="14.25" customHeight="1">
      <c r="G228" s="28"/>
      <c r="M228" s="28"/>
    </row>
    <row r="229" ht="14.25" customHeight="1">
      <c r="G229" s="28"/>
      <c r="M229" s="28"/>
    </row>
    <row r="230" ht="14.25" customHeight="1">
      <c r="G230" s="28"/>
      <c r="M230" s="28"/>
    </row>
    <row r="231" ht="14.25" customHeight="1">
      <c r="G231" s="28"/>
      <c r="M231" s="28"/>
    </row>
    <row r="232" ht="14.25" customHeight="1">
      <c r="G232" s="28"/>
      <c r="M232" s="28"/>
    </row>
    <row r="233" ht="14.25" customHeight="1">
      <c r="G233" s="28"/>
      <c r="M233" s="28"/>
    </row>
    <row r="234" ht="14.25" customHeight="1">
      <c r="G234" s="28"/>
      <c r="M234" s="28"/>
    </row>
    <row r="235" ht="14.25" customHeight="1">
      <c r="G235" s="28"/>
      <c r="M235" s="28"/>
    </row>
    <row r="236" ht="14.25" customHeight="1">
      <c r="G236" s="28"/>
      <c r="M236" s="28"/>
    </row>
    <row r="237" ht="14.25" customHeight="1">
      <c r="G237" s="28"/>
      <c r="M237" s="28"/>
    </row>
    <row r="238" ht="14.25" customHeight="1">
      <c r="G238" s="28"/>
      <c r="M238" s="28"/>
    </row>
    <row r="239" ht="14.25" customHeight="1">
      <c r="G239" s="28"/>
      <c r="M239" s="28"/>
    </row>
    <row r="240" ht="14.25" customHeight="1">
      <c r="G240" s="28"/>
      <c r="M240" s="28"/>
    </row>
    <row r="241" ht="14.25" customHeight="1">
      <c r="G241" s="28"/>
      <c r="M241" s="28"/>
    </row>
    <row r="242" ht="14.25" customHeight="1">
      <c r="G242" s="28"/>
      <c r="M242" s="28"/>
    </row>
    <row r="243" ht="14.25" customHeight="1">
      <c r="G243" s="28"/>
      <c r="M243" s="28"/>
    </row>
    <row r="244" ht="14.25" customHeight="1">
      <c r="G244" s="28"/>
      <c r="M244" s="28"/>
    </row>
    <row r="245" ht="14.25" customHeight="1">
      <c r="G245" s="28"/>
      <c r="M245" s="28"/>
    </row>
    <row r="246" ht="14.25" customHeight="1">
      <c r="G246" s="28"/>
      <c r="M246" s="28"/>
    </row>
    <row r="247" ht="14.25" customHeight="1">
      <c r="G247" s="28"/>
      <c r="M247" s="28"/>
    </row>
    <row r="248" ht="14.25" customHeight="1">
      <c r="G248" s="28"/>
      <c r="M248" s="28"/>
    </row>
    <row r="249" ht="14.25" customHeight="1">
      <c r="G249" s="28"/>
      <c r="M249" s="28"/>
    </row>
    <row r="250" ht="14.25" customHeight="1">
      <c r="G250" s="28"/>
      <c r="M250" s="28"/>
    </row>
    <row r="251" ht="14.25" customHeight="1">
      <c r="G251" s="28"/>
      <c r="M251" s="28"/>
    </row>
    <row r="252" ht="14.25" customHeight="1">
      <c r="G252" s="28"/>
      <c r="M252" s="28"/>
    </row>
    <row r="253" ht="14.25" customHeight="1">
      <c r="G253" s="28"/>
      <c r="M253" s="28"/>
    </row>
    <row r="254" ht="14.25" customHeight="1">
      <c r="G254" s="28"/>
      <c r="M254" s="28"/>
    </row>
    <row r="255" ht="14.25" customHeight="1">
      <c r="G255" s="28"/>
      <c r="M255" s="28"/>
    </row>
    <row r="256" ht="14.25" customHeight="1">
      <c r="G256" s="28"/>
      <c r="M256" s="28"/>
    </row>
    <row r="257" ht="14.25" customHeight="1">
      <c r="G257" s="28"/>
      <c r="M257" s="28"/>
    </row>
    <row r="258" ht="14.25" customHeight="1">
      <c r="G258" s="28"/>
      <c r="M258" s="28"/>
    </row>
    <row r="259" ht="14.25" customHeight="1">
      <c r="G259" s="28"/>
      <c r="M259" s="28"/>
    </row>
    <row r="260" ht="14.25" customHeight="1">
      <c r="G260" s="28"/>
      <c r="M260" s="28"/>
    </row>
    <row r="261" ht="14.25" customHeight="1">
      <c r="G261" s="28"/>
      <c r="M261" s="28"/>
    </row>
    <row r="262" ht="14.25" customHeight="1">
      <c r="G262" s="28"/>
      <c r="M262" s="28"/>
    </row>
    <row r="263" ht="14.25" customHeight="1">
      <c r="G263" s="28"/>
      <c r="M263" s="28"/>
    </row>
    <row r="264" ht="14.25" customHeight="1">
      <c r="G264" s="28"/>
      <c r="M264" s="28"/>
    </row>
    <row r="265" ht="14.25" customHeight="1">
      <c r="G265" s="28"/>
      <c r="M265" s="28"/>
    </row>
    <row r="266" ht="14.25" customHeight="1">
      <c r="G266" s="28"/>
      <c r="M266" s="28"/>
    </row>
    <row r="267" ht="14.25" customHeight="1">
      <c r="G267" s="28"/>
      <c r="M267" s="28"/>
    </row>
    <row r="268" ht="14.25" customHeight="1">
      <c r="G268" s="28"/>
      <c r="M268" s="28"/>
    </row>
    <row r="269" ht="14.25" customHeight="1">
      <c r="G269" s="28"/>
      <c r="M269" s="28"/>
    </row>
    <row r="270" ht="14.25" customHeight="1">
      <c r="G270" s="28"/>
      <c r="M270" s="28"/>
    </row>
    <row r="271" ht="14.25" customHeight="1">
      <c r="G271" s="28"/>
      <c r="M271" s="28"/>
    </row>
    <row r="272" ht="14.25" customHeight="1">
      <c r="G272" s="28"/>
      <c r="M272" s="28"/>
    </row>
    <row r="273" ht="14.25" customHeight="1">
      <c r="G273" s="28"/>
      <c r="M273" s="28"/>
    </row>
    <row r="274" ht="14.25" customHeight="1">
      <c r="G274" s="28"/>
      <c r="M274" s="28"/>
    </row>
    <row r="275" ht="14.25" customHeight="1">
      <c r="G275" s="28"/>
      <c r="M275" s="28"/>
    </row>
    <row r="276" ht="14.25" customHeight="1">
      <c r="G276" s="28"/>
      <c r="M276" s="28"/>
    </row>
    <row r="277" ht="14.25" customHeight="1">
      <c r="G277" s="28"/>
      <c r="M277" s="28"/>
    </row>
    <row r="278" ht="14.25" customHeight="1">
      <c r="G278" s="28"/>
      <c r="M278" s="28"/>
    </row>
    <row r="279" ht="14.25" customHeight="1">
      <c r="G279" s="28"/>
      <c r="M279" s="28"/>
    </row>
    <row r="280" ht="14.25" customHeight="1">
      <c r="G280" s="28"/>
      <c r="M280" s="28"/>
    </row>
    <row r="281" ht="14.25" customHeight="1">
      <c r="G281" s="28"/>
      <c r="M281" s="28"/>
    </row>
    <row r="282" ht="14.25" customHeight="1">
      <c r="G282" s="28"/>
      <c r="M282" s="28"/>
    </row>
    <row r="283" ht="14.25" customHeight="1">
      <c r="G283" s="28"/>
      <c r="M283" s="28"/>
    </row>
    <row r="284" ht="14.25" customHeight="1">
      <c r="G284" s="28"/>
      <c r="M284" s="28"/>
    </row>
    <row r="285" ht="14.25" customHeight="1">
      <c r="G285" s="28"/>
      <c r="M285" s="28"/>
    </row>
    <row r="286" ht="14.25" customHeight="1">
      <c r="G286" s="28"/>
      <c r="M286" s="28"/>
    </row>
    <row r="287" ht="14.25" customHeight="1">
      <c r="G287" s="28"/>
      <c r="M287" s="28"/>
    </row>
    <row r="288" ht="14.25" customHeight="1">
      <c r="G288" s="28"/>
      <c r="M288" s="28"/>
    </row>
    <row r="289" ht="14.25" customHeight="1">
      <c r="G289" s="28"/>
      <c r="M289" s="28"/>
    </row>
    <row r="290" ht="14.25" customHeight="1">
      <c r="G290" s="28"/>
      <c r="M290" s="28"/>
    </row>
    <row r="291" ht="14.25" customHeight="1">
      <c r="G291" s="28"/>
      <c r="M291" s="28"/>
    </row>
    <row r="292" ht="14.25" customHeight="1">
      <c r="G292" s="28"/>
      <c r="M292" s="28"/>
    </row>
    <row r="293" ht="14.25" customHeight="1">
      <c r="G293" s="28"/>
      <c r="M293" s="28"/>
    </row>
    <row r="294" ht="14.25" customHeight="1">
      <c r="G294" s="28"/>
      <c r="M294" s="28"/>
    </row>
    <row r="295" ht="14.25" customHeight="1">
      <c r="G295" s="28"/>
      <c r="M295" s="28"/>
    </row>
    <row r="296" ht="14.25" customHeight="1">
      <c r="G296" s="28"/>
      <c r="M296" s="28"/>
    </row>
    <row r="297" ht="14.25" customHeight="1">
      <c r="G297" s="28"/>
      <c r="M297" s="28"/>
    </row>
    <row r="298" ht="14.25" customHeight="1">
      <c r="G298" s="28"/>
      <c r="M298" s="28"/>
    </row>
    <row r="299" ht="14.25" customHeight="1">
      <c r="G299" s="28"/>
      <c r="M299" s="28"/>
    </row>
    <row r="300" ht="14.25" customHeight="1">
      <c r="G300" s="28"/>
      <c r="M300" s="28"/>
    </row>
    <row r="301" ht="14.25" customHeight="1">
      <c r="G301" s="28"/>
      <c r="M301" s="28"/>
    </row>
    <row r="302" ht="14.25" customHeight="1">
      <c r="G302" s="28"/>
      <c r="M302" s="28"/>
    </row>
    <row r="303" ht="14.25" customHeight="1">
      <c r="G303" s="28"/>
      <c r="M303" s="28"/>
    </row>
    <row r="304" ht="14.25" customHeight="1">
      <c r="G304" s="28"/>
      <c r="M304" s="28"/>
    </row>
    <row r="305" ht="14.25" customHeight="1">
      <c r="G305" s="28"/>
      <c r="M305" s="28"/>
    </row>
    <row r="306" ht="14.25" customHeight="1">
      <c r="G306" s="28"/>
      <c r="M306" s="28"/>
    </row>
    <row r="307" ht="14.25" customHeight="1">
      <c r="G307" s="28"/>
      <c r="M307" s="28"/>
    </row>
    <row r="308" ht="14.25" customHeight="1">
      <c r="G308" s="28"/>
      <c r="M308" s="28"/>
    </row>
    <row r="309" ht="14.25" customHeight="1">
      <c r="G309" s="28"/>
      <c r="M309" s="28"/>
    </row>
    <row r="310" ht="14.25" customHeight="1">
      <c r="G310" s="28"/>
      <c r="M310" s="28"/>
    </row>
    <row r="311" ht="14.25" customHeight="1">
      <c r="G311" s="28"/>
      <c r="M311" s="28"/>
    </row>
    <row r="312" ht="14.25" customHeight="1">
      <c r="G312" s="28"/>
      <c r="M312" s="28"/>
    </row>
    <row r="313" ht="14.25" customHeight="1">
      <c r="G313" s="28"/>
      <c r="M313" s="28"/>
    </row>
    <row r="314" ht="14.25" customHeight="1">
      <c r="G314" s="28"/>
      <c r="M314" s="28"/>
    </row>
    <row r="315" ht="14.25" customHeight="1">
      <c r="G315" s="28"/>
      <c r="M315" s="28"/>
    </row>
    <row r="316" ht="14.25" customHeight="1">
      <c r="G316" s="28"/>
      <c r="M316" s="28"/>
    </row>
    <row r="317" ht="14.25" customHeight="1">
      <c r="G317" s="28"/>
      <c r="M317" s="28"/>
    </row>
    <row r="318" ht="14.25" customHeight="1">
      <c r="G318" s="28"/>
      <c r="M318" s="28"/>
    </row>
    <row r="319" ht="14.25" customHeight="1">
      <c r="G319" s="28"/>
      <c r="M319" s="28"/>
    </row>
    <row r="320" ht="14.25" customHeight="1">
      <c r="G320" s="28"/>
      <c r="M320" s="28"/>
    </row>
    <row r="321" ht="14.25" customHeight="1">
      <c r="G321" s="28"/>
      <c r="M321" s="28"/>
    </row>
    <row r="322" ht="14.25" customHeight="1">
      <c r="G322" s="28"/>
      <c r="M322" s="28"/>
    </row>
    <row r="323" ht="14.25" customHeight="1">
      <c r="G323" s="28"/>
      <c r="M323" s="28"/>
    </row>
    <row r="324" ht="14.25" customHeight="1">
      <c r="G324" s="28"/>
      <c r="M324" s="28"/>
    </row>
    <row r="325" ht="14.25" customHeight="1">
      <c r="G325" s="28"/>
      <c r="M325" s="28"/>
    </row>
    <row r="326" ht="14.25" customHeight="1">
      <c r="G326" s="28"/>
      <c r="M326" s="28"/>
    </row>
    <row r="327" ht="14.25" customHeight="1">
      <c r="G327" s="28"/>
      <c r="M327" s="28"/>
    </row>
    <row r="328" ht="14.25" customHeight="1">
      <c r="G328" s="28"/>
      <c r="M328" s="28"/>
    </row>
    <row r="329" ht="14.25" customHeight="1">
      <c r="G329" s="28"/>
      <c r="M329" s="28"/>
    </row>
    <row r="330" ht="14.25" customHeight="1">
      <c r="G330" s="28"/>
      <c r="M330" s="28"/>
    </row>
    <row r="331" ht="14.25" customHeight="1">
      <c r="G331" s="28"/>
      <c r="M331" s="28"/>
    </row>
    <row r="332" ht="14.25" customHeight="1">
      <c r="G332" s="28"/>
      <c r="M332" s="28"/>
    </row>
    <row r="333" ht="14.25" customHeight="1">
      <c r="G333" s="28"/>
      <c r="M333" s="28"/>
    </row>
    <row r="334" ht="14.25" customHeight="1">
      <c r="G334" s="28"/>
      <c r="M334" s="28"/>
    </row>
    <row r="335" ht="14.25" customHeight="1">
      <c r="G335" s="28"/>
      <c r="M335" s="28"/>
    </row>
    <row r="336" ht="14.25" customHeight="1">
      <c r="G336" s="28"/>
      <c r="M336" s="28"/>
    </row>
    <row r="337" ht="14.25" customHeight="1">
      <c r="G337" s="28"/>
      <c r="M337" s="28"/>
    </row>
    <row r="338" ht="14.25" customHeight="1">
      <c r="G338" s="28"/>
      <c r="M338" s="28"/>
    </row>
    <row r="339" ht="14.25" customHeight="1">
      <c r="G339" s="28"/>
      <c r="M339" s="28"/>
    </row>
    <row r="340" ht="14.25" customHeight="1">
      <c r="G340" s="28"/>
      <c r="M340" s="28"/>
    </row>
    <row r="341" ht="14.25" customHeight="1">
      <c r="G341" s="28"/>
      <c r="M341" s="28"/>
    </row>
    <row r="342" ht="14.25" customHeight="1">
      <c r="G342" s="28"/>
      <c r="M342" s="28"/>
    </row>
    <row r="343" ht="14.25" customHeight="1">
      <c r="G343" s="28"/>
      <c r="M343" s="28"/>
    </row>
    <row r="344" ht="14.25" customHeight="1">
      <c r="G344" s="28"/>
      <c r="M344" s="28"/>
    </row>
    <row r="345" ht="14.25" customHeight="1">
      <c r="G345" s="28"/>
      <c r="M345" s="28"/>
    </row>
    <row r="346" ht="14.25" customHeight="1">
      <c r="G346" s="28"/>
      <c r="M346" s="28"/>
    </row>
    <row r="347" ht="14.25" customHeight="1">
      <c r="G347" s="28"/>
      <c r="M347" s="28"/>
    </row>
    <row r="348" ht="14.25" customHeight="1">
      <c r="G348" s="28"/>
      <c r="M348" s="28"/>
    </row>
    <row r="349" ht="14.25" customHeight="1">
      <c r="G349" s="28"/>
      <c r="M349" s="28"/>
    </row>
    <row r="350" ht="14.25" customHeight="1">
      <c r="G350" s="28"/>
      <c r="M350" s="28"/>
    </row>
    <row r="351" ht="14.25" customHeight="1">
      <c r="G351" s="28"/>
      <c r="M351" s="28"/>
    </row>
    <row r="352" ht="14.25" customHeight="1">
      <c r="G352" s="28"/>
      <c r="M352" s="28"/>
    </row>
    <row r="353" ht="14.25" customHeight="1">
      <c r="G353" s="28"/>
      <c r="M353" s="28"/>
    </row>
    <row r="354" ht="14.25" customHeight="1">
      <c r="G354" s="28"/>
      <c r="M354" s="28"/>
    </row>
    <row r="355" ht="14.25" customHeight="1">
      <c r="G355" s="28"/>
      <c r="M355" s="28"/>
    </row>
    <row r="356" ht="14.25" customHeight="1">
      <c r="G356" s="28"/>
      <c r="M356" s="28"/>
    </row>
    <row r="357" ht="14.25" customHeight="1">
      <c r="G357" s="28"/>
      <c r="M357" s="28"/>
    </row>
    <row r="358" ht="14.25" customHeight="1">
      <c r="G358" s="28"/>
      <c r="M358" s="28"/>
    </row>
    <row r="359" ht="14.25" customHeight="1">
      <c r="G359" s="28"/>
      <c r="M359" s="28"/>
    </row>
    <row r="360" ht="14.25" customHeight="1">
      <c r="G360" s="28"/>
      <c r="M360" s="28"/>
    </row>
    <row r="361" ht="14.25" customHeight="1">
      <c r="G361" s="28"/>
      <c r="M361" s="28"/>
    </row>
    <row r="362" ht="14.25" customHeight="1">
      <c r="G362" s="28"/>
      <c r="M362" s="28"/>
    </row>
    <row r="363" ht="14.25" customHeight="1">
      <c r="G363" s="28"/>
      <c r="M363" s="28"/>
    </row>
    <row r="364" ht="14.25" customHeight="1">
      <c r="G364" s="28"/>
      <c r="M364" s="28"/>
    </row>
    <row r="365" ht="14.25" customHeight="1">
      <c r="G365" s="28"/>
      <c r="M365" s="28"/>
    </row>
    <row r="366" ht="14.25" customHeight="1">
      <c r="G366" s="28"/>
      <c r="M366" s="28"/>
    </row>
    <row r="367" ht="14.25" customHeight="1">
      <c r="G367" s="28"/>
      <c r="M367" s="28"/>
    </row>
    <row r="368" ht="14.25" customHeight="1">
      <c r="G368" s="28"/>
      <c r="M368" s="28"/>
    </row>
    <row r="369" ht="14.25" customHeight="1">
      <c r="G369" s="28"/>
      <c r="M369" s="28"/>
    </row>
    <row r="370" ht="14.25" customHeight="1">
      <c r="G370" s="28"/>
      <c r="M370" s="28"/>
    </row>
    <row r="371" ht="14.25" customHeight="1">
      <c r="G371" s="28"/>
      <c r="M371" s="28"/>
    </row>
    <row r="372" ht="14.25" customHeight="1">
      <c r="G372" s="28"/>
      <c r="M372" s="28"/>
    </row>
    <row r="373" ht="14.25" customHeight="1">
      <c r="G373" s="28"/>
      <c r="M373" s="28"/>
    </row>
    <row r="374" ht="14.25" customHeight="1">
      <c r="G374" s="28"/>
      <c r="M374" s="28"/>
    </row>
    <row r="375" ht="14.25" customHeight="1">
      <c r="G375" s="28"/>
      <c r="M375" s="28"/>
    </row>
    <row r="376" ht="14.25" customHeight="1">
      <c r="G376" s="28"/>
      <c r="M376" s="28"/>
    </row>
    <row r="377" ht="14.25" customHeight="1">
      <c r="G377" s="28"/>
      <c r="M377" s="28"/>
    </row>
    <row r="378" ht="14.25" customHeight="1">
      <c r="G378" s="28"/>
      <c r="M378" s="28"/>
    </row>
    <row r="379" ht="14.25" customHeight="1">
      <c r="G379" s="28"/>
      <c r="M379" s="28"/>
    </row>
    <row r="380" ht="14.25" customHeight="1">
      <c r="G380" s="28"/>
      <c r="M380" s="28"/>
    </row>
    <row r="381" ht="14.25" customHeight="1">
      <c r="G381" s="28"/>
      <c r="M381" s="28"/>
    </row>
    <row r="382" ht="14.25" customHeight="1">
      <c r="G382" s="28"/>
      <c r="M382" s="28"/>
    </row>
    <row r="383" ht="14.25" customHeight="1">
      <c r="G383" s="28"/>
      <c r="M383" s="28"/>
    </row>
    <row r="384" ht="14.25" customHeight="1">
      <c r="G384" s="28"/>
      <c r="M384" s="28"/>
    </row>
    <row r="385" ht="14.25" customHeight="1">
      <c r="G385" s="28"/>
      <c r="M385" s="28"/>
    </row>
    <row r="386" ht="14.25" customHeight="1">
      <c r="G386" s="28"/>
      <c r="M386" s="28"/>
    </row>
    <row r="387" ht="14.25" customHeight="1">
      <c r="G387" s="28"/>
      <c r="M387" s="28"/>
    </row>
    <row r="388" ht="14.25" customHeight="1">
      <c r="G388" s="28"/>
      <c r="M388" s="28"/>
    </row>
    <row r="389" ht="14.25" customHeight="1">
      <c r="G389" s="28"/>
      <c r="M389" s="28"/>
    </row>
    <row r="390" ht="14.25" customHeight="1">
      <c r="G390" s="28"/>
      <c r="M390" s="28"/>
    </row>
    <row r="391" ht="14.25" customHeight="1">
      <c r="G391" s="28"/>
      <c r="M391" s="28"/>
    </row>
    <row r="392" ht="14.25" customHeight="1">
      <c r="G392" s="28"/>
      <c r="M392" s="28"/>
    </row>
    <row r="393" ht="14.25" customHeight="1">
      <c r="G393" s="28"/>
      <c r="M393" s="28"/>
    </row>
    <row r="394" ht="14.25" customHeight="1">
      <c r="G394" s="28"/>
      <c r="M394" s="28"/>
    </row>
    <row r="395" ht="14.25" customHeight="1">
      <c r="G395" s="28"/>
      <c r="M395" s="28"/>
    </row>
    <row r="396" ht="14.25" customHeight="1">
      <c r="G396" s="28"/>
      <c r="M396" s="28"/>
    </row>
    <row r="397" ht="14.25" customHeight="1">
      <c r="G397" s="28"/>
      <c r="M397" s="28"/>
    </row>
    <row r="398" ht="14.25" customHeight="1">
      <c r="G398" s="28"/>
      <c r="M398" s="28"/>
    </row>
    <row r="399" ht="14.25" customHeight="1">
      <c r="G399" s="28"/>
      <c r="M399" s="28"/>
    </row>
    <row r="400" ht="14.25" customHeight="1">
      <c r="G400" s="28"/>
      <c r="M400" s="28"/>
    </row>
    <row r="401" ht="14.25" customHeight="1">
      <c r="G401" s="28"/>
      <c r="M401" s="28"/>
    </row>
    <row r="402" ht="14.25" customHeight="1">
      <c r="G402" s="28"/>
      <c r="M402" s="28"/>
    </row>
    <row r="403" ht="14.25" customHeight="1">
      <c r="G403" s="28"/>
      <c r="M403" s="28"/>
    </row>
    <row r="404" ht="14.25" customHeight="1">
      <c r="G404" s="28"/>
      <c r="M404" s="28"/>
    </row>
    <row r="405" ht="14.25" customHeight="1">
      <c r="G405" s="28"/>
      <c r="M405" s="28"/>
    </row>
    <row r="406" ht="14.25" customHeight="1">
      <c r="G406" s="28"/>
      <c r="M406" s="28"/>
    </row>
    <row r="407" ht="14.25" customHeight="1">
      <c r="G407" s="28"/>
      <c r="M407" s="28"/>
    </row>
    <row r="408" ht="14.25" customHeight="1">
      <c r="G408" s="28"/>
      <c r="M408" s="28"/>
    </row>
    <row r="409" ht="14.25" customHeight="1">
      <c r="G409" s="28"/>
      <c r="M409" s="28"/>
    </row>
    <row r="410" ht="14.25" customHeight="1">
      <c r="G410" s="28"/>
      <c r="M410" s="28"/>
    </row>
    <row r="411" ht="14.25" customHeight="1">
      <c r="G411" s="28"/>
      <c r="M411" s="28"/>
    </row>
    <row r="412" ht="14.25" customHeight="1">
      <c r="G412" s="28"/>
      <c r="M412" s="28"/>
    </row>
    <row r="413" ht="14.25" customHeight="1">
      <c r="G413" s="28"/>
      <c r="M413" s="28"/>
    </row>
    <row r="414" ht="14.25" customHeight="1">
      <c r="G414" s="28"/>
      <c r="M414" s="28"/>
    </row>
    <row r="415" ht="14.25" customHeight="1">
      <c r="G415" s="28"/>
      <c r="M415" s="28"/>
    </row>
    <row r="416" ht="14.25" customHeight="1">
      <c r="G416" s="28"/>
      <c r="M416" s="28"/>
    </row>
    <row r="417" ht="14.25" customHeight="1">
      <c r="G417" s="28"/>
      <c r="M417" s="28"/>
    </row>
    <row r="418" ht="14.25" customHeight="1">
      <c r="G418" s="28"/>
      <c r="M418" s="28"/>
    </row>
    <row r="419" ht="14.25" customHeight="1">
      <c r="G419" s="28"/>
      <c r="M419" s="28"/>
    </row>
    <row r="420" ht="14.25" customHeight="1">
      <c r="G420" s="28"/>
      <c r="M420" s="28"/>
    </row>
    <row r="421" ht="14.25" customHeight="1">
      <c r="G421" s="28"/>
      <c r="M421" s="28"/>
    </row>
    <row r="422" ht="14.25" customHeight="1">
      <c r="G422" s="28"/>
      <c r="M422" s="28"/>
    </row>
    <row r="423" ht="14.25" customHeight="1">
      <c r="G423" s="28"/>
      <c r="M423" s="28"/>
    </row>
    <row r="424" ht="14.25" customHeight="1">
      <c r="G424" s="28"/>
      <c r="M424" s="28"/>
    </row>
    <row r="425" ht="14.25" customHeight="1">
      <c r="G425" s="28"/>
      <c r="M425" s="28"/>
    </row>
    <row r="426" ht="14.25" customHeight="1">
      <c r="G426" s="28"/>
      <c r="M426" s="28"/>
    </row>
    <row r="427" ht="14.25" customHeight="1">
      <c r="G427" s="28"/>
      <c r="M427" s="28"/>
    </row>
    <row r="428" ht="14.25" customHeight="1">
      <c r="G428" s="28"/>
      <c r="M428" s="28"/>
    </row>
    <row r="429" ht="14.25" customHeight="1">
      <c r="G429" s="28"/>
      <c r="M429" s="28"/>
    </row>
    <row r="430" ht="14.25" customHeight="1">
      <c r="G430" s="28"/>
      <c r="M430" s="28"/>
    </row>
    <row r="431" ht="14.25" customHeight="1">
      <c r="G431" s="28"/>
      <c r="M431" s="28"/>
    </row>
    <row r="432" ht="14.25" customHeight="1">
      <c r="G432" s="28"/>
      <c r="M432" s="28"/>
    </row>
    <row r="433" ht="14.25" customHeight="1">
      <c r="G433" s="28"/>
      <c r="M433" s="28"/>
    </row>
    <row r="434" ht="14.25" customHeight="1">
      <c r="G434" s="28"/>
      <c r="M434" s="28"/>
    </row>
    <row r="435" ht="14.25" customHeight="1">
      <c r="G435" s="28"/>
      <c r="M435" s="28"/>
    </row>
    <row r="436" ht="14.25" customHeight="1">
      <c r="G436" s="28"/>
      <c r="M436" s="28"/>
    </row>
    <row r="437" ht="14.25" customHeight="1">
      <c r="G437" s="28"/>
      <c r="M437" s="28"/>
    </row>
    <row r="438" ht="14.25" customHeight="1">
      <c r="G438" s="28"/>
      <c r="M438" s="28"/>
    </row>
    <row r="439" ht="14.25" customHeight="1">
      <c r="G439" s="28"/>
      <c r="M439" s="28"/>
    </row>
    <row r="440" ht="14.25" customHeight="1">
      <c r="G440" s="28"/>
      <c r="M440" s="28"/>
    </row>
    <row r="441" ht="14.25" customHeight="1">
      <c r="G441" s="28"/>
      <c r="M441" s="28"/>
    </row>
    <row r="442" ht="14.25" customHeight="1">
      <c r="G442" s="28"/>
      <c r="M442" s="28"/>
    </row>
    <row r="443" ht="14.25" customHeight="1">
      <c r="G443" s="28"/>
      <c r="M443" s="28"/>
    </row>
    <row r="444" ht="14.25" customHeight="1">
      <c r="G444" s="28"/>
      <c r="M444" s="28"/>
    </row>
    <row r="445" ht="14.25" customHeight="1">
      <c r="G445" s="28"/>
      <c r="M445" s="28"/>
    </row>
    <row r="446" ht="14.25" customHeight="1">
      <c r="G446" s="28"/>
      <c r="M446" s="28"/>
    </row>
    <row r="447" ht="14.25" customHeight="1">
      <c r="G447" s="28"/>
      <c r="M447" s="28"/>
    </row>
    <row r="448" ht="14.25" customHeight="1">
      <c r="G448" s="28"/>
      <c r="M448" s="28"/>
    </row>
    <row r="449" ht="14.25" customHeight="1">
      <c r="G449" s="28"/>
      <c r="M449" s="28"/>
    </row>
    <row r="450" ht="14.25" customHeight="1">
      <c r="G450" s="28"/>
      <c r="M450" s="28"/>
    </row>
    <row r="451" ht="14.25" customHeight="1">
      <c r="G451" s="28"/>
      <c r="M451" s="28"/>
    </row>
    <row r="452" ht="14.25" customHeight="1">
      <c r="G452" s="28"/>
      <c r="M452" s="28"/>
    </row>
    <row r="453" ht="14.25" customHeight="1">
      <c r="G453" s="28"/>
      <c r="M453" s="28"/>
    </row>
    <row r="454" ht="14.25" customHeight="1">
      <c r="G454" s="28"/>
      <c r="M454" s="28"/>
    </row>
    <row r="455" ht="14.25" customHeight="1">
      <c r="G455" s="28"/>
      <c r="M455" s="28"/>
    </row>
    <row r="456" ht="14.25" customHeight="1">
      <c r="G456" s="28"/>
      <c r="M456" s="28"/>
    </row>
    <row r="457" ht="14.25" customHeight="1">
      <c r="G457" s="28"/>
      <c r="M457" s="28"/>
    </row>
    <row r="458" ht="14.25" customHeight="1">
      <c r="G458" s="28"/>
      <c r="M458" s="28"/>
    </row>
    <row r="459" ht="14.25" customHeight="1">
      <c r="G459" s="28"/>
      <c r="M459" s="28"/>
    </row>
    <row r="460" ht="14.25" customHeight="1">
      <c r="G460" s="28"/>
      <c r="M460" s="28"/>
    </row>
    <row r="461" ht="14.25" customHeight="1">
      <c r="G461" s="28"/>
      <c r="M461" s="28"/>
    </row>
    <row r="462" ht="14.25" customHeight="1">
      <c r="G462" s="28"/>
      <c r="M462" s="28"/>
    </row>
    <row r="463" ht="14.25" customHeight="1">
      <c r="G463" s="28"/>
      <c r="M463" s="28"/>
    </row>
    <row r="464" ht="14.25" customHeight="1">
      <c r="G464" s="28"/>
      <c r="M464" s="28"/>
    </row>
    <row r="465" ht="14.25" customHeight="1">
      <c r="G465" s="28"/>
      <c r="M465" s="28"/>
    </row>
    <row r="466" ht="14.25" customHeight="1">
      <c r="G466" s="28"/>
      <c r="M466" s="28"/>
    </row>
    <row r="467" ht="14.25" customHeight="1">
      <c r="G467" s="28"/>
      <c r="M467" s="28"/>
    </row>
    <row r="468" ht="14.25" customHeight="1">
      <c r="G468" s="28"/>
      <c r="M468" s="28"/>
    </row>
    <row r="469" ht="14.25" customHeight="1">
      <c r="G469" s="28"/>
      <c r="M469" s="28"/>
    </row>
    <row r="470" ht="14.25" customHeight="1">
      <c r="G470" s="28"/>
      <c r="M470" s="28"/>
    </row>
    <row r="471" ht="14.25" customHeight="1">
      <c r="G471" s="28"/>
      <c r="M471" s="28"/>
    </row>
    <row r="472" ht="14.25" customHeight="1">
      <c r="G472" s="28"/>
      <c r="M472" s="28"/>
    </row>
    <row r="473" ht="14.25" customHeight="1">
      <c r="G473" s="28"/>
      <c r="M473" s="28"/>
    </row>
    <row r="474" ht="14.25" customHeight="1">
      <c r="G474" s="28"/>
      <c r="M474" s="28"/>
    </row>
    <row r="475" ht="14.25" customHeight="1">
      <c r="G475" s="28"/>
      <c r="M475" s="28"/>
    </row>
    <row r="476" ht="14.25" customHeight="1">
      <c r="G476" s="28"/>
      <c r="M476" s="28"/>
    </row>
    <row r="477" ht="14.25" customHeight="1">
      <c r="G477" s="28"/>
      <c r="M477" s="28"/>
    </row>
    <row r="478" ht="14.25" customHeight="1">
      <c r="G478" s="28"/>
      <c r="M478" s="28"/>
    </row>
    <row r="479" ht="14.25" customHeight="1">
      <c r="G479" s="28"/>
      <c r="M479" s="28"/>
    </row>
    <row r="480" ht="14.25" customHeight="1">
      <c r="G480" s="28"/>
      <c r="M480" s="28"/>
    </row>
    <row r="481" ht="14.25" customHeight="1">
      <c r="G481" s="28"/>
      <c r="M481" s="28"/>
    </row>
    <row r="482" ht="14.25" customHeight="1">
      <c r="G482" s="28"/>
      <c r="M482" s="28"/>
    </row>
    <row r="483" ht="14.25" customHeight="1">
      <c r="G483" s="28"/>
      <c r="M483" s="28"/>
    </row>
    <row r="484" ht="14.25" customHeight="1">
      <c r="G484" s="28"/>
      <c r="M484" s="28"/>
    </row>
    <row r="485" ht="14.25" customHeight="1">
      <c r="G485" s="28"/>
      <c r="M485" s="28"/>
    </row>
    <row r="486" ht="14.25" customHeight="1">
      <c r="G486" s="28"/>
      <c r="M486" s="28"/>
    </row>
    <row r="487" ht="14.25" customHeight="1">
      <c r="G487" s="28"/>
      <c r="M487" s="28"/>
    </row>
    <row r="488" ht="14.25" customHeight="1">
      <c r="G488" s="28"/>
      <c r="M488" s="28"/>
    </row>
    <row r="489" ht="14.25" customHeight="1">
      <c r="G489" s="28"/>
      <c r="M489" s="28"/>
    </row>
    <row r="490" ht="14.25" customHeight="1">
      <c r="G490" s="28"/>
      <c r="M490" s="28"/>
    </row>
    <row r="491" ht="14.25" customHeight="1">
      <c r="G491" s="28"/>
      <c r="M491" s="28"/>
    </row>
    <row r="492" ht="14.25" customHeight="1">
      <c r="G492" s="28"/>
      <c r="M492" s="28"/>
    </row>
    <row r="493" ht="14.25" customHeight="1">
      <c r="G493" s="28"/>
      <c r="M493" s="28"/>
    </row>
    <row r="494" ht="14.25" customHeight="1">
      <c r="G494" s="28"/>
      <c r="M494" s="28"/>
    </row>
    <row r="495" ht="14.25" customHeight="1">
      <c r="G495" s="28"/>
      <c r="M495" s="28"/>
    </row>
    <row r="496" ht="14.25" customHeight="1">
      <c r="G496" s="28"/>
      <c r="M496" s="28"/>
    </row>
    <row r="497" ht="14.25" customHeight="1">
      <c r="G497" s="28"/>
      <c r="M497" s="28"/>
    </row>
    <row r="498" ht="14.25" customHeight="1">
      <c r="G498" s="28"/>
      <c r="M498" s="28"/>
    </row>
    <row r="499" ht="14.25" customHeight="1">
      <c r="G499" s="28"/>
      <c r="M499" s="28"/>
    </row>
    <row r="500" ht="14.25" customHeight="1">
      <c r="G500" s="28"/>
      <c r="M500" s="28"/>
    </row>
    <row r="501" ht="14.25" customHeight="1">
      <c r="G501" s="28"/>
      <c r="M501" s="28"/>
    </row>
    <row r="502" ht="14.25" customHeight="1">
      <c r="G502" s="28"/>
      <c r="M502" s="28"/>
    </row>
    <row r="503" ht="14.25" customHeight="1">
      <c r="G503" s="28"/>
      <c r="M503" s="28"/>
    </row>
    <row r="504" ht="14.25" customHeight="1">
      <c r="G504" s="28"/>
      <c r="M504" s="28"/>
    </row>
    <row r="505" ht="14.25" customHeight="1">
      <c r="G505" s="28"/>
      <c r="M505" s="28"/>
    </row>
    <row r="506" ht="14.25" customHeight="1">
      <c r="G506" s="28"/>
      <c r="M506" s="28"/>
    </row>
    <row r="507" ht="14.25" customHeight="1">
      <c r="G507" s="28"/>
      <c r="M507" s="28"/>
    </row>
    <row r="508" ht="14.25" customHeight="1">
      <c r="G508" s="28"/>
      <c r="M508" s="28"/>
    </row>
    <row r="509" ht="14.25" customHeight="1">
      <c r="G509" s="28"/>
      <c r="M509" s="28"/>
    </row>
    <row r="510" ht="14.25" customHeight="1">
      <c r="G510" s="28"/>
      <c r="M510" s="28"/>
    </row>
    <row r="511" ht="14.25" customHeight="1">
      <c r="G511" s="28"/>
      <c r="M511" s="28"/>
    </row>
    <row r="512" ht="14.25" customHeight="1">
      <c r="G512" s="28"/>
      <c r="M512" s="28"/>
    </row>
    <row r="513" ht="14.25" customHeight="1">
      <c r="G513" s="28"/>
      <c r="M513" s="28"/>
    </row>
    <row r="514" ht="14.25" customHeight="1">
      <c r="G514" s="28"/>
      <c r="M514" s="28"/>
    </row>
    <row r="515" ht="14.25" customHeight="1">
      <c r="G515" s="28"/>
      <c r="M515" s="28"/>
    </row>
    <row r="516" ht="14.25" customHeight="1">
      <c r="G516" s="28"/>
      <c r="M516" s="28"/>
    </row>
    <row r="517" ht="14.25" customHeight="1">
      <c r="G517" s="28"/>
      <c r="M517" s="28"/>
    </row>
    <row r="518" ht="14.25" customHeight="1">
      <c r="G518" s="28"/>
      <c r="M518" s="28"/>
    </row>
    <row r="519" ht="14.25" customHeight="1">
      <c r="G519" s="28"/>
      <c r="M519" s="28"/>
    </row>
    <row r="520" ht="14.25" customHeight="1">
      <c r="G520" s="28"/>
      <c r="M520" s="28"/>
    </row>
    <row r="521" ht="14.25" customHeight="1">
      <c r="G521" s="28"/>
      <c r="M521" s="28"/>
    </row>
    <row r="522" ht="14.25" customHeight="1">
      <c r="G522" s="28"/>
      <c r="M522" s="28"/>
    </row>
    <row r="523" ht="14.25" customHeight="1">
      <c r="G523" s="28"/>
      <c r="M523" s="28"/>
    </row>
    <row r="524" ht="14.25" customHeight="1">
      <c r="G524" s="28"/>
      <c r="M524" s="28"/>
    </row>
    <row r="525" ht="14.25" customHeight="1">
      <c r="G525" s="28"/>
      <c r="M525" s="28"/>
    </row>
    <row r="526" ht="14.25" customHeight="1">
      <c r="G526" s="28"/>
      <c r="M526" s="28"/>
    </row>
    <row r="527" ht="14.25" customHeight="1">
      <c r="G527" s="28"/>
      <c r="M527" s="28"/>
    </row>
    <row r="528" ht="14.25" customHeight="1">
      <c r="G528" s="28"/>
      <c r="M528" s="28"/>
    </row>
    <row r="529" ht="14.25" customHeight="1">
      <c r="G529" s="28"/>
      <c r="M529" s="28"/>
    </row>
    <row r="530" ht="14.25" customHeight="1">
      <c r="G530" s="28"/>
      <c r="M530" s="28"/>
    </row>
    <row r="531" ht="14.25" customHeight="1">
      <c r="G531" s="28"/>
      <c r="M531" s="28"/>
    </row>
    <row r="532" ht="14.25" customHeight="1">
      <c r="G532" s="28"/>
      <c r="M532" s="28"/>
    </row>
    <row r="533" ht="14.25" customHeight="1">
      <c r="G533" s="28"/>
      <c r="M533" s="28"/>
    </row>
    <row r="534" ht="14.25" customHeight="1">
      <c r="G534" s="28"/>
      <c r="M534" s="28"/>
    </row>
    <row r="535" ht="14.25" customHeight="1">
      <c r="G535" s="28"/>
      <c r="M535" s="28"/>
    </row>
    <row r="536" ht="14.25" customHeight="1">
      <c r="G536" s="28"/>
      <c r="M536" s="28"/>
    </row>
    <row r="537" ht="14.25" customHeight="1">
      <c r="G537" s="28"/>
      <c r="M537" s="28"/>
    </row>
    <row r="538" ht="14.25" customHeight="1">
      <c r="G538" s="28"/>
      <c r="M538" s="28"/>
    </row>
    <row r="539" ht="14.25" customHeight="1">
      <c r="G539" s="28"/>
      <c r="M539" s="28"/>
    </row>
    <row r="540" ht="14.25" customHeight="1">
      <c r="G540" s="28"/>
      <c r="M540" s="28"/>
    </row>
    <row r="541" ht="14.25" customHeight="1">
      <c r="G541" s="28"/>
      <c r="M541" s="28"/>
    </row>
    <row r="542" ht="14.25" customHeight="1">
      <c r="G542" s="28"/>
      <c r="M542" s="28"/>
    </row>
    <row r="543" ht="14.25" customHeight="1">
      <c r="G543" s="28"/>
      <c r="M543" s="28"/>
    </row>
    <row r="544" ht="14.25" customHeight="1">
      <c r="G544" s="28"/>
      <c r="M544" s="28"/>
    </row>
    <row r="545" ht="14.25" customHeight="1">
      <c r="G545" s="28"/>
      <c r="M545" s="28"/>
    </row>
    <row r="546" ht="14.25" customHeight="1">
      <c r="G546" s="28"/>
      <c r="M546" s="28"/>
    </row>
    <row r="547" ht="14.25" customHeight="1">
      <c r="G547" s="28"/>
      <c r="M547" s="28"/>
    </row>
    <row r="548" ht="14.25" customHeight="1">
      <c r="G548" s="28"/>
      <c r="M548" s="28"/>
    </row>
    <row r="549" ht="14.25" customHeight="1">
      <c r="G549" s="28"/>
      <c r="M549" s="28"/>
    </row>
    <row r="550" ht="14.25" customHeight="1">
      <c r="G550" s="28"/>
      <c r="M550" s="28"/>
    </row>
    <row r="551" ht="14.25" customHeight="1">
      <c r="G551" s="28"/>
      <c r="M551" s="28"/>
    </row>
    <row r="552" ht="14.25" customHeight="1">
      <c r="G552" s="28"/>
      <c r="M552" s="28"/>
    </row>
    <row r="553" ht="14.25" customHeight="1">
      <c r="G553" s="28"/>
      <c r="M553" s="28"/>
    </row>
    <row r="554" ht="14.25" customHeight="1">
      <c r="G554" s="28"/>
      <c r="M554" s="28"/>
    </row>
    <row r="555" ht="14.25" customHeight="1">
      <c r="G555" s="28"/>
      <c r="M555" s="28"/>
    </row>
    <row r="556" ht="14.25" customHeight="1">
      <c r="G556" s="28"/>
      <c r="M556" s="28"/>
    </row>
    <row r="557" ht="14.25" customHeight="1">
      <c r="G557" s="28"/>
      <c r="M557" s="28"/>
    </row>
    <row r="558" ht="14.25" customHeight="1">
      <c r="G558" s="28"/>
      <c r="M558" s="28"/>
    </row>
    <row r="559" ht="14.25" customHeight="1">
      <c r="G559" s="28"/>
      <c r="M559" s="28"/>
    </row>
    <row r="560" ht="14.25" customHeight="1">
      <c r="G560" s="28"/>
      <c r="M560" s="28"/>
    </row>
    <row r="561" ht="14.25" customHeight="1">
      <c r="G561" s="28"/>
      <c r="M561" s="28"/>
    </row>
    <row r="562" ht="14.25" customHeight="1">
      <c r="G562" s="28"/>
      <c r="M562" s="28"/>
    </row>
    <row r="563" ht="14.25" customHeight="1">
      <c r="G563" s="28"/>
      <c r="M563" s="28"/>
    </row>
    <row r="564" ht="14.25" customHeight="1">
      <c r="G564" s="28"/>
      <c r="M564" s="28"/>
    </row>
    <row r="565" ht="14.25" customHeight="1">
      <c r="G565" s="28"/>
      <c r="M565" s="28"/>
    </row>
    <row r="566" ht="14.25" customHeight="1">
      <c r="G566" s="28"/>
      <c r="M566" s="28"/>
    </row>
    <row r="567" ht="14.25" customHeight="1">
      <c r="G567" s="28"/>
      <c r="M567" s="28"/>
    </row>
    <row r="568" ht="14.25" customHeight="1">
      <c r="G568" s="28"/>
      <c r="M568" s="28"/>
    </row>
    <row r="569" ht="14.25" customHeight="1">
      <c r="G569" s="28"/>
      <c r="M569" s="28"/>
    </row>
    <row r="570" ht="14.25" customHeight="1">
      <c r="G570" s="28"/>
      <c r="M570" s="28"/>
    </row>
    <row r="571" ht="14.25" customHeight="1">
      <c r="G571" s="28"/>
      <c r="M571" s="28"/>
    </row>
    <row r="572" ht="14.25" customHeight="1">
      <c r="G572" s="28"/>
      <c r="M572" s="28"/>
    </row>
    <row r="573" ht="14.25" customHeight="1">
      <c r="G573" s="28"/>
      <c r="M573" s="28"/>
    </row>
    <row r="574" ht="14.25" customHeight="1">
      <c r="G574" s="28"/>
      <c r="M574" s="28"/>
    </row>
    <row r="575" ht="14.25" customHeight="1">
      <c r="G575" s="28"/>
      <c r="M575" s="28"/>
    </row>
    <row r="576" ht="14.25" customHeight="1">
      <c r="G576" s="28"/>
      <c r="M576" s="28"/>
    </row>
    <row r="577" ht="14.25" customHeight="1">
      <c r="G577" s="28"/>
      <c r="M577" s="28"/>
    </row>
    <row r="578" ht="14.25" customHeight="1">
      <c r="G578" s="28"/>
      <c r="M578" s="28"/>
    </row>
    <row r="579" ht="14.25" customHeight="1">
      <c r="G579" s="28"/>
      <c r="M579" s="28"/>
    </row>
    <row r="580" ht="14.25" customHeight="1">
      <c r="G580" s="28"/>
      <c r="M580" s="28"/>
    </row>
    <row r="581" ht="14.25" customHeight="1">
      <c r="G581" s="28"/>
      <c r="M581" s="28"/>
    </row>
    <row r="582" ht="14.25" customHeight="1">
      <c r="G582" s="28"/>
      <c r="M582" s="28"/>
    </row>
    <row r="583" ht="14.25" customHeight="1">
      <c r="G583" s="28"/>
      <c r="M583" s="28"/>
    </row>
    <row r="584" ht="14.25" customHeight="1">
      <c r="G584" s="28"/>
      <c r="M584" s="28"/>
    </row>
    <row r="585" ht="14.25" customHeight="1">
      <c r="G585" s="28"/>
      <c r="M585" s="28"/>
    </row>
    <row r="586" ht="14.25" customHeight="1">
      <c r="G586" s="28"/>
      <c r="M586" s="28"/>
    </row>
    <row r="587" ht="14.25" customHeight="1">
      <c r="G587" s="28"/>
      <c r="M587" s="28"/>
    </row>
    <row r="588" ht="14.25" customHeight="1">
      <c r="G588" s="28"/>
      <c r="M588" s="28"/>
    </row>
    <row r="589" ht="14.25" customHeight="1">
      <c r="G589" s="28"/>
      <c r="M589" s="28"/>
    </row>
    <row r="590" ht="14.25" customHeight="1">
      <c r="G590" s="28"/>
      <c r="M590" s="28"/>
    </row>
    <row r="591" ht="14.25" customHeight="1">
      <c r="G591" s="28"/>
      <c r="M591" s="28"/>
    </row>
    <row r="592" ht="14.25" customHeight="1">
      <c r="G592" s="28"/>
      <c r="M592" s="28"/>
    </row>
    <row r="593" ht="14.25" customHeight="1">
      <c r="G593" s="28"/>
      <c r="M593" s="28"/>
    </row>
    <row r="594" ht="14.25" customHeight="1">
      <c r="G594" s="28"/>
      <c r="M594" s="28"/>
    </row>
    <row r="595" ht="14.25" customHeight="1">
      <c r="G595" s="28"/>
      <c r="M595" s="28"/>
    </row>
    <row r="596" ht="14.25" customHeight="1">
      <c r="G596" s="28"/>
      <c r="M596" s="28"/>
    </row>
    <row r="597" ht="14.25" customHeight="1">
      <c r="G597" s="28"/>
      <c r="M597" s="28"/>
    </row>
    <row r="598" ht="14.25" customHeight="1">
      <c r="G598" s="28"/>
      <c r="M598" s="28"/>
    </row>
    <row r="599" ht="14.25" customHeight="1">
      <c r="G599" s="28"/>
      <c r="M599" s="28"/>
    </row>
    <row r="600" ht="14.25" customHeight="1">
      <c r="G600" s="28"/>
      <c r="M600" s="28"/>
    </row>
    <row r="601" ht="14.25" customHeight="1">
      <c r="G601" s="28"/>
      <c r="M601" s="28"/>
    </row>
    <row r="602" ht="14.25" customHeight="1">
      <c r="G602" s="28"/>
      <c r="M602" s="28"/>
    </row>
    <row r="603" ht="14.25" customHeight="1">
      <c r="G603" s="28"/>
      <c r="M603" s="28"/>
    </row>
    <row r="604" ht="14.25" customHeight="1">
      <c r="G604" s="28"/>
      <c r="M604" s="28"/>
    </row>
    <row r="605" ht="14.25" customHeight="1">
      <c r="G605" s="28"/>
      <c r="M605" s="28"/>
    </row>
    <row r="606" ht="14.25" customHeight="1">
      <c r="G606" s="28"/>
      <c r="M606" s="28"/>
    </row>
    <row r="607" ht="14.25" customHeight="1">
      <c r="G607" s="28"/>
      <c r="M607" s="28"/>
    </row>
    <row r="608" ht="14.25" customHeight="1">
      <c r="G608" s="28"/>
      <c r="M608" s="28"/>
    </row>
    <row r="609" ht="14.25" customHeight="1">
      <c r="G609" s="28"/>
      <c r="M609" s="28"/>
    </row>
    <row r="610" ht="14.25" customHeight="1">
      <c r="G610" s="28"/>
      <c r="M610" s="28"/>
    </row>
    <row r="611" ht="14.25" customHeight="1">
      <c r="G611" s="28"/>
      <c r="M611" s="28"/>
    </row>
    <row r="612" ht="14.25" customHeight="1">
      <c r="G612" s="28"/>
      <c r="M612" s="28"/>
    </row>
    <row r="613" ht="14.25" customHeight="1">
      <c r="G613" s="28"/>
      <c r="M613" s="28"/>
    </row>
    <row r="614" ht="14.25" customHeight="1">
      <c r="G614" s="28"/>
      <c r="M614" s="28"/>
    </row>
    <row r="615" ht="14.25" customHeight="1">
      <c r="G615" s="28"/>
      <c r="M615" s="28"/>
    </row>
    <row r="616" ht="14.25" customHeight="1">
      <c r="G616" s="28"/>
      <c r="M616" s="28"/>
    </row>
    <row r="617" ht="14.25" customHeight="1">
      <c r="G617" s="28"/>
      <c r="M617" s="28"/>
    </row>
    <row r="618" ht="14.25" customHeight="1">
      <c r="G618" s="28"/>
      <c r="M618" s="28"/>
    </row>
    <row r="619" ht="14.25" customHeight="1">
      <c r="G619" s="28"/>
      <c r="M619" s="28"/>
    </row>
    <row r="620" ht="14.25" customHeight="1">
      <c r="G620" s="28"/>
      <c r="M620" s="28"/>
    </row>
    <row r="621" ht="14.25" customHeight="1">
      <c r="G621" s="28"/>
      <c r="M621" s="28"/>
    </row>
    <row r="622" ht="14.25" customHeight="1">
      <c r="G622" s="28"/>
      <c r="M622" s="28"/>
    </row>
    <row r="623" ht="14.25" customHeight="1">
      <c r="G623" s="28"/>
      <c r="M623" s="28"/>
    </row>
    <row r="624" ht="14.25" customHeight="1">
      <c r="G624" s="28"/>
      <c r="M624" s="28"/>
    </row>
    <row r="625" ht="14.25" customHeight="1">
      <c r="G625" s="28"/>
      <c r="M625" s="28"/>
    </row>
    <row r="626" ht="14.25" customHeight="1">
      <c r="G626" s="28"/>
      <c r="M626" s="28"/>
    </row>
    <row r="627" ht="14.25" customHeight="1">
      <c r="G627" s="28"/>
      <c r="M627" s="28"/>
    </row>
    <row r="628" ht="14.25" customHeight="1">
      <c r="G628" s="28"/>
      <c r="M628" s="28"/>
    </row>
    <row r="629" ht="14.25" customHeight="1">
      <c r="G629" s="28"/>
      <c r="M629" s="28"/>
    </row>
    <row r="630" ht="14.25" customHeight="1">
      <c r="G630" s="28"/>
      <c r="M630" s="28"/>
    </row>
    <row r="631" ht="14.25" customHeight="1">
      <c r="G631" s="28"/>
      <c r="M631" s="28"/>
    </row>
    <row r="632" ht="14.25" customHeight="1">
      <c r="G632" s="28"/>
      <c r="M632" s="28"/>
    </row>
    <row r="633" ht="14.25" customHeight="1">
      <c r="G633" s="28"/>
      <c r="M633" s="28"/>
    </row>
    <row r="634" ht="14.25" customHeight="1">
      <c r="G634" s="28"/>
      <c r="M634" s="28"/>
    </row>
    <row r="635" ht="14.25" customHeight="1">
      <c r="G635" s="28"/>
      <c r="M635" s="28"/>
    </row>
    <row r="636" ht="14.25" customHeight="1">
      <c r="G636" s="28"/>
      <c r="M636" s="28"/>
    </row>
    <row r="637" ht="14.25" customHeight="1">
      <c r="G637" s="28"/>
      <c r="M637" s="28"/>
    </row>
    <row r="638" ht="14.25" customHeight="1">
      <c r="G638" s="28"/>
      <c r="M638" s="28"/>
    </row>
    <row r="639" ht="14.25" customHeight="1">
      <c r="G639" s="28"/>
      <c r="M639" s="28"/>
    </row>
    <row r="640" ht="14.25" customHeight="1">
      <c r="G640" s="28"/>
      <c r="M640" s="28"/>
    </row>
    <row r="641" ht="14.25" customHeight="1">
      <c r="G641" s="28"/>
      <c r="M641" s="28"/>
    </row>
    <row r="642" ht="14.25" customHeight="1">
      <c r="G642" s="28"/>
      <c r="M642" s="28"/>
    </row>
    <row r="643" ht="14.25" customHeight="1">
      <c r="G643" s="28"/>
      <c r="M643" s="28"/>
    </row>
    <row r="644" ht="14.25" customHeight="1">
      <c r="G644" s="28"/>
      <c r="M644" s="28"/>
    </row>
    <row r="645" ht="14.25" customHeight="1">
      <c r="G645" s="28"/>
      <c r="M645" s="28"/>
    </row>
    <row r="646" ht="14.25" customHeight="1">
      <c r="G646" s="28"/>
      <c r="M646" s="28"/>
    </row>
    <row r="647" ht="14.25" customHeight="1">
      <c r="G647" s="28"/>
      <c r="M647" s="28"/>
    </row>
    <row r="648" ht="14.25" customHeight="1">
      <c r="G648" s="28"/>
      <c r="M648" s="28"/>
    </row>
    <row r="649" ht="14.25" customHeight="1">
      <c r="G649" s="28"/>
      <c r="M649" s="28"/>
    </row>
    <row r="650" ht="14.25" customHeight="1">
      <c r="G650" s="28"/>
      <c r="M650" s="28"/>
    </row>
    <row r="651" ht="14.25" customHeight="1">
      <c r="G651" s="28"/>
      <c r="M651" s="28"/>
    </row>
    <row r="652" ht="14.25" customHeight="1">
      <c r="G652" s="28"/>
      <c r="M652" s="28"/>
    </row>
    <row r="653" ht="14.25" customHeight="1">
      <c r="G653" s="28"/>
      <c r="M653" s="28"/>
    </row>
    <row r="654" ht="14.25" customHeight="1">
      <c r="G654" s="28"/>
      <c r="M654" s="28"/>
    </row>
    <row r="655" ht="14.25" customHeight="1">
      <c r="G655" s="28"/>
      <c r="M655" s="28"/>
    </row>
    <row r="656" ht="14.25" customHeight="1">
      <c r="G656" s="28"/>
      <c r="M656" s="28"/>
    </row>
    <row r="657" ht="14.25" customHeight="1">
      <c r="G657" s="28"/>
      <c r="M657" s="28"/>
    </row>
    <row r="658" ht="14.25" customHeight="1">
      <c r="G658" s="28"/>
      <c r="M658" s="28"/>
    </row>
    <row r="659" ht="14.25" customHeight="1">
      <c r="G659" s="28"/>
      <c r="M659" s="28"/>
    </row>
    <row r="660" ht="14.25" customHeight="1">
      <c r="G660" s="28"/>
      <c r="M660" s="28"/>
    </row>
    <row r="661" ht="14.25" customHeight="1">
      <c r="G661" s="28"/>
      <c r="M661" s="28"/>
    </row>
    <row r="662" ht="14.25" customHeight="1">
      <c r="G662" s="28"/>
      <c r="M662" s="28"/>
    </row>
    <row r="663" ht="14.25" customHeight="1">
      <c r="G663" s="28"/>
      <c r="M663" s="28"/>
    </row>
    <row r="664" ht="14.25" customHeight="1">
      <c r="G664" s="28"/>
      <c r="M664" s="28"/>
    </row>
    <row r="665" ht="14.25" customHeight="1">
      <c r="G665" s="28"/>
      <c r="M665" s="28"/>
    </row>
    <row r="666" ht="14.25" customHeight="1">
      <c r="G666" s="28"/>
      <c r="M666" s="28"/>
    </row>
    <row r="667" ht="14.25" customHeight="1">
      <c r="G667" s="28"/>
      <c r="M667" s="28"/>
    </row>
    <row r="668" ht="14.25" customHeight="1">
      <c r="G668" s="28"/>
      <c r="M668" s="28"/>
    </row>
    <row r="669" ht="14.25" customHeight="1">
      <c r="G669" s="28"/>
      <c r="M669" s="28"/>
    </row>
    <row r="670" ht="14.25" customHeight="1">
      <c r="G670" s="28"/>
      <c r="M670" s="28"/>
    </row>
    <row r="671" ht="14.25" customHeight="1">
      <c r="G671" s="28"/>
      <c r="M671" s="28"/>
    </row>
    <row r="672" ht="14.25" customHeight="1">
      <c r="G672" s="28"/>
      <c r="M672" s="28"/>
    </row>
    <row r="673" ht="14.25" customHeight="1">
      <c r="G673" s="28"/>
      <c r="M673" s="28"/>
    </row>
    <row r="674" ht="14.25" customHeight="1">
      <c r="G674" s="28"/>
      <c r="M674" s="28"/>
    </row>
    <row r="675" ht="14.25" customHeight="1">
      <c r="G675" s="28"/>
      <c r="M675" s="28"/>
    </row>
    <row r="676" ht="14.25" customHeight="1">
      <c r="G676" s="28"/>
      <c r="M676" s="28"/>
    </row>
    <row r="677" ht="14.25" customHeight="1">
      <c r="G677" s="28"/>
      <c r="M677" s="28"/>
    </row>
    <row r="678" ht="14.25" customHeight="1">
      <c r="G678" s="28"/>
      <c r="M678" s="28"/>
    </row>
    <row r="679" ht="14.25" customHeight="1">
      <c r="G679" s="28"/>
      <c r="M679" s="28"/>
    </row>
    <row r="680" ht="14.25" customHeight="1">
      <c r="G680" s="28"/>
      <c r="M680" s="28"/>
    </row>
    <row r="681" ht="14.25" customHeight="1">
      <c r="G681" s="28"/>
      <c r="M681" s="28"/>
    </row>
    <row r="682" ht="14.25" customHeight="1">
      <c r="G682" s="28"/>
      <c r="M682" s="28"/>
    </row>
    <row r="683" ht="14.25" customHeight="1">
      <c r="G683" s="28"/>
      <c r="M683" s="28"/>
    </row>
    <row r="684" ht="14.25" customHeight="1">
      <c r="G684" s="28"/>
      <c r="M684" s="28"/>
    </row>
    <row r="685" ht="14.25" customHeight="1">
      <c r="G685" s="28"/>
      <c r="M685" s="28"/>
    </row>
    <row r="686" ht="14.25" customHeight="1">
      <c r="G686" s="28"/>
      <c r="M686" s="28"/>
    </row>
    <row r="687" ht="14.25" customHeight="1">
      <c r="G687" s="28"/>
      <c r="M687" s="28"/>
    </row>
    <row r="688" ht="14.25" customHeight="1">
      <c r="G688" s="28"/>
      <c r="M688" s="28"/>
    </row>
    <row r="689" ht="14.25" customHeight="1">
      <c r="G689" s="28"/>
      <c r="M689" s="28"/>
    </row>
    <row r="690" ht="14.25" customHeight="1">
      <c r="G690" s="28"/>
      <c r="M690" s="28"/>
    </row>
    <row r="691" ht="14.25" customHeight="1">
      <c r="G691" s="28"/>
      <c r="M691" s="28"/>
    </row>
    <row r="692" ht="14.25" customHeight="1">
      <c r="G692" s="28"/>
      <c r="M692" s="28"/>
    </row>
    <row r="693" ht="14.25" customHeight="1">
      <c r="G693" s="28"/>
      <c r="M693" s="28"/>
    </row>
    <row r="694" ht="14.25" customHeight="1">
      <c r="G694" s="28"/>
      <c r="M694" s="28"/>
    </row>
    <row r="695" ht="14.25" customHeight="1">
      <c r="G695" s="28"/>
      <c r="M695" s="28"/>
    </row>
    <row r="696" ht="14.25" customHeight="1">
      <c r="G696" s="28"/>
      <c r="M696" s="28"/>
    </row>
    <row r="697" ht="14.25" customHeight="1">
      <c r="G697" s="28"/>
      <c r="M697" s="28"/>
    </row>
    <row r="698" ht="14.25" customHeight="1">
      <c r="G698" s="28"/>
      <c r="M698" s="28"/>
    </row>
    <row r="699" ht="14.25" customHeight="1">
      <c r="G699" s="28"/>
      <c r="M699" s="28"/>
    </row>
    <row r="700" ht="14.25" customHeight="1">
      <c r="G700" s="28"/>
      <c r="M700" s="28"/>
    </row>
    <row r="701" ht="14.25" customHeight="1">
      <c r="G701" s="28"/>
      <c r="M701" s="28"/>
    </row>
    <row r="702" ht="14.25" customHeight="1">
      <c r="G702" s="28"/>
      <c r="M702" s="28"/>
    </row>
    <row r="703" ht="14.25" customHeight="1">
      <c r="G703" s="28"/>
      <c r="M703" s="28"/>
    </row>
    <row r="704" ht="14.25" customHeight="1">
      <c r="G704" s="28"/>
      <c r="M704" s="28"/>
    </row>
    <row r="705" ht="14.25" customHeight="1">
      <c r="G705" s="28"/>
      <c r="M705" s="28"/>
    </row>
    <row r="706" ht="14.25" customHeight="1">
      <c r="G706" s="28"/>
      <c r="M706" s="28"/>
    </row>
    <row r="707" ht="14.25" customHeight="1">
      <c r="G707" s="28"/>
      <c r="M707" s="28"/>
    </row>
    <row r="708" ht="14.25" customHeight="1">
      <c r="G708" s="28"/>
      <c r="M708" s="28"/>
    </row>
    <row r="709" ht="14.25" customHeight="1">
      <c r="G709" s="28"/>
      <c r="M709" s="28"/>
    </row>
    <row r="710" ht="14.25" customHeight="1">
      <c r="G710" s="28"/>
      <c r="M710" s="28"/>
    </row>
    <row r="711" ht="14.25" customHeight="1">
      <c r="G711" s="28"/>
      <c r="M711" s="28"/>
    </row>
    <row r="712" ht="14.25" customHeight="1">
      <c r="G712" s="28"/>
      <c r="M712" s="28"/>
    </row>
    <row r="713" ht="14.25" customHeight="1">
      <c r="G713" s="28"/>
      <c r="M713" s="28"/>
    </row>
    <row r="714" ht="14.25" customHeight="1">
      <c r="G714" s="28"/>
      <c r="M714" s="28"/>
    </row>
    <row r="715" ht="14.25" customHeight="1">
      <c r="G715" s="28"/>
      <c r="M715" s="28"/>
    </row>
    <row r="716" ht="14.25" customHeight="1">
      <c r="G716" s="28"/>
      <c r="M716" s="28"/>
    </row>
    <row r="717" ht="14.25" customHeight="1">
      <c r="G717" s="28"/>
      <c r="M717" s="28"/>
    </row>
    <row r="718" ht="14.25" customHeight="1">
      <c r="G718" s="28"/>
      <c r="M718" s="28"/>
    </row>
    <row r="719" ht="14.25" customHeight="1">
      <c r="G719" s="28"/>
      <c r="M719" s="28"/>
    </row>
    <row r="720" ht="14.25" customHeight="1">
      <c r="G720" s="28"/>
      <c r="M720" s="28"/>
    </row>
    <row r="721" ht="14.25" customHeight="1">
      <c r="G721" s="28"/>
      <c r="M721" s="28"/>
    </row>
    <row r="722" ht="14.25" customHeight="1">
      <c r="G722" s="28"/>
      <c r="M722" s="28"/>
    </row>
    <row r="723" ht="14.25" customHeight="1">
      <c r="G723" s="28"/>
      <c r="M723" s="28"/>
    </row>
    <row r="724" ht="14.25" customHeight="1">
      <c r="G724" s="28"/>
      <c r="M724" s="28"/>
    </row>
    <row r="725" ht="14.25" customHeight="1">
      <c r="G725" s="28"/>
      <c r="M725" s="28"/>
    </row>
    <row r="726" ht="14.25" customHeight="1">
      <c r="G726" s="28"/>
      <c r="M726" s="28"/>
    </row>
    <row r="727" ht="14.25" customHeight="1">
      <c r="G727" s="28"/>
      <c r="M727" s="28"/>
    </row>
    <row r="728" ht="14.25" customHeight="1">
      <c r="G728" s="28"/>
      <c r="M728" s="28"/>
    </row>
    <row r="729" ht="14.25" customHeight="1">
      <c r="G729" s="28"/>
      <c r="M729" s="28"/>
    </row>
    <row r="730" ht="14.25" customHeight="1">
      <c r="G730" s="28"/>
      <c r="M730" s="28"/>
    </row>
    <row r="731" ht="14.25" customHeight="1">
      <c r="G731" s="28"/>
      <c r="M731" s="28"/>
    </row>
    <row r="732" ht="14.25" customHeight="1">
      <c r="G732" s="28"/>
      <c r="M732" s="28"/>
    </row>
    <row r="733" ht="14.25" customHeight="1">
      <c r="G733" s="28"/>
      <c r="M733" s="28"/>
    </row>
    <row r="734" ht="14.25" customHeight="1">
      <c r="G734" s="28"/>
      <c r="M734" s="28"/>
    </row>
    <row r="735" ht="14.25" customHeight="1">
      <c r="G735" s="28"/>
      <c r="M735" s="28"/>
    </row>
    <row r="736" ht="14.25" customHeight="1">
      <c r="G736" s="28"/>
      <c r="M736" s="28"/>
    </row>
    <row r="737" ht="14.25" customHeight="1">
      <c r="G737" s="28"/>
      <c r="M737" s="28"/>
    </row>
    <row r="738" ht="14.25" customHeight="1">
      <c r="G738" s="28"/>
      <c r="M738" s="28"/>
    </row>
    <row r="739" ht="14.25" customHeight="1">
      <c r="G739" s="28"/>
      <c r="M739" s="28"/>
    </row>
    <row r="740" ht="14.25" customHeight="1">
      <c r="G740" s="28"/>
      <c r="M740" s="28"/>
    </row>
    <row r="741" ht="14.25" customHeight="1">
      <c r="G741" s="28"/>
      <c r="M741" s="28"/>
    </row>
    <row r="742" ht="14.25" customHeight="1">
      <c r="G742" s="28"/>
      <c r="M742" s="28"/>
    </row>
    <row r="743" ht="14.25" customHeight="1">
      <c r="G743" s="28"/>
      <c r="M743" s="28"/>
    </row>
    <row r="744" ht="14.25" customHeight="1">
      <c r="G744" s="28"/>
      <c r="M744" s="28"/>
    </row>
    <row r="745" ht="14.25" customHeight="1">
      <c r="G745" s="28"/>
      <c r="M745" s="28"/>
    </row>
    <row r="746" ht="14.25" customHeight="1">
      <c r="G746" s="28"/>
      <c r="M746" s="28"/>
    </row>
    <row r="747" ht="14.25" customHeight="1">
      <c r="G747" s="28"/>
      <c r="M747" s="28"/>
    </row>
    <row r="748" ht="14.25" customHeight="1">
      <c r="G748" s="28"/>
      <c r="M748" s="28"/>
    </row>
    <row r="749" ht="14.25" customHeight="1">
      <c r="G749" s="28"/>
      <c r="M749" s="28"/>
    </row>
    <row r="750" ht="14.25" customHeight="1">
      <c r="G750" s="28"/>
      <c r="M750" s="28"/>
    </row>
    <row r="751" ht="14.25" customHeight="1">
      <c r="G751" s="28"/>
      <c r="M751" s="28"/>
    </row>
    <row r="752" ht="14.25" customHeight="1">
      <c r="G752" s="28"/>
      <c r="M752" s="28"/>
    </row>
    <row r="753" ht="14.25" customHeight="1">
      <c r="G753" s="28"/>
      <c r="M753" s="28"/>
    </row>
    <row r="754" ht="14.25" customHeight="1">
      <c r="G754" s="28"/>
      <c r="M754" s="28"/>
    </row>
    <row r="755" ht="14.25" customHeight="1">
      <c r="G755" s="28"/>
      <c r="M755" s="28"/>
    </row>
    <row r="756" ht="14.25" customHeight="1">
      <c r="G756" s="28"/>
      <c r="M756" s="28"/>
    </row>
    <row r="757" ht="14.25" customHeight="1">
      <c r="G757" s="28"/>
      <c r="M757" s="28"/>
    </row>
    <row r="758" ht="14.25" customHeight="1">
      <c r="G758" s="28"/>
      <c r="M758" s="28"/>
    </row>
    <row r="759" ht="14.25" customHeight="1">
      <c r="G759" s="28"/>
      <c r="M759" s="28"/>
    </row>
    <row r="760" ht="14.25" customHeight="1">
      <c r="G760" s="28"/>
      <c r="M760" s="28"/>
    </row>
    <row r="761" ht="14.25" customHeight="1">
      <c r="G761" s="28"/>
      <c r="M761" s="28"/>
    </row>
    <row r="762" ht="14.25" customHeight="1">
      <c r="G762" s="28"/>
      <c r="M762" s="28"/>
    </row>
    <row r="763" ht="14.25" customHeight="1">
      <c r="G763" s="28"/>
      <c r="M763" s="28"/>
    </row>
    <row r="764" ht="14.25" customHeight="1">
      <c r="G764" s="28"/>
      <c r="M764" s="28"/>
    </row>
    <row r="765" ht="14.25" customHeight="1">
      <c r="G765" s="28"/>
      <c r="M765" s="28"/>
    </row>
    <row r="766" ht="14.25" customHeight="1">
      <c r="G766" s="28"/>
      <c r="M766" s="28"/>
    </row>
    <row r="767" ht="14.25" customHeight="1">
      <c r="G767" s="28"/>
      <c r="M767" s="28"/>
    </row>
    <row r="768" ht="14.25" customHeight="1">
      <c r="G768" s="28"/>
      <c r="M768" s="28"/>
    </row>
    <row r="769" ht="14.25" customHeight="1">
      <c r="G769" s="28"/>
      <c r="M769" s="28"/>
    </row>
    <row r="770" ht="14.25" customHeight="1">
      <c r="G770" s="28"/>
      <c r="M770" s="28"/>
    </row>
    <row r="771" ht="14.25" customHeight="1">
      <c r="G771" s="28"/>
      <c r="M771" s="28"/>
    </row>
    <row r="772" ht="14.25" customHeight="1">
      <c r="G772" s="28"/>
      <c r="M772" s="28"/>
    </row>
    <row r="773" ht="14.25" customHeight="1">
      <c r="G773" s="28"/>
      <c r="M773" s="28"/>
    </row>
    <row r="774" ht="14.25" customHeight="1">
      <c r="G774" s="28"/>
      <c r="M774" s="28"/>
    </row>
    <row r="775" ht="14.25" customHeight="1">
      <c r="G775" s="28"/>
      <c r="M775" s="28"/>
    </row>
    <row r="776" ht="14.25" customHeight="1">
      <c r="G776" s="28"/>
      <c r="M776" s="28"/>
    </row>
    <row r="777" ht="14.25" customHeight="1">
      <c r="G777" s="28"/>
      <c r="M777" s="28"/>
    </row>
    <row r="778" ht="14.25" customHeight="1">
      <c r="G778" s="28"/>
      <c r="M778" s="28"/>
    </row>
    <row r="779" ht="14.25" customHeight="1">
      <c r="G779" s="28"/>
      <c r="M779" s="28"/>
    </row>
    <row r="780" ht="14.25" customHeight="1">
      <c r="G780" s="28"/>
      <c r="M780" s="28"/>
    </row>
    <row r="781" ht="14.25" customHeight="1">
      <c r="G781" s="28"/>
      <c r="M781" s="28"/>
    </row>
    <row r="782" ht="14.25" customHeight="1">
      <c r="G782" s="28"/>
      <c r="M782" s="28"/>
    </row>
    <row r="783" ht="14.25" customHeight="1">
      <c r="G783" s="28"/>
      <c r="M783" s="28"/>
    </row>
    <row r="784" ht="14.25" customHeight="1">
      <c r="G784" s="28"/>
      <c r="M784" s="28"/>
    </row>
    <row r="785" ht="14.25" customHeight="1">
      <c r="G785" s="28"/>
      <c r="M785" s="28"/>
    </row>
    <row r="786" ht="14.25" customHeight="1">
      <c r="G786" s="28"/>
      <c r="M786" s="28"/>
    </row>
    <row r="787" ht="14.25" customHeight="1">
      <c r="G787" s="28"/>
      <c r="M787" s="28"/>
    </row>
    <row r="788" ht="14.25" customHeight="1">
      <c r="G788" s="28"/>
      <c r="M788" s="28"/>
    </row>
    <row r="789" ht="14.25" customHeight="1">
      <c r="G789" s="28"/>
      <c r="M789" s="28"/>
    </row>
    <row r="790" ht="14.25" customHeight="1">
      <c r="G790" s="28"/>
      <c r="M790" s="28"/>
    </row>
    <row r="791" ht="14.25" customHeight="1">
      <c r="G791" s="28"/>
      <c r="M791" s="28"/>
    </row>
    <row r="792" ht="14.25" customHeight="1">
      <c r="G792" s="28"/>
      <c r="M792" s="28"/>
    </row>
    <row r="793" ht="14.25" customHeight="1">
      <c r="G793" s="28"/>
      <c r="M793" s="28"/>
    </row>
    <row r="794" ht="14.25" customHeight="1">
      <c r="G794" s="28"/>
      <c r="M794" s="28"/>
    </row>
    <row r="795" ht="14.25" customHeight="1">
      <c r="G795" s="28"/>
      <c r="M795" s="28"/>
    </row>
    <row r="796" ht="14.25" customHeight="1">
      <c r="G796" s="28"/>
      <c r="M796" s="28"/>
    </row>
    <row r="797" ht="14.25" customHeight="1">
      <c r="G797" s="28"/>
      <c r="M797" s="28"/>
    </row>
    <row r="798" ht="14.25" customHeight="1">
      <c r="G798" s="28"/>
      <c r="M798" s="28"/>
    </row>
    <row r="799" ht="14.25" customHeight="1">
      <c r="G799" s="28"/>
      <c r="M799" s="28"/>
    </row>
    <row r="800" ht="14.25" customHeight="1">
      <c r="G800" s="28"/>
      <c r="M800" s="28"/>
    </row>
    <row r="801" ht="14.25" customHeight="1">
      <c r="G801" s="28"/>
      <c r="M801" s="28"/>
    </row>
    <row r="802" ht="14.25" customHeight="1">
      <c r="G802" s="28"/>
      <c r="M802" s="28"/>
    </row>
    <row r="803" ht="14.25" customHeight="1">
      <c r="G803" s="28"/>
      <c r="M803" s="28"/>
    </row>
    <row r="804" ht="14.25" customHeight="1">
      <c r="G804" s="28"/>
      <c r="M804" s="28"/>
    </row>
    <row r="805" ht="14.25" customHeight="1">
      <c r="G805" s="28"/>
      <c r="M805" s="28"/>
    </row>
    <row r="806" ht="14.25" customHeight="1">
      <c r="G806" s="28"/>
      <c r="M806" s="28"/>
    </row>
    <row r="807" ht="14.25" customHeight="1">
      <c r="G807" s="28"/>
      <c r="M807" s="28"/>
    </row>
    <row r="808" ht="14.25" customHeight="1">
      <c r="G808" s="28"/>
      <c r="M808" s="28"/>
    </row>
    <row r="809" ht="14.25" customHeight="1">
      <c r="G809" s="28"/>
      <c r="M809" s="28"/>
    </row>
    <row r="810" ht="14.25" customHeight="1">
      <c r="G810" s="28"/>
      <c r="M810" s="28"/>
    </row>
    <row r="811" ht="14.25" customHeight="1">
      <c r="G811" s="28"/>
      <c r="M811" s="28"/>
    </row>
    <row r="812" ht="14.25" customHeight="1">
      <c r="G812" s="28"/>
      <c r="M812" s="28"/>
    </row>
    <row r="813" ht="14.25" customHeight="1">
      <c r="G813" s="28"/>
      <c r="M813" s="28"/>
    </row>
    <row r="814" ht="14.25" customHeight="1">
      <c r="G814" s="28"/>
      <c r="M814" s="28"/>
    </row>
    <row r="815" ht="14.25" customHeight="1">
      <c r="G815" s="28"/>
      <c r="M815" s="28"/>
    </row>
    <row r="816" ht="14.25" customHeight="1">
      <c r="G816" s="28"/>
      <c r="M816" s="28"/>
    </row>
    <row r="817" ht="14.25" customHeight="1">
      <c r="G817" s="28"/>
      <c r="M817" s="28"/>
    </row>
    <row r="818" ht="14.25" customHeight="1">
      <c r="G818" s="28"/>
      <c r="M818" s="28"/>
    </row>
    <row r="819" ht="14.25" customHeight="1">
      <c r="G819" s="28"/>
      <c r="M819" s="28"/>
    </row>
    <row r="820" ht="14.25" customHeight="1">
      <c r="G820" s="28"/>
      <c r="M820" s="28"/>
    </row>
    <row r="821" ht="14.25" customHeight="1">
      <c r="G821" s="28"/>
      <c r="M821" s="28"/>
    </row>
    <row r="822" ht="14.25" customHeight="1">
      <c r="G822" s="28"/>
      <c r="M822" s="28"/>
    </row>
    <row r="823" ht="14.25" customHeight="1">
      <c r="G823" s="28"/>
      <c r="M823" s="28"/>
    </row>
    <row r="824" ht="14.25" customHeight="1">
      <c r="G824" s="28"/>
      <c r="M824" s="28"/>
    </row>
    <row r="825" ht="14.25" customHeight="1">
      <c r="G825" s="28"/>
      <c r="M825" s="28"/>
    </row>
    <row r="826" ht="14.25" customHeight="1">
      <c r="G826" s="28"/>
      <c r="M826" s="28"/>
    </row>
    <row r="827" ht="14.25" customHeight="1">
      <c r="G827" s="28"/>
      <c r="M827" s="28"/>
    </row>
    <row r="828" ht="14.25" customHeight="1">
      <c r="G828" s="28"/>
      <c r="M828" s="28"/>
    </row>
    <row r="829" ht="14.25" customHeight="1">
      <c r="G829" s="28"/>
      <c r="M829" s="28"/>
    </row>
    <row r="830" ht="14.25" customHeight="1">
      <c r="G830" s="28"/>
      <c r="M830" s="28"/>
    </row>
    <row r="831" ht="14.25" customHeight="1">
      <c r="G831" s="28"/>
      <c r="M831" s="28"/>
    </row>
    <row r="832" ht="14.25" customHeight="1">
      <c r="G832" s="28"/>
      <c r="M832" s="28"/>
    </row>
    <row r="833" ht="14.25" customHeight="1">
      <c r="G833" s="28"/>
      <c r="M833" s="28"/>
    </row>
    <row r="834" ht="14.25" customHeight="1">
      <c r="G834" s="28"/>
      <c r="M834" s="28"/>
    </row>
    <row r="835" ht="14.25" customHeight="1">
      <c r="G835" s="28"/>
      <c r="M835" s="28"/>
    </row>
    <row r="836" ht="14.25" customHeight="1">
      <c r="G836" s="28"/>
      <c r="M836" s="28"/>
    </row>
    <row r="837" ht="14.25" customHeight="1">
      <c r="G837" s="28"/>
      <c r="M837" s="28"/>
    </row>
    <row r="838" ht="14.25" customHeight="1">
      <c r="G838" s="28"/>
      <c r="M838" s="28"/>
    </row>
    <row r="839" ht="14.25" customHeight="1">
      <c r="G839" s="28"/>
      <c r="M839" s="28"/>
    </row>
    <row r="840" ht="14.25" customHeight="1">
      <c r="G840" s="28"/>
      <c r="M840" s="28"/>
    </row>
    <row r="841" ht="14.25" customHeight="1">
      <c r="G841" s="28"/>
      <c r="M841" s="28"/>
    </row>
    <row r="842" ht="14.25" customHeight="1">
      <c r="G842" s="28"/>
      <c r="M842" s="28"/>
    </row>
    <row r="843" ht="14.25" customHeight="1">
      <c r="G843" s="28"/>
      <c r="M843" s="28"/>
    </row>
    <row r="844" ht="14.25" customHeight="1">
      <c r="G844" s="28"/>
      <c r="M844" s="28"/>
    </row>
    <row r="845" ht="14.25" customHeight="1">
      <c r="G845" s="28"/>
      <c r="M845" s="28"/>
    </row>
    <row r="846" ht="14.25" customHeight="1">
      <c r="G846" s="28"/>
      <c r="M846" s="28"/>
    </row>
    <row r="847" ht="14.25" customHeight="1">
      <c r="G847" s="28"/>
      <c r="M847" s="28"/>
    </row>
    <row r="848" ht="14.25" customHeight="1">
      <c r="G848" s="28"/>
      <c r="M848" s="28"/>
    </row>
    <row r="849" ht="14.25" customHeight="1">
      <c r="G849" s="28"/>
      <c r="M849" s="28"/>
    </row>
    <row r="850" ht="14.25" customHeight="1">
      <c r="G850" s="28"/>
      <c r="M850" s="28"/>
    </row>
    <row r="851" ht="14.25" customHeight="1">
      <c r="G851" s="28"/>
      <c r="M851" s="28"/>
    </row>
    <row r="852" ht="14.25" customHeight="1">
      <c r="G852" s="28"/>
      <c r="M852" s="28"/>
    </row>
    <row r="853" ht="14.25" customHeight="1">
      <c r="G853" s="28"/>
      <c r="M853" s="28"/>
    </row>
    <row r="854" ht="14.25" customHeight="1">
      <c r="G854" s="28"/>
      <c r="M854" s="28"/>
    </row>
    <row r="855" ht="14.25" customHeight="1">
      <c r="G855" s="28"/>
      <c r="M855" s="28"/>
    </row>
    <row r="856" ht="14.25" customHeight="1">
      <c r="G856" s="28"/>
      <c r="M856" s="28"/>
    </row>
    <row r="857" ht="14.25" customHeight="1">
      <c r="G857" s="28"/>
      <c r="M857" s="28"/>
    </row>
    <row r="858" ht="14.25" customHeight="1">
      <c r="G858" s="28"/>
      <c r="M858" s="28"/>
    </row>
    <row r="859" ht="14.25" customHeight="1">
      <c r="G859" s="28"/>
      <c r="M859" s="28"/>
    </row>
    <row r="860" ht="14.25" customHeight="1">
      <c r="G860" s="28"/>
      <c r="M860" s="28"/>
    </row>
    <row r="861" ht="14.25" customHeight="1">
      <c r="G861" s="28"/>
      <c r="M861" s="28"/>
    </row>
    <row r="862" ht="14.25" customHeight="1">
      <c r="G862" s="28"/>
      <c r="M862" s="28"/>
    </row>
    <row r="863" ht="14.25" customHeight="1">
      <c r="G863" s="28"/>
      <c r="M863" s="28"/>
    </row>
    <row r="864" ht="14.25" customHeight="1">
      <c r="G864" s="28"/>
      <c r="M864" s="28"/>
    </row>
    <row r="865" ht="14.25" customHeight="1">
      <c r="G865" s="28"/>
      <c r="M865" s="28"/>
    </row>
    <row r="866" ht="14.25" customHeight="1">
      <c r="G866" s="28"/>
      <c r="M866" s="28"/>
    </row>
    <row r="867" ht="14.25" customHeight="1">
      <c r="G867" s="28"/>
      <c r="M867" s="28"/>
    </row>
    <row r="868" ht="14.25" customHeight="1">
      <c r="G868" s="28"/>
      <c r="M868" s="28"/>
    </row>
    <row r="869" ht="14.25" customHeight="1">
      <c r="G869" s="28"/>
      <c r="M869" s="28"/>
    </row>
    <row r="870" ht="14.25" customHeight="1">
      <c r="G870" s="28"/>
      <c r="M870" s="28"/>
    </row>
    <row r="871" ht="14.25" customHeight="1">
      <c r="G871" s="28"/>
      <c r="M871" s="28"/>
    </row>
    <row r="872" ht="14.25" customHeight="1">
      <c r="G872" s="28"/>
      <c r="M872" s="28"/>
    </row>
    <row r="873" ht="14.25" customHeight="1">
      <c r="G873" s="28"/>
      <c r="M873" s="28"/>
    </row>
    <row r="874" ht="14.25" customHeight="1">
      <c r="G874" s="28"/>
      <c r="M874" s="28"/>
    </row>
    <row r="875" ht="14.25" customHeight="1">
      <c r="G875" s="28"/>
      <c r="M875" s="28"/>
    </row>
    <row r="876" ht="14.25" customHeight="1">
      <c r="G876" s="28"/>
      <c r="M876" s="28"/>
    </row>
    <row r="877" ht="14.25" customHeight="1">
      <c r="G877" s="28"/>
      <c r="M877" s="28"/>
    </row>
    <row r="878" ht="14.25" customHeight="1">
      <c r="G878" s="28"/>
      <c r="M878" s="28"/>
    </row>
    <row r="879" ht="14.25" customHeight="1">
      <c r="G879" s="28"/>
      <c r="M879" s="28"/>
    </row>
    <row r="880" ht="14.25" customHeight="1">
      <c r="G880" s="28"/>
      <c r="M880" s="28"/>
    </row>
    <row r="881" ht="14.25" customHeight="1">
      <c r="G881" s="28"/>
      <c r="M881" s="28"/>
    </row>
    <row r="882" ht="14.25" customHeight="1">
      <c r="G882" s="28"/>
      <c r="M882" s="28"/>
    </row>
    <row r="883" ht="14.25" customHeight="1">
      <c r="G883" s="28"/>
      <c r="M883" s="28"/>
    </row>
    <row r="884" ht="14.25" customHeight="1">
      <c r="G884" s="28"/>
      <c r="M884" s="28"/>
    </row>
    <row r="885" ht="14.25" customHeight="1">
      <c r="G885" s="28"/>
      <c r="M885" s="28"/>
    </row>
    <row r="886" ht="14.25" customHeight="1">
      <c r="G886" s="28"/>
      <c r="M886" s="28"/>
    </row>
    <row r="887" ht="14.25" customHeight="1">
      <c r="G887" s="28"/>
      <c r="M887" s="28"/>
    </row>
    <row r="888" ht="14.25" customHeight="1">
      <c r="G888" s="28"/>
      <c r="M888" s="28"/>
    </row>
    <row r="889" ht="14.25" customHeight="1">
      <c r="G889" s="28"/>
      <c r="M889" s="28"/>
    </row>
    <row r="890" ht="14.25" customHeight="1">
      <c r="G890" s="28"/>
      <c r="M890" s="28"/>
    </row>
    <row r="891" ht="14.25" customHeight="1">
      <c r="G891" s="28"/>
      <c r="M891" s="28"/>
    </row>
    <row r="892" ht="14.25" customHeight="1">
      <c r="G892" s="28"/>
      <c r="M892" s="28"/>
    </row>
    <row r="893" ht="14.25" customHeight="1">
      <c r="G893" s="28"/>
      <c r="M893" s="28"/>
    </row>
    <row r="894" ht="14.25" customHeight="1">
      <c r="G894" s="28"/>
      <c r="M894" s="28"/>
    </row>
    <row r="895" ht="14.25" customHeight="1">
      <c r="G895" s="28"/>
      <c r="M895" s="28"/>
    </row>
    <row r="896" ht="14.25" customHeight="1">
      <c r="G896" s="28"/>
      <c r="M896" s="28"/>
    </row>
    <row r="897" ht="14.25" customHeight="1">
      <c r="G897" s="28"/>
      <c r="M897" s="28"/>
    </row>
    <row r="898" ht="14.25" customHeight="1">
      <c r="G898" s="28"/>
      <c r="M898" s="28"/>
    </row>
    <row r="899" ht="14.25" customHeight="1">
      <c r="G899" s="28"/>
      <c r="M899" s="28"/>
    </row>
    <row r="900" ht="14.25" customHeight="1">
      <c r="G900" s="28"/>
      <c r="M900" s="28"/>
    </row>
    <row r="901" ht="14.25" customHeight="1">
      <c r="G901" s="28"/>
      <c r="M901" s="28"/>
    </row>
    <row r="902" ht="14.25" customHeight="1">
      <c r="G902" s="28"/>
      <c r="M902" s="28"/>
    </row>
    <row r="903" ht="14.25" customHeight="1">
      <c r="G903" s="28"/>
      <c r="M903" s="28"/>
    </row>
    <row r="904" ht="14.25" customHeight="1">
      <c r="G904" s="28"/>
      <c r="M904" s="28"/>
    </row>
    <row r="905" ht="14.25" customHeight="1">
      <c r="G905" s="28"/>
      <c r="M905" s="28"/>
    </row>
    <row r="906" ht="14.25" customHeight="1">
      <c r="G906" s="28"/>
      <c r="M906" s="28"/>
    </row>
    <row r="907" ht="14.25" customHeight="1">
      <c r="G907" s="28"/>
      <c r="M907" s="28"/>
    </row>
    <row r="908" ht="14.25" customHeight="1">
      <c r="G908" s="28"/>
      <c r="M908" s="28"/>
    </row>
    <row r="909" ht="14.25" customHeight="1">
      <c r="G909" s="28"/>
      <c r="M909" s="28"/>
    </row>
    <row r="910" ht="14.25" customHeight="1">
      <c r="G910" s="28"/>
      <c r="M910" s="28"/>
    </row>
    <row r="911" ht="14.25" customHeight="1">
      <c r="G911" s="28"/>
      <c r="M911" s="28"/>
    </row>
    <row r="912" ht="14.25" customHeight="1">
      <c r="G912" s="28"/>
      <c r="M912" s="28"/>
    </row>
    <row r="913" ht="14.25" customHeight="1">
      <c r="G913" s="28"/>
      <c r="M913" s="28"/>
    </row>
    <row r="914" ht="14.25" customHeight="1">
      <c r="G914" s="28"/>
      <c r="M914" s="28"/>
    </row>
    <row r="915" ht="14.25" customHeight="1">
      <c r="G915" s="28"/>
      <c r="M915" s="28"/>
    </row>
    <row r="916" ht="14.25" customHeight="1">
      <c r="G916" s="28"/>
      <c r="M916" s="28"/>
    </row>
    <row r="917" ht="14.25" customHeight="1">
      <c r="G917" s="28"/>
      <c r="M917" s="28"/>
    </row>
    <row r="918" ht="14.25" customHeight="1">
      <c r="G918" s="28"/>
      <c r="M918" s="28"/>
    </row>
    <row r="919" ht="14.25" customHeight="1">
      <c r="G919" s="28"/>
      <c r="M919" s="28"/>
    </row>
    <row r="920" ht="14.25" customHeight="1">
      <c r="G920" s="28"/>
      <c r="M920" s="28"/>
    </row>
    <row r="921" ht="14.25" customHeight="1">
      <c r="G921" s="28"/>
      <c r="M921" s="28"/>
    </row>
    <row r="922" ht="14.25" customHeight="1">
      <c r="G922" s="28"/>
      <c r="M922" s="28"/>
    </row>
    <row r="923" ht="14.25" customHeight="1">
      <c r="G923" s="28"/>
      <c r="M923" s="28"/>
    </row>
    <row r="924" ht="14.25" customHeight="1">
      <c r="G924" s="28"/>
      <c r="M924" s="28"/>
    </row>
    <row r="925" ht="14.25" customHeight="1">
      <c r="G925" s="28"/>
      <c r="M925" s="28"/>
    </row>
    <row r="926" ht="14.25" customHeight="1">
      <c r="G926" s="28"/>
      <c r="M926" s="28"/>
    </row>
    <row r="927" ht="14.25" customHeight="1">
      <c r="G927" s="28"/>
      <c r="M927" s="28"/>
    </row>
    <row r="928" ht="14.25" customHeight="1">
      <c r="G928" s="28"/>
      <c r="M928" s="28"/>
    </row>
    <row r="929" ht="14.25" customHeight="1">
      <c r="G929" s="28"/>
      <c r="M929" s="28"/>
    </row>
    <row r="930" ht="14.25" customHeight="1">
      <c r="G930" s="28"/>
      <c r="M930" s="28"/>
    </row>
    <row r="931" ht="14.25" customHeight="1">
      <c r="G931" s="28"/>
      <c r="M931" s="28"/>
    </row>
    <row r="932" ht="14.25" customHeight="1">
      <c r="G932" s="28"/>
      <c r="M932" s="28"/>
    </row>
    <row r="933" ht="14.25" customHeight="1">
      <c r="G933" s="28"/>
      <c r="M933" s="28"/>
    </row>
    <row r="934" ht="14.25" customHeight="1">
      <c r="G934" s="28"/>
      <c r="M934" s="28"/>
    </row>
    <row r="935" ht="14.25" customHeight="1">
      <c r="G935" s="28"/>
      <c r="M935" s="28"/>
    </row>
    <row r="936" ht="14.25" customHeight="1">
      <c r="G936" s="28"/>
      <c r="M936" s="28"/>
    </row>
    <row r="937" ht="14.25" customHeight="1">
      <c r="G937" s="28"/>
      <c r="M937" s="28"/>
    </row>
    <row r="938" ht="14.25" customHeight="1">
      <c r="G938" s="28"/>
      <c r="M938" s="28"/>
    </row>
    <row r="939" ht="14.25" customHeight="1">
      <c r="G939" s="28"/>
      <c r="M939" s="28"/>
    </row>
    <row r="940" ht="14.25" customHeight="1">
      <c r="G940" s="28"/>
      <c r="M940" s="28"/>
    </row>
    <row r="941" ht="14.25" customHeight="1">
      <c r="G941" s="28"/>
      <c r="M941" s="28"/>
    </row>
    <row r="942" ht="14.25" customHeight="1">
      <c r="G942" s="28"/>
      <c r="M942" s="28"/>
    </row>
    <row r="943" ht="14.25" customHeight="1">
      <c r="G943" s="28"/>
      <c r="M943" s="28"/>
    </row>
    <row r="944" ht="14.25" customHeight="1">
      <c r="G944" s="28"/>
      <c r="M944" s="28"/>
    </row>
    <row r="945" ht="14.25" customHeight="1">
      <c r="G945" s="28"/>
      <c r="M945" s="28"/>
    </row>
    <row r="946" ht="14.25" customHeight="1">
      <c r="G946" s="28"/>
      <c r="M946" s="28"/>
    </row>
    <row r="947" ht="14.25" customHeight="1">
      <c r="G947" s="28"/>
      <c r="M947" s="28"/>
    </row>
    <row r="948" ht="14.25" customHeight="1">
      <c r="G948" s="28"/>
      <c r="M948" s="28"/>
    </row>
    <row r="949" ht="14.25" customHeight="1">
      <c r="G949" s="28"/>
      <c r="M949" s="28"/>
    </row>
    <row r="950" ht="14.25" customHeight="1">
      <c r="G950" s="28"/>
      <c r="M950" s="28"/>
    </row>
    <row r="951" ht="14.25" customHeight="1">
      <c r="G951" s="28"/>
      <c r="M951" s="28"/>
    </row>
    <row r="952" ht="14.25" customHeight="1">
      <c r="G952" s="28"/>
      <c r="M952" s="28"/>
    </row>
    <row r="953" ht="14.25" customHeight="1">
      <c r="G953" s="28"/>
      <c r="M953" s="28"/>
    </row>
    <row r="954" ht="14.25" customHeight="1">
      <c r="G954" s="28"/>
      <c r="M954" s="28"/>
    </row>
    <row r="955" ht="14.25" customHeight="1">
      <c r="G955" s="28"/>
      <c r="M955" s="28"/>
    </row>
    <row r="956" ht="14.25" customHeight="1">
      <c r="G956" s="28"/>
      <c r="M956" s="28"/>
    </row>
    <row r="957" ht="14.25" customHeight="1">
      <c r="G957" s="28"/>
      <c r="M957" s="28"/>
    </row>
    <row r="958" ht="14.25" customHeight="1">
      <c r="G958" s="28"/>
      <c r="M958" s="28"/>
    </row>
    <row r="959" ht="14.25" customHeight="1">
      <c r="G959" s="28"/>
      <c r="M959" s="28"/>
    </row>
    <row r="960" ht="14.25" customHeight="1">
      <c r="G960" s="28"/>
      <c r="M960" s="28"/>
    </row>
    <row r="961" ht="14.25" customHeight="1">
      <c r="G961" s="28"/>
      <c r="M961" s="28"/>
    </row>
    <row r="962" ht="14.25" customHeight="1">
      <c r="G962" s="28"/>
      <c r="M962" s="28"/>
    </row>
    <row r="963" ht="14.25" customHeight="1">
      <c r="G963" s="28"/>
      <c r="M963" s="28"/>
    </row>
    <row r="964" ht="14.25" customHeight="1">
      <c r="G964" s="28"/>
      <c r="M964" s="28"/>
    </row>
    <row r="965" ht="14.25" customHeight="1">
      <c r="G965" s="28"/>
      <c r="M965" s="28"/>
    </row>
    <row r="966" ht="14.25" customHeight="1">
      <c r="G966" s="28"/>
      <c r="M966" s="28"/>
    </row>
    <row r="967" ht="14.25" customHeight="1">
      <c r="G967" s="28"/>
      <c r="M967" s="28"/>
    </row>
    <row r="968" ht="14.25" customHeight="1">
      <c r="G968" s="28"/>
      <c r="M968" s="28"/>
    </row>
    <row r="969" ht="14.25" customHeight="1">
      <c r="G969" s="28"/>
      <c r="M969" s="28"/>
    </row>
    <row r="970" ht="14.25" customHeight="1">
      <c r="G970" s="28"/>
      <c r="M970" s="28"/>
    </row>
    <row r="971" ht="14.25" customHeight="1">
      <c r="G971" s="28"/>
      <c r="M971" s="28"/>
    </row>
    <row r="972" ht="14.25" customHeight="1">
      <c r="G972" s="28"/>
      <c r="M972" s="28"/>
    </row>
    <row r="973" ht="14.25" customHeight="1">
      <c r="G973" s="28"/>
      <c r="M973" s="28"/>
    </row>
    <row r="974" ht="14.25" customHeight="1">
      <c r="G974" s="28"/>
      <c r="M974" s="28"/>
    </row>
    <row r="975" ht="14.25" customHeight="1">
      <c r="G975" s="28"/>
      <c r="M975" s="28"/>
    </row>
    <row r="976" ht="14.25" customHeight="1">
      <c r="G976" s="28"/>
      <c r="M976" s="28"/>
    </row>
    <row r="977" ht="14.25" customHeight="1">
      <c r="G977" s="28"/>
      <c r="M977" s="28"/>
    </row>
    <row r="978" ht="14.25" customHeight="1">
      <c r="G978" s="28"/>
      <c r="M978" s="28"/>
    </row>
    <row r="979" ht="14.25" customHeight="1">
      <c r="G979" s="28"/>
      <c r="M979" s="28"/>
    </row>
    <row r="980" ht="14.25" customHeight="1">
      <c r="G980" s="28"/>
      <c r="M980" s="28"/>
    </row>
    <row r="981" ht="14.25" customHeight="1">
      <c r="G981" s="28"/>
      <c r="M981" s="28"/>
    </row>
    <row r="982" ht="14.25" customHeight="1">
      <c r="G982" s="28"/>
      <c r="M982" s="28"/>
    </row>
    <row r="983" ht="14.25" customHeight="1">
      <c r="G983" s="28"/>
      <c r="M983" s="28"/>
    </row>
    <row r="984" ht="14.25" customHeight="1">
      <c r="G984" s="28"/>
      <c r="M984" s="28"/>
    </row>
    <row r="985" ht="14.25" customHeight="1">
      <c r="G985" s="28"/>
      <c r="M985" s="28"/>
    </row>
    <row r="986" ht="14.25" customHeight="1">
      <c r="G986" s="28"/>
      <c r="M986" s="28"/>
    </row>
    <row r="987" ht="14.25" customHeight="1">
      <c r="G987" s="28"/>
      <c r="M987" s="28"/>
    </row>
    <row r="988" ht="14.25" customHeight="1">
      <c r="G988" s="28"/>
      <c r="M988" s="28"/>
    </row>
    <row r="989" ht="14.25" customHeight="1">
      <c r="G989" s="28"/>
      <c r="M989" s="28"/>
    </row>
    <row r="990" ht="14.25" customHeight="1">
      <c r="G990" s="28"/>
      <c r="M990" s="28"/>
    </row>
    <row r="991" ht="14.25" customHeight="1">
      <c r="G991" s="28"/>
      <c r="M991" s="28"/>
    </row>
    <row r="992" ht="14.25" customHeight="1">
      <c r="G992" s="28"/>
      <c r="M992" s="28"/>
    </row>
    <row r="993" ht="14.25" customHeight="1">
      <c r="G993" s="28"/>
      <c r="M993" s="28"/>
    </row>
    <row r="994" ht="14.25" customHeight="1">
      <c r="G994" s="28"/>
      <c r="M994" s="28"/>
    </row>
    <row r="995" ht="14.25" customHeight="1">
      <c r="G995" s="28"/>
      <c r="M995" s="28"/>
    </row>
    <row r="996" ht="14.25" customHeight="1">
      <c r="G996" s="28"/>
      <c r="M996" s="28"/>
    </row>
    <row r="997" ht="14.25" customHeight="1">
      <c r="G997" s="28"/>
      <c r="M997" s="28"/>
    </row>
    <row r="998" ht="14.25" customHeight="1">
      <c r="G998" s="28"/>
      <c r="M998" s="28"/>
    </row>
    <row r="999" ht="14.25" customHeight="1">
      <c r="G999" s="28"/>
      <c r="M999" s="28"/>
    </row>
    <row r="1000" ht="14.25" customHeight="1">
      <c r="G1000" s="28"/>
      <c r="M1000" s="28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26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7"/>
      <c r="G1" s="28"/>
      <c r="H1" s="27" t="s">
        <v>66</v>
      </c>
      <c r="I1" s="27" t="s">
        <v>67</v>
      </c>
      <c r="J1" s="27" t="s">
        <v>68</v>
      </c>
      <c r="K1" s="27" t="s">
        <v>69</v>
      </c>
      <c r="L1" s="27"/>
      <c r="M1" s="28"/>
      <c r="N1" s="27" t="s">
        <v>70</v>
      </c>
      <c r="O1" s="38" t="s">
        <v>93</v>
      </c>
      <c r="P1" s="27"/>
      <c r="Q1" s="27"/>
      <c r="R1" s="27"/>
      <c r="V1" s="15" t="s">
        <v>72</v>
      </c>
      <c r="W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1"/>
      <c r="G2" s="32"/>
      <c r="H2" s="30" t="s">
        <v>78</v>
      </c>
      <c r="I2" s="30" t="s">
        <v>79</v>
      </c>
      <c r="J2" s="30" t="s">
        <v>80</v>
      </c>
      <c r="K2" s="31" t="s">
        <v>81</v>
      </c>
      <c r="L2" s="31"/>
      <c r="M2" s="32"/>
      <c r="N2" s="31" t="s">
        <v>82</v>
      </c>
      <c r="O2" s="31" t="s">
        <v>83</v>
      </c>
      <c r="P2" s="31"/>
      <c r="Q2" s="31"/>
      <c r="R2" s="31"/>
      <c r="S2" s="31"/>
      <c r="T2" s="31"/>
      <c r="U2" s="31"/>
      <c r="W2" s="13" t="s">
        <v>56</v>
      </c>
      <c r="X2" s="13" t="s">
        <v>57</v>
      </c>
      <c r="Y2" s="13" t="s">
        <v>58</v>
      </c>
      <c r="Z2" s="1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ht="14.25" customHeight="1">
      <c r="B3" s="33">
        <v>967.036</v>
      </c>
      <c r="C3" s="33">
        <v>1315.81</v>
      </c>
      <c r="D3" s="33">
        <v>1431.037</v>
      </c>
      <c r="E3" s="33">
        <v>959.636</v>
      </c>
      <c r="F3" s="33"/>
      <c r="G3" s="28"/>
      <c r="H3" s="33">
        <v>1402.563</v>
      </c>
      <c r="I3" s="33">
        <v>1095.218</v>
      </c>
      <c r="J3" s="33">
        <v>1098.313</v>
      </c>
      <c r="K3" s="33">
        <v>1359.296</v>
      </c>
      <c r="L3" s="33"/>
      <c r="M3" s="28"/>
      <c r="N3" s="33">
        <v>1121.609</v>
      </c>
      <c r="O3" s="33"/>
      <c r="P3" s="33"/>
      <c r="Q3" s="33"/>
      <c r="V3" s="15" t="s">
        <v>28</v>
      </c>
      <c r="W3" s="15">
        <f>AVERAGE(B$3:B$52)/1000</f>
        <v>1.2602947</v>
      </c>
      <c r="X3" s="15">
        <f>AVERAGE(H$3:H$52)/1000</f>
        <v>1.30281478</v>
      </c>
      <c r="Y3" s="15">
        <f>AVERAGE(N3:N43)/1000</f>
        <v>1.079928611</v>
      </c>
      <c r="AA3" s="34"/>
    </row>
    <row r="4" ht="14.25" customHeight="1">
      <c r="B4" s="33">
        <v>959.518</v>
      </c>
      <c r="C4" s="33">
        <v>1672.86</v>
      </c>
      <c r="D4" s="33">
        <v>835.584</v>
      </c>
      <c r="E4" s="33">
        <v>942.502</v>
      </c>
      <c r="F4" s="33"/>
      <c r="G4" s="28"/>
      <c r="H4" s="33">
        <v>1274.971</v>
      </c>
      <c r="I4" s="33">
        <v>1360.378</v>
      </c>
      <c r="J4" s="33">
        <v>1477.415</v>
      </c>
      <c r="K4" s="33">
        <v>1279.357</v>
      </c>
      <c r="L4" s="33"/>
      <c r="M4" s="28"/>
      <c r="N4" s="33">
        <v>854.466</v>
      </c>
      <c r="O4" s="33"/>
      <c r="P4" s="33"/>
      <c r="Q4" s="33"/>
      <c r="V4" s="15" t="s">
        <v>29</v>
      </c>
      <c r="W4" s="15">
        <f>AVERAGE(C$3:C$52)/1000</f>
        <v>1.21040994</v>
      </c>
      <c r="X4" s="15">
        <f>AVERAGE(I$3:I$52)/1000</f>
        <v>1.35936538</v>
      </c>
      <c r="AA4" s="34"/>
    </row>
    <row r="5" ht="14.25" customHeight="1">
      <c r="B5" s="33">
        <v>1236.995</v>
      </c>
      <c r="C5" s="33">
        <v>972.404</v>
      </c>
      <c r="D5" s="33">
        <v>1083.271</v>
      </c>
      <c r="E5" s="33">
        <v>1546.861</v>
      </c>
      <c r="F5" s="33"/>
      <c r="G5" s="28"/>
      <c r="H5" s="33">
        <v>970.365</v>
      </c>
      <c r="I5" s="33">
        <v>1179.586</v>
      </c>
      <c r="J5" s="33">
        <v>1410.167</v>
      </c>
      <c r="K5" s="33">
        <v>941.902</v>
      </c>
      <c r="L5" s="33"/>
      <c r="M5" s="28"/>
      <c r="N5" s="33">
        <v>804.888</v>
      </c>
      <c r="O5" s="33"/>
      <c r="P5" s="33"/>
      <c r="Q5" s="33"/>
      <c r="V5" s="15" t="s">
        <v>30</v>
      </c>
      <c r="W5" s="15">
        <f>AVERAGE(D$3:D$52)/1000</f>
        <v>1.06572512</v>
      </c>
      <c r="X5" s="15">
        <f>AVERAGE(J$3:J$52)/1000</f>
        <v>1.25431418</v>
      </c>
      <c r="AA5" s="34"/>
    </row>
    <row r="6" ht="14.25" customHeight="1">
      <c r="B6" s="33">
        <v>1092.528</v>
      </c>
      <c r="C6" s="33">
        <v>821.586</v>
      </c>
      <c r="D6" s="33">
        <v>1044.446</v>
      </c>
      <c r="E6" s="33">
        <v>1297.014</v>
      </c>
      <c r="F6" s="33"/>
      <c r="G6" s="28"/>
      <c r="H6" s="33">
        <v>1470.967</v>
      </c>
      <c r="I6" s="33">
        <v>1503.683</v>
      </c>
      <c r="J6" s="33">
        <v>1456.588</v>
      </c>
      <c r="K6" s="33">
        <v>1197.154</v>
      </c>
      <c r="L6" s="33"/>
      <c r="M6" s="28"/>
      <c r="N6" s="33">
        <v>878.303</v>
      </c>
      <c r="O6" s="33"/>
      <c r="P6" s="33"/>
      <c r="Q6" s="33"/>
      <c r="V6" s="15" t="s">
        <v>31</v>
      </c>
      <c r="W6" s="15">
        <f>AVERAGE(E$3:E$52)/1000</f>
        <v>1.171347032</v>
      </c>
      <c r="X6" s="15">
        <f>AVERAGE(K$3:K$52)/1000</f>
        <v>1.19452286</v>
      </c>
    </row>
    <row r="7" ht="14.25" customHeight="1">
      <c r="B7" s="33">
        <v>702.41</v>
      </c>
      <c r="C7" s="33">
        <v>1230.713</v>
      </c>
      <c r="D7" s="33">
        <v>1325.407</v>
      </c>
      <c r="E7" s="33">
        <v>1045.15</v>
      </c>
      <c r="F7" s="33"/>
      <c r="G7" s="28"/>
      <c r="H7" s="33">
        <v>1372.428</v>
      </c>
      <c r="I7" s="33">
        <v>1252.179</v>
      </c>
      <c r="J7" s="33">
        <v>1595.796</v>
      </c>
      <c r="K7" s="33">
        <v>883.953</v>
      </c>
      <c r="L7" s="33"/>
      <c r="M7" s="28"/>
      <c r="N7" s="33">
        <v>1042.331</v>
      </c>
      <c r="O7" s="33"/>
      <c r="P7" s="33"/>
      <c r="Q7" s="33"/>
      <c r="V7" s="15" t="s">
        <v>33</v>
      </c>
    </row>
    <row r="8" ht="14.25" customHeight="1">
      <c r="B8" s="33">
        <v>799.244</v>
      </c>
      <c r="C8" s="33">
        <v>1308.61</v>
      </c>
      <c r="D8" s="33">
        <v>1029.716</v>
      </c>
      <c r="E8" s="33">
        <v>836.126</v>
      </c>
      <c r="F8" s="33"/>
      <c r="G8" s="28"/>
      <c r="H8" s="33">
        <v>1457.714</v>
      </c>
      <c r="I8" s="33">
        <v>1163.601</v>
      </c>
      <c r="J8" s="33">
        <v>1363.12</v>
      </c>
      <c r="K8" s="33">
        <v>1330.01</v>
      </c>
      <c r="L8" s="33"/>
      <c r="M8" s="28"/>
      <c r="N8" s="33">
        <v>1185.041</v>
      </c>
      <c r="O8" s="33"/>
      <c r="P8" s="33"/>
      <c r="Q8" s="33"/>
      <c r="V8" s="35" t="s">
        <v>84</v>
      </c>
      <c r="W8" s="35">
        <f t="shared" ref="W8:Y8" si="1">AVERAGE(W3:W7)</f>
        <v>1.176944198</v>
      </c>
      <c r="X8" s="35">
        <f t="shared" si="1"/>
        <v>1.2777543</v>
      </c>
      <c r="Y8" s="35">
        <f t="shared" si="1"/>
        <v>1.079928611</v>
      </c>
    </row>
    <row r="9" ht="14.25" customHeight="1">
      <c r="B9" s="33">
        <v>598.081</v>
      </c>
      <c r="C9" s="33">
        <v>1259.253</v>
      </c>
      <c r="D9" s="33">
        <v>874.429</v>
      </c>
      <c r="E9" s="33">
        <v>685.12</v>
      </c>
      <c r="F9" s="33"/>
      <c r="G9" s="28"/>
      <c r="H9" s="33">
        <v>998.924</v>
      </c>
      <c r="I9" s="33">
        <v>1473.465</v>
      </c>
      <c r="J9" s="33">
        <v>1014.158</v>
      </c>
      <c r="K9" s="33">
        <v>1486.121</v>
      </c>
      <c r="L9" s="33"/>
      <c r="M9" s="28"/>
      <c r="N9" s="33">
        <v>1019.111</v>
      </c>
      <c r="O9" s="33"/>
      <c r="P9" s="33"/>
      <c r="V9" s="35" t="s">
        <v>85</v>
      </c>
      <c r="W9" s="35">
        <f t="shared" ref="W9:Y9" si="2">STDEV(W3:W7)/SQRT(4)</f>
        <v>0.04129999359</v>
      </c>
      <c r="X9" s="35">
        <f t="shared" si="2"/>
        <v>0.0350776613</v>
      </c>
      <c r="Y9" s="35" t="str">
        <f t="shared" si="2"/>
        <v>#DIV/0!</v>
      </c>
      <c r="Z9" s="34"/>
    </row>
    <row r="10" ht="14.25" customHeight="1">
      <c r="B10" s="33">
        <v>802.424</v>
      </c>
      <c r="C10" s="33">
        <v>1628.436</v>
      </c>
      <c r="D10" s="33">
        <v>881.582</v>
      </c>
      <c r="E10" s="33">
        <v>1134.699</v>
      </c>
      <c r="F10" s="33"/>
      <c r="G10" s="28"/>
      <c r="H10" s="33">
        <v>830.831</v>
      </c>
      <c r="I10" s="33">
        <v>1351.113</v>
      </c>
      <c r="J10" s="33">
        <v>892.87</v>
      </c>
      <c r="K10" s="33">
        <v>1323.57</v>
      </c>
      <c r="L10" s="33"/>
      <c r="M10" s="28"/>
      <c r="N10" s="33">
        <v>1155.99</v>
      </c>
      <c r="O10" s="33"/>
      <c r="P10" s="33"/>
      <c r="Z10" s="34"/>
    </row>
    <row r="11" ht="14.25" customHeight="1">
      <c r="B11" s="33">
        <v>1384.781</v>
      </c>
      <c r="C11" s="33">
        <v>1242.062</v>
      </c>
      <c r="D11" s="33">
        <v>1022.824</v>
      </c>
      <c r="E11" s="33">
        <v>1165.932</v>
      </c>
      <c r="F11" s="33"/>
      <c r="G11" s="28"/>
      <c r="H11" s="33">
        <v>1341.7</v>
      </c>
      <c r="I11" s="33">
        <v>1320.146</v>
      </c>
      <c r="J11" s="33">
        <v>997.224</v>
      </c>
      <c r="K11" s="33">
        <v>1026.138</v>
      </c>
      <c r="L11" s="33"/>
      <c r="M11" s="28"/>
      <c r="N11" s="33">
        <v>1041.897</v>
      </c>
      <c r="O11" s="33"/>
      <c r="V11" s="15" t="s">
        <v>86</v>
      </c>
      <c r="W11" s="15">
        <f>MIN(B3:F325)</f>
        <v>447.416</v>
      </c>
      <c r="X11" s="15">
        <f>MIN(H3:L325)</f>
        <v>659.88</v>
      </c>
      <c r="Y11" s="15">
        <f>MIN(N3:R325)</f>
        <v>804.888</v>
      </c>
    </row>
    <row r="12" ht="14.25" customHeight="1">
      <c r="B12" s="33">
        <v>1341.573</v>
      </c>
      <c r="C12" s="33">
        <v>1322.544</v>
      </c>
      <c r="D12" s="33">
        <v>945.559</v>
      </c>
      <c r="E12" s="33">
        <v>1356.045</v>
      </c>
      <c r="F12" s="33"/>
      <c r="G12" s="28"/>
      <c r="H12" s="33">
        <v>663.727</v>
      </c>
      <c r="I12" s="33">
        <v>1370.241</v>
      </c>
      <c r="J12" s="33">
        <v>1039.886</v>
      </c>
      <c r="K12" s="33">
        <v>1179.298</v>
      </c>
      <c r="L12" s="33"/>
      <c r="M12" s="28"/>
      <c r="N12" s="33">
        <v>1226.292</v>
      </c>
      <c r="O12" s="33"/>
      <c r="V12" s="15" t="s">
        <v>87</v>
      </c>
      <c r="W12" s="15">
        <f>MAX(B4:F326)</f>
        <v>2525.417</v>
      </c>
      <c r="X12" s="15">
        <f>MAX(H3:L325)</f>
        <v>1939.594</v>
      </c>
      <c r="Y12" s="15">
        <f>MAX(N3:R325)</f>
        <v>1478.984</v>
      </c>
    </row>
    <row r="13" ht="14.25" customHeight="1">
      <c r="B13" s="33">
        <v>1242.108</v>
      </c>
      <c r="C13" s="33">
        <v>824.061</v>
      </c>
      <c r="D13" s="33">
        <v>1019.111</v>
      </c>
      <c r="E13" s="33">
        <v>1141.41</v>
      </c>
      <c r="F13" s="33"/>
      <c r="G13" s="28"/>
      <c r="H13" s="33">
        <v>704.421</v>
      </c>
      <c r="I13" s="33">
        <v>1546.13</v>
      </c>
      <c r="J13" s="33">
        <v>983.34</v>
      </c>
      <c r="K13" s="33">
        <v>1386.741</v>
      </c>
      <c r="L13" s="33"/>
      <c r="M13" s="28"/>
      <c r="N13" s="33">
        <v>1478.793</v>
      </c>
      <c r="V13" s="1" t="s">
        <v>94</v>
      </c>
      <c r="W13" s="36">
        <f t="shared" ref="W13:Y13" si="3">(W27/W3)</f>
        <v>382.5261237</v>
      </c>
      <c r="X13" s="36">
        <f t="shared" si="3"/>
        <v>0</v>
      </c>
      <c r="Y13" s="36">
        <f t="shared" si="3"/>
        <v>176.1755517</v>
      </c>
    </row>
    <row r="14" ht="14.25" customHeight="1">
      <c r="B14" s="33">
        <v>1355.837</v>
      </c>
      <c r="C14" s="33">
        <v>1583.124</v>
      </c>
      <c r="D14" s="33">
        <v>692.186</v>
      </c>
      <c r="E14" s="33">
        <v>1108.466</v>
      </c>
      <c r="F14" s="33"/>
      <c r="G14" s="28"/>
      <c r="H14" s="33">
        <v>1757.829</v>
      </c>
      <c r="I14" s="33">
        <v>1566.633</v>
      </c>
      <c r="J14" s="33">
        <v>1091.181</v>
      </c>
      <c r="K14" s="33">
        <v>859.286</v>
      </c>
      <c r="L14" s="33"/>
      <c r="M14" s="28"/>
      <c r="N14" s="33">
        <v>1214.422</v>
      </c>
      <c r="V14" s="1" t="s">
        <v>95</v>
      </c>
      <c r="W14" s="15">
        <f>COUNTIF(B3:F146, "&gt; 700")</f>
        <v>183</v>
      </c>
      <c r="X14" s="15">
        <f>COUNTIF(H3:L146, "&gt; 700")</f>
        <v>233</v>
      </c>
      <c r="Y14" s="15">
        <f>COUNTIF(N3:R146, "&gt; 700")</f>
        <v>18</v>
      </c>
    </row>
    <row r="15" ht="14.25" customHeight="1">
      <c r="B15" s="33">
        <v>2525.417</v>
      </c>
      <c r="C15" s="33">
        <v>1065.736</v>
      </c>
      <c r="D15" s="33">
        <v>1600.081</v>
      </c>
      <c r="E15" s="33">
        <v>760.056</v>
      </c>
      <c r="F15" s="33"/>
      <c r="G15" s="28"/>
      <c r="H15" s="33">
        <v>1398.564</v>
      </c>
      <c r="I15" s="33">
        <v>1503.683</v>
      </c>
      <c r="J15" s="33">
        <v>1272.484</v>
      </c>
      <c r="K15" s="33">
        <v>941.0</v>
      </c>
      <c r="L15" s="33"/>
      <c r="M15" s="28"/>
      <c r="N15" s="33">
        <v>1033.172</v>
      </c>
      <c r="V15" s="1" t="s">
        <v>96</v>
      </c>
      <c r="W15" s="36">
        <f t="shared" ref="W15:Y15" si="4">W14/SUM(W19:W23)</f>
        <v>0.9682539683</v>
      </c>
      <c r="X15" s="36">
        <f t="shared" si="4"/>
        <v>0.9872881356</v>
      </c>
      <c r="Y15" s="36">
        <f t="shared" si="4"/>
        <v>1</v>
      </c>
    </row>
    <row r="16" ht="14.25" customHeight="1">
      <c r="B16" s="33">
        <v>2010.975</v>
      </c>
      <c r="C16" s="33">
        <v>1192.371</v>
      </c>
      <c r="D16" s="33">
        <v>871.058</v>
      </c>
      <c r="E16" s="33">
        <v>824.336</v>
      </c>
      <c r="F16" s="33"/>
      <c r="G16" s="28"/>
      <c r="H16" s="33">
        <v>1513.434</v>
      </c>
      <c r="I16" s="33">
        <v>1332.899</v>
      </c>
      <c r="J16" s="33">
        <v>1555.761</v>
      </c>
      <c r="K16" s="33">
        <v>992.503</v>
      </c>
      <c r="L16" s="33"/>
      <c r="M16" s="28"/>
      <c r="N16" s="33">
        <v>924.684</v>
      </c>
    </row>
    <row r="17" ht="14.25" customHeight="1">
      <c r="B17" s="33">
        <v>2035.806</v>
      </c>
      <c r="C17" s="33">
        <v>1054.474</v>
      </c>
      <c r="D17" s="33">
        <v>829.74</v>
      </c>
      <c r="E17" s="33">
        <v>1411.33</v>
      </c>
      <c r="F17" s="33"/>
      <c r="G17" s="28"/>
      <c r="H17" s="33">
        <v>1440.77</v>
      </c>
      <c r="I17" s="33">
        <v>1406.189</v>
      </c>
      <c r="J17" s="33">
        <v>1285.05</v>
      </c>
      <c r="K17" s="33">
        <v>1914.844</v>
      </c>
      <c r="L17" s="33"/>
      <c r="M17" s="28"/>
      <c r="N17" s="33">
        <v>932.544</v>
      </c>
      <c r="U17" s="37"/>
      <c r="V17" s="15" t="s">
        <v>90</v>
      </c>
      <c r="Z17" s="35"/>
    </row>
    <row r="18" ht="14.25" customHeight="1">
      <c r="B18" s="33">
        <v>1180.976</v>
      </c>
      <c r="C18" s="33">
        <v>1765.986</v>
      </c>
      <c r="D18" s="33">
        <v>938.652</v>
      </c>
      <c r="E18" s="33">
        <v>1373.293</v>
      </c>
      <c r="F18" s="33"/>
      <c r="G18" s="28"/>
      <c r="H18" s="33">
        <v>1319.46</v>
      </c>
      <c r="I18" s="33">
        <v>1142.253</v>
      </c>
      <c r="J18" s="33">
        <v>1295.224</v>
      </c>
      <c r="K18" s="33">
        <v>1307.701</v>
      </c>
      <c r="L18" s="33"/>
      <c r="M18" s="28"/>
      <c r="N18" s="33">
        <v>1096.509</v>
      </c>
      <c r="W18" s="13" t="s">
        <v>56</v>
      </c>
      <c r="X18" s="13" t="s">
        <v>57</v>
      </c>
      <c r="Y18" s="13" t="s">
        <v>58</v>
      </c>
      <c r="Z18" s="35"/>
    </row>
    <row r="19" ht="14.25" customHeight="1">
      <c r="B19" s="33">
        <v>1009.741</v>
      </c>
      <c r="C19" s="33">
        <v>1386.741</v>
      </c>
      <c r="D19" s="33">
        <v>1218.469</v>
      </c>
      <c r="E19" s="33">
        <v>1463.408</v>
      </c>
      <c r="F19" s="33"/>
      <c r="G19" s="28"/>
      <c r="H19" s="33">
        <v>1257.455</v>
      </c>
      <c r="I19" s="33">
        <v>1356.671</v>
      </c>
      <c r="J19" s="33">
        <v>1469.389</v>
      </c>
      <c r="K19" s="33">
        <v>1502.29</v>
      </c>
      <c r="L19" s="33"/>
      <c r="M19" s="28"/>
      <c r="N19" s="33">
        <v>949.679</v>
      </c>
      <c r="V19" s="15" t="s">
        <v>28</v>
      </c>
      <c r="W19" s="15">
        <f>COUNT(B3:B134)</f>
        <v>40</v>
      </c>
      <c r="X19" s="15">
        <f>COUNT(H3:H134)</f>
        <v>73</v>
      </c>
      <c r="Y19" s="15">
        <f>COUNT(N3:N42)</f>
        <v>18</v>
      </c>
    </row>
    <row r="20" ht="14.25" customHeight="1">
      <c r="B20" s="33">
        <v>947.711</v>
      </c>
      <c r="C20" s="33">
        <v>1092.787</v>
      </c>
      <c r="D20" s="33">
        <v>1163.601</v>
      </c>
      <c r="E20" s="33">
        <v>1142.005</v>
      </c>
      <c r="F20" s="33"/>
      <c r="G20" s="28"/>
      <c r="H20" s="33">
        <v>1488.669</v>
      </c>
      <c r="I20" s="33">
        <v>1630.624</v>
      </c>
      <c r="J20" s="33">
        <v>1033.664</v>
      </c>
      <c r="K20" s="33">
        <v>1319.289</v>
      </c>
      <c r="L20" s="33"/>
      <c r="M20" s="28"/>
      <c r="N20" s="33">
        <v>1478.984</v>
      </c>
      <c r="V20" s="15" t="s">
        <v>29</v>
      </c>
      <c r="W20" s="15">
        <f>COUNT(C3:C134)</f>
        <v>65</v>
      </c>
      <c r="X20" s="15">
        <f>COUNT(I3:I134)</f>
        <v>55</v>
      </c>
      <c r="Y20" s="15">
        <f>COUNT(O3:O98)</f>
        <v>0</v>
      </c>
    </row>
    <row r="21" ht="14.25" customHeight="1">
      <c r="B21" s="33">
        <v>971.764</v>
      </c>
      <c r="C21" s="33">
        <v>1253.489</v>
      </c>
      <c r="D21" s="33">
        <v>1271.283</v>
      </c>
      <c r="E21" s="33">
        <v>1605.27</v>
      </c>
      <c r="F21" s="33"/>
      <c r="G21" s="28"/>
      <c r="H21" s="33">
        <v>1543.896</v>
      </c>
      <c r="I21" s="33">
        <v>1547.117</v>
      </c>
      <c r="J21" s="33">
        <v>1047.692</v>
      </c>
      <c r="K21" s="33">
        <v>936.903</v>
      </c>
      <c r="L21" s="33"/>
      <c r="M21" s="28"/>
      <c r="V21" s="15" t="s">
        <v>30</v>
      </c>
      <c r="W21" s="15">
        <f>COUNT(D3:D134)</f>
        <v>53</v>
      </c>
      <c r="X21" s="15">
        <f>COUNT(J3:J134)</f>
        <v>50</v>
      </c>
      <c r="Y21" s="15">
        <f>COUNT(P3:P241)</f>
        <v>0</v>
      </c>
    </row>
    <row r="22" ht="14.25" customHeight="1">
      <c r="B22" s="33">
        <v>1241.698</v>
      </c>
      <c r="C22" s="33">
        <v>1559.248</v>
      </c>
      <c r="D22" s="33">
        <v>849.019</v>
      </c>
      <c r="E22" s="33">
        <v>1563.886</v>
      </c>
      <c r="F22" s="33"/>
      <c r="G22" s="28"/>
      <c r="H22" s="33">
        <v>1216.285</v>
      </c>
      <c r="I22" s="33">
        <v>1123.826</v>
      </c>
      <c r="J22" s="33">
        <v>799.81</v>
      </c>
      <c r="K22" s="33">
        <v>1345.28</v>
      </c>
      <c r="L22" s="33"/>
      <c r="M22" s="28"/>
      <c r="V22" s="15" t="s">
        <v>31</v>
      </c>
      <c r="W22" s="15">
        <f>COUNT(E3:E134)</f>
        <v>31</v>
      </c>
      <c r="X22" s="15">
        <f>COUNT(K3:K134)</f>
        <v>58</v>
      </c>
      <c r="Y22" s="15">
        <f>COUNT(Q3:Q241)</f>
        <v>0</v>
      </c>
      <c r="Z22" s="34"/>
    </row>
    <row r="23" ht="14.25" customHeight="1">
      <c r="B23" s="33">
        <v>1243.564</v>
      </c>
      <c r="C23" s="33">
        <v>951.999</v>
      </c>
      <c r="D23" s="33">
        <v>944.302</v>
      </c>
      <c r="E23" s="33">
        <v>863.949</v>
      </c>
      <c r="F23" s="33"/>
      <c r="G23" s="28"/>
      <c r="H23" s="33">
        <v>1876.581</v>
      </c>
      <c r="I23" s="33">
        <v>1758.569</v>
      </c>
      <c r="J23" s="33">
        <v>744.715</v>
      </c>
      <c r="K23" s="33">
        <v>1359.046</v>
      </c>
      <c r="L23" s="33"/>
      <c r="M23" s="28"/>
      <c r="V23" s="15" t="s">
        <v>33</v>
      </c>
      <c r="W23" s="15">
        <f>COUNT(F3:F134)</f>
        <v>0</v>
      </c>
      <c r="X23" s="15">
        <f>COUNT(L3:L134)</f>
        <v>0</v>
      </c>
      <c r="Y23" s="15">
        <f>COUNT(R3:R275)</f>
        <v>0</v>
      </c>
      <c r="Z23" s="34"/>
    </row>
    <row r="24" ht="14.25" customHeight="1">
      <c r="B24" s="33">
        <v>1108.16</v>
      </c>
      <c r="C24" s="33">
        <v>1413.853</v>
      </c>
      <c r="D24" s="33">
        <v>1028.286</v>
      </c>
      <c r="E24" s="33">
        <v>1375.269</v>
      </c>
      <c r="F24" s="33"/>
      <c r="G24" s="28"/>
      <c r="H24" s="33">
        <v>1420.72</v>
      </c>
      <c r="I24" s="33">
        <v>1349.814</v>
      </c>
      <c r="J24" s="33">
        <v>1491.707</v>
      </c>
      <c r="K24" s="33">
        <v>1553.249</v>
      </c>
      <c r="L24" s="33"/>
      <c r="M24" s="28"/>
      <c r="U24" s="15" t="s">
        <v>91</v>
      </c>
    </row>
    <row r="25" ht="14.25" customHeight="1">
      <c r="B25" s="33">
        <v>1167.872</v>
      </c>
      <c r="C25" s="33">
        <v>1080.237</v>
      </c>
      <c r="D25" s="33">
        <v>990.22</v>
      </c>
      <c r="E25" s="33">
        <v>1427.989</v>
      </c>
      <c r="F25" s="33"/>
      <c r="G25" s="28"/>
      <c r="H25" s="33">
        <v>1338.026</v>
      </c>
      <c r="I25" s="33">
        <v>1574.954</v>
      </c>
      <c r="J25" s="33">
        <v>1460.738</v>
      </c>
      <c r="K25" s="33">
        <v>1349.143</v>
      </c>
      <c r="L25" s="33"/>
      <c r="M25" s="28"/>
    </row>
    <row r="26" ht="14.25" customHeight="1">
      <c r="B26" s="33">
        <v>1123.222</v>
      </c>
      <c r="C26" s="33">
        <v>1220.557</v>
      </c>
      <c r="D26" s="33">
        <v>629.065</v>
      </c>
      <c r="E26" s="33">
        <v>1477.415</v>
      </c>
      <c r="F26" s="33"/>
      <c r="G26" s="28"/>
      <c r="H26" s="33">
        <v>1453.36</v>
      </c>
      <c r="I26" s="33">
        <v>1465.726</v>
      </c>
      <c r="J26" s="33">
        <v>1345.742</v>
      </c>
      <c r="K26" s="33">
        <v>1011.98</v>
      </c>
      <c r="L26" s="33"/>
      <c r="M26" s="28"/>
      <c r="W26" s="13" t="s">
        <v>56</v>
      </c>
      <c r="X26" s="13" t="s">
        <v>57</v>
      </c>
      <c r="Y26" s="13" t="s">
        <v>58</v>
      </c>
    </row>
    <row r="27" ht="14.25" customHeight="1">
      <c r="B27" s="33">
        <v>1054.474</v>
      </c>
      <c r="C27" s="33">
        <v>1302.195</v>
      </c>
      <c r="D27" s="33">
        <v>1117.768</v>
      </c>
      <c r="E27" s="33">
        <v>1315.982</v>
      </c>
      <c r="F27" s="33"/>
      <c r="G27" s="28"/>
      <c r="H27" s="33">
        <v>1037.107</v>
      </c>
      <c r="I27" s="33">
        <v>1230.391</v>
      </c>
      <c r="J27" s="33">
        <v>1179.298</v>
      </c>
      <c r="K27" s="33">
        <v>859.286</v>
      </c>
      <c r="L27" s="33"/>
      <c r="M27" s="28"/>
      <c r="V27" s="15" t="s">
        <v>28</v>
      </c>
      <c r="W27" s="15">
        <f>STDEV(B$3:B$52)</f>
        <v>482.0956464</v>
      </c>
      <c r="Y27" s="15">
        <f>STDEV(N3:N292)</f>
        <v>190.2570189</v>
      </c>
    </row>
    <row r="28" ht="14.25" customHeight="1">
      <c r="B28" s="33">
        <v>1128.298</v>
      </c>
      <c r="C28" s="33">
        <v>1207.742</v>
      </c>
      <c r="D28" s="33">
        <v>1213.35</v>
      </c>
      <c r="E28" s="33">
        <v>1152.51</v>
      </c>
      <c r="F28" s="33"/>
      <c r="G28" s="28"/>
      <c r="H28" s="33">
        <v>1013.321</v>
      </c>
      <c r="I28" s="33">
        <v>1141.41</v>
      </c>
      <c r="J28" s="33">
        <v>1282.581</v>
      </c>
      <c r="K28" s="33">
        <v>945.559</v>
      </c>
      <c r="L28" s="33"/>
      <c r="M28" s="28"/>
      <c r="V28" s="15" t="s">
        <v>29</v>
      </c>
      <c r="W28" s="15">
        <f>STDEV(C$3:C$52)</f>
        <v>259.5967728</v>
      </c>
      <c r="X28" s="15">
        <f>STDEV(I$3:I$52)</f>
        <v>214.3531031</v>
      </c>
      <c r="Y28" s="15" t="str">
        <f>STDEV(O3:O137)</f>
        <v>#DIV/0!</v>
      </c>
    </row>
    <row r="29" ht="14.25" customHeight="1">
      <c r="B29" s="33">
        <v>1187.331</v>
      </c>
      <c r="C29" s="33">
        <v>988.161</v>
      </c>
      <c r="D29" s="33">
        <v>851.082</v>
      </c>
      <c r="E29" s="33">
        <v>993.643</v>
      </c>
      <c r="F29" s="33"/>
      <c r="G29" s="28"/>
      <c r="H29" s="33">
        <v>1478.984</v>
      </c>
      <c r="I29" s="33">
        <v>972.404</v>
      </c>
      <c r="J29" s="33">
        <v>1525.684</v>
      </c>
      <c r="K29" s="33">
        <v>1218.655</v>
      </c>
      <c r="M29" s="28"/>
      <c r="V29" s="15" t="s">
        <v>30</v>
      </c>
      <c r="W29" s="15">
        <f>STDEV(D$3:D$52)</f>
        <v>235.4068379</v>
      </c>
      <c r="X29" s="15">
        <f>STDEV(J$3:J$52)</f>
        <v>234.0964859</v>
      </c>
      <c r="Y29" s="15" t="str">
        <f>STDEV(P3:P121)</f>
        <v>#DIV/0!</v>
      </c>
    </row>
    <row r="30" ht="14.25" customHeight="1">
      <c r="B30" s="33">
        <v>895.843</v>
      </c>
      <c r="C30" s="33">
        <v>1195.262</v>
      </c>
      <c r="D30" s="33">
        <v>1343.428</v>
      </c>
      <c r="E30" s="33">
        <v>1421.556</v>
      </c>
      <c r="F30" s="33"/>
      <c r="G30" s="28"/>
      <c r="H30" s="33">
        <v>1241.151</v>
      </c>
      <c r="I30" s="33">
        <v>1042.548</v>
      </c>
      <c r="J30" s="33">
        <v>1318.087</v>
      </c>
      <c r="K30" s="33">
        <v>1140.022</v>
      </c>
      <c r="M30" s="28"/>
      <c r="V30" s="15" t="s">
        <v>31</v>
      </c>
      <c r="W30" s="15">
        <f>STDEV(E$3:E$52)</f>
        <v>273.7761673</v>
      </c>
      <c r="X30" s="15">
        <f>STDEV(K$3:K$52)</f>
        <v>244.089899</v>
      </c>
      <c r="Y30" s="15" t="str">
        <f>STDEV(Q3:Q121)</f>
        <v>#DIV/0!</v>
      </c>
    </row>
    <row r="31" ht="14.25" customHeight="1">
      <c r="B31" s="33">
        <v>993.358</v>
      </c>
      <c r="C31" s="33">
        <v>1310.208</v>
      </c>
      <c r="D31" s="33">
        <v>1188.855</v>
      </c>
      <c r="E31" s="33">
        <v>768.569</v>
      </c>
      <c r="F31" s="33"/>
      <c r="G31" s="28"/>
      <c r="H31" s="33">
        <v>1322.544</v>
      </c>
      <c r="I31" s="33">
        <v>1203.753</v>
      </c>
      <c r="J31" s="33">
        <v>938.652</v>
      </c>
      <c r="K31" s="33">
        <v>1014.325</v>
      </c>
      <c r="M31" s="28"/>
      <c r="V31" s="15" t="s">
        <v>33</v>
      </c>
      <c r="W31" s="15" t="str">
        <f>STDEV(F$3:F$52)</f>
        <v>#DIV/0!</v>
      </c>
      <c r="X31" s="15" t="str">
        <f>STDEV(L$3:L$52)</f>
        <v>#DIV/0!</v>
      </c>
    </row>
    <row r="32" ht="14.25" customHeight="1">
      <c r="B32" s="33">
        <v>726.174</v>
      </c>
      <c r="C32" s="33">
        <v>878.882</v>
      </c>
      <c r="D32" s="33">
        <v>1106.525</v>
      </c>
      <c r="E32" s="33">
        <v>1377.53</v>
      </c>
      <c r="F32" s="33"/>
      <c r="G32" s="28"/>
      <c r="H32" s="33">
        <v>1265.349</v>
      </c>
      <c r="I32" s="33">
        <v>1747.822</v>
      </c>
      <c r="J32" s="33">
        <v>1094.184</v>
      </c>
      <c r="K32" s="33">
        <v>1290.805</v>
      </c>
      <c r="M32" s="28"/>
    </row>
    <row r="33" ht="14.25" customHeight="1">
      <c r="B33" s="33">
        <v>837.951</v>
      </c>
      <c r="C33" s="33">
        <v>1431.156</v>
      </c>
      <c r="D33" s="33">
        <v>757.072</v>
      </c>
      <c r="E33" s="33">
        <v>774.801</v>
      </c>
      <c r="F33" s="33"/>
      <c r="G33" s="28"/>
      <c r="H33" s="33">
        <v>941.962</v>
      </c>
      <c r="I33" s="33">
        <v>1516.534</v>
      </c>
      <c r="J33" s="33">
        <v>1304.322</v>
      </c>
      <c r="K33" s="33">
        <v>1159.948</v>
      </c>
      <c r="M33" s="28"/>
    </row>
    <row r="34" ht="14.25" customHeight="1">
      <c r="B34" s="33">
        <v>1276.922</v>
      </c>
      <c r="C34" s="33">
        <v>1254.211</v>
      </c>
      <c r="D34" s="33">
        <v>1077.142</v>
      </c>
      <c r="F34" s="33"/>
      <c r="G34" s="28"/>
      <c r="H34" s="33">
        <v>1561.134</v>
      </c>
      <c r="I34" s="33">
        <v>1216.471</v>
      </c>
      <c r="J34" s="33">
        <v>1750.539</v>
      </c>
      <c r="K34" s="33">
        <v>1228.873</v>
      </c>
      <c r="M34" s="28"/>
      <c r="U34" s="1" t="s">
        <v>92</v>
      </c>
    </row>
    <row r="35" ht="14.25" customHeight="1">
      <c r="B35" s="33">
        <v>1323.57</v>
      </c>
      <c r="C35" s="33">
        <v>1216.843</v>
      </c>
      <c r="D35" s="33">
        <v>1445.357</v>
      </c>
      <c r="F35" s="33"/>
      <c r="G35" s="28"/>
      <c r="H35" s="33">
        <v>1394.877</v>
      </c>
      <c r="I35" s="33">
        <v>1568.763</v>
      </c>
      <c r="J35" s="33">
        <v>1655.452</v>
      </c>
      <c r="K35" s="33">
        <v>732.689</v>
      </c>
      <c r="M35" s="28"/>
      <c r="W35" s="13" t="s">
        <v>56</v>
      </c>
      <c r="X35" s="13" t="s">
        <v>57</v>
      </c>
      <c r="Y35" s="13" t="s">
        <v>58</v>
      </c>
    </row>
    <row r="36" ht="14.25" customHeight="1">
      <c r="B36" s="33">
        <v>965.924</v>
      </c>
      <c r="C36" s="33">
        <v>1182.46</v>
      </c>
      <c r="D36" s="33">
        <v>1705.551</v>
      </c>
      <c r="F36" s="33"/>
      <c r="G36" s="28"/>
      <c r="H36" s="33">
        <v>1591.145</v>
      </c>
      <c r="I36" s="33">
        <v>1427.712</v>
      </c>
      <c r="J36" s="33">
        <v>1138.233</v>
      </c>
      <c r="K36" s="33">
        <v>1171.355</v>
      </c>
      <c r="M36" s="28"/>
      <c r="V36" s="15" t="s">
        <v>28</v>
      </c>
      <c r="W36" s="36">
        <f t="shared" ref="W36:Y36" si="5">(W27/W3)</f>
        <v>382.5261237</v>
      </c>
      <c r="X36" s="36">
        <f t="shared" si="5"/>
        <v>0</v>
      </c>
      <c r="Y36" s="36">
        <f t="shared" si="5"/>
        <v>176.1755517</v>
      </c>
    </row>
    <row r="37" ht="14.25" customHeight="1">
      <c r="B37" s="33">
        <v>1283.992</v>
      </c>
      <c r="C37" s="33">
        <v>1370.613</v>
      </c>
      <c r="D37" s="33">
        <v>968.089</v>
      </c>
      <c r="F37" s="33"/>
      <c r="G37" s="28"/>
      <c r="H37" s="33">
        <v>888.55</v>
      </c>
      <c r="I37" s="33">
        <v>1331.413</v>
      </c>
      <c r="J37" s="33">
        <v>997.507</v>
      </c>
      <c r="K37" s="33">
        <v>659.88</v>
      </c>
      <c r="M37" s="28"/>
      <c r="V37" s="15" t="s">
        <v>29</v>
      </c>
      <c r="W37" s="36">
        <f t="shared" ref="W37:Y37" si="6">(W28/W4)</f>
        <v>214.4701263</v>
      </c>
      <c r="X37" s="36">
        <f t="shared" si="6"/>
        <v>157.6861573</v>
      </c>
      <c r="Y37" s="36" t="str">
        <f t="shared" si="6"/>
        <v>#DIV/0!</v>
      </c>
    </row>
    <row r="38" ht="14.25" customHeight="1">
      <c r="B38" s="33">
        <v>902.889</v>
      </c>
      <c r="C38" s="33">
        <v>1142.649</v>
      </c>
      <c r="D38" s="33">
        <v>1218.469</v>
      </c>
      <c r="F38" s="33"/>
      <c r="G38" s="28"/>
      <c r="H38" s="33">
        <v>1051.465</v>
      </c>
      <c r="I38" s="33">
        <v>1306.186</v>
      </c>
      <c r="J38" s="33">
        <v>1266.601</v>
      </c>
      <c r="K38" s="33">
        <v>760.725</v>
      </c>
      <c r="M38" s="28"/>
      <c r="V38" s="15" t="s">
        <v>30</v>
      </c>
      <c r="W38" s="36">
        <f t="shared" ref="W38:Y38" si="7">(W29/W5)</f>
        <v>220.8888891</v>
      </c>
      <c r="X38" s="36">
        <f t="shared" si="7"/>
        <v>186.6330538</v>
      </c>
      <c r="Y38" s="36" t="str">
        <f t="shared" si="7"/>
        <v>#DIV/0!</v>
      </c>
    </row>
    <row r="39" ht="14.25" customHeight="1">
      <c r="B39" s="33">
        <v>2085.097</v>
      </c>
      <c r="C39" s="33">
        <v>1335.486</v>
      </c>
      <c r="D39" s="33">
        <v>1197.154</v>
      </c>
      <c r="F39" s="33"/>
      <c r="G39" s="28"/>
      <c r="H39" s="33">
        <v>1847.685</v>
      </c>
      <c r="I39" s="33">
        <v>1403.531</v>
      </c>
      <c r="J39" s="33">
        <v>1041.517</v>
      </c>
      <c r="K39" s="33">
        <v>1155.941</v>
      </c>
      <c r="M39" s="28"/>
      <c r="V39" s="15" t="s">
        <v>31</v>
      </c>
      <c r="W39" s="36">
        <f t="shared" ref="W39:Y39" si="8">(W30/W6)</f>
        <v>233.7276313</v>
      </c>
      <c r="X39" s="36">
        <f t="shared" si="8"/>
        <v>204.340919</v>
      </c>
      <c r="Y39" s="36" t="str">
        <f t="shared" si="8"/>
        <v>#DIV/0!</v>
      </c>
    </row>
    <row r="40" ht="14.25" customHeight="1">
      <c r="B40" s="33">
        <v>2042.465</v>
      </c>
      <c r="C40" s="33">
        <v>1362.497</v>
      </c>
      <c r="D40" s="33">
        <v>1080.237</v>
      </c>
      <c r="F40" s="33"/>
      <c r="G40" s="28"/>
      <c r="H40" s="33">
        <v>964.693</v>
      </c>
      <c r="I40" s="33">
        <v>1550.953</v>
      </c>
      <c r="J40" s="33">
        <v>1077.3</v>
      </c>
      <c r="K40" s="33">
        <v>1145.369</v>
      </c>
      <c r="M40" s="28"/>
      <c r="V40" s="15" t="s">
        <v>33</v>
      </c>
      <c r="W40" s="36" t="str">
        <f t="shared" ref="W40:Y40" si="9">(W31/W7)</f>
        <v>#DIV/0!</v>
      </c>
      <c r="X40" s="36" t="str">
        <f t="shared" si="9"/>
        <v>#DIV/0!</v>
      </c>
      <c r="Y40" s="36" t="str">
        <f t="shared" si="9"/>
        <v>#DIV/0!</v>
      </c>
    </row>
    <row r="41" ht="14.25" customHeight="1">
      <c r="B41" s="33">
        <v>2502.777</v>
      </c>
      <c r="C41" s="33">
        <v>1096.509</v>
      </c>
      <c r="D41" s="33">
        <v>808.535</v>
      </c>
      <c r="F41" s="33"/>
      <c r="G41" s="28"/>
      <c r="H41" s="33">
        <v>1348.64</v>
      </c>
      <c r="I41" s="33">
        <v>1619.901</v>
      </c>
      <c r="J41" s="33">
        <v>1291.768</v>
      </c>
      <c r="K41" s="33">
        <v>1301.325</v>
      </c>
      <c r="M41" s="28"/>
    </row>
    <row r="42" ht="14.25" customHeight="1">
      <c r="B42" s="33">
        <v>2155.282</v>
      </c>
      <c r="C42" s="33">
        <v>1185.948</v>
      </c>
      <c r="D42" s="33">
        <v>970.832</v>
      </c>
      <c r="F42" s="33"/>
      <c r="G42" s="28"/>
      <c r="H42" s="33">
        <v>1481.736</v>
      </c>
      <c r="I42" s="33">
        <v>1530.683</v>
      </c>
      <c r="J42" s="33">
        <v>1352.285</v>
      </c>
      <c r="K42" s="33">
        <v>1018.111</v>
      </c>
      <c r="M42" s="28"/>
    </row>
    <row r="43" ht="14.25" customHeight="1">
      <c r="B43" s="33"/>
      <c r="C43" s="33">
        <v>1384.373</v>
      </c>
      <c r="D43" s="33">
        <v>857.968</v>
      </c>
      <c r="F43" s="33"/>
      <c r="G43" s="28"/>
      <c r="H43" s="33">
        <v>1527.871</v>
      </c>
      <c r="I43" s="33">
        <v>1716.233</v>
      </c>
      <c r="J43" s="33">
        <v>1651.415</v>
      </c>
      <c r="K43" s="33">
        <v>1648.877</v>
      </c>
      <c r="M43" s="28"/>
    </row>
    <row r="44" ht="14.25" customHeight="1">
      <c r="C44" s="33">
        <v>447.416</v>
      </c>
      <c r="D44" s="33">
        <v>1116.147</v>
      </c>
      <c r="F44" s="33"/>
      <c r="G44" s="28"/>
      <c r="H44" s="33">
        <v>1408.2</v>
      </c>
      <c r="I44" s="33">
        <v>1527.575</v>
      </c>
      <c r="J44" s="33">
        <v>1283.111</v>
      </c>
      <c r="K44" s="33">
        <v>1065.576</v>
      </c>
      <c r="M44" s="28"/>
    </row>
    <row r="45" ht="14.25" customHeight="1">
      <c r="C45" s="33">
        <v>510.72</v>
      </c>
      <c r="D45" s="33">
        <v>1625.933</v>
      </c>
      <c r="F45" s="33"/>
      <c r="G45" s="28"/>
      <c r="H45" s="33">
        <v>1559.103</v>
      </c>
      <c r="I45" s="33">
        <v>1418.328</v>
      </c>
      <c r="J45" s="33">
        <v>1370.778</v>
      </c>
      <c r="K45" s="33">
        <v>1427.712</v>
      </c>
      <c r="M45" s="28"/>
    </row>
    <row r="46" ht="14.25" customHeight="1">
      <c r="C46" s="33">
        <v>1297.973</v>
      </c>
      <c r="D46" s="33">
        <v>1037.162</v>
      </c>
      <c r="F46" s="33"/>
      <c r="G46" s="28"/>
      <c r="H46" s="33">
        <v>1939.594</v>
      </c>
      <c r="I46" s="33">
        <v>1270.926</v>
      </c>
      <c r="J46" s="33">
        <v>1177.377</v>
      </c>
      <c r="K46" s="33">
        <v>1313.055</v>
      </c>
      <c r="M46" s="28"/>
    </row>
    <row r="47" ht="14.25" customHeight="1">
      <c r="C47" s="33">
        <v>1137.04</v>
      </c>
      <c r="D47" s="33">
        <v>808.745</v>
      </c>
      <c r="F47" s="33"/>
      <c r="G47" s="28"/>
      <c r="H47" s="33">
        <v>910.44</v>
      </c>
      <c r="I47" s="33">
        <v>1296.927</v>
      </c>
      <c r="J47" s="33">
        <v>1071.401</v>
      </c>
      <c r="K47" s="33">
        <v>1051.465</v>
      </c>
      <c r="M47" s="28"/>
    </row>
    <row r="48" ht="14.25" customHeight="1">
      <c r="C48" s="33">
        <v>1110.506</v>
      </c>
      <c r="D48" s="33">
        <v>1303.541</v>
      </c>
      <c r="F48" s="33"/>
      <c r="G48" s="28"/>
      <c r="H48" s="33">
        <v>1329.712</v>
      </c>
      <c r="I48" s="33">
        <v>1106.423</v>
      </c>
      <c r="J48" s="33">
        <v>1277.277</v>
      </c>
      <c r="K48" s="33">
        <v>1276.524</v>
      </c>
      <c r="M48" s="28"/>
    </row>
    <row r="49" ht="14.25" customHeight="1">
      <c r="C49" s="33">
        <v>817.443</v>
      </c>
      <c r="D49" s="33">
        <v>1150.889</v>
      </c>
      <c r="F49" s="33"/>
      <c r="G49" s="28"/>
      <c r="H49" s="33">
        <v>1076.459</v>
      </c>
      <c r="I49" s="33">
        <v>1306.316</v>
      </c>
      <c r="J49" s="33">
        <v>1659.515</v>
      </c>
      <c r="K49" s="33">
        <v>1457.054</v>
      </c>
      <c r="M49" s="28"/>
    </row>
    <row r="50" ht="14.25" customHeight="1">
      <c r="C50" s="33">
        <v>1262.977</v>
      </c>
      <c r="D50" s="33">
        <v>817.512</v>
      </c>
      <c r="F50" s="33"/>
      <c r="G50" s="28"/>
      <c r="H50" s="33">
        <v>1032.733</v>
      </c>
      <c r="I50" s="33">
        <v>1432.144</v>
      </c>
      <c r="J50" s="33">
        <v>1375.023</v>
      </c>
      <c r="K50" s="33">
        <v>1280.992</v>
      </c>
      <c r="M50" s="28"/>
    </row>
    <row r="51" ht="14.25" customHeight="1">
      <c r="C51" s="33">
        <v>1570.961</v>
      </c>
      <c r="D51" s="33">
        <v>970.599</v>
      </c>
      <c r="F51" s="33"/>
      <c r="G51" s="28"/>
      <c r="H51" s="33">
        <v>1310.813</v>
      </c>
      <c r="I51" s="33">
        <v>1023.93</v>
      </c>
      <c r="J51" s="33">
        <v>1083.375</v>
      </c>
      <c r="K51" s="33">
        <v>1291.199</v>
      </c>
      <c r="M51" s="28"/>
    </row>
    <row r="52" ht="14.25" customHeight="1">
      <c r="C52" s="33">
        <v>1301.325</v>
      </c>
      <c r="D52" s="33">
        <v>1029.386</v>
      </c>
      <c r="G52" s="28"/>
      <c r="H52" s="33">
        <v>1101.811</v>
      </c>
      <c r="I52" s="33">
        <v>684.294</v>
      </c>
      <c r="J52" s="33">
        <v>1330.393</v>
      </c>
      <c r="K52" s="33">
        <v>1324.767</v>
      </c>
      <c r="M52" s="28"/>
    </row>
    <row r="53" ht="14.25" customHeight="1">
      <c r="C53" s="33">
        <v>931.391</v>
      </c>
      <c r="D53" s="33">
        <v>1025.311</v>
      </c>
      <c r="G53" s="28"/>
      <c r="H53" s="33">
        <v>1282.934</v>
      </c>
      <c r="I53" s="33">
        <v>1472.236</v>
      </c>
      <c r="K53" s="33">
        <v>973.16</v>
      </c>
      <c r="M53" s="28"/>
    </row>
    <row r="54" ht="14.25" customHeight="1">
      <c r="C54" s="33">
        <v>1416.772</v>
      </c>
      <c r="D54" s="33">
        <v>723.442</v>
      </c>
      <c r="G54" s="28"/>
      <c r="H54" s="33">
        <v>986.155</v>
      </c>
      <c r="I54" s="33">
        <v>1370.943</v>
      </c>
      <c r="K54" s="33">
        <v>1101.913</v>
      </c>
      <c r="M54" s="28"/>
    </row>
    <row r="55" ht="14.25" customHeight="1">
      <c r="C55" s="33">
        <v>1489.657</v>
      </c>
      <c r="D55" s="33">
        <v>1027.901</v>
      </c>
      <c r="G55" s="28"/>
      <c r="H55" s="33">
        <v>1393.822</v>
      </c>
      <c r="I55" s="33">
        <v>1328.051</v>
      </c>
      <c r="K55" s="33">
        <v>1299.759</v>
      </c>
      <c r="M55" s="28"/>
    </row>
    <row r="56" ht="14.25" customHeight="1">
      <c r="C56" s="33">
        <v>1012.595</v>
      </c>
      <c r="G56" s="28"/>
      <c r="H56" s="33">
        <v>1019.111</v>
      </c>
      <c r="I56" s="33">
        <v>1056.565</v>
      </c>
      <c r="K56" s="33">
        <v>1098.107</v>
      </c>
      <c r="M56" s="28"/>
    </row>
    <row r="57" ht="14.25" customHeight="1">
      <c r="C57" s="33">
        <v>1031.911</v>
      </c>
      <c r="G57" s="28"/>
      <c r="H57" s="33">
        <v>1047.692</v>
      </c>
      <c r="I57" s="33">
        <v>1237.681</v>
      </c>
      <c r="K57" s="33">
        <v>1195.452</v>
      </c>
      <c r="M57" s="28"/>
    </row>
    <row r="58" ht="14.25" customHeight="1">
      <c r="C58" s="33">
        <v>1400.989</v>
      </c>
      <c r="G58" s="28"/>
      <c r="H58" s="33">
        <v>737.078</v>
      </c>
      <c r="K58" s="33">
        <v>1306.056</v>
      </c>
      <c r="M58" s="28"/>
    </row>
    <row r="59" ht="14.25" customHeight="1">
      <c r="C59" s="33">
        <v>1247.154</v>
      </c>
      <c r="G59" s="28"/>
      <c r="H59" s="33">
        <v>1451.607</v>
      </c>
      <c r="K59" s="33">
        <v>1285.05</v>
      </c>
      <c r="M59" s="28"/>
    </row>
    <row r="60" ht="14.25" customHeight="1">
      <c r="C60" s="33">
        <v>707.307</v>
      </c>
      <c r="G60" s="28"/>
      <c r="H60" s="33">
        <v>1198.288</v>
      </c>
      <c r="K60" s="33">
        <v>1199.987</v>
      </c>
      <c r="M60" s="28"/>
    </row>
    <row r="61" ht="14.25" customHeight="1">
      <c r="C61" s="33">
        <v>1106.525</v>
      </c>
      <c r="G61" s="28"/>
      <c r="H61" s="33">
        <v>1346.793</v>
      </c>
      <c r="M61" s="28"/>
    </row>
    <row r="62" ht="14.25" customHeight="1">
      <c r="C62" s="33">
        <v>1073.143</v>
      </c>
      <c r="G62" s="28"/>
      <c r="H62" s="33">
        <v>1220.881</v>
      </c>
      <c r="M62" s="28"/>
    </row>
    <row r="63" ht="14.25" customHeight="1">
      <c r="C63" s="33">
        <v>1667.27</v>
      </c>
      <c r="G63" s="28"/>
      <c r="H63" s="33">
        <v>1306.186</v>
      </c>
      <c r="M63" s="28"/>
    </row>
    <row r="64" ht="14.25" customHeight="1">
      <c r="C64" s="33">
        <v>1232.367</v>
      </c>
      <c r="G64" s="28"/>
      <c r="H64" s="33">
        <v>1423.783</v>
      </c>
      <c r="M64" s="28"/>
    </row>
    <row r="65" ht="14.25" customHeight="1">
      <c r="C65" s="33">
        <v>1339.674</v>
      </c>
      <c r="G65" s="28"/>
      <c r="H65" s="33">
        <v>1599.621</v>
      </c>
      <c r="M65" s="28"/>
    </row>
    <row r="66" ht="14.25" customHeight="1">
      <c r="C66" s="33">
        <v>1416.892</v>
      </c>
      <c r="G66" s="28"/>
      <c r="H66" s="33">
        <v>1255.158</v>
      </c>
      <c r="M66" s="28"/>
    </row>
    <row r="67" ht="14.25" customHeight="1">
      <c r="C67" s="33">
        <v>1844.222</v>
      </c>
      <c r="G67" s="28"/>
      <c r="H67" s="33">
        <v>1056.297</v>
      </c>
      <c r="M67" s="28"/>
    </row>
    <row r="68" ht="14.25" customHeight="1">
      <c r="G68" s="28"/>
      <c r="H68" s="33">
        <v>1228.873</v>
      </c>
      <c r="M68" s="28"/>
    </row>
    <row r="69" ht="14.25" customHeight="1">
      <c r="G69" s="28"/>
      <c r="H69" s="33">
        <v>1633.674</v>
      </c>
      <c r="M69" s="28"/>
    </row>
    <row r="70" ht="14.25" customHeight="1">
      <c r="G70" s="28"/>
      <c r="H70" s="33">
        <v>946.994</v>
      </c>
      <c r="M70" s="28"/>
    </row>
    <row r="71" ht="14.25" customHeight="1">
      <c r="G71" s="28"/>
      <c r="H71" s="33">
        <v>1327.668</v>
      </c>
      <c r="M71" s="28"/>
    </row>
    <row r="72" ht="14.25" customHeight="1">
      <c r="G72" s="28"/>
      <c r="H72" s="33">
        <v>1573.948</v>
      </c>
      <c r="M72" s="28"/>
    </row>
    <row r="73" ht="14.25" customHeight="1">
      <c r="G73" s="28"/>
      <c r="H73" s="33">
        <v>1439.709</v>
      </c>
      <c r="M73" s="28"/>
    </row>
    <row r="74" ht="14.25" customHeight="1">
      <c r="G74" s="28"/>
      <c r="H74" s="33">
        <v>1360.378</v>
      </c>
      <c r="M74" s="28"/>
    </row>
    <row r="75" ht="14.25" customHeight="1">
      <c r="G75" s="28"/>
      <c r="H75" s="33">
        <v>1518.212</v>
      </c>
      <c r="M75" s="28"/>
    </row>
    <row r="76" ht="14.25" customHeight="1">
      <c r="G76" s="28"/>
      <c r="M76" s="28"/>
    </row>
    <row r="77" ht="14.25" customHeight="1">
      <c r="G77" s="28"/>
      <c r="M77" s="28"/>
    </row>
    <row r="78" ht="14.25" customHeight="1">
      <c r="G78" s="28"/>
      <c r="M78" s="28"/>
    </row>
    <row r="79" ht="14.25" customHeight="1">
      <c r="G79" s="28"/>
      <c r="M79" s="28"/>
    </row>
    <row r="80" ht="14.25" customHeight="1">
      <c r="G80" s="28"/>
      <c r="M80" s="28"/>
    </row>
    <row r="81" ht="14.25" customHeight="1">
      <c r="G81" s="28"/>
      <c r="M81" s="28"/>
    </row>
    <row r="82" ht="14.25" customHeight="1">
      <c r="G82" s="28"/>
      <c r="M82" s="28"/>
    </row>
    <row r="83" ht="14.25" customHeight="1">
      <c r="G83" s="28"/>
      <c r="M83" s="28"/>
    </row>
    <row r="84" ht="14.25" customHeight="1">
      <c r="G84" s="28"/>
      <c r="M84" s="28"/>
    </row>
    <row r="85" ht="14.25" customHeight="1">
      <c r="G85" s="28"/>
      <c r="M85" s="28"/>
    </row>
    <row r="86" ht="14.25" customHeight="1">
      <c r="G86" s="28"/>
      <c r="M86" s="28"/>
    </row>
    <row r="87" ht="14.25" customHeight="1">
      <c r="G87" s="28"/>
      <c r="M87" s="28"/>
    </row>
    <row r="88" ht="14.25" customHeight="1">
      <c r="G88" s="28"/>
      <c r="M88" s="28"/>
    </row>
    <row r="89" ht="14.25" customHeight="1">
      <c r="G89" s="28"/>
      <c r="M89" s="28"/>
    </row>
    <row r="90" ht="14.25" customHeight="1">
      <c r="G90" s="28"/>
      <c r="M90" s="28"/>
    </row>
    <row r="91" ht="14.25" customHeight="1">
      <c r="G91" s="28"/>
      <c r="M91" s="28"/>
    </row>
    <row r="92" ht="14.25" customHeight="1">
      <c r="G92" s="28"/>
      <c r="M92" s="28"/>
    </row>
    <row r="93" ht="14.25" customHeight="1">
      <c r="G93" s="28"/>
      <c r="M93" s="28"/>
    </row>
    <row r="94" ht="14.25" customHeight="1">
      <c r="G94" s="28"/>
      <c r="M94" s="28"/>
    </row>
    <row r="95" ht="14.25" customHeight="1">
      <c r="G95" s="28"/>
      <c r="M95" s="28"/>
    </row>
    <row r="96" ht="14.25" customHeight="1">
      <c r="G96" s="28"/>
      <c r="M96" s="28"/>
    </row>
    <row r="97" ht="14.25" customHeight="1">
      <c r="G97" s="28"/>
      <c r="M97" s="28"/>
    </row>
    <row r="98" ht="14.25" customHeight="1">
      <c r="G98" s="28"/>
      <c r="M98" s="28"/>
    </row>
    <row r="99" ht="14.25" customHeight="1">
      <c r="G99" s="28"/>
      <c r="M99" s="28"/>
    </row>
    <row r="100" ht="14.25" customHeight="1">
      <c r="G100" s="28"/>
      <c r="M100" s="28"/>
    </row>
    <row r="101" ht="14.25" customHeight="1">
      <c r="G101" s="28"/>
      <c r="M101" s="28"/>
    </row>
    <row r="102" ht="14.25" customHeight="1">
      <c r="G102" s="28"/>
      <c r="M102" s="28"/>
    </row>
    <row r="103" ht="14.25" customHeight="1">
      <c r="G103" s="28"/>
      <c r="M103" s="28"/>
    </row>
    <row r="104" ht="14.25" customHeight="1">
      <c r="G104" s="28"/>
      <c r="M104" s="28"/>
    </row>
    <row r="105" ht="14.25" customHeight="1">
      <c r="G105" s="28"/>
      <c r="M105" s="28"/>
    </row>
    <row r="106" ht="14.25" customHeight="1">
      <c r="G106" s="28"/>
      <c r="M106" s="28"/>
    </row>
    <row r="107" ht="14.25" customHeight="1">
      <c r="G107" s="28"/>
      <c r="M107" s="28"/>
    </row>
    <row r="108" ht="14.25" customHeight="1">
      <c r="G108" s="28"/>
      <c r="M108" s="28"/>
    </row>
    <row r="109" ht="14.25" customHeight="1">
      <c r="G109" s="28"/>
      <c r="M109" s="28"/>
    </row>
    <row r="110" ht="14.25" customHeight="1">
      <c r="G110" s="28"/>
      <c r="M110" s="28"/>
    </row>
    <row r="111" ht="14.25" customHeight="1">
      <c r="G111" s="28"/>
      <c r="M111" s="28"/>
    </row>
    <row r="112" ht="14.25" customHeight="1">
      <c r="G112" s="28"/>
      <c r="M112" s="28"/>
    </row>
    <row r="113" ht="14.25" customHeight="1">
      <c r="G113" s="28"/>
      <c r="M113" s="28"/>
    </row>
    <row r="114" ht="14.25" customHeight="1">
      <c r="G114" s="28"/>
      <c r="M114" s="28"/>
    </row>
    <row r="115" ht="14.25" customHeight="1">
      <c r="G115" s="28"/>
      <c r="M115" s="28"/>
    </row>
    <row r="116" ht="14.25" customHeight="1">
      <c r="G116" s="28"/>
      <c r="M116" s="28"/>
    </row>
    <row r="117" ht="14.25" customHeight="1">
      <c r="G117" s="28"/>
      <c r="M117" s="28"/>
    </row>
    <row r="118" ht="14.25" customHeight="1">
      <c r="G118" s="28"/>
      <c r="M118" s="28"/>
    </row>
    <row r="119" ht="14.25" customHeight="1">
      <c r="G119" s="28"/>
      <c r="M119" s="28"/>
    </row>
    <row r="120" ht="14.25" customHeight="1">
      <c r="G120" s="28"/>
      <c r="M120" s="28"/>
    </row>
    <row r="121" ht="14.25" customHeight="1">
      <c r="G121" s="28"/>
      <c r="M121" s="28"/>
    </row>
    <row r="122" ht="14.25" customHeight="1">
      <c r="G122" s="28"/>
      <c r="M122" s="28"/>
    </row>
    <row r="123" ht="14.25" customHeight="1">
      <c r="G123" s="28"/>
      <c r="M123" s="28"/>
    </row>
    <row r="124" ht="14.25" customHeight="1">
      <c r="G124" s="28"/>
      <c r="M124" s="28"/>
    </row>
    <row r="125" ht="14.25" customHeight="1">
      <c r="G125" s="28"/>
      <c r="M125" s="28"/>
    </row>
    <row r="126" ht="14.25" customHeight="1">
      <c r="G126" s="28"/>
      <c r="M126" s="28"/>
    </row>
    <row r="127" ht="14.25" customHeight="1">
      <c r="G127" s="28"/>
      <c r="M127" s="28"/>
    </row>
    <row r="128" ht="14.25" customHeight="1">
      <c r="G128" s="28"/>
      <c r="M128" s="28"/>
    </row>
    <row r="129" ht="14.25" customHeight="1">
      <c r="G129" s="28"/>
      <c r="M129" s="28"/>
    </row>
    <row r="130" ht="14.25" customHeight="1">
      <c r="G130" s="28"/>
      <c r="M130" s="28"/>
    </row>
    <row r="131" ht="14.25" customHeight="1">
      <c r="G131" s="28"/>
      <c r="M131" s="28"/>
    </row>
    <row r="132" ht="14.25" customHeight="1">
      <c r="G132" s="28"/>
      <c r="M132" s="28"/>
    </row>
    <row r="133" ht="14.25" customHeight="1">
      <c r="G133" s="28"/>
      <c r="M133" s="28"/>
    </row>
    <row r="134" ht="14.25" customHeight="1">
      <c r="G134" s="28"/>
      <c r="M134" s="28"/>
    </row>
    <row r="135" ht="14.25" customHeight="1">
      <c r="G135" s="28"/>
      <c r="M135" s="28"/>
    </row>
    <row r="136" ht="14.25" customHeight="1">
      <c r="G136" s="28"/>
      <c r="M136" s="28"/>
    </row>
    <row r="137" ht="14.25" customHeight="1">
      <c r="G137" s="28"/>
      <c r="M137" s="28"/>
    </row>
    <row r="138" ht="14.25" customHeight="1">
      <c r="G138" s="28"/>
      <c r="M138" s="28"/>
    </row>
    <row r="139" ht="14.25" customHeight="1">
      <c r="G139" s="28"/>
      <c r="M139" s="28"/>
    </row>
    <row r="140" ht="14.25" customHeight="1">
      <c r="G140" s="28"/>
      <c r="M140" s="28"/>
    </row>
    <row r="141" ht="14.25" customHeight="1">
      <c r="G141" s="28"/>
      <c r="M141" s="28"/>
    </row>
    <row r="142" ht="14.25" customHeight="1">
      <c r="G142" s="28"/>
      <c r="M142" s="28"/>
    </row>
    <row r="143" ht="14.25" customHeight="1">
      <c r="G143" s="28"/>
      <c r="M143" s="28"/>
    </row>
    <row r="144" ht="14.25" customHeight="1">
      <c r="G144" s="28"/>
      <c r="M144" s="28"/>
    </row>
    <row r="145" ht="14.25" customHeight="1">
      <c r="G145" s="28"/>
      <c r="M145" s="28"/>
    </row>
    <row r="146" ht="14.25" customHeight="1">
      <c r="G146" s="28"/>
      <c r="M146" s="28"/>
    </row>
    <row r="147" ht="14.25" customHeight="1">
      <c r="G147" s="28"/>
      <c r="M147" s="28"/>
    </row>
    <row r="148" ht="14.25" customHeight="1">
      <c r="G148" s="28"/>
      <c r="M148" s="28"/>
    </row>
    <row r="149" ht="14.25" customHeight="1">
      <c r="G149" s="28"/>
      <c r="M149" s="28"/>
    </row>
    <row r="150" ht="14.25" customHeight="1">
      <c r="G150" s="28"/>
      <c r="M150" s="28"/>
    </row>
    <row r="151" ht="14.25" customHeight="1">
      <c r="G151" s="28"/>
      <c r="M151" s="28"/>
    </row>
    <row r="152" ht="14.25" customHeight="1">
      <c r="G152" s="28"/>
      <c r="M152" s="28"/>
    </row>
    <row r="153" ht="14.25" customHeight="1">
      <c r="G153" s="28"/>
      <c r="M153" s="28"/>
    </row>
    <row r="154" ht="14.25" customHeight="1">
      <c r="G154" s="28"/>
      <c r="M154" s="28"/>
    </row>
    <row r="155" ht="14.25" customHeight="1">
      <c r="G155" s="28"/>
      <c r="M155" s="28"/>
    </row>
    <row r="156" ht="14.25" customHeight="1">
      <c r="G156" s="28"/>
      <c r="M156" s="28"/>
    </row>
    <row r="157" ht="14.25" customHeight="1">
      <c r="G157" s="28"/>
      <c r="M157" s="28"/>
    </row>
    <row r="158" ht="14.25" customHeight="1">
      <c r="G158" s="28"/>
      <c r="M158" s="28"/>
    </row>
    <row r="159" ht="14.25" customHeight="1">
      <c r="G159" s="28"/>
      <c r="M159" s="28"/>
    </row>
    <row r="160" ht="14.25" customHeight="1">
      <c r="G160" s="28"/>
      <c r="M160" s="28"/>
    </row>
    <row r="161" ht="14.25" customHeight="1">
      <c r="G161" s="28"/>
      <c r="M161" s="28"/>
    </row>
    <row r="162" ht="14.25" customHeight="1">
      <c r="G162" s="28"/>
      <c r="M162" s="28"/>
    </row>
    <row r="163" ht="14.25" customHeight="1">
      <c r="G163" s="28"/>
      <c r="M163" s="28"/>
    </row>
    <row r="164" ht="14.25" customHeight="1">
      <c r="G164" s="28"/>
      <c r="M164" s="28"/>
    </row>
    <row r="165" ht="14.25" customHeight="1">
      <c r="G165" s="28"/>
      <c r="M165" s="28"/>
    </row>
    <row r="166" ht="14.25" customHeight="1">
      <c r="G166" s="28"/>
      <c r="M166" s="28"/>
    </row>
    <row r="167" ht="14.25" customHeight="1">
      <c r="G167" s="28"/>
      <c r="M167" s="28"/>
    </row>
    <row r="168" ht="14.25" customHeight="1">
      <c r="G168" s="28"/>
      <c r="M168" s="28"/>
    </row>
    <row r="169" ht="14.25" customHeight="1">
      <c r="G169" s="28"/>
      <c r="M169" s="28"/>
    </row>
    <row r="170" ht="14.25" customHeight="1">
      <c r="G170" s="28"/>
      <c r="M170" s="28"/>
    </row>
    <row r="171" ht="14.25" customHeight="1">
      <c r="G171" s="28"/>
      <c r="M171" s="28"/>
    </row>
    <row r="172" ht="14.25" customHeight="1">
      <c r="G172" s="28"/>
      <c r="M172" s="28"/>
    </row>
    <row r="173" ht="14.25" customHeight="1">
      <c r="G173" s="28"/>
      <c r="M173" s="28"/>
    </row>
    <row r="174" ht="14.25" customHeight="1">
      <c r="G174" s="28"/>
      <c r="M174" s="28"/>
    </row>
    <row r="175" ht="14.25" customHeight="1">
      <c r="G175" s="28"/>
      <c r="M175" s="28"/>
    </row>
    <row r="176" ht="14.25" customHeight="1">
      <c r="G176" s="28"/>
      <c r="M176" s="28"/>
    </row>
    <row r="177" ht="14.25" customHeight="1">
      <c r="G177" s="28"/>
      <c r="M177" s="28"/>
    </row>
    <row r="178" ht="14.25" customHeight="1">
      <c r="G178" s="28"/>
      <c r="M178" s="28"/>
    </row>
    <row r="179" ht="14.25" customHeight="1">
      <c r="G179" s="28"/>
      <c r="M179" s="28"/>
    </row>
    <row r="180" ht="14.25" customHeight="1">
      <c r="G180" s="28"/>
      <c r="M180" s="28"/>
    </row>
    <row r="181" ht="14.25" customHeight="1">
      <c r="G181" s="28"/>
      <c r="M181" s="28"/>
    </row>
    <row r="182" ht="14.25" customHeight="1">
      <c r="G182" s="28"/>
      <c r="M182" s="28"/>
    </row>
    <row r="183" ht="14.25" customHeight="1">
      <c r="G183" s="28"/>
      <c r="M183" s="28"/>
    </row>
    <row r="184" ht="14.25" customHeight="1">
      <c r="G184" s="28"/>
      <c r="M184" s="28"/>
    </row>
    <row r="185" ht="14.25" customHeight="1">
      <c r="G185" s="28"/>
      <c r="M185" s="28"/>
    </row>
    <row r="186" ht="14.25" customHeight="1">
      <c r="G186" s="28"/>
      <c r="M186" s="28"/>
    </row>
    <row r="187" ht="14.25" customHeight="1">
      <c r="G187" s="28"/>
      <c r="M187" s="28"/>
    </row>
    <row r="188" ht="14.25" customHeight="1">
      <c r="G188" s="28"/>
      <c r="M188" s="28"/>
    </row>
    <row r="189" ht="14.25" customHeight="1">
      <c r="G189" s="28"/>
      <c r="M189" s="28"/>
    </row>
    <row r="190" ht="14.25" customHeight="1">
      <c r="G190" s="28"/>
      <c r="M190" s="28"/>
    </row>
    <row r="191" ht="14.25" customHeight="1">
      <c r="G191" s="28"/>
      <c r="M191" s="28"/>
    </row>
    <row r="192" ht="14.25" customHeight="1">
      <c r="G192" s="28"/>
      <c r="M192" s="28"/>
    </row>
    <row r="193" ht="14.25" customHeight="1">
      <c r="G193" s="28"/>
      <c r="M193" s="28"/>
    </row>
    <row r="194" ht="14.25" customHeight="1">
      <c r="G194" s="28"/>
      <c r="M194" s="28"/>
    </row>
    <row r="195" ht="14.25" customHeight="1">
      <c r="G195" s="28"/>
      <c r="M195" s="28"/>
    </row>
    <row r="196" ht="14.25" customHeight="1">
      <c r="G196" s="28"/>
      <c r="M196" s="28"/>
    </row>
    <row r="197" ht="14.25" customHeight="1">
      <c r="G197" s="28"/>
      <c r="M197" s="28"/>
    </row>
    <row r="198" ht="14.25" customHeight="1">
      <c r="G198" s="28"/>
      <c r="M198" s="28"/>
    </row>
    <row r="199" ht="14.25" customHeight="1">
      <c r="G199" s="28"/>
      <c r="M199" s="28"/>
    </row>
    <row r="200" ht="14.25" customHeight="1">
      <c r="G200" s="28"/>
      <c r="M200" s="28"/>
    </row>
    <row r="201" ht="14.25" customHeight="1">
      <c r="G201" s="28"/>
      <c r="M201" s="28"/>
    </row>
    <row r="202" ht="14.25" customHeight="1">
      <c r="G202" s="28"/>
      <c r="M202" s="28"/>
    </row>
    <row r="203" ht="14.25" customHeight="1">
      <c r="G203" s="28"/>
      <c r="M203" s="28"/>
    </row>
    <row r="204" ht="14.25" customHeight="1">
      <c r="G204" s="28"/>
      <c r="M204" s="28"/>
    </row>
    <row r="205" ht="14.25" customHeight="1">
      <c r="G205" s="28"/>
      <c r="M205" s="28"/>
    </row>
    <row r="206" ht="14.25" customHeight="1">
      <c r="G206" s="28"/>
      <c r="M206" s="28"/>
    </row>
    <row r="207" ht="14.25" customHeight="1">
      <c r="G207" s="28"/>
      <c r="M207" s="28"/>
    </row>
    <row r="208" ht="14.25" customHeight="1">
      <c r="G208" s="28"/>
      <c r="M208" s="28"/>
    </row>
    <row r="209" ht="14.25" customHeight="1">
      <c r="G209" s="28"/>
      <c r="M209" s="28"/>
    </row>
    <row r="210" ht="14.25" customHeight="1">
      <c r="G210" s="28"/>
      <c r="M210" s="28"/>
    </row>
    <row r="211" ht="14.25" customHeight="1">
      <c r="G211" s="28"/>
      <c r="M211" s="28"/>
    </row>
    <row r="212" ht="14.25" customHeight="1">
      <c r="G212" s="28"/>
      <c r="M212" s="28"/>
    </row>
    <row r="213" ht="14.25" customHeight="1">
      <c r="G213" s="28"/>
      <c r="M213" s="28"/>
    </row>
    <row r="214" ht="14.25" customHeight="1">
      <c r="G214" s="28"/>
      <c r="M214" s="28"/>
    </row>
    <row r="215" ht="14.25" customHeight="1">
      <c r="G215" s="28"/>
      <c r="M215" s="28"/>
    </row>
    <row r="216" ht="14.25" customHeight="1">
      <c r="G216" s="28"/>
      <c r="M216" s="28"/>
    </row>
    <row r="217" ht="14.25" customHeight="1">
      <c r="G217" s="28"/>
      <c r="M217" s="28"/>
    </row>
    <row r="218" ht="14.25" customHeight="1">
      <c r="G218" s="28"/>
      <c r="M218" s="28"/>
    </row>
    <row r="219" ht="14.25" customHeight="1">
      <c r="G219" s="28"/>
      <c r="M219" s="28"/>
    </row>
    <row r="220" ht="14.25" customHeight="1">
      <c r="G220" s="28"/>
      <c r="M220" s="28"/>
    </row>
    <row r="221" ht="14.25" customHeight="1">
      <c r="G221" s="28"/>
      <c r="M221" s="28"/>
    </row>
    <row r="222" ht="14.25" customHeight="1">
      <c r="G222" s="28"/>
      <c r="M222" s="28"/>
    </row>
    <row r="223" ht="14.25" customHeight="1">
      <c r="G223" s="28"/>
      <c r="M223" s="28"/>
    </row>
    <row r="224" ht="14.25" customHeight="1">
      <c r="G224" s="28"/>
      <c r="M224" s="28"/>
    </row>
    <row r="225" ht="14.25" customHeight="1">
      <c r="G225" s="28"/>
      <c r="M225" s="28"/>
    </row>
    <row r="226" ht="14.25" customHeight="1">
      <c r="G226" s="28"/>
      <c r="M226" s="28"/>
    </row>
    <row r="227" ht="14.25" customHeight="1">
      <c r="G227" s="28"/>
      <c r="M227" s="28"/>
    </row>
    <row r="228" ht="14.25" customHeight="1">
      <c r="G228" s="28"/>
      <c r="M228" s="28"/>
    </row>
    <row r="229" ht="14.25" customHeight="1">
      <c r="G229" s="28"/>
      <c r="M229" s="28"/>
    </row>
    <row r="230" ht="14.25" customHeight="1">
      <c r="G230" s="28"/>
      <c r="M230" s="28"/>
    </row>
    <row r="231" ht="14.25" customHeight="1">
      <c r="G231" s="28"/>
      <c r="M231" s="28"/>
    </row>
    <row r="232" ht="14.25" customHeight="1">
      <c r="G232" s="28"/>
      <c r="M232" s="28"/>
    </row>
    <row r="233" ht="14.25" customHeight="1">
      <c r="G233" s="28"/>
      <c r="M233" s="28"/>
    </row>
    <row r="234" ht="14.25" customHeight="1">
      <c r="G234" s="28"/>
      <c r="M234" s="28"/>
    </row>
    <row r="235" ht="14.25" customHeight="1">
      <c r="G235" s="28"/>
      <c r="M235" s="28"/>
    </row>
    <row r="236" ht="14.25" customHeight="1">
      <c r="G236" s="28"/>
      <c r="M236" s="28"/>
    </row>
    <row r="237" ht="14.25" customHeight="1">
      <c r="G237" s="28"/>
      <c r="M237" s="28"/>
    </row>
    <row r="238" ht="14.25" customHeight="1">
      <c r="G238" s="28"/>
      <c r="M238" s="28"/>
    </row>
    <row r="239" ht="14.25" customHeight="1">
      <c r="G239" s="28"/>
      <c r="M239" s="28"/>
    </row>
    <row r="240" ht="14.25" customHeight="1">
      <c r="G240" s="28"/>
      <c r="M240" s="28"/>
    </row>
    <row r="241" ht="14.25" customHeight="1">
      <c r="G241" s="28"/>
      <c r="M241" s="28"/>
    </row>
    <row r="242" ht="14.25" customHeight="1">
      <c r="G242" s="28"/>
      <c r="M242" s="28"/>
    </row>
    <row r="243" ht="14.25" customHeight="1">
      <c r="G243" s="28"/>
      <c r="M243" s="28"/>
    </row>
    <row r="244" ht="14.25" customHeight="1">
      <c r="G244" s="28"/>
      <c r="M244" s="28"/>
    </row>
    <row r="245" ht="14.25" customHeight="1">
      <c r="G245" s="28"/>
      <c r="M245" s="28"/>
    </row>
    <row r="246" ht="14.25" customHeight="1">
      <c r="G246" s="28"/>
      <c r="M246" s="28"/>
    </row>
    <row r="247" ht="14.25" customHeight="1">
      <c r="G247" s="28"/>
      <c r="M247" s="28"/>
    </row>
    <row r="248" ht="14.25" customHeight="1">
      <c r="G248" s="28"/>
      <c r="M248" s="28"/>
    </row>
    <row r="249" ht="14.25" customHeight="1">
      <c r="G249" s="28"/>
      <c r="M249" s="28"/>
    </row>
    <row r="250" ht="14.25" customHeight="1">
      <c r="G250" s="28"/>
      <c r="M250" s="28"/>
    </row>
    <row r="251" ht="14.25" customHeight="1">
      <c r="G251" s="28"/>
      <c r="M251" s="28"/>
    </row>
    <row r="252" ht="14.25" customHeight="1">
      <c r="G252" s="28"/>
      <c r="M252" s="28"/>
    </row>
    <row r="253" ht="14.25" customHeight="1">
      <c r="G253" s="28"/>
      <c r="M253" s="28"/>
    </row>
    <row r="254" ht="14.25" customHeight="1">
      <c r="G254" s="28"/>
      <c r="M254" s="28"/>
    </row>
    <row r="255" ht="14.25" customHeight="1">
      <c r="G255" s="28"/>
      <c r="M255" s="28"/>
    </row>
    <row r="256" ht="14.25" customHeight="1">
      <c r="G256" s="28"/>
      <c r="M256" s="28"/>
    </row>
    <row r="257" ht="14.25" customHeight="1">
      <c r="G257" s="28"/>
      <c r="M257" s="28"/>
    </row>
    <row r="258" ht="14.25" customHeight="1">
      <c r="G258" s="28"/>
      <c r="M258" s="28"/>
    </row>
    <row r="259" ht="14.25" customHeight="1">
      <c r="G259" s="28"/>
      <c r="M259" s="28"/>
    </row>
    <row r="260" ht="14.25" customHeight="1">
      <c r="G260" s="28"/>
      <c r="M260" s="28"/>
    </row>
    <row r="261" ht="14.25" customHeight="1">
      <c r="G261" s="28"/>
      <c r="M261" s="28"/>
    </row>
    <row r="262" ht="14.25" customHeight="1">
      <c r="G262" s="28"/>
      <c r="M262" s="28"/>
    </row>
    <row r="263" ht="14.25" customHeight="1">
      <c r="G263" s="28"/>
      <c r="M263" s="28"/>
    </row>
    <row r="264" ht="14.25" customHeight="1">
      <c r="G264" s="28"/>
      <c r="M264" s="28"/>
    </row>
    <row r="265" ht="14.25" customHeight="1">
      <c r="G265" s="28"/>
      <c r="M265" s="28"/>
    </row>
    <row r="266" ht="14.25" customHeight="1">
      <c r="G266" s="28"/>
      <c r="M266" s="28"/>
    </row>
    <row r="267" ht="14.25" customHeight="1">
      <c r="G267" s="28"/>
      <c r="M267" s="28"/>
    </row>
    <row r="268" ht="14.25" customHeight="1">
      <c r="G268" s="28"/>
      <c r="M268" s="28"/>
    </row>
    <row r="269" ht="14.25" customHeight="1">
      <c r="G269" s="28"/>
      <c r="M269" s="28"/>
    </row>
    <row r="270" ht="14.25" customHeight="1">
      <c r="G270" s="28"/>
      <c r="M270" s="28"/>
    </row>
    <row r="271" ht="14.25" customHeight="1">
      <c r="G271" s="28"/>
      <c r="M271" s="28"/>
    </row>
    <row r="272" ht="14.25" customHeight="1">
      <c r="G272" s="28"/>
      <c r="M272" s="28"/>
    </row>
    <row r="273" ht="14.25" customHeight="1">
      <c r="G273" s="28"/>
      <c r="M273" s="28"/>
    </row>
    <row r="274" ht="14.25" customHeight="1">
      <c r="G274" s="28"/>
      <c r="M274" s="28"/>
    </row>
    <row r="275" ht="14.25" customHeight="1">
      <c r="G275" s="28"/>
      <c r="M275" s="28"/>
    </row>
    <row r="276" ht="14.25" customHeight="1">
      <c r="G276" s="28"/>
      <c r="M276" s="28"/>
    </row>
    <row r="277" ht="14.25" customHeight="1">
      <c r="G277" s="28"/>
      <c r="M277" s="28"/>
    </row>
    <row r="278" ht="14.25" customHeight="1">
      <c r="G278" s="28"/>
      <c r="M278" s="28"/>
    </row>
    <row r="279" ht="14.25" customHeight="1">
      <c r="G279" s="28"/>
      <c r="M279" s="28"/>
    </row>
    <row r="280" ht="14.25" customHeight="1">
      <c r="G280" s="28"/>
      <c r="M280" s="28"/>
    </row>
    <row r="281" ht="14.25" customHeight="1">
      <c r="G281" s="28"/>
      <c r="M281" s="28"/>
    </row>
    <row r="282" ht="14.25" customHeight="1">
      <c r="G282" s="28"/>
      <c r="M282" s="28"/>
    </row>
    <row r="283" ht="14.25" customHeight="1">
      <c r="G283" s="28"/>
      <c r="M283" s="28"/>
    </row>
    <row r="284" ht="14.25" customHeight="1">
      <c r="G284" s="28"/>
      <c r="M284" s="28"/>
    </row>
    <row r="285" ht="14.25" customHeight="1">
      <c r="G285" s="28"/>
      <c r="M285" s="28"/>
    </row>
    <row r="286" ht="14.25" customHeight="1">
      <c r="G286" s="28"/>
      <c r="M286" s="28"/>
    </row>
    <row r="287" ht="14.25" customHeight="1">
      <c r="G287" s="28"/>
      <c r="M287" s="28"/>
    </row>
    <row r="288" ht="14.25" customHeight="1">
      <c r="G288" s="28"/>
      <c r="M288" s="28"/>
    </row>
    <row r="289" ht="14.25" customHeight="1">
      <c r="G289" s="28"/>
      <c r="M289" s="28"/>
    </row>
    <row r="290" ht="14.25" customHeight="1">
      <c r="G290" s="28"/>
      <c r="M290" s="28"/>
    </row>
    <row r="291" ht="14.25" customHeight="1">
      <c r="G291" s="28"/>
      <c r="M291" s="28"/>
    </row>
    <row r="292" ht="14.25" customHeight="1">
      <c r="G292" s="28"/>
      <c r="M292" s="28"/>
    </row>
    <row r="293" ht="14.25" customHeight="1">
      <c r="G293" s="28"/>
      <c r="M293" s="28"/>
    </row>
    <row r="294" ht="14.25" customHeight="1">
      <c r="G294" s="28"/>
      <c r="M294" s="28"/>
    </row>
    <row r="295" ht="14.25" customHeight="1">
      <c r="G295" s="28"/>
      <c r="M295" s="28"/>
    </row>
    <row r="296" ht="14.25" customHeight="1">
      <c r="G296" s="28"/>
      <c r="M296" s="28"/>
    </row>
    <row r="297" ht="14.25" customHeight="1">
      <c r="G297" s="28"/>
      <c r="M297" s="28"/>
    </row>
    <row r="298" ht="14.25" customHeight="1">
      <c r="G298" s="28"/>
      <c r="M298" s="28"/>
    </row>
    <row r="299" ht="14.25" customHeight="1">
      <c r="G299" s="28"/>
      <c r="M299" s="28"/>
    </row>
    <row r="300" ht="14.25" customHeight="1">
      <c r="G300" s="28"/>
      <c r="M300" s="28"/>
    </row>
    <row r="301" ht="14.25" customHeight="1">
      <c r="G301" s="28"/>
      <c r="M301" s="28"/>
    </row>
    <row r="302" ht="14.25" customHeight="1">
      <c r="G302" s="28"/>
      <c r="M302" s="28"/>
    </row>
    <row r="303" ht="14.25" customHeight="1">
      <c r="G303" s="28"/>
      <c r="M303" s="28"/>
    </row>
    <row r="304" ht="14.25" customHeight="1">
      <c r="G304" s="28"/>
      <c r="M304" s="28"/>
    </row>
    <row r="305" ht="14.25" customHeight="1">
      <c r="G305" s="28"/>
      <c r="M305" s="28"/>
    </row>
    <row r="306" ht="14.25" customHeight="1">
      <c r="G306" s="28"/>
      <c r="M306" s="28"/>
    </row>
    <row r="307" ht="14.25" customHeight="1">
      <c r="G307" s="28"/>
      <c r="M307" s="28"/>
    </row>
    <row r="308" ht="14.25" customHeight="1">
      <c r="G308" s="28"/>
      <c r="M308" s="28"/>
    </row>
    <row r="309" ht="14.25" customHeight="1">
      <c r="G309" s="28"/>
      <c r="M309" s="28"/>
    </row>
    <row r="310" ht="14.25" customHeight="1">
      <c r="G310" s="28"/>
      <c r="M310" s="28"/>
    </row>
    <row r="311" ht="14.25" customHeight="1">
      <c r="G311" s="28"/>
      <c r="M311" s="28"/>
    </row>
    <row r="312" ht="14.25" customHeight="1">
      <c r="G312" s="28"/>
      <c r="M312" s="28"/>
    </row>
    <row r="313" ht="14.25" customHeight="1">
      <c r="G313" s="28"/>
      <c r="M313" s="28"/>
    </row>
    <row r="314" ht="14.25" customHeight="1">
      <c r="G314" s="28"/>
      <c r="M314" s="28"/>
    </row>
    <row r="315" ht="14.25" customHeight="1">
      <c r="G315" s="28"/>
      <c r="M315" s="28"/>
    </row>
    <row r="316" ht="14.25" customHeight="1">
      <c r="G316" s="28"/>
      <c r="M316" s="28"/>
    </row>
    <row r="317" ht="14.25" customHeight="1">
      <c r="G317" s="28"/>
      <c r="M317" s="28"/>
    </row>
    <row r="318" ht="14.25" customHeight="1">
      <c r="G318" s="28"/>
      <c r="M318" s="28"/>
    </row>
    <row r="319" ht="14.25" customHeight="1">
      <c r="G319" s="28"/>
      <c r="M319" s="28"/>
    </row>
    <row r="320" ht="14.25" customHeight="1">
      <c r="G320" s="28"/>
      <c r="M320" s="28"/>
    </row>
    <row r="321" ht="14.25" customHeight="1">
      <c r="G321" s="28"/>
      <c r="M321" s="28"/>
    </row>
    <row r="322" ht="14.25" customHeight="1">
      <c r="G322" s="28"/>
      <c r="M322" s="28"/>
    </row>
    <row r="323" ht="14.25" customHeight="1">
      <c r="G323" s="28"/>
      <c r="M323" s="28"/>
    </row>
    <row r="324" ht="14.25" customHeight="1">
      <c r="G324" s="28"/>
      <c r="M324" s="28"/>
    </row>
    <row r="325" ht="14.25" customHeight="1">
      <c r="G325" s="28"/>
      <c r="M325" s="28"/>
    </row>
    <row r="326" ht="14.25" customHeight="1">
      <c r="G326" s="28"/>
      <c r="M326" s="28"/>
    </row>
    <row r="327" ht="14.25" customHeight="1">
      <c r="G327" s="28"/>
      <c r="M327" s="28"/>
    </row>
    <row r="328" ht="14.25" customHeight="1">
      <c r="G328" s="28"/>
      <c r="M328" s="28"/>
    </row>
    <row r="329" ht="14.25" customHeight="1">
      <c r="G329" s="28"/>
      <c r="M329" s="28"/>
    </row>
    <row r="330" ht="14.25" customHeight="1">
      <c r="G330" s="28"/>
      <c r="M330" s="28"/>
    </row>
    <row r="331" ht="14.25" customHeight="1">
      <c r="G331" s="28"/>
      <c r="M331" s="28"/>
    </row>
    <row r="332" ht="14.25" customHeight="1">
      <c r="G332" s="28"/>
      <c r="M332" s="28"/>
    </row>
    <row r="333" ht="14.25" customHeight="1">
      <c r="G333" s="28"/>
      <c r="M333" s="28"/>
    </row>
    <row r="334" ht="14.25" customHeight="1">
      <c r="G334" s="28"/>
      <c r="M334" s="28"/>
    </row>
    <row r="335" ht="14.25" customHeight="1">
      <c r="G335" s="28"/>
      <c r="M335" s="28"/>
    </row>
    <row r="336" ht="14.25" customHeight="1">
      <c r="G336" s="28"/>
      <c r="M336" s="28"/>
    </row>
    <row r="337" ht="14.25" customHeight="1">
      <c r="G337" s="28"/>
      <c r="M337" s="28"/>
    </row>
    <row r="338" ht="14.25" customHeight="1">
      <c r="G338" s="28"/>
      <c r="M338" s="28"/>
    </row>
    <row r="339" ht="14.25" customHeight="1">
      <c r="G339" s="28"/>
      <c r="M339" s="28"/>
    </row>
    <row r="340" ht="14.25" customHeight="1">
      <c r="G340" s="28"/>
      <c r="M340" s="28"/>
    </row>
    <row r="341" ht="14.25" customHeight="1">
      <c r="G341" s="28"/>
      <c r="M341" s="28"/>
    </row>
    <row r="342" ht="14.25" customHeight="1">
      <c r="G342" s="28"/>
      <c r="M342" s="28"/>
    </row>
    <row r="343" ht="14.25" customHeight="1">
      <c r="G343" s="28"/>
      <c r="M343" s="28"/>
    </row>
    <row r="344" ht="14.25" customHeight="1">
      <c r="G344" s="28"/>
      <c r="M344" s="28"/>
    </row>
    <row r="345" ht="14.25" customHeight="1">
      <c r="G345" s="28"/>
      <c r="M345" s="28"/>
    </row>
    <row r="346" ht="14.25" customHeight="1">
      <c r="G346" s="28"/>
      <c r="M346" s="28"/>
    </row>
    <row r="347" ht="14.25" customHeight="1">
      <c r="G347" s="28"/>
      <c r="M347" s="28"/>
    </row>
    <row r="348" ht="14.25" customHeight="1">
      <c r="G348" s="28"/>
      <c r="M348" s="28"/>
    </row>
    <row r="349" ht="14.25" customHeight="1">
      <c r="G349" s="28"/>
      <c r="M349" s="28"/>
    </row>
    <row r="350" ht="14.25" customHeight="1">
      <c r="G350" s="28"/>
      <c r="M350" s="28"/>
    </row>
    <row r="351" ht="14.25" customHeight="1">
      <c r="G351" s="28"/>
      <c r="M351" s="28"/>
    </row>
    <row r="352" ht="14.25" customHeight="1">
      <c r="G352" s="28"/>
      <c r="M352" s="28"/>
    </row>
    <row r="353" ht="14.25" customHeight="1">
      <c r="G353" s="28"/>
      <c r="M353" s="28"/>
    </row>
    <row r="354" ht="14.25" customHeight="1">
      <c r="G354" s="28"/>
      <c r="M354" s="28"/>
    </row>
    <row r="355" ht="14.25" customHeight="1">
      <c r="G355" s="28"/>
      <c r="M355" s="28"/>
    </row>
    <row r="356" ht="14.25" customHeight="1">
      <c r="G356" s="28"/>
      <c r="M356" s="28"/>
    </row>
    <row r="357" ht="14.25" customHeight="1">
      <c r="G357" s="28"/>
      <c r="M357" s="28"/>
    </row>
    <row r="358" ht="14.25" customHeight="1">
      <c r="G358" s="28"/>
      <c r="M358" s="28"/>
    </row>
    <row r="359" ht="14.25" customHeight="1">
      <c r="G359" s="28"/>
      <c r="M359" s="28"/>
    </row>
    <row r="360" ht="14.25" customHeight="1">
      <c r="G360" s="28"/>
      <c r="M360" s="28"/>
    </row>
    <row r="361" ht="14.25" customHeight="1">
      <c r="G361" s="28"/>
      <c r="M361" s="28"/>
    </row>
    <row r="362" ht="14.25" customHeight="1">
      <c r="G362" s="28"/>
      <c r="M362" s="28"/>
    </row>
    <row r="363" ht="14.25" customHeight="1">
      <c r="G363" s="28"/>
      <c r="M363" s="28"/>
    </row>
    <row r="364" ht="14.25" customHeight="1">
      <c r="G364" s="28"/>
      <c r="M364" s="28"/>
    </row>
    <row r="365" ht="14.25" customHeight="1">
      <c r="G365" s="28"/>
      <c r="M365" s="28"/>
    </row>
    <row r="366" ht="14.25" customHeight="1">
      <c r="G366" s="28"/>
      <c r="M366" s="28"/>
    </row>
    <row r="367" ht="14.25" customHeight="1">
      <c r="G367" s="28"/>
      <c r="M367" s="28"/>
    </row>
    <row r="368" ht="14.25" customHeight="1">
      <c r="G368" s="28"/>
      <c r="M368" s="28"/>
    </row>
    <row r="369" ht="14.25" customHeight="1">
      <c r="G369" s="28"/>
      <c r="M369" s="28"/>
    </row>
    <row r="370" ht="14.25" customHeight="1">
      <c r="G370" s="28"/>
      <c r="M370" s="28"/>
    </row>
    <row r="371" ht="14.25" customHeight="1">
      <c r="G371" s="28"/>
      <c r="M371" s="28"/>
    </row>
    <row r="372" ht="14.25" customHeight="1">
      <c r="G372" s="28"/>
      <c r="M372" s="28"/>
    </row>
    <row r="373" ht="14.25" customHeight="1">
      <c r="G373" s="28"/>
      <c r="M373" s="28"/>
    </row>
    <row r="374" ht="14.25" customHeight="1">
      <c r="G374" s="28"/>
      <c r="M374" s="28"/>
    </row>
    <row r="375" ht="14.25" customHeight="1">
      <c r="G375" s="28"/>
      <c r="M375" s="28"/>
    </row>
    <row r="376" ht="14.25" customHeight="1">
      <c r="G376" s="28"/>
      <c r="M376" s="28"/>
    </row>
    <row r="377" ht="14.25" customHeight="1">
      <c r="G377" s="28"/>
      <c r="M377" s="28"/>
    </row>
    <row r="378" ht="14.25" customHeight="1">
      <c r="G378" s="28"/>
      <c r="M378" s="28"/>
    </row>
    <row r="379" ht="14.25" customHeight="1">
      <c r="G379" s="28"/>
      <c r="M379" s="28"/>
    </row>
    <row r="380" ht="14.25" customHeight="1">
      <c r="G380" s="28"/>
      <c r="M380" s="28"/>
    </row>
    <row r="381" ht="14.25" customHeight="1">
      <c r="G381" s="28"/>
      <c r="M381" s="28"/>
    </row>
    <row r="382" ht="14.25" customHeight="1">
      <c r="G382" s="28"/>
      <c r="M382" s="28"/>
    </row>
    <row r="383" ht="14.25" customHeight="1">
      <c r="G383" s="28"/>
      <c r="M383" s="28"/>
    </row>
    <row r="384" ht="14.25" customHeight="1">
      <c r="G384" s="28"/>
      <c r="M384" s="28"/>
    </row>
    <row r="385" ht="14.25" customHeight="1">
      <c r="G385" s="28"/>
      <c r="M385" s="28"/>
    </row>
    <row r="386" ht="14.25" customHeight="1">
      <c r="G386" s="28"/>
      <c r="M386" s="28"/>
    </row>
    <row r="387" ht="14.25" customHeight="1">
      <c r="G387" s="28"/>
      <c r="M387" s="28"/>
    </row>
    <row r="388" ht="14.25" customHeight="1">
      <c r="G388" s="28"/>
      <c r="M388" s="28"/>
    </row>
    <row r="389" ht="14.25" customHeight="1">
      <c r="G389" s="28"/>
      <c r="M389" s="28"/>
    </row>
    <row r="390" ht="14.25" customHeight="1">
      <c r="G390" s="28"/>
      <c r="M390" s="28"/>
    </row>
    <row r="391" ht="14.25" customHeight="1">
      <c r="G391" s="28"/>
      <c r="M391" s="28"/>
    </row>
    <row r="392" ht="14.25" customHeight="1">
      <c r="G392" s="28"/>
      <c r="M392" s="28"/>
    </row>
    <row r="393" ht="14.25" customHeight="1">
      <c r="G393" s="28"/>
      <c r="M393" s="28"/>
    </row>
    <row r="394" ht="14.25" customHeight="1">
      <c r="G394" s="28"/>
      <c r="M394" s="28"/>
    </row>
    <row r="395" ht="14.25" customHeight="1">
      <c r="G395" s="28"/>
      <c r="M395" s="28"/>
    </row>
    <row r="396" ht="14.25" customHeight="1">
      <c r="G396" s="28"/>
      <c r="M396" s="28"/>
    </row>
    <row r="397" ht="14.25" customHeight="1">
      <c r="G397" s="28"/>
      <c r="M397" s="28"/>
    </row>
    <row r="398" ht="14.25" customHeight="1">
      <c r="G398" s="28"/>
      <c r="M398" s="28"/>
    </row>
    <row r="399" ht="14.25" customHeight="1">
      <c r="G399" s="28"/>
      <c r="M399" s="28"/>
    </row>
    <row r="400" ht="14.25" customHeight="1">
      <c r="G400" s="28"/>
      <c r="M400" s="28"/>
    </row>
    <row r="401" ht="14.25" customHeight="1">
      <c r="G401" s="28"/>
      <c r="M401" s="28"/>
    </row>
    <row r="402" ht="14.25" customHeight="1">
      <c r="G402" s="28"/>
      <c r="M402" s="28"/>
    </row>
    <row r="403" ht="14.25" customHeight="1">
      <c r="G403" s="28"/>
      <c r="M403" s="28"/>
    </row>
    <row r="404" ht="14.25" customHeight="1">
      <c r="G404" s="28"/>
      <c r="M404" s="28"/>
    </row>
    <row r="405" ht="14.25" customHeight="1">
      <c r="G405" s="28"/>
      <c r="M405" s="28"/>
    </row>
    <row r="406" ht="14.25" customHeight="1">
      <c r="G406" s="28"/>
      <c r="M406" s="28"/>
    </row>
    <row r="407" ht="14.25" customHeight="1">
      <c r="G407" s="28"/>
      <c r="M407" s="28"/>
    </row>
    <row r="408" ht="14.25" customHeight="1">
      <c r="G408" s="28"/>
      <c r="M408" s="28"/>
    </row>
    <row r="409" ht="14.25" customHeight="1">
      <c r="G409" s="28"/>
      <c r="M409" s="28"/>
    </row>
    <row r="410" ht="14.25" customHeight="1">
      <c r="G410" s="28"/>
      <c r="M410" s="28"/>
    </row>
    <row r="411" ht="14.25" customHeight="1">
      <c r="G411" s="28"/>
      <c r="M411" s="28"/>
    </row>
    <row r="412" ht="14.25" customHeight="1">
      <c r="G412" s="28"/>
      <c r="M412" s="28"/>
    </row>
    <row r="413" ht="14.25" customHeight="1">
      <c r="G413" s="28"/>
      <c r="M413" s="28"/>
    </row>
    <row r="414" ht="14.25" customHeight="1">
      <c r="G414" s="28"/>
      <c r="M414" s="28"/>
    </row>
    <row r="415" ht="14.25" customHeight="1">
      <c r="G415" s="28"/>
      <c r="M415" s="28"/>
    </row>
    <row r="416" ht="14.25" customHeight="1">
      <c r="G416" s="28"/>
      <c r="M416" s="28"/>
    </row>
    <row r="417" ht="14.25" customHeight="1">
      <c r="G417" s="28"/>
      <c r="M417" s="28"/>
    </row>
    <row r="418" ht="14.25" customHeight="1">
      <c r="G418" s="28"/>
      <c r="M418" s="28"/>
    </row>
    <row r="419" ht="14.25" customHeight="1">
      <c r="G419" s="28"/>
      <c r="M419" s="28"/>
    </row>
    <row r="420" ht="14.25" customHeight="1">
      <c r="G420" s="28"/>
      <c r="M420" s="28"/>
    </row>
    <row r="421" ht="14.25" customHeight="1">
      <c r="G421" s="28"/>
      <c r="M421" s="28"/>
    </row>
    <row r="422" ht="14.25" customHeight="1">
      <c r="G422" s="28"/>
      <c r="M422" s="28"/>
    </row>
    <row r="423" ht="14.25" customHeight="1">
      <c r="G423" s="28"/>
      <c r="M423" s="28"/>
    </row>
    <row r="424" ht="14.25" customHeight="1">
      <c r="G424" s="28"/>
      <c r="M424" s="28"/>
    </row>
    <row r="425" ht="14.25" customHeight="1">
      <c r="G425" s="28"/>
      <c r="M425" s="28"/>
    </row>
    <row r="426" ht="14.25" customHeight="1">
      <c r="G426" s="28"/>
      <c r="M426" s="28"/>
    </row>
    <row r="427" ht="14.25" customHeight="1">
      <c r="G427" s="28"/>
      <c r="M427" s="28"/>
    </row>
    <row r="428" ht="14.25" customHeight="1">
      <c r="G428" s="28"/>
      <c r="M428" s="28"/>
    </row>
    <row r="429" ht="14.25" customHeight="1">
      <c r="G429" s="28"/>
      <c r="M429" s="28"/>
    </row>
    <row r="430" ht="14.25" customHeight="1">
      <c r="G430" s="28"/>
      <c r="M430" s="28"/>
    </row>
    <row r="431" ht="14.25" customHeight="1">
      <c r="G431" s="28"/>
      <c r="M431" s="28"/>
    </row>
    <row r="432" ht="14.25" customHeight="1">
      <c r="G432" s="28"/>
      <c r="M432" s="28"/>
    </row>
    <row r="433" ht="14.25" customHeight="1">
      <c r="G433" s="28"/>
      <c r="M433" s="28"/>
    </row>
    <row r="434" ht="14.25" customHeight="1">
      <c r="G434" s="28"/>
      <c r="M434" s="28"/>
    </row>
    <row r="435" ht="14.25" customHeight="1">
      <c r="G435" s="28"/>
      <c r="M435" s="28"/>
    </row>
    <row r="436" ht="14.25" customHeight="1">
      <c r="G436" s="28"/>
      <c r="M436" s="28"/>
    </row>
    <row r="437" ht="14.25" customHeight="1">
      <c r="G437" s="28"/>
      <c r="M437" s="28"/>
    </row>
    <row r="438" ht="14.25" customHeight="1">
      <c r="G438" s="28"/>
      <c r="M438" s="28"/>
    </row>
    <row r="439" ht="14.25" customHeight="1">
      <c r="G439" s="28"/>
      <c r="M439" s="28"/>
    </row>
    <row r="440" ht="14.25" customHeight="1">
      <c r="G440" s="28"/>
      <c r="M440" s="28"/>
    </row>
    <row r="441" ht="14.25" customHeight="1">
      <c r="G441" s="28"/>
      <c r="M441" s="28"/>
    </row>
    <row r="442" ht="14.25" customHeight="1">
      <c r="G442" s="28"/>
      <c r="M442" s="28"/>
    </row>
    <row r="443" ht="14.25" customHeight="1">
      <c r="G443" s="28"/>
      <c r="M443" s="28"/>
    </row>
    <row r="444" ht="14.25" customHeight="1">
      <c r="G444" s="28"/>
      <c r="M444" s="28"/>
    </row>
    <row r="445" ht="14.25" customHeight="1">
      <c r="G445" s="28"/>
      <c r="M445" s="28"/>
    </row>
    <row r="446" ht="14.25" customHeight="1">
      <c r="G446" s="28"/>
      <c r="M446" s="28"/>
    </row>
    <row r="447" ht="14.25" customHeight="1">
      <c r="G447" s="28"/>
      <c r="M447" s="28"/>
    </row>
    <row r="448" ht="14.25" customHeight="1">
      <c r="G448" s="28"/>
      <c r="M448" s="28"/>
    </row>
    <row r="449" ht="14.25" customHeight="1">
      <c r="G449" s="28"/>
      <c r="M449" s="28"/>
    </row>
    <row r="450" ht="14.25" customHeight="1">
      <c r="G450" s="28"/>
      <c r="M450" s="28"/>
    </row>
    <row r="451" ht="14.25" customHeight="1">
      <c r="G451" s="28"/>
      <c r="M451" s="28"/>
    </row>
    <row r="452" ht="14.25" customHeight="1">
      <c r="G452" s="28"/>
      <c r="M452" s="28"/>
    </row>
    <row r="453" ht="14.25" customHeight="1">
      <c r="G453" s="28"/>
      <c r="M453" s="28"/>
    </row>
    <row r="454" ht="14.25" customHeight="1">
      <c r="G454" s="28"/>
      <c r="M454" s="28"/>
    </row>
    <row r="455" ht="14.25" customHeight="1">
      <c r="G455" s="28"/>
      <c r="M455" s="28"/>
    </row>
    <row r="456" ht="14.25" customHeight="1">
      <c r="G456" s="28"/>
      <c r="M456" s="28"/>
    </row>
    <row r="457" ht="14.25" customHeight="1">
      <c r="G457" s="28"/>
      <c r="M457" s="28"/>
    </row>
    <row r="458" ht="14.25" customHeight="1">
      <c r="G458" s="28"/>
      <c r="M458" s="28"/>
    </row>
    <row r="459" ht="14.25" customHeight="1">
      <c r="G459" s="28"/>
      <c r="M459" s="28"/>
    </row>
    <row r="460" ht="14.25" customHeight="1">
      <c r="G460" s="28"/>
      <c r="M460" s="28"/>
    </row>
    <row r="461" ht="14.25" customHeight="1">
      <c r="G461" s="28"/>
      <c r="M461" s="28"/>
    </row>
    <row r="462" ht="14.25" customHeight="1">
      <c r="G462" s="28"/>
      <c r="M462" s="28"/>
    </row>
    <row r="463" ht="14.25" customHeight="1">
      <c r="G463" s="28"/>
      <c r="M463" s="28"/>
    </row>
    <row r="464" ht="14.25" customHeight="1">
      <c r="G464" s="28"/>
      <c r="M464" s="28"/>
    </row>
    <row r="465" ht="14.25" customHeight="1">
      <c r="G465" s="28"/>
      <c r="M465" s="28"/>
    </row>
    <row r="466" ht="14.25" customHeight="1">
      <c r="G466" s="28"/>
      <c r="M466" s="28"/>
    </row>
    <row r="467" ht="14.25" customHeight="1">
      <c r="G467" s="28"/>
      <c r="M467" s="28"/>
    </row>
    <row r="468" ht="14.25" customHeight="1">
      <c r="G468" s="28"/>
      <c r="M468" s="28"/>
    </row>
    <row r="469" ht="14.25" customHeight="1">
      <c r="G469" s="28"/>
      <c r="M469" s="28"/>
    </row>
    <row r="470" ht="14.25" customHeight="1">
      <c r="G470" s="28"/>
      <c r="M470" s="28"/>
    </row>
    <row r="471" ht="14.25" customHeight="1">
      <c r="G471" s="28"/>
      <c r="M471" s="28"/>
    </row>
    <row r="472" ht="14.25" customHeight="1">
      <c r="G472" s="28"/>
      <c r="M472" s="28"/>
    </row>
    <row r="473" ht="14.25" customHeight="1">
      <c r="G473" s="28"/>
      <c r="M473" s="28"/>
    </row>
    <row r="474" ht="14.25" customHeight="1">
      <c r="G474" s="28"/>
      <c r="M474" s="28"/>
    </row>
    <row r="475" ht="14.25" customHeight="1">
      <c r="G475" s="28"/>
      <c r="M475" s="28"/>
    </row>
    <row r="476" ht="14.25" customHeight="1">
      <c r="G476" s="28"/>
      <c r="M476" s="28"/>
    </row>
    <row r="477" ht="14.25" customHeight="1">
      <c r="G477" s="28"/>
      <c r="M477" s="28"/>
    </row>
    <row r="478" ht="14.25" customHeight="1">
      <c r="G478" s="28"/>
      <c r="M478" s="28"/>
    </row>
    <row r="479" ht="14.25" customHeight="1">
      <c r="G479" s="28"/>
      <c r="M479" s="28"/>
    </row>
    <row r="480" ht="14.25" customHeight="1">
      <c r="G480" s="28"/>
      <c r="M480" s="28"/>
    </row>
    <row r="481" ht="14.25" customHeight="1">
      <c r="G481" s="28"/>
      <c r="M481" s="28"/>
    </row>
    <row r="482" ht="14.25" customHeight="1">
      <c r="G482" s="28"/>
      <c r="M482" s="28"/>
    </row>
    <row r="483" ht="14.25" customHeight="1">
      <c r="G483" s="28"/>
      <c r="M483" s="28"/>
    </row>
    <row r="484" ht="14.25" customHeight="1">
      <c r="G484" s="28"/>
      <c r="M484" s="28"/>
    </row>
    <row r="485" ht="14.25" customHeight="1">
      <c r="G485" s="28"/>
      <c r="M485" s="28"/>
    </row>
    <row r="486" ht="14.25" customHeight="1">
      <c r="G486" s="28"/>
      <c r="M486" s="28"/>
    </row>
    <row r="487" ht="14.25" customHeight="1">
      <c r="G487" s="28"/>
      <c r="M487" s="28"/>
    </row>
    <row r="488" ht="14.25" customHeight="1">
      <c r="G488" s="28"/>
      <c r="M488" s="28"/>
    </row>
    <row r="489" ht="14.25" customHeight="1">
      <c r="G489" s="28"/>
      <c r="M489" s="28"/>
    </row>
    <row r="490" ht="14.25" customHeight="1">
      <c r="G490" s="28"/>
      <c r="M490" s="28"/>
    </row>
    <row r="491" ht="14.25" customHeight="1">
      <c r="G491" s="28"/>
      <c r="M491" s="28"/>
    </row>
    <row r="492" ht="14.25" customHeight="1">
      <c r="G492" s="28"/>
      <c r="M492" s="28"/>
    </row>
    <row r="493" ht="14.25" customHeight="1">
      <c r="G493" s="28"/>
      <c r="M493" s="28"/>
    </row>
    <row r="494" ht="14.25" customHeight="1">
      <c r="G494" s="28"/>
      <c r="M494" s="28"/>
    </row>
    <row r="495" ht="14.25" customHeight="1">
      <c r="G495" s="28"/>
      <c r="M495" s="28"/>
    </row>
    <row r="496" ht="14.25" customHeight="1">
      <c r="G496" s="28"/>
      <c r="M496" s="28"/>
    </row>
    <row r="497" ht="14.25" customHeight="1">
      <c r="G497" s="28"/>
      <c r="M497" s="28"/>
    </row>
    <row r="498" ht="14.25" customHeight="1">
      <c r="G498" s="28"/>
      <c r="M498" s="28"/>
    </row>
    <row r="499" ht="14.25" customHeight="1">
      <c r="G499" s="28"/>
      <c r="M499" s="28"/>
    </row>
    <row r="500" ht="14.25" customHeight="1">
      <c r="G500" s="28"/>
      <c r="M500" s="28"/>
    </row>
    <row r="501" ht="14.25" customHeight="1">
      <c r="G501" s="28"/>
      <c r="M501" s="28"/>
    </row>
    <row r="502" ht="14.25" customHeight="1">
      <c r="G502" s="28"/>
      <c r="M502" s="28"/>
    </row>
    <row r="503" ht="14.25" customHeight="1">
      <c r="G503" s="28"/>
      <c r="M503" s="28"/>
    </row>
    <row r="504" ht="14.25" customHeight="1">
      <c r="G504" s="28"/>
      <c r="M504" s="28"/>
    </row>
    <row r="505" ht="14.25" customHeight="1">
      <c r="G505" s="28"/>
      <c r="M505" s="28"/>
    </row>
    <row r="506" ht="14.25" customHeight="1">
      <c r="G506" s="28"/>
      <c r="M506" s="28"/>
    </row>
    <row r="507" ht="14.25" customHeight="1">
      <c r="G507" s="28"/>
      <c r="M507" s="28"/>
    </row>
    <row r="508" ht="14.25" customHeight="1">
      <c r="G508" s="28"/>
      <c r="M508" s="28"/>
    </row>
    <row r="509" ht="14.25" customHeight="1">
      <c r="G509" s="28"/>
      <c r="M509" s="28"/>
    </row>
    <row r="510" ht="14.25" customHeight="1">
      <c r="G510" s="28"/>
      <c r="M510" s="28"/>
    </row>
    <row r="511" ht="14.25" customHeight="1">
      <c r="G511" s="28"/>
      <c r="M511" s="28"/>
    </row>
    <row r="512" ht="14.25" customHeight="1">
      <c r="G512" s="28"/>
      <c r="M512" s="28"/>
    </row>
    <row r="513" ht="14.25" customHeight="1">
      <c r="G513" s="28"/>
      <c r="M513" s="28"/>
    </row>
    <row r="514" ht="14.25" customHeight="1">
      <c r="G514" s="28"/>
      <c r="M514" s="28"/>
    </row>
    <row r="515" ht="14.25" customHeight="1">
      <c r="G515" s="28"/>
      <c r="M515" s="28"/>
    </row>
    <row r="516" ht="14.25" customHeight="1">
      <c r="G516" s="28"/>
      <c r="M516" s="28"/>
    </row>
    <row r="517" ht="14.25" customHeight="1">
      <c r="G517" s="28"/>
      <c r="M517" s="28"/>
    </row>
    <row r="518" ht="14.25" customHeight="1">
      <c r="G518" s="28"/>
      <c r="M518" s="28"/>
    </row>
    <row r="519" ht="14.25" customHeight="1">
      <c r="G519" s="28"/>
      <c r="M519" s="28"/>
    </row>
    <row r="520" ht="14.25" customHeight="1">
      <c r="G520" s="28"/>
      <c r="M520" s="28"/>
    </row>
    <row r="521" ht="14.25" customHeight="1">
      <c r="G521" s="28"/>
      <c r="M521" s="28"/>
    </row>
    <row r="522" ht="14.25" customHeight="1">
      <c r="G522" s="28"/>
      <c r="M522" s="28"/>
    </row>
    <row r="523" ht="14.25" customHeight="1">
      <c r="G523" s="28"/>
      <c r="M523" s="28"/>
    </row>
    <row r="524" ht="14.25" customHeight="1">
      <c r="G524" s="28"/>
      <c r="M524" s="28"/>
    </row>
    <row r="525" ht="14.25" customHeight="1">
      <c r="G525" s="28"/>
      <c r="M525" s="28"/>
    </row>
    <row r="526" ht="14.25" customHeight="1">
      <c r="G526" s="28"/>
      <c r="M526" s="28"/>
    </row>
    <row r="527" ht="14.25" customHeight="1">
      <c r="G527" s="28"/>
      <c r="M527" s="28"/>
    </row>
    <row r="528" ht="14.25" customHeight="1">
      <c r="G528" s="28"/>
      <c r="M528" s="28"/>
    </row>
    <row r="529" ht="14.25" customHeight="1">
      <c r="G529" s="28"/>
      <c r="M529" s="28"/>
    </row>
    <row r="530" ht="14.25" customHeight="1">
      <c r="G530" s="28"/>
      <c r="M530" s="28"/>
    </row>
    <row r="531" ht="14.25" customHeight="1">
      <c r="G531" s="28"/>
      <c r="M531" s="28"/>
    </row>
    <row r="532" ht="14.25" customHeight="1">
      <c r="G532" s="28"/>
      <c r="M532" s="28"/>
    </row>
    <row r="533" ht="14.25" customHeight="1">
      <c r="G533" s="28"/>
      <c r="M533" s="28"/>
    </row>
    <row r="534" ht="14.25" customHeight="1">
      <c r="G534" s="28"/>
      <c r="M534" s="28"/>
    </row>
    <row r="535" ht="14.25" customHeight="1">
      <c r="G535" s="28"/>
      <c r="M535" s="28"/>
    </row>
    <row r="536" ht="14.25" customHeight="1">
      <c r="G536" s="28"/>
      <c r="M536" s="28"/>
    </row>
    <row r="537" ht="14.25" customHeight="1">
      <c r="G537" s="28"/>
      <c r="M537" s="28"/>
    </row>
    <row r="538" ht="14.25" customHeight="1">
      <c r="G538" s="28"/>
      <c r="M538" s="28"/>
    </row>
    <row r="539" ht="14.25" customHeight="1">
      <c r="G539" s="28"/>
      <c r="M539" s="28"/>
    </row>
    <row r="540" ht="14.25" customHeight="1">
      <c r="G540" s="28"/>
      <c r="M540" s="28"/>
    </row>
    <row r="541" ht="14.25" customHeight="1">
      <c r="G541" s="28"/>
      <c r="M541" s="28"/>
    </row>
    <row r="542" ht="14.25" customHeight="1">
      <c r="G542" s="28"/>
      <c r="M542" s="28"/>
    </row>
    <row r="543" ht="14.25" customHeight="1">
      <c r="G543" s="28"/>
      <c r="M543" s="28"/>
    </row>
    <row r="544" ht="14.25" customHeight="1">
      <c r="G544" s="28"/>
      <c r="M544" s="28"/>
    </row>
    <row r="545" ht="14.25" customHeight="1">
      <c r="G545" s="28"/>
      <c r="M545" s="28"/>
    </row>
    <row r="546" ht="14.25" customHeight="1">
      <c r="G546" s="28"/>
      <c r="M546" s="28"/>
    </row>
    <row r="547" ht="14.25" customHeight="1">
      <c r="G547" s="28"/>
      <c r="M547" s="28"/>
    </row>
    <row r="548" ht="14.25" customHeight="1">
      <c r="G548" s="28"/>
      <c r="M548" s="28"/>
    </row>
    <row r="549" ht="14.25" customHeight="1">
      <c r="G549" s="28"/>
      <c r="M549" s="28"/>
    </row>
    <row r="550" ht="14.25" customHeight="1">
      <c r="G550" s="28"/>
      <c r="M550" s="28"/>
    </row>
    <row r="551" ht="14.25" customHeight="1">
      <c r="G551" s="28"/>
      <c r="M551" s="28"/>
    </row>
    <row r="552" ht="14.25" customHeight="1">
      <c r="G552" s="28"/>
      <c r="M552" s="28"/>
    </row>
    <row r="553" ht="14.25" customHeight="1">
      <c r="G553" s="28"/>
      <c r="M553" s="28"/>
    </row>
    <row r="554" ht="14.25" customHeight="1">
      <c r="G554" s="28"/>
      <c r="M554" s="28"/>
    </row>
    <row r="555" ht="14.25" customHeight="1">
      <c r="G555" s="28"/>
      <c r="M555" s="28"/>
    </row>
    <row r="556" ht="14.25" customHeight="1">
      <c r="G556" s="28"/>
      <c r="M556" s="28"/>
    </row>
    <row r="557" ht="14.25" customHeight="1">
      <c r="G557" s="28"/>
      <c r="M557" s="28"/>
    </row>
    <row r="558" ht="14.25" customHeight="1">
      <c r="G558" s="28"/>
      <c r="M558" s="28"/>
    </row>
    <row r="559" ht="14.25" customHeight="1">
      <c r="G559" s="28"/>
      <c r="M559" s="28"/>
    </row>
    <row r="560" ht="14.25" customHeight="1">
      <c r="G560" s="28"/>
      <c r="M560" s="28"/>
    </row>
    <row r="561" ht="14.25" customHeight="1">
      <c r="G561" s="28"/>
      <c r="M561" s="28"/>
    </row>
    <row r="562" ht="14.25" customHeight="1">
      <c r="G562" s="28"/>
      <c r="M562" s="28"/>
    </row>
    <row r="563" ht="14.25" customHeight="1">
      <c r="G563" s="28"/>
      <c r="M563" s="28"/>
    </row>
    <row r="564" ht="14.25" customHeight="1">
      <c r="G564" s="28"/>
      <c r="M564" s="28"/>
    </row>
    <row r="565" ht="14.25" customHeight="1">
      <c r="G565" s="28"/>
      <c r="M565" s="28"/>
    </row>
    <row r="566" ht="14.25" customHeight="1">
      <c r="G566" s="28"/>
      <c r="M566" s="28"/>
    </row>
    <row r="567" ht="14.25" customHeight="1">
      <c r="G567" s="28"/>
      <c r="M567" s="28"/>
    </row>
    <row r="568" ht="14.25" customHeight="1">
      <c r="G568" s="28"/>
      <c r="M568" s="28"/>
    </row>
    <row r="569" ht="14.25" customHeight="1">
      <c r="G569" s="28"/>
      <c r="M569" s="28"/>
    </row>
    <row r="570" ht="14.25" customHeight="1">
      <c r="G570" s="28"/>
      <c r="M570" s="28"/>
    </row>
    <row r="571" ht="14.25" customHeight="1">
      <c r="G571" s="28"/>
      <c r="M571" s="28"/>
    </row>
    <row r="572" ht="14.25" customHeight="1">
      <c r="G572" s="28"/>
      <c r="M572" s="28"/>
    </row>
    <row r="573" ht="14.25" customHeight="1">
      <c r="G573" s="28"/>
      <c r="M573" s="28"/>
    </row>
    <row r="574" ht="14.25" customHeight="1">
      <c r="G574" s="28"/>
      <c r="M574" s="28"/>
    </row>
    <row r="575" ht="14.25" customHeight="1">
      <c r="G575" s="28"/>
      <c r="M575" s="28"/>
    </row>
    <row r="576" ht="14.25" customHeight="1">
      <c r="G576" s="28"/>
      <c r="M576" s="28"/>
    </row>
    <row r="577" ht="14.25" customHeight="1">
      <c r="G577" s="28"/>
      <c r="M577" s="28"/>
    </row>
    <row r="578" ht="14.25" customHeight="1">
      <c r="G578" s="28"/>
      <c r="M578" s="28"/>
    </row>
    <row r="579" ht="14.25" customHeight="1">
      <c r="G579" s="28"/>
      <c r="M579" s="28"/>
    </row>
    <row r="580" ht="14.25" customHeight="1">
      <c r="G580" s="28"/>
      <c r="M580" s="28"/>
    </row>
    <row r="581" ht="14.25" customHeight="1">
      <c r="G581" s="28"/>
      <c r="M581" s="28"/>
    </row>
    <row r="582" ht="14.25" customHeight="1">
      <c r="G582" s="28"/>
      <c r="M582" s="28"/>
    </row>
    <row r="583" ht="14.25" customHeight="1">
      <c r="G583" s="28"/>
      <c r="M583" s="28"/>
    </row>
    <row r="584" ht="14.25" customHeight="1">
      <c r="G584" s="28"/>
      <c r="M584" s="28"/>
    </row>
    <row r="585" ht="14.25" customHeight="1">
      <c r="G585" s="28"/>
      <c r="M585" s="28"/>
    </row>
    <row r="586" ht="14.25" customHeight="1">
      <c r="G586" s="28"/>
      <c r="M586" s="28"/>
    </row>
    <row r="587" ht="14.25" customHeight="1">
      <c r="G587" s="28"/>
      <c r="M587" s="28"/>
    </row>
    <row r="588" ht="14.25" customHeight="1">
      <c r="G588" s="28"/>
      <c r="M588" s="28"/>
    </row>
    <row r="589" ht="14.25" customHeight="1">
      <c r="G589" s="28"/>
      <c r="M589" s="28"/>
    </row>
    <row r="590" ht="14.25" customHeight="1">
      <c r="G590" s="28"/>
      <c r="M590" s="28"/>
    </row>
    <row r="591" ht="14.25" customHeight="1">
      <c r="G591" s="28"/>
      <c r="M591" s="28"/>
    </row>
    <row r="592" ht="14.25" customHeight="1">
      <c r="G592" s="28"/>
      <c r="M592" s="28"/>
    </row>
    <row r="593" ht="14.25" customHeight="1">
      <c r="G593" s="28"/>
      <c r="M593" s="28"/>
    </row>
    <row r="594" ht="14.25" customHeight="1">
      <c r="G594" s="28"/>
      <c r="M594" s="28"/>
    </row>
    <row r="595" ht="14.25" customHeight="1">
      <c r="G595" s="28"/>
      <c r="M595" s="28"/>
    </row>
    <row r="596" ht="14.25" customHeight="1">
      <c r="G596" s="28"/>
      <c r="M596" s="28"/>
    </row>
    <row r="597" ht="14.25" customHeight="1">
      <c r="G597" s="28"/>
      <c r="M597" s="28"/>
    </row>
    <row r="598" ht="14.25" customHeight="1">
      <c r="G598" s="28"/>
      <c r="M598" s="28"/>
    </row>
    <row r="599" ht="14.25" customHeight="1">
      <c r="G599" s="28"/>
      <c r="M599" s="28"/>
    </row>
    <row r="600" ht="14.25" customHeight="1">
      <c r="G600" s="28"/>
      <c r="M600" s="28"/>
    </row>
    <row r="601" ht="14.25" customHeight="1">
      <c r="G601" s="28"/>
      <c r="M601" s="28"/>
    </row>
    <row r="602" ht="14.25" customHeight="1">
      <c r="G602" s="28"/>
      <c r="M602" s="28"/>
    </row>
    <row r="603" ht="14.25" customHeight="1">
      <c r="G603" s="28"/>
      <c r="M603" s="28"/>
    </row>
    <row r="604" ht="14.25" customHeight="1">
      <c r="G604" s="28"/>
      <c r="M604" s="28"/>
    </row>
    <row r="605" ht="14.25" customHeight="1">
      <c r="G605" s="28"/>
      <c r="M605" s="28"/>
    </row>
    <row r="606" ht="14.25" customHeight="1">
      <c r="G606" s="28"/>
      <c r="M606" s="28"/>
    </row>
    <row r="607" ht="14.25" customHeight="1">
      <c r="G607" s="28"/>
      <c r="M607" s="28"/>
    </row>
    <row r="608" ht="14.25" customHeight="1">
      <c r="G608" s="28"/>
      <c r="M608" s="28"/>
    </row>
    <row r="609" ht="14.25" customHeight="1">
      <c r="G609" s="28"/>
      <c r="M609" s="28"/>
    </row>
    <row r="610" ht="14.25" customHeight="1">
      <c r="G610" s="28"/>
      <c r="M610" s="28"/>
    </row>
    <row r="611" ht="14.25" customHeight="1">
      <c r="G611" s="28"/>
      <c r="M611" s="28"/>
    </row>
    <row r="612" ht="14.25" customHeight="1">
      <c r="G612" s="28"/>
      <c r="M612" s="28"/>
    </row>
    <row r="613" ht="14.25" customHeight="1">
      <c r="G613" s="28"/>
      <c r="M613" s="28"/>
    </row>
    <row r="614" ht="14.25" customHeight="1">
      <c r="G614" s="28"/>
      <c r="M614" s="28"/>
    </row>
    <row r="615" ht="14.25" customHeight="1">
      <c r="G615" s="28"/>
      <c r="M615" s="28"/>
    </row>
    <row r="616" ht="14.25" customHeight="1">
      <c r="G616" s="28"/>
      <c r="M616" s="28"/>
    </row>
    <row r="617" ht="14.25" customHeight="1">
      <c r="G617" s="28"/>
      <c r="M617" s="28"/>
    </row>
    <row r="618" ht="14.25" customHeight="1">
      <c r="G618" s="28"/>
      <c r="M618" s="28"/>
    </row>
    <row r="619" ht="14.25" customHeight="1">
      <c r="G619" s="28"/>
      <c r="M619" s="28"/>
    </row>
    <row r="620" ht="14.25" customHeight="1">
      <c r="G620" s="28"/>
      <c r="M620" s="28"/>
    </row>
    <row r="621" ht="14.25" customHeight="1">
      <c r="G621" s="28"/>
      <c r="M621" s="28"/>
    </row>
    <row r="622" ht="14.25" customHeight="1">
      <c r="G622" s="28"/>
      <c r="M622" s="28"/>
    </row>
    <row r="623" ht="14.25" customHeight="1">
      <c r="G623" s="28"/>
      <c r="M623" s="28"/>
    </row>
    <row r="624" ht="14.25" customHeight="1">
      <c r="G624" s="28"/>
      <c r="M624" s="28"/>
    </row>
    <row r="625" ht="14.25" customHeight="1">
      <c r="G625" s="28"/>
      <c r="M625" s="28"/>
    </row>
    <row r="626" ht="14.25" customHeight="1">
      <c r="G626" s="28"/>
      <c r="M626" s="28"/>
    </row>
    <row r="627" ht="14.25" customHeight="1">
      <c r="G627" s="28"/>
      <c r="M627" s="28"/>
    </row>
    <row r="628" ht="14.25" customHeight="1">
      <c r="G628" s="28"/>
      <c r="M628" s="28"/>
    </row>
    <row r="629" ht="14.25" customHeight="1">
      <c r="G629" s="28"/>
      <c r="M629" s="28"/>
    </row>
    <row r="630" ht="14.25" customHeight="1">
      <c r="G630" s="28"/>
      <c r="M630" s="28"/>
    </row>
    <row r="631" ht="14.25" customHeight="1">
      <c r="G631" s="28"/>
      <c r="M631" s="28"/>
    </row>
    <row r="632" ht="14.25" customHeight="1">
      <c r="G632" s="28"/>
      <c r="M632" s="28"/>
    </row>
    <row r="633" ht="14.25" customHeight="1">
      <c r="G633" s="28"/>
      <c r="M633" s="28"/>
    </row>
    <row r="634" ht="14.25" customHeight="1">
      <c r="G634" s="28"/>
      <c r="M634" s="28"/>
    </row>
    <row r="635" ht="14.25" customHeight="1">
      <c r="G635" s="28"/>
      <c r="M635" s="28"/>
    </row>
    <row r="636" ht="14.25" customHeight="1">
      <c r="G636" s="28"/>
      <c r="M636" s="28"/>
    </row>
    <row r="637" ht="14.25" customHeight="1">
      <c r="G637" s="28"/>
      <c r="M637" s="28"/>
    </row>
    <row r="638" ht="14.25" customHeight="1">
      <c r="G638" s="28"/>
      <c r="M638" s="28"/>
    </row>
    <row r="639" ht="14.25" customHeight="1">
      <c r="G639" s="28"/>
      <c r="M639" s="28"/>
    </row>
    <row r="640" ht="14.25" customHeight="1">
      <c r="G640" s="28"/>
      <c r="M640" s="28"/>
    </row>
    <row r="641" ht="14.25" customHeight="1">
      <c r="G641" s="28"/>
      <c r="M641" s="28"/>
    </row>
    <row r="642" ht="14.25" customHeight="1">
      <c r="G642" s="28"/>
      <c r="M642" s="28"/>
    </row>
    <row r="643" ht="14.25" customHeight="1">
      <c r="G643" s="28"/>
      <c r="M643" s="28"/>
    </row>
    <row r="644" ht="14.25" customHeight="1">
      <c r="G644" s="28"/>
      <c r="M644" s="28"/>
    </row>
    <row r="645" ht="14.25" customHeight="1">
      <c r="G645" s="28"/>
      <c r="M645" s="28"/>
    </row>
    <row r="646" ht="14.25" customHeight="1">
      <c r="G646" s="28"/>
      <c r="M646" s="28"/>
    </row>
    <row r="647" ht="14.25" customHeight="1">
      <c r="G647" s="28"/>
      <c r="M647" s="28"/>
    </row>
    <row r="648" ht="14.25" customHeight="1">
      <c r="G648" s="28"/>
      <c r="M648" s="28"/>
    </row>
    <row r="649" ht="14.25" customHeight="1">
      <c r="G649" s="28"/>
      <c r="M649" s="28"/>
    </row>
    <row r="650" ht="14.25" customHeight="1">
      <c r="G650" s="28"/>
      <c r="M650" s="28"/>
    </row>
    <row r="651" ht="14.25" customHeight="1">
      <c r="G651" s="28"/>
      <c r="M651" s="28"/>
    </row>
    <row r="652" ht="14.25" customHeight="1">
      <c r="G652" s="28"/>
      <c r="M652" s="28"/>
    </row>
    <row r="653" ht="14.25" customHeight="1">
      <c r="G653" s="28"/>
      <c r="M653" s="28"/>
    </row>
    <row r="654" ht="14.25" customHeight="1">
      <c r="G654" s="28"/>
      <c r="M654" s="28"/>
    </row>
    <row r="655" ht="14.25" customHeight="1">
      <c r="G655" s="28"/>
      <c r="M655" s="28"/>
    </row>
    <row r="656" ht="14.25" customHeight="1">
      <c r="G656" s="28"/>
      <c r="M656" s="28"/>
    </row>
    <row r="657" ht="14.25" customHeight="1">
      <c r="G657" s="28"/>
      <c r="M657" s="28"/>
    </row>
    <row r="658" ht="14.25" customHeight="1">
      <c r="G658" s="28"/>
      <c r="M658" s="28"/>
    </row>
    <row r="659" ht="14.25" customHeight="1">
      <c r="G659" s="28"/>
      <c r="M659" s="28"/>
    </row>
    <row r="660" ht="14.25" customHeight="1">
      <c r="G660" s="28"/>
      <c r="M660" s="28"/>
    </row>
    <row r="661" ht="14.25" customHeight="1">
      <c r="G661" s="28"/>
      <c r="M661" s="28"/>
    </row>
    <row r="662" ht="14.25" customHeight="1">
      <c r="G662" s="28"/>
      <c r="M662" s="28"/>
    </row>
    <row r="663" ht="14.25" customHeight="1">
      <c r="G663" s="28"/>
      <c r="M663" s="28"/>
    </row>
    <row r="664" ht="14.25" customHeight="1">
      <c r="G664" s="28"/>
      <c r="M664" s="28"/>
    </row>
    <row r="665" ht="14.25" customHeight="1">
      <c r="G665" s="28"/>
      <c r="M665" s="28"/>
    </row>
    <row r="666" ht="14.25" customHeight="1">
      <c r="G666" s="28"/>
      <c r="M666" s="28"/>
    </row>
    <row r="667" ht="14.25" customHeight="1">
      <c r="G667" s="28"/>
      <c r="M667" s="28"/>
    </row>
    <row r="668" ht="14.25" customHeight="1">
      <c r="G668" s="28"/>
      <c r="M668" s="28"/>
    </row>
    <row r="669" ht="14.25" customHeight="1">
      <c r="G669" s="28"/>
      <c r="M669" s="28"/>
    </row>
    <row r="670" ht="14.25" customHeight="1">
      <c r="G670" s="28"/>
      <c r="M670" s="28"/>
    </row>
    <row r="671" ht="14.25" customHeight="1">
      <c r="G671" s="28"/>
      <c r="M671" s="28"/>
    </row>
    <row r="672" ht="14.25" customHeight="1">
      <c r="G672" s="28"/>
      <c r="M672" s="28"/>
    </row>
    <row r="673" ht="14.25" customHeight="1">
      <c r="G673" s="28"/>
      <c r="M673" s="28"/>
    </row>
    <row r="674" ht="14.25" customHeight="1">
      <c r="G674" s="28"/>
      <c r="M674" s="28"/>
    </row>
    <row r="675" ht="14.25" customHeight="1">
      <c r="G675" s="28"/>
      <c r="M675" s="28"/>
    </row>
    <row r="676" ht="14.25" customHeight="1">
      <c r="G676" s="28"/>
      <c r="M676" s="28"/>
    </row>
    <row r="677" ht="14.25" customHeight="1">
      <c r="G677" s="28"/>
      <c r="M677" s="28"/>
    </row>
    <row r="678" ht="14.25" customHeight="1">
      <c r="G678" s="28"/>
      <c r="M678" s="28"/>
    </row>
    <row r="679" ht="14.25" customHeight="1">
      <c r="G679" s="28"/>
      <c r="M679" s="28"/>
    </row>
    <row r="680" ht="14.25" customHeight="1">
      <c r="G680" s="28"/>
      <c r="M680" s="28"/>
    </row>
    <row r="681" ht="14.25" customHeight="1">
      <c r="G681" s="28"/>
      <c r="M681" s="28"/>
    </row>
    <row r="682" ht="14.25" customHeight="1">
      <c r="G682" s="28"/>
      <c r="M682" s="28"/>
    </row>
    <row r="683" ht="14.25" customHeight="1">
      <c r="G683" s="28"/>
      <c r="M683" s="28"/>
    </row>
    <row r="684" ht="14.25" customHeight="1">
      <c r="G684" s="28"/>
      <c r="M684" s="28"/>
    </row>
    <row r="685" ht="14.25" customHeight="1">
      <c r="G685" s="28"/>
      <c r="M685" s="28"/>
    </row>
    <row r="686" ht="14.25" customHeight="1">
      <c r="G686" s="28"/>
      <c r="M686" s="28"/>
    </row>
    <row r="687" ht="14.25" customHeight="1">
      <c r="G687" s="28"/>
      <c r="M687" s="28"/>
    </row>
    <row r="688" ht="14.25" customHeight="1">
      <c r="G688" s="28"/>
      <c r="M688" s="28"/>
    </row>
    <row r="689" ht="14.25" customHeight="1">
      <c r="G689" s="28"/>
      <c r="M689" s="28"/>
    </row>
    <row r="690" ht="14.25" customHeight="1">
      <c r="G690" s="28"/>
      <c r="M690" s="28"/>
    </row>
    <row r="691" ht="14.25" customHeight="1">
      <c r="G691" s="28"/>
      <c r="M691" s="28"/>
    </row>
    <row r="692" ht="14.25" customHeight="1">
      <c r="G692" s="28"/>
      <c r="M692" s="28"/>
    </row>
    <row r="693" ht="14.25" customHeight="1">
      <c r="G693" s="28"/>
      <c r="M693" s="28"/>
    </row>
    <row r="694" ht="14.25" customHeight="1">
      <c r="G694" s="28"/>
      <c r="M694" s="28"/>
    </row>
    <row r="695" ht="14.25" customHeight="1">
      <c r="G695" s="28"/>
      <c r="M695" s="28"/>
    </row>
    <row r="696" ht="14.25" customHeight="1">
      <c r="G696" s="28"/>
      <c r="M696" s="28"/>
    </row>
    <row r="697" ht="14.25" customHeight="1">
      <c r="G697" s="28"/>
      <c r="M697" s="28"/>
    </row>
    <row r="698" ht="14.25" customHeight="1">
      <c r="G698" s="28"/>
      <c r="M698" s="28"/>
    </row>
    <row r="699" ht="14.25" customHeight="1">
      <c r="G699" s="28"/>
      <c r="M699" s="28"/>
    </row>
    <row r="700" ht="14.25" customHeight="1">
      <c r="G700" s="28"/>
      <c r="M700" s="28"/>
    </row>
    <row r="701" ht="14.25" customHeight="1">
      <c r="G701" s="28"/>
      <c r="M701" s="28"/>
    </row>
    <row r="702" ht="14.25" customHeight="1">
      <c r="G702" s="28"/>
      <c r="M702" s="28"/>
    </row>
    <row r="703" ht="14.25" customHeight="1">
      <c r="G703" s="28"/>
      <c r="M703" s="28"/>
    </row>
    <row r="704" ht="14.25" customHeight="1">
      <c r="G704" s="28"/>
      <c r="M704" s="28"/>
    </row>
    <row r="705" ht="14.25" customHeight="1">
      <c r="G705" s="28"/>
      <c r="M705" s="28"/>
    </row>
    <row r="706" ht="14.25" customHeight="1">
      <c r="G706" s="28"/>
      <c r="M706" s="28"/>
    </row>
    <row r="707" ht="14.25" customHeight="1">
      <c r="G707" s="28"/>
      <c r="M707" s="28"/>
    </row>
    <row r="708" ht="14.25" customHeight="1">
      <c r="G708" s="28"/>
      <c r="M708" s="28"/>
    </row>
    <row r="709" ht="14.25" customHeight="1">
      <c r="G709" s="28"/>
      <c r="M709" s="28"/>
    </row>
    <row r="710" ht="14.25" customHeight="1">
      <c r="G710" s="28"/>
      <c r="M710" s="28"/>
    </row>
    <row r="711" ht="14.25" customHeight="1">
      <c r="G711" s="28"/>
      <c r="M711" s="28"/>
    </row>
    <row r="712" ht="14.25" customHeight="1">
      <c r="G712" s="28"/>
      <c r="M712" s="28"/>
    </row>
    <row r="713" ht="14.25" customHeight="1">
      <c r="G713" s="28"/>
      <c r="M713" s="28"/>
    </row>
    <row r="714" ht="14.25" customHeight="1">
      <c r="G714" s="28"/>
      <c r="M714" s="28"/>
    </row>
    <row r="715" ht="14.25" customHeight="1">
      <c r="G715" s="28"/>
      <c r="M715" s="28"/>
    </row>
    <row r="716" ht="14.25" customHeight="1">
      <c r="G716" s="28"/>
      <c r="M716" s="28"/>
    </row>
    <row r="717" ht="14.25" customHeight="1">
      <c r="G717" s="28"/>
      <c r="M717" s="28"/>
    </row>
    <row r="718" ht="14.25" customHeight="1">
      <c r="G718" s="28"/>
      <c r="M718" s="28"/>
    </row>
    <row r="719" ht="14.25" customHeight="1">
      <c r="G719" s="28"/>
      <c r="M719" s="28"/>
    </row>
    <row r="720" ht="14.25" customHeight="1">
      <c r="G720" s="28"/>
      <c r="M720" s="28"/>
    </row>
    <row r="721" ht="14.25" customHeight="1">
      <c r="G721" s="28"/>
      <c r="M721" s="28"/>
    </row>
    <row r="722" ht="14.25" customHeight="1">
      <c r="G722" s="28"/>
      <c r="M722" s="28"/>
    </row>
    <row r="723" ht="14.25" customHeight="1">
      <c r="G723" s="28"/>
      <c r="M723" s="28"/>
    </row>
    <row r="724" ht="14.25" customHeight="1">
      <c r="G724" s="28"/>
      <c r="M724" s="28"/>
    </row>
    <row r="725" ht="14.25" customHeight="1">
      <c r="G725" s="28"/>
      <c r="M725" s="28"/>
    </row>
    <row r="726" ht="14.25" customHeight="1">
      <c r="G726" s="28"/>
      <c r="M726" s="28"/>
    </row>
    <row r="727" ht="14.25" customHeight="1">
      <c r="G727" s="28"/>
      <c r="M727" s="28"/>
    </row>
    <row r="728" ht="14.25" customHeight="1">
      <c r="G728" s="28"/>
      <c r="M728" s="28"/>
    </row>
    <row r="729" ht="14.25" customHeight="1">
      <c r="G729" s="28"/>
      <c r="M729" s="28"/>
    </row>
    <row r="730" ht="14.25" customHeight="1">
      <c r="G730" s="28"/>
      <c r="M730" s="28"/>
    </row>
    <row r="731" ht="14.25" customHeight="1">
      <c r="G731" s="28"/>
      <c r="M731" s="28"/>
    </row>
    <row r="732" ht="14.25" customHeight="1">
      <c r="G732" s="28"/>
      <c r="M732" s="28"/>
    </row>
    <row r="733" ht="14.25" customHeight="1">
      <c r="G733" s="28"/>
      <c r="M733" s="28"/>
    </row>
    <row r="734" ht="14.25" customHeight="1">
      <c r="G734" s="28"/>
      <c r="M734" s="28"/>
    </row>
    <row r="735" ht="14.25" customHeight="1">
      <c r="G735" s="28"/>
      <c r="M735" s="28"/>
    </row>
    <row r="736" ht="14.25" customHeight="1">
      <c r="G736" s="28"/>
      <c r="M736" s="28"/>
    </row>
    <row r="737" ht="14.25" customHeight="1">
      <c r="G737" s="28"/>
      <c r="M737" s="28"/>
    </row>
    <row r="738" ht="14.25" customHeight="1">
      <c r="G738" s="28"/>
      <c r="M738" s="28"/>
    </row>
    <row r="739" ht="14.25" customHeight="1">
      <c r="G739" s="28"/>
      <c r="M739" s="28"/>
    </row>
    <row r="740" ht="14.25" customHeight="1">
      <c r="G740" s="28"/>
      <c r="M740" s="28"/>
    </row>
    <row r="741" ht="14.25" customHeight="1">
      <c r="G741" s="28"/>
      <c r="M741" s="28"/>
    </row>
    <row r="742" ht="14.25" customHeight="1">
      <c r="G742" s="28"/>
      <c r="M742" s="28"/>
    </row>
    <row r="743" ht="14.25" customHeight="1">
      <c r="G743" s="28"/>
      <c r="M743" s="28"/>
    </row>
    <row r="744" ht="14.25" customHeight="1">
      <c r="G744" s="28"/>
      <c r="M744" s="28"/>
    </row>
    <row r="745" ht="14.25" customHeight="1">
      <c r="G745" s="28"/>
      <c r="M745" s="28"/>
    </row>
    <row r="746" ht="14.25" customHeight="1">
      <c r="G746" s="28"/>
      <c r="M746" s="28"/>
    </row>
    <row r="747" ht="14.25" customHeight="1">
      <c r="G747" s="28"/>
      <c r="M747" s="28"/>
    </row>
    <row r="748" ht="14.25" customHeight="1">
      <c r="G748" s="28"/>
      <c r="M748" s="28"/>
    </row>
    <row r="749" ht="14.25" customHeight="1">
      <c r="G749" s="28"/>
      <c r="M749" s="28"/>
    </row>
    <row r="750" ht="14.25" customHeight="1">
      <c r="G750" s="28"/>
      <c r="M750" s="28"/>
    </row>
    <row r="751" ht="14.25" customHeight="1">
      <c r="G751" s="28"/>
      <c r="M751" s="28"/>
    </row>
    <row r="752" ht="14.25" customHeight="1">
      <c r="G752" s="28"/>
      <c r="M752" s="28"/>
    </row>
    <row r="753" ht="14.25" customHeight="1">
      <c r="G753" s="28"/>
      <c r="M753" s="28"/>
    </row>
    <row r="754" ht="14.25" customHeight="1">
      <c r="G754" s="28"/>
      <c r="M754" s="28"/>
    </row>
    <row r="755" ht="14.25" customHeight="1">
      <c r="G755" s="28"/>
      <c r="M755" s="28"/>
    </row>
    <row r="756" ht="14.25" customHeight="1">
      <c r="G756" s="28"/>
      <c r="M756" s="28"/>
    </row>
    <row r="757" ht="14.25" customHeight="1">
      <c r="G757" s="28"/>
      <c r="M757" s="28"/>
    </row>
    <row r="758" ht="14.25" customHeight="1">
      <c r="G758" s="28"/>
      <c r="M758" s="28"/>
    </row>
    <row r="759" ht="14.25" customHeight="1">
      <c r="G759" s="28"/>
      <c r="M759" s="28"/>
    </row>
    <row r="760" ht="14.25" customHeight="1">
      <c r="G760" s="28"/>
      <c r="M760" s="28"/>
    </row>
    <row r="761" ht="14.25" customHeight="1">
      <c r="G761" s="28"/>
      <c r="M761" s="28"/>
    </row>
    <row r="762" ht="14.25" customHeight="1">
      <c r="G762" s="28"/>
      <c r="M762" s="28"/>
    </row>
    <row r="763" ht="14.25" customHeight="1">
      <c r="G763" s="28"/>
      <c r="M763" s="28"/>
    </row>
    <row r="764" ht="14.25" customHeight="1">
      <c r="G764" s="28"/>
      <c r="M764" s="28"/>
    </row>
    <row r="765" ht="14.25" customHeight="1">
      <c r="G765" s="28"/>
      <c r="M765" s="28"/>
    </row>
    <row r="766" ht="14.25" customHeight="1">
      <c r="G766" s="28"/>
      <c r="M766" s="28"/>
    </row>
    <row r="767" ht="14.25" customHeight="1">
      <c r="G767" s="28"/>
      <c r="M767" s="28"/>
    </row>
    <row r="768" ht="14.25" customHeight="1">
      <c r="G768" s="28"/>
      <c r="M768" s="28"/>
    </row>
    <row r="769" ht="14.25" customHeight="1">
      <c r="G769" s="28"/>
      <c r="M769" s="28"/>
    </row>
    <row r="770" ht="14.25" customHeight="1">
      <c r="G770" s="28"/>
      <c r="M770" s="28"/>
    </row>
    <row r="771" ht="14.25" customHeight="1">
      <c r="G771" s="28"/>
      <c r="M771" s="28"/>
    </row>
    <row r="772" ht="14.25" customHeight="1">
      <c r="G772" s="28"/>
      <c r="M772" s="28"/>
    </row>
    <row r="773" ht="14.25" customHeight="1">
      <c r="G773" s="28"/>
      <c r="M773" s="28"/>
    </row>
    <row r="774" ht="14.25" customHeight="1">
      <c r="G774" s="28"/>
      <c r="M774" s="28"/>
    </row>
    <row r="775" ht="14.25" customHeight="1">
      <c r="G775" s="28"/>
      <c r="M775" s="28"/>
    </row>
    <row r="776" ht="14.25" customHeight="1">
      <c r="G776" s="28"/>
      <c r="M776" s="28"/>
    </row>
    <row r="777" ht="14.25" customHeight="1">
      <c r="G777" s="28"/>
      <c r="M777" s="28"/>
    </row>
    <row r="778" ht="14.25" customHeight="1">
      <c r="G778" s="28"/>
      <c r="M778" s="28"/>
    </row>
    <row r="779" ht="14.25" customHeight="1">
      <c r="G779" s="28"/>
      <c r="M779" s="28"/>
    </row>
    <row r="780" ht="14.25" customHeight="1">
      <c r="G780" s="28"/>
      <c r="M780" s="28"/>
    </row>
    <row r="781" ht="14.25" customHeight="1">
      <c r="G781" s="28"/>
      <c r="M781" s="28"/>
    </row>
    <row r="782" ht="14.25" customHeight="1">
      <c r="G782" s="28"/>
      <c r="M782" s="28"/>
    </row>
    <row r="783" ht="14.25" customHeight="1">
      <c r="G783" s="28"/>
      <c r="M783" s="28"/>
    </row>
    <row r="784" ht="14.25" customHeight="1">
      <c r="G784" s="28"/>
      <c r="M784" s="28"/>
    </row>
    <row r="785" ht="14.25" customHeight="1">
      <c r="G785" s="28"/>
      <c r="M785" s="28"/>
    </row>
    <row r="786" ht="14.25" customHeight="1">
      <c r="G786" s="28"/>
      <c r="M786" s="28"/>
    </row>
    <row r="787" ht="14.25" customHeight="1">
      <c r="G787" s="28"/>
      <c r="M787" s="28"/>
    </row>
    <row r="788" ht="14.25" customHeight="1">
      <c r="G788" s="28"/>
      <c r="M788" s="28"/>
    </row>
    <row r="789" ht="14.25" customHeight="1">
      <c r="G789" s="28"/>
      <c r="M789" s="28"/>
    </row>
    <row r="790" ht="14.25" customHeight="1">
      <c r="G790" s="28"/>
      <c r="M790" s="28"/>
    </row>
    <row r="791" ht="14.25" customHeight="1">
      <c r="G791" s="28"/>
      <c r="M791" s="28"/>
    </row>
    <row r="792" ht="14.25" customHeight="1">
      <c r="G792" s="28"/>
      <c r="M792" s="28"/>
    </row>
    <row r="793" ht="14.25" customHeight="1">
      <c r="G793" s="28"/>
      <c r="M793" s="28"/>
    </row>
    <row r="794" ht="14.25" customHeight="1">
      <c r="G794" s="28"/>
      <c r="M794" s="28"/>
    </row>
    <row r="795" ht="14.25" customHeight="1">
      <c r="G795" s="28"/>
      <c r="M795" s="28"/>
    </row>
    <row r="796" ht="14.25" customHeight="1">
      <c r="G796" s="28"/>
      <c r="M796" s="28"/>
    </row>
    <row r="797" ht="14.25" customHeight="1">
      <c r="G797" s="28"/>
      <c r="M797" s="28"/>
    </row>
    <row r="798" ht="14.25" customHeight="1">
      <c r="G798" s="28"/>
      <c r="M798" s="28"/>
    </row>
    <row r="799" ht="14.25" customHeight="1">
      <c r="G799" s="28"/>
      <c r="M799" s="28"/>
    </row>
    <row r="800" ht="14.25" customHeight="1">
      <c r="G800" s="28"/>
      <c r="M800" s="28"/>
    </row>
    <row r="801" ht="14.25" customHeight="1">
      <c r="G801" s="28"/>
      <c r="M801" s="28"/>
    </row>
    <row r="802" ht="14.25" customHeight="1">
      <c r="G802" s="28"/>
      <c r="M802" s="28"/>
    </row>
    <row r="803" ht="14.25" customHeight="1">
      <c r="G803" s="28"/>
      <c r="M803" s="28"/>
    </row>
    <row r="804" ht="14.25" customHeight="1">
      <c r="G804" s="28"/>
      <c r="M804" s="28"/>
    </row>
    <row r="805" ht="14.25" customHeight="1">
      <c r="G805" s="28"/>
      <c r="M805" s="28"/>
    </row>
    <row r="806" ht="14.25" customHeight="1">
      <c r="G806" s="28"/>
      <c r="M806" s="28"/>
    </row>
    <row r="807" ht="14.25" customHeight="1">
      <c r="G807" s="28"/>
      <c r="M807" s="28"/>
    </row>
    <row r="808" ht="14.25" customHeight="1">
      <c r="G808" s="28"/>
      <c r="M808" s="28"/>
    </row>
    <row r="809" ht="14.25" customHeight="1">
      <c r="G809" s="28"/>
      <c r="M809" s="28"/>
    </row>
    <row r="810" ht="14.25" customHeight="1">
      <c r="G810" s="28"/>
      <c r="M810" s="28"/>
    </row>
    <row r="811" ht="14.25" customHeight="1">
      <c r="G811" s="28"/>
      <c r="M811" s="28"/>
    </row>
    <row r="812" ht="14.25" customHeight="1">
      <c r="G812" s="28"/>
      <c r="M812" s="28"/>
    </row>
    <row r="813" ht="14.25" customHeight="1">
      <c r="G813" s="28"/>
      <c r="M813" s="28"/>
    </row>
    <row r="814" ht="14.25" customHeight="1">
      <c r="G814" s="28"/>
      <c r="M814" s="28"/>
    </row>
    <row r="815" ht="14.25" customHeight="1">
      <c r="G815" s="28"/>
      <c r="M815" s="28"/>
    </row>
    <row r="816" ht="14.25" customHeight="1">
      <c r="G816" s="28"/>
      <c r="M816" s="28"/>
    </row>
    <row r="817" ht="14.25" customHeight="1">
      <c r="G817" s="28"/>
      <c r="M817" s="28"/>
    </row>
    <row r="818" ht="14.25" customHeight="1">
      <c r="G818" s="28"/>
      <c r="M818" s="28"/>
    </row>
    <row r="819" ht="14.25" customHeight="1">
      <c r="G819" s="28"/>
      <c r="M819" s="28"/>
    </row>
    <row r="820" ht="14.25" customHeight="1">
      <c r="G820" s="28"/>
      <c r="M820" s="28"/>
    </row>
    <row r="821" ht="14.25" customHeight="1">
      <c r="G821" s="28"/>
      <c r="M821" s="28"/>
    </row>
    <row r="822" ht="14.25" customHeight="1">
      <c r="G822" s="28"/>
      <c r="M822" s="28"/>
    </row>
    <row r="823" ht="14.25" customHeight="1">
      <c r="G823" s="28"/>
      <c r="M823" s="28"/>
    </row>
    <row r="824" ht="14.25" customHeight="1">
      <c r="G824" s="28"/>
      <c r="M824" s="28"/>
    </row>
    <row r="825" ht="14.25" customHeight="1">
      <c r="G825" s="28"/>
      <c r="M825" s="28"/>
    </row>
    <row r="826" ht="14.25" customHeight="1">
      <c r="G826" s="28"/>
      <c r="M826" s="28"/>
    </row>
    <row r="827" ht="14.25" customHeight="1">
      <c r="G827" s="28"/>
      <c r="M827" s="28"/>
    </row>
    <row r="828" ht="14.25" customHeight="1">
      <c r="G828" s="28"/>
      <c r="M828" s="28"/>
    </row>
    <row r="829" ht="14.25" customHeight="1">
      <c r="G829" s="28"/>
      <c r="M829" s="28"/>
    </row>
    <row r="830" ht="14.25" customHeight="1">
      <c r="G830" s="28"/>
      <c r="M830" s="28"/>
    </row>
    <row r="831" ht="14.25" customHeight="1">
      <c r="G831" s="28"/>
      <c r="M831" s="28"/>
    </row>
    <row r="832" ht="14.25" customHeight="1">
      <c r="G832" s="28"/>
      <c r="M832" s="28"/>
    </row>
    <row r="833" ht="14.25" customHeight="1">
      <c r="G833" s="28"/>
      <c r="M833" s="28"/>
    </row>
    <row r="834" ht="14.25" customHeight="1">
      <c r="G834" s="28"/>
      <c r="M834" s="28"/>
    </row>
    <row r="835" ht="14.25" customHeight="1">
      <c r="G835" s="28"/>
      <c r="M835" s="28"/>
    </row>
    <row r="836" ht="14.25" customHeight="1">
      <c r="G836" s="28"/>
      <c r="M836" s="28"/>
    </row>
    <row r="837" ht="14.25" customHeight="1">
      <c r="G837" s="28"/>
      <c r="M837" s="28"/>
    </row>
    <row r="838" ht="14.25" customHeight="1">
      <c r="G838" s="28"/>
      <c r="M838" s="28"/>
    </row>
    <row r="839" ht="14.25" customHeight="1">
      <c r="G839" s="28"/>
      <c r="M839" s="28"/>
    </row>
    <row r="840" ht="14.25" customHeight="1">
      <c r="G840" s="28"/>
      <c r="M840" s="28"/>
    </row>
    <row r="841" ht="14.25" customHeight="1">
      <c r="G841" s="28"/>
      <c r="M841" s="28"/>
    </row>
    <row r="842" ht="14.25" customHeight="1">
      <c r="G842" s="28"/>
      <c r="M842" s="28"/>
    </row>
    <row r="843" ht="14.25" customHeight="1">
      <c r="G843" s="28"/>
      <c r="M843" s="28"/>
    </row>
    <row r="844" ht="14.25" customHeight="1">
      <c r="G844" s="28"/>
      <c r="M844" s="28"/>
    </row>
    <row r="845" ht="14.25" customHeight="1">
      <c r="G845" s="28"/>
      <c r="M845" s="28"/>
    </row>
    <row r="846" ht="14.25" customHeight="1">
      <c r="G846" s="28"/>
      <c r="M846" s="28"/>
    </row>
    <row r="847" ht="14.25" customHeight="1">
      <c r="G847" s="28"/>
      <c r="M847" s="28"/>
    </row>
    <row r="848" ht="14.25" customHeight="1">
      <c r="G848" s="28"/>
      <c r="M848" s="28"/>
    </row>
    <row r="849" ht="14.25" customHeight="1">
      <c r="G849" s="28"/>
      <c r="M849" s="28"/>
    </row>
    <row r="850" ht="14.25" customHeight="1">
      <c r="G850" s="28"/>
      <c r="M850" s="28"/>
    </row>
    <row r="851" ht="14.25" customHeight="1">
      <c r="G851" s="28"/>
      <c r="M851" s="28"/>
    </row>
    <row r="852" ht="14.25" customHeight="1">
      <c r="G852" s="28"/>
      <c r="M852" s="28"/>
    </row>
    <row r="853" ht="14.25" customHeight="1">
      <c r="G853" s="28"/>
      <c r="M853" s="28"/>
    </row>
    <row r="854" ht="14.25" customHeight="1">
      <c r="G854" s="28"/>
      <c r="M854" s="28"/>
    </row>
    <row r="855" ht="14.25" customHeight="1">
      <c r="G855" s="28"/>
      <c r="M855" s="28"/>
    </row>
    <row r="856" ht="14.25" customHeight="1">
      <c r="G856" s="28"/>
      <c r="M856" s="28"/>
    </row>
    <row r="857" ht="14.25" customHeight="1">
      <c r="G857" s="28"/>
      <c r="M857" s="28"/>
    </row>
    <row r="858" ht="14.25" customHeight="1">
      <c r="G858" s="28"/>
      <c r="M858" s="28"/>
    </row>
    <row r="859" ht="14.25" customHeight="1">
      <c r="G859" s="28"/>
      <c r="M859" s="28"/>
    </row>
    <row r="860" ht="14.25" customHeight="1">
      <c r="G860" s="28"/>
      <c r="M860" s="28"/>
    </row>
    <row r="861" ht="14.25" customHeight="1">
      <c r="G861" s="28"/>
      <c r="M861" s="28"/>
    </row>
    <row r="862" ht="14.25" customHeight="1">
      <c r="G862" s="28"/>
      <c r="M862" s="28"/>
    </row>
    <row r="863" ht="14.25" customHeight="1">
      <c r="G863" s="28"/>
      <c r="M863" s="28"/>
    </row>
    <row r="864" ht="14.25" customHeight="1">
      <c r="G864" s="28"/>
      <c r="M864" s="28"/>
    </row>
    <row r="865" ht="14.25" customHeight="1">
      <c r="G865" s="28"/>
      <c r="M865" s="28"/>
    </row>
    <row r="866" ht="14.25" customHeight="1">
      <c r="G866" s="28"/>
      <c r="M866" s="28"/>
    </row>
    <row r="867" ht="14.25" customHeight="1">
      <c r="G867" s="28"/>
      <c r="M867" s="28"/>
    </row>
    <row r="868" ht="14.25" customHeight="1">
      <c r="G868" s="28"/>
      <c r="M868" s="28"/>
    </row>
    <row r="869" ht="14.25" customHeight="1">
      <c r="G869" s="28"/>
      <c r="M869" s="28"/>
    </row>
    <row r="870" ht="14.25" customHeight="1">
      <c r="G870" s="28"/>
      <c r="M870" s="28"/>
    </row>
    <row r="871" ht="14.25" customHeight="1">
      <c r="G871" s="28"/>
      <c r="M871" s="28"/>
    </row>
    <row r="872" ht="14.25" customHeight="1">
      <c r="G872" s="28"/>
      <c r="M872" s="28"/>
    </row>
    <row r="873" ht="14.25" customHeight="1">
      <c r="G873" s="28"/>
      <c r="M873" s="28"/>
    </row>
    <row r="874" ht="14.25" customHeight="1">
      <c r="G874" s="28"/>
      <c r="M874" s="28"/>
    </row>
    <row r="875" ht="14.25" customHeight="1">
      <c r="G875" s="28"/>
      <c r="M875" s="28"/>
    </row>
    <row r="876" ht="14.25" customHeight="1">
      <c r="G876" s="28"/>
      <c r="M876" s="28"/>
    </row>
    <row r="877" ht="14.25" customHeight="1">
      <c r="G877" s="28"/>
      <c r="M877" s="28"/>
    </row>
    <row r="878" ht="14.25" customHeight="1">
      <c r="G878" s="28"/>
      <c r="M878" s="28"/>
    </row>
    <row r="879" ht="14.25" customHeight="1">
      <c r="G879" s="28"/>
      <c r="M879" s="28"/>
    </row>
    <row r="880" ht="14.25" customHeight="1">
      <c r="G880" s="28"/>
      <c r="M880" s="28"/>
    </row>
    <row r="881" ht="14.25" customHeight="1">
      <c r="G881" s="28"/>
      <c r="M881" s="28"/>
    </row>
    <row r="882" ht="14.25" customHeight="1">
      <c r="G882" s="28"/>
      <c r="M882" s="28"/>
    </row>
    <row r="883" ht="14.25" customHeight="1">
      <c r="G883" s="28"/>
      <c r="M883" s="28"/>
    </row>
    <row r="884" ht="14.25" customHeight="1">
      <c r="G884" s="28"/>
      <c r="M884" s="28"/>
    </row>
    <row r="885" ht="14.25" customHeight="1">
      <c r="G885" s="28"/>
      <c r="M885" s="28"/>
    </row>
    <row r="886" ht="14.25" customHeight="1">
      <c r="G886" s="28"/>
      <c r="M886" s="28"/>
    </row>
    <row r="887" ht="14.25" customHeight="1">
      <c r="G887" s="28"/>
      <c r="M887" s="28"/>
    </row>
    <row r="888" ht="14.25" customHeight="1">
      <c r="G888" s="28"/>
      <c r="M888" s="28"/>
    </row>
    <row r="889" ht="14.25" customHeight="1">
      <c r="G889" s="28"/>
      <c r="M889" s="28"/>
    </row>
    <row r="890" ht="14.25" customHeight="1">
      <c r="G890" s="28"/>
      <c r="M890" s="28"/>
    </row>
    <row r="891" ht="14.25" customHeight="1">
      <c r="G891" s="28"/>
      <c r="M891" s="28"/>
    </row>
    <row r="892" ht="14.25" customHeight="1">
      <c r="G892" s="28"/>
      <c r="M892" s="28"/>
    </row>
    <row r="893" ht="14.25" customHeight="1">
      <c r="G893" s="28"/>
      <c r="M893" s="28"/>
    </row>
    <row r="894" ht="14.25" customHeight="1">
      <c r="G894" s="28"/>
      <c r="M894" s="28"/>
    </row>
    <row r="895" ht="14.25" customHeight="1">
      <c r="G895" s="28"/>
      <c r="M895" s="28"/>
    </row>
    <row r="896" ht="14.25" customHeight="1">
      <c r="G896" s="28"/>
      <c r="M896" s="28"/>
    </row>
    <row r="897" ht="14.25" customHeight="1">
      <c r="G897" s="28"/>
      <c r="M897" s="28"/>
    </row>
    <row r="898" ht="14.25" customHeight="1">
      <c r="G898" s="28"/>
      <c r="M898" s="28"/>
    </row>
    <row r="899" ht="14.25" customHeight="1">
      <c r="G899" s="28"/>
      <c r="M899" s="28"/>
    </row>
    <row r="900" ht="14.25" customHeight="1">
      <c r="G900" s="28"/>
      <c r="M900" s="28"/>
    </row>
    <row r="901" ht="14.25" customHeight="1">
      <c r="G901" s="28"/>
      <c r="M901" s="28"/>
    </row>
    <row r="902" ht="14.25" customHeight="1">
      <c r="G902" s="28"/>
      <c r="M902" s="28"/>
    </row>
    <row r="903" ht="14.25" customHeight="1">
      <c r="G903" s="28"/>
      <c r="M903" s="28"/>
    </row>
    <row r="904" ht="14.25" customHeight="1">
      <c r="G904" s="28"/>
      <c r="M904" s="28"/>
    </row>
    <row r="905" ht="14.25" customHeight="1">
      <c r="G905" s="28"/>
      <c r="M905" s="28"/>
    </row>
    <row r="906" ht="14.25" customHeight="1">
      <c r="G906" s="28"/>
      <c r="M906" s="28"/>
    </row>
    <row r="907" ht="14.25" customHeight="1">
      <c r="G907" s="28"/>
      <c r="M907" s="28"/>
    </row>
    <row r="908" ht="14.25" customHeight="1">
      <c r="G908" s="28"/>
      <c r="M908" s="28"/>
    </row>
    <row r="909" ht="14.25" customHeight="1">
      <c r="G909" s="28"/>
      <c r="M909" s="28"/>
    </row>
    <row r="910" ht="14.25" customHeight="1">
      <c r="G910" s="28"/>
      <c r="M910" s="28"/>
    </row>
    <row r="911" ht="14.25" customHeight="1">
      <c r="G911" s="28"/>
      <c r="M911" s="28"/>
    </row>
    <row r="912" ht="14.25" customHeight="1">
      <c r="G912" s="28"/>
      <c r="M912" s="28"/>
    </row>
    <row r="913" ht="14.25" customHeight="1">
      <c r="G913" s="28"/>
      <c r="M913" s="28"/>
    </row>
    <row r="914" ht="14.25" customHeight="1">
      <c r="G914" s="28"/>
      <c r="M914" s="28"/>
    </row>
    <row r="915" ht="14.25" customHeight="1">
      <c r="G915" s="28"/>
      <c r="M915" s="28"/>
    </row>
    <row r="916" ht="14.25" customHeight="1">
      <c r="G916" s="28"/>
      <c r="M916" s="28"/>
    </row>
    <row r="917" ht="14.25" customHeight="1">
      <c r="G917" s="28"/>
      <c r="M917" s="28"/>
    </row>
    <row r="918" ht="14.25" customHeight="1">
      <c r="G918" s="28"/>
      <c r="M918" s="28"/>
    </row>
    <row r="919" ht="14.25" customHeight="1">
      <c r="G919" s="28"/>
      <c r="M919" s="28"/>
    </row>
    <row r="920" ht="14.25" customHeight="1">
      <c r="G920" s="28"/>
      <c r="M920" s="28"/>
    </row>
    <row r="921" ht="14.25" customHeight="1">
      <c r="G921" s="28"/>
      <c r="M921" s="28"/>
    </row>
    <row r="922" ht="14.25" customHeight="1">
      <c r="G922" s="28"/>
      <c r="M922" s="28"/>
    </row>
    <row r="923" ht="14.25" customHeight="1">
      <c r="G923" s="28"/>
      <c r="M923" s="28"/>
    </row>
    <row r="924" ht="14.25" customHeight="1">
      <c r="G924" s="28"/>
      <c r="M924" s="28"/>
    </row>
    <row r="925" ht="14.25" customHeight="1">
      <c r="G925" s="28"/>
      <c r="M925" s="28"/>
    </row>
    <row r="926" ht="14.25" customHeight="1">
      <c r="G926" s="28"/>
      <c r="M926" s="28"/>
    </row>
    <row r="927" ht="14.25" customHeight="1">
      <c r="G927" s="28"/>
      <c r="M927" s="28"/>
    </row>
    <row r="928" ht="14.25" customHeight="1">
      <c r="G928" s="28"/>
      <c r="M928" s="28"/>
    </row>
    <row r="929" ht="14.25" customHeight="1">
      <c r="G929" s="28"/>
      <c r="M929" s="28"/>
    </row>
    <row r="930" ht="14.25" customHeight="1">
      <c r="G930" s="28"/>
      <c r="M930" s="28"/>
    </row>
    <row r="931" ht="14.25" customHeight="1">
      <c r="G931" s="28"/>
      <c r="M931" s="28"/>
    </row>
    <row r="932" ht="14.25" customHeight="1">
      <c r="G932" s="28"/>
      <c r="M932" s="28"/>
    </row>
    <row r="933" ht="14.25" customHeight="1">
      <c r="G933" s="28"/>
      <c r="M933" s="28"/>
    </row>
    <row r="934" ht="14.25" customHeight="1">
      <c r="G934" s="28"/>
      <c r="M934" s="28"/>
    </row>
    <row r="935" ht="14.25" customHeight="1">
      <c r="G935" s="28"/>
      <c r="M935" s="28"/>
    </row>
    <row r="936" ht="14.25" customHeight="1">
      <c r="G936" s="28"/>
      <c r="M936" s="28"/>
    </row>
    <row r="937" ht="14.25" customHeight="1">
      <c r="G937" s="28"/>
      <c r="M937" s="28"/>
    </row>
    <row r="938" ht="14.25" customHeight="1">
      <c r="G938" s="28"/>
      <c r="M938" s="28"/>
    </row>
    <row r="939" ht="14.25" customHeight="1">
      <c r="G939" s="28"/>
      <c r="M939" s="28"/>
    </row>
    <row r="940" ht="14.25" customHeight="1">
      <c r="G940" s="28"/>
      <c r="M940" s="28"/>
    </row>
    <row r="941" ht="14.25" customHeight="1">
      <c r="G941" s="28"/>
      <c r="M941" s="28"/>
    </row>
    <row r="942" ht="14.25" customHeight="1">
      <c r="G942" s="28"/>
      <c r="M942" s="28"/>
    </row>
    <row r="943" ht="14.25" customHeight="1">
      <c r="G943" s="28"/>
      <c r="M943" s="28"/>
    </row>
    <row r="944" ht="14.25" customHeight="1">
      <c r="G944" s="28"/>
      <c r="M944" s="28"/>
    </row>
    <row r="945" ht="14.25" customHeight="1">
      <c r="G945" s="28"/>
      <c r="M945" s="28"/>
    </row>
    <row r="946" ht="14.25" customHeight="1">
      <c r="G946" s="28"/>
      <c r="M946" s="28"/>
    </row>
    <row r="947" ht="14.25" customHeight="1">
      <c r="G947" s="28"/>
      <c r="M947" s="28"/>
    </row>
    <row r="948" ht="14.25" customHeight="1">
      <c r="G948" s="28"/>
      <c r="M948" s="28"/>
    </row>
    <row r="949" ht="14.25" customHeight="1">
      <c r="G949" s="28"/>
      <c r="M949" s="28"/>
    </row>
    <row r="950" ht="14.25" customHeight="1">
      <c r="G950" s="28"/>
      <c r="M950" s="28"/>
    </row>
    <row r="951" ht="14.25" customHeight="1">
      <c r="G951" s="28"/>
      <c r="M951" s="28"/>
    </row>
    <row r="952" ht="14.25" customHeight="1">
      <c r="G952" s="28"/>
      <c r="M952" s="28"/>
    </row>
    <row r="953" ht="14.25" customHeight="1">
      <c r="G953" s="28"/>
      <c r="M953" s="28"/>
    </row>
    <row r="954" ht="14.25" customHeight="1">
      <c r="G954" s="28"/>
      <c r="M954" s="28"/>
    </row>
    <row r="955" ht="14.25" customHeight="1">
      <c r="G955" s="28"/>
      <c r="M955" s="28"/>
    </row>
    <row r="956" ht="14.25" customHeight="1">
      <c r="G956" s="28"/>
      <c r="M956" s="28"/>
    </row>
    <row r="957" ht="14.25" customHeight="1">
      <c r="G957" s="28"/>
      <c r="M957" s="28"/>
    </row>
    <row r="958" ht="14.25" customHeight="1">
      <c r="G958" s="28"/>
      <c r="M958" s="28"/>
    </row>
    <row r="959" ht="14.25" customHeight="1">
      <c r="G959" s="28"/>
      <c r="M959" s="28"/>
    </row>
    <row r="960" ht="14.25" customHeight="1">
      <c r="G960" s="28"/>
      <c r="M960" s="28"/>
    </row>
    <row r="961" ht="14.25" customHeight="1">
      <c r="G961" s="28"/>
      <c r="M961" s="28"/>
    </row>
    <row r="962" ht="14.25" customHeight="1">
      <c r="G962" s="28"/>
      <c r="M962" s="28"/>
    </row>
    <row r="963" ht="14.25" customHeight="1">
      <c r="G963" s="28"/>
      <c r="M963" s="28"/>
    </row>
    <row r="964" ht="14.25" customHeight="1">
      <c r="G964" s="28"/>
      <c r="M964" s="28"/>
    </row>
    <row r="965" ht="14.25" customHeight="1">
      <c r="G965" s="28"/>
      <c r="M965" s="28"/>
    </row>
    <row r="966" ht="14.25" customHeight="1">
      <c r="G966" s="28"/>
      <c r="M966" s="28"/>
    </row>
    <row r="967" ht="14.25" customHeight="1">
      <c r="G967" s="28"/>
      <c r="M967" s="28"/>
    </row>
    <row r="968" ht="14.25" customHeight="1">
      <c r="G968" s="28"/>
      <c r="M968" s="28"/>
    </row>
    <row r="969" ht="14.25" customHeight="1">
      <c r="G969" s="28"/>
      <c r="M969" s="28"/>
    </row>
    <row r="970" ht="14.25" customHeight="1">
      <c r="G970" s="28"/>
      <c r="M970" s="28"/>
    </row>
    <row r="971" ht="14.25" customHeight="1">
      <c r="G971" s="28"/>
      <c r="M971" s="28"/>
    </row>
    <row r="972" ht="14.25" customHeight="1">
      <c r="G972" s="28"/>
      <c r="M972" s="28"/>
    </row>
    <row r="973" ht="14.25" customHeight="1">
      <c r="G973" s="28"/>
      <c r="M973" s="28"/>
    </row>
    <row r="974" ht="14.25" customHeight="1">
      <c r="G974" s="28"/>
      <c r="M974" s="28"/>
    </row>
    <row r="975" ht="14.25" customHeight="1">
      <c r="G975" s="28"/>
      <c r="M975" s="28"/>
    </row>
    <row r="976" ht="14.25" customHeight="1">
      <c r="G976" s="28"/>
      <c r="M976" s="28"/>
    </row>
    <row r="977" ht="14.25" customHeight="1">
      <c r="G977" s="28"/>
      <c r="M977" s="28"/>
    </row>
    <row r="978" ht="14.25" customHeight="1">
      <c r="G978" s="28"/>
      <c r="M978" s="28"/>
    </row>
    <row r="979" ht="14.25" customHeight="1">
      <c r="G979" s="28"/>
      <c r="M979" s="28"/>
    </row>
    <row r="980" ht="14.25" customHeight="1">
      <c r="G980" s="28"/>
      <c r="M980" s="28"/>
    </row>
    <row r="981" ht="14.25" customHeight="1">
      <c r="G981" s="28"/>
      <c r="M981" s="28"/>
    </row>
    <row r="982" ht="14.25" customHeight="1">
      <c r="G982" s="28"/>
      <c r="M982" s="28"/>
    </row>
    <row r="983" ht="14.25" customHeight="1">
      <c r="G983" s="28"/>
      <c r="M983" s="28"/>
    </row>
    <row r="984" ht="14.25" customHeight="1">
      <c r="G984" s="28"/>
      <c r="M984" s="28"/>
    </row>
    <row r="985" ht="14.25" customHeight="1">
      <c r="G985" s="28"/>
      <c r="M985" s="28"/>
    </row>
    <row r="986" ht="14.25" customHeight="1">
      <c r="G986" s="28"/>
      <c r="M986" s="28"/>
    </row>
    <row r="987" ht="14.25" customHeight="1">
      <c r="G987" s="28"/>
      <c r="M987" s="28"/>
    </row>
    <row r="988" ht="14.25" customHeight="1">
      <c r="G988" s="28"/>
      <c r="M988" s="28"/>
    </row>
    <row r="989" ht="14.25" customHeight="1">
      <c r="G989" s="28"/>
      <c r="M989" s="28"/>
    </row>
    <row r="990" ht="14.25" customHeight="1">
      <c r="G990" s="28"/>
      <c r="M990" s="28"/>
    </row>
    <row r="991" ht="14.25" customHeight="1">
      <c r="G991" s="28"/>
      <c r="M991" s="28"/>
    </row>
    <row r="992" ht="14.25" customHeight="1">
      <c r="G992" s="28"/>
      <c r="M992" s="28"/>
    </row>
    <row r="993" ht="14.25" customHeight="1">
      <c r="G993" s="28"/>
      <c r="M993" s="28"/>
    </row>
    <row r="994" ht="14.25" customHeight="1">
      <c r="G994" s="28"/>
      <c r="M994" s="28"/>
    </row>
    <row r="995" ht="14.25" customHeight="1">
      <c r="G995" s="28"/>
      <c r="M995" s="28"/>
    </row>
    <row r="996" ht="14.25" customHeight="1">
      <c r="G996" s="28"/>
      <c r="M996" s="28"/>
    </row>
    <row r="997" ht="14.25" customHeight="1">
      <c r="G997" s="28"/>
      <c r="M997" s="28"/>
    </row>
    <row r="998" ht="14.25" customHeight="1">
      <c r="G998" s="28"/>
      <c r="M998" s="28"/>
    </row>
    <row r="999" ht="14.25" customHeight="1">
      <c r="G999" s="28"/>
      <c r="M999" s="28"/>
    </row>
    <row r="1000" ht="14.25" customHeight="1">
      <c r="G1000" s="28"/>
      <c r="M1000" s="28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9.38"/>
    <col customWidth="1" min="7" max="7" width="2.38"/>
    <col customWidth="1" min="8" max="12" width="9.38"/>
    <col customWidth="1" min="13" max="13" width="2.75"/>
    <col customWidth="1" min="14" max="18" width="9.38"/>
    <col customWidth="1" min="19" max="19" width="3.0"/>
    <col customWidth="1" min="20" max="22" width="7.75"/>
    <col customWidth="1" min="23" max="23" width="15.75"/>
    <col customWidth="1" min="24" max="24" width="14.88"/>
    <col customWidth="1" min="25" max="25" width="15.5"/>
    <col customWidth="1" min="26" max="38" width="7.75"/>
  </cols>
  <sheetData>
    <row r="1" ht="14.25" customHeight="1">
      <c r="A1" s="26" t="s">
        <v>61</v>
      </c>
      <c r="B1" s="27" t="s">
        <v>62</v>
      </c>
      <c r="C1" s="27" t="s">
        <v>63</v>
      </c>
      <c r="D1" s="27" t="s">
        <v>64</v>
      </c>
      <c r="E1" s="27" t="s">
        <v>65</v>
      </c>
      <c r="F1" s="27"/>
      <c r="G1" s="28"/>
      <c r="H1" s="27" t="s">
        <v>66</v>
      </c>
      <c r="I1" s="27" t="s">
        <v>67</v>
      </c>
      <c r="J1" s="27" t="s">
        <v>68</v>
      </c>
      <c r="K1" s="27" t="s">
        <v>69</v>
      </c>
      <c r="L1" s="27"/>
      <c r="M1" s="28"/>
      <c r="N1" s="27" t="s">
        <v>70</v>
      </c>
      <c r="O1" s="38" t="s">
        <v>93</v>
      </c>
      <c r="P1" s="27"/>
      <c r="Q1" s="27"/>
      <c r="R1" s="27"/>
      <c r="V1" s="15" t="s">
        <v>72</v>
      </c>
      <c r="W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1"/>
      <c r="G2" s="32"/>
      <c r="H2" s="30" t="s">
        <v>78</v>
      </c>
      <c r="I2" s="30" t="s">
        <v>79</v>
      </c>
      <c r="J2" s="30" t="s">
        <v>80</v>
      </c>
      <c r="K2" s="30" t="s">
        <v>97</v>
      </c>
      <c r="L2" s="31"/>
      <c r="M2" s="32"/>
      <c r="N2" s="31" t="s">
        <v>82</v>
      </c>
      <c r="O2" s="31" t="s">
        <v>83</v>
      </c>
      <c r="P2" s="31"/>
      <c r="Q2" s="31"/>
      <c r="R2" s="31"/>
      <c r="S2" s="31"/>
      <c r="T2" s="31"/>
      <c r="U2" s="31"/>
      <c r="W2" s="13" t="s">
        <v>56</v>
      </c>
      <c r="X2" s="13" t="s">
        <v>57</v>
      </c>
      <c r="Y2" s="13" t="s">
        <v>58</v>
      </c>
      <c r="Z2" s="1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ht="14.25" customHeight="1">
      <c r="B3" s="33">
        <v>4379.509</v>
      </c>
      <c r="C3" s="33">
        <v>2856.813</v>
      </c>
      <c r="D3" s="33">
        <v>1748.09</v>
      </c>
      <c r="E3" s="33">
        <v>3078.649</v>
      </c>
      <c r="F3" s="33"/>
      <c r="G3" s="28"/>
      <c r="H3" s="33">
        <v>3664.722</v>
      </c>
      <c r="I3" s="33">
        <v>2575.7</v>
      </c>
      <c r="J3" s="33">
        <v>1720.867</v>
      </c>
      <c r="K3" s="33">
        <v>3614.31</v>
      </c>
      <c r="L3" s="33"/>
      <c r="M3" s="28"/>
      <c r="N3" s="33">
        <v>2658.849</v>
      </c>
      <c r="O3" s="33"/>
      <c r="P3" s="33"/>
      <c r="Q3" s="33"/>
      <c r="R3" s="33"/>
      <c r="V3" s="15" t="s">
        <v>28</v>
      </c>
      <c r="W3" s="15">
        <f>AVERAGE(B$3:B$52)/1000</f>
        <v>2.61984654</v>
      </c>
      <c r="X3" s="15">
        <f>AVERAGE(H$3:H$52)/1000</f>
        <v>2.46239172</v>
      </c>
      <c r="Y3" s="15">
        <f>AVERAGE(N3:N43)/1000</f>
        <v>2.044384176</v>
      </c>
      <c r="AA3" s="34"/>
    </row>
    <row r="4" ht="14.25" customHeight="1">
      <c r="B4" s="33">
        <v>3531.621</v>
      </c>
      <c r="C4" s="33">
        <v>1916.16</v>
      </c>
      <c r="D4" s="33">
        <v>2238.141</v>
      </c>
      <c r="E4" s="33">
        <v>1986.845</v>
      </c>
      <c r="F4" s="33"/>
      <c r="G4" s="28"/>
      <c r="H4" s="33">
        <v>1649.416</v>
      </c>
      <c r="I4" s="33">
        <v>3413.543</v>
      </c>
      <c r="J4" s="33">
        <v>2406.568</v>
      </c>
      <c r="K4" s="33">
        <v>3742.694</v>
      </c>
      <c r="L4" s="33"/>
      <c r="M4" s="28"/>
      <c r="N4" s="33">
        <v>1785.93</v>
      </c>
      <c r="O4" s="33"/>
      <c r="P4" s="33"/>
      <c r="Q4" s="33"/>
      <c r="R4" s="33"/>
      <c r="V4" s="15" t="s">
        <v>29</v>
      </c>
      <c r="W4" s="15">
        <f>AVERAGE(C$3:C$52)/1000</f>
        <v>2.53767244</v>
      </c>
      <c r="X4" s="15">
        <f>AVERAGE(I$3:I$52)/1000</f>
        <v>2.43523616</v>
      </c>
      <c r="AA4" s="34"/>
    </row>
    <row r="5" ht="14.25" customHeight="1">
      <c r="B5" s="33">
        <v>1147.473</v>
      </c>
      <c r="C5" s="33">
        <v>3064.787</v>
      </c>
      <c r="D5" s="33">
        <v>2020.01</v>
      </c>
      <c r="E5" s="33">
        <v>1870.153</v>
      </c>
      <c r="F5" s="33"/>
      <c r="G5" s="28"/>
      <c r="H5" s="33">
        <v>1856.986</v>
      </c>
      <c r="I5" s="33">
        <v>2680.295</v>
      </c>
      <c r="J5" s="33">
        <v>1659.812</v>
      </c>
      <c r="K5" s="33">
        <v>1644.655</v>
      </c>
      <c r="L5" s="33"/>
      <c r="M5" s="28"/>
      <c r="N5" s="33">
        <v>1894.787</v>
      </c>
      <c r="O5" s="33"/>
      <c r="P5" s="33"/>
      <c r="Q5" s="33"/>
      <c r="R5" s="33"/>
      <c r="V5" s="15" t="s">
        <v>30</v>
      </c>
      <c r="W5" s="15">
        <f>AVERAGE(D$3:D$52)/1000</f>
        <v>1.97498718</v>
      </c>
      <c r="X5" s="15">
        <f>AVERAGE(J$3:J$52)/1000</f>
        <v>2.19513648</v>
      </c>
      <c r="AA5" s="34"/>
    </row>
    <row r="6" ht="14.25" customHeight="1">
      <c r="B6" s="33">
        <v>2139.881</v>
      </c>
      <c r="C6" s="33">
        <v>3185.787</v>
      </c>
      <c r="D6" s="33">
        <v>2280.351</v>
      </c>
      <c r="E6" s="33">
        <v>2036.43</v>
      </c>
      <c r="F6" s="33"/>
      <c r="G6" s="28"/>
      <c r="H6" s="33">
        <v>2723.02</v>
      </c>
      <c r="I6" s="33">
        <v>2984.53</v>
      </c>
      <c r="J6" s="33">
        <v>2795.142</v>
      </c>
      <c r="K6" s="33">
        <v>1731.807</v>
      </c>
      <c r="L6" s="33"/>
      <c r="M6" s="28"/>
      <c r="N6" s="33">
        <v>2222.452</v>
      </c>
      <c r="O6" s="33"/>
      <c r="P6" s="33"/>
      <c r="Q6" s="33"/>
      <c r="R6" s="33"/>
      <c r="V6" s="15" t="s">
        <v>31</v>
      </c>
      <c r="W6" s="15">
        <f>AVERAGE(E$3:E$52)/1000</f>
        <v>2.20076154</v>
      </c>
      <c r="X6" s="15">
        <f>AVERAGE(K$3:K$52)/1000</f>
        <v>2.29418092</v>
      </c>
    </row>
    <row r="7" ht="14.25" customHeight="1">
      <c r="B7" s="33">
        <v>3433.05</v>
      </c>
      <c r="C7" s="33">
        <v>2815.549</v>
      </c>
      <c r="D7" s="33">
        <v>1757.854</v>
      </c>
      <c r="E7" s="33">
        <v>1867.897</v>
      </c>
      <c r="F7" s="33"/>
      <c r="G7" s="28"/>
      <c r="H7" s="33">
        <v>2154.293</v>
      </c>
      <c r="I7" s="33">
        <v>3263.886</v>
      </c>
      <c r="J7" s="33">
        <v>2892.597</v>
      </c>
      <c r="K7" s="33">
        <v>2065.578</v>
      </c>
      <c r="L7" s="33"/>
      <c r="M7" s="28"/>
      <c r="N7" s="33">
        <v>1909.637</v>
      </c>
      <c r="O7" s="33"/>
      <c r="P7" s="33"/>
      <c r="Q7" s="33"/>
      <c r="R7" s="33"/>
      <c r="V7" s="15" t="s">
        <v>33</v>
      </c>
    </row>
    <row r="8" ht="14.25" customHeight="1">
      <c r="B8" s="33">
        <v>3354.416</v>
      </c>
      <c r="C8" s="33">
        <v>2930.85</v>
      </c>
      <c r="D8" s="33">
        <v>1909.637</v>
      </c>
      <c r="E8" s="33">
        <v>2497.385</v>
      </c>
      <c r="F8" s="33"/>
      <c r="G8" s="28"/>
      <c r="H8" s="33">
        <v>2524.484</v>
      </c>
      <c r="I8" s="33">
        <v>2314.009</v>
      </c>
      <c r="J8" s="33">
        <v>1673.572</v>
      </c>
      <c r="K8" s="33">
        <v>1686.02</v>
      </c>
      <c r="L8" s="33"/>
      <c r="M8" s="28"/>
      <c r="N8" s="33">
        <v>1795.864</v>
      </c>
      <c r="O8" s="33"/>
      <c r="P8" s="33"/>
      <c r="Q8" s="33"/>
      <c r="R8" s="33"/>
      <c r="V8" s="35" t="s">
        <v>84</v>
      </c>
      <c r="W8" s="35">
        <f t="shared" ref="W8:Y8" si="1">AVERAGE(W3:W7)</f>
        <v>2.333316925</v>
      </c>
      <c r="X8" s="35">
        <f t="shared" si="1"/>
        <v>2.34673632</v>
      </c>
      <c r="Y8" s="35">
        <f t="shared" si="1"/>
        <v>2.044384176</v>
      </c>
    </row>
    <row r="9" ht="14.25" customHeight="1">
      <c r="B9" s="33">
        <v>1980.895</v>
      </c>
      <c r="C9" s="33">
        <v>2796.348</v>
      </c>
      <c r="D9" s="33">
        <v>3285.848</v>
      </c>
      <c r="E9" s="33">
        <v>2568.193</v>
      </c>
      <c r="F9" s="33"/>
      <c r="G9" s="28"/>
      <c r="H9" s="33">
        <v>3091.085</v>
      </c>
      <c r="I9" s="33">
        <v>2468.281</v>
      </c>
      <c r="J9" s="33">
        <v>2323.173</v>
      </c>
      <c r="K9" s="33">
        <v>2065.047</v>
      </c>
      <c r="L9" s="33"/>
      <c r="M9" s="28"/>
      <c r="N9" s="33">
        <v>2201.104</v>
      </c>
      <c r="O9" s="33"/>
      <c r="P9" s="33"/>
      <c r="Q9" s="33"/>
      <c r="R9" s="33"/>
      <c r="V9" s="35" t="s">
        <v>85</v>
      </c>
      <c r="W9" s="35">
        <f t="shared" ref="W9:Y9" si="2">STDEV(W3:W7)/SQRT(4)</f>
        <v>0.1499531963</v>
      </c>
      <c r="X9" s="35">
        <f t="shared" si="2"/>
        <v>0.06255196159</v>
      </c>
      <c r="Y9" s="35" t="str">
        <f t="shared" si="2"/>
        <v>#DIV/0!</v>
      </c>
      <c r="Z9" s="34"/>
    </row>
    <row r="10" ht="14.25" customHeight="1">
      <c r="B10" s="33">
        <v>2159.961</v>
      </c>
      <c r="C10" s="33">
        <v>3433.812</v>
      </c>
      <c r="D10" s="33">
        <v>2314.009</v>
      </c>
      <c r="E10" s="33">
        <v>3560.747</v>
      </c>
      <c r="F10" s="33"/>
      <c r="G10" s="28"/>
      <c r="H10" s="33">
        <v>3157.742</v>
      </c>
      <c r="I10" s="33">
        <v>2616.235</v>
      </c>
      <c r="J10" s="33">
        <v>2425.865</v>
      </c>
      <c r="K10" s="33">
        <v>3142.753</v>
      </c>
      <c r="L10" s="33"/>
      <c r="M10" s="28"/>
      <c r="N10" s="33">
        <v>2301.733</v>
      </c>
      <c r="O10" s="33"/>
      <c r="P10" s="33"/>
      <c r="Q10" s="33"/>
      <c r="R10" s="33"/>
      <c r="Z10" s="34"/>
    </row>
    <row r="11" ht="14.25" customHeight="1">
      <c r="B11" s="33">
        <v>4577.697</v>
      </c>
      <c r="C11" s="33">
        <v>2714.833</v>
      </c>
      <c r="D11" s="33">
        <v>3093.866</v>
      </c>
      <c r="E11" s="33">
        <v>2173.658</v>
      </c>
      <c r="F11" s="33"/>
      <c r="G11" s="28"/>
      <c r="H11" s="33">
        <v>3210.149</v>
      </c>
      <c r="I11" s="33">
        <v>3190.125</v>
      </c>
      <c r="J11" s="33">
        <v>1346.784</v>
      </c>
      <c r="K11" s="33">
        <v>2976.949</v>
      </c>
      <c r="L11" s="33"/>
      <c r="M11" s="28"/>
      <c r="N11" s="33">
        <v>2632.428</v>
      </c>
      <c r="O11" s="33"/>
      <c r="P11" s="33"/>
      <c r="Q11" s="33"/>
      <c r="R11" s="33"/>
      <c r="V11" s="15" t="s">
        <v>86</v>
      </c>
      <c r="W11" s="15">
        <f>MIN(B3:F325)</f>
        <v>1031.134</v>
      </c>
      <c r="X11" s="15">
        <f>MIN(H3:L325)</f>
        <v>1011.402</v>
      </c>
      <c r="Y11" s="15">
        <f>MIN(N3:R325)</f>
        <v>1347.035</v>
      </c>
    </row>
    <row r="12" ht="14.25" customHeight="1">
      <c r="B12" s="33">
        <v>2200.261</v>
      </c>
      <c r="C12" s="33">
        <v>2663.158</v>
      </c>
      <c r="D12" s="33">
        <v>1688.818</v>
      </c>
      <c r="E12" s="33">
        <v>1878.116</v>
      </c>
      <c r="F12" s="33"/>
      <c r="G12" s="28"/>
      <c r="H12" s="33">
        <v>2122.473</v>
      </c>
      <c r="I12" s="33">
        <v>2518.13</v>
      </c>
      <c r="J12" s="33">
        <v>1741.179</v>
      </c>
      <c r="K12" s="33">
        <v>1682.416</v>
      </c>
      <c r="L12" s="33"/>
      <c r="M12" s="28"/>
      <c r="N12" s="33">
        <v>1496.595</v>
      </c>
      <c r="O12" s="33"/>
      <c r="P12" s="33"/>
      <c r="Q12" s="33"/>
      <c r="R12" s="33"/>
      <c r="V12" s="15" t="s">
        <v>87</v>
      </c>
      <c r="W12" s="15">
        <f>MAX(B4:F326)</f>
        <v>4926.184</v>
      </c>
      <c r="X12" s="15">
        <f>MAX(H3:L325)</f>
        <v>4667.006</v>
      </c>
      <c r="Y12" s="15">
        <f>MAX(N3:R325)</f>
        <v>2658.849</v>
      </c>
    </row>
    <row r="13" ht="14.25" customHeight="1">
      <c r="B13" s="33">
        <v>2380.712</v>
      </c>
      <c r="C13" s="33">
        <v>2900.137</v>
      </c>
      <c r="D13" s="33">
        <v>1737.446</v>
      </c>
      <c r="E13" s="33">
        <v>2260.072</v>
      </c>
      <c r="F13" s="33"/>
      <c r="G13" s="28"/>
      <c r="H13" s="33">
        <v>2748.171</v>
      </c>
      <c r="I13" s="33">
        <v>2250.614</v>
      </c>
      <c r="J13" s="33">
        <v>2322.302</v>
      </c>
      <c r="K13" s="33">
        <v>1657.168</v>
      </c>
      <c r="L13" s="33"/>
      <c r="M13" s="28"/>
      <c r="N13" s="33">
        <v>2301.733</v>
      </c>
      <c r="O13" s="33"/>
      <c r="Q13" s="33"/>
      <c r="R13" s="33"/>
      <c r="V13" s="1"/>
      <c r="W13" s="36"/>
      <c r="X13" s="36">
        <f t="shared" ref="X13:Y13" si="3">(X27/X3)</f>
        <v>227.1928087</v>
      </c>
      <c r="Y13" s="36">
        <f t="shared" si="3"/>
        <v>188.998276</v>
      </c>
    </row>
    <row r="14" ht="14.25" customHeight="1">
      <c r="B14" s="33">
        <v>2152.257</v>
      </c>
      <c r="C14" s="33">
        <v>2293.072</v>
      </c>
      <c r="D14" s="33">
        <v>2681.27</v>
      </c>
      <c r="E14" s="33">
        <v>1379.505</v>
      </c>
      <c r="F14" s="33"/>
      <c r="G14" s="28"/>
      <c r="H14" s="33">
        <v>1974.756</v>
      </c>
      <c r="I14" s="33">
        <v>2271.905</v>
      </c>
      <c r="J14" s="33">
        <v>2496.068</v>
      </c>
      <c r="K14" s="33">
        <v>1767.087</v>
      </c>
      <c r="L14" s="33"/>
      <c r="M14" s="28"/>
      <c r="N14" s="33">
        <v>2085.403</v>
      </c>
      <c r="O14" s="33"/>
      <c r="Q14" s="33"/>
      <c r="R14" s="33"/>
    </row>
    <row r="15" ht="14.25" customHeight="1">
      <c r="B15" s="33">
        <v>2959.536</v>
      </c>
      <c r="C15" s="33">
        <v>2365.47</v>
      </c>
      <c r="D15" s="33">
        <v>1957.258</v>
      </c>
      <c r="E15" s="33">
        <v>2309.085</v>
      </c>
      <c r="F15" s="33"/>
      <c r="G15" s="28"/>
      <c r="H15" s="33">
        <v>2324.624</v>
      </c>
      <c r="I15" s="33">
        <v>2640.743</v>
      </c>
      <c r="J15" s="33">
        <v>1011.402</v>
      </c>
      <c r="K15" s="33">
        <v>2049.349</v>
      </c>
      <c r="L15" s="33"/>
      <c r="M15" s="28"/>
      <c r="N15" s="33">
        <v>2520.473</v>
      </c>
      <c r="O15" s="33"/>
      <c r="Q15" s="33"/>
      <c r="R15" s="33"/>
    </row>
    <row r="16" ht="14.25" customHeight="1">
      <c r="B16" s="33">
        <v>1602.959</v>
      </c>
      <c r="C16" s="33">
        <v>1905.437</v>
      </c>
      <c r="D16" s="33">
        <v>1847.518</v>
      </c>
      <c r="E16" s="33">
        <v>2121.599</v>
      </c>
      <c r="F16" s="33"/>
      <c r="G16" s="28"/>
      <c r="H16" s="33">
        <v>1228.8</v>
      </c>
      <c r="I16" s="33">
        <v>2211.498</v>
      </c>
      <c r="J16" s="33">
        <v>1933.899</v>
      </c>
      <c r="K16" s="33">
        <v>3054.452</v>
      </c>
      <c r="L16" s="33"/>
      <c r="M16" s="28"/>
      <c r="N16" s="33">
        <v>1347.035</v>
      </c>
      <c r="O16" s="33"/>
      <c r="Q16" s="33"/>
      <c r="R16" s="33"/>
    </row>
    <row r="17" ht="14.25" customHeight="1">
      <c r="B17" s="33">
        <v>4377.333</v>
      </c>
      <c r="C17" s="33">
        <v>2056.946</v>
      </c>
      <c r="D17" s="33">
        <v>1854.942</v>
      </c>
      <c r="E17" s="33">
        <v>2271.2</v>
      </c>
      <c r="F17" s="33"/>
      <c r="G17" s="28"/>
      <c r="H17" s="33">
        <v>3403.525</v>
      </c>
      <c r="I17" s="33">
        <v>2329.516</v>
      </c>
      <c r="J17" s="33">
        <v>2110.162</v>
      </c>
      <c r="K17" s="33">
        <v>2592.147</v>
      </c>
      <c r="L17" s="33"/>
      <c r="M17" s="28"/>
      <c r="N17" s="33">
        <v>1861.884</v>
      </c>
      <c r="O17" s="33"/>
      <c r="Q17" s="33"/>
      <c r="R17" s="33"/>
      <c r="U17" s="37"/>
      <c r="V17" s="15" t="s">
        <v>90</v>
      </c>
      <c r="Z17" s="35"/>
    </row>
    <row r="18" ht="14.25" customHeight="1">
      <c r="B18" s="33">
        <v>2677.273</v>
      </c>
      <c r="C18" s="33">
        <v>2189.658</v>
      </c>
      <c r="D18" s="33">
        <v>2400.815</v>
      </c>
      <c r="E18" s="33">
        <v>3023.042</v>
      </c>
      <c r="F18" s="33"/>
      <c r="G18" s="28"/>
      <c r="H18" s="33">
        <v>1654.928</v>
      </c>
      <c r="I18" s="33">
        <v>1983.448</v>
      </c>
      <c r="J18" s="33">
        <v>1761.926</v>
      </c>
      <c r="K18" s="33">
        <v>1649.416</v>
      </c>
      <c r="L18" s="33"/>
      <c r="M18" s="28"/>
      <c r="N18" s="33">
        <v>1554.518</v>
      </c>
      <c r="O18" s="33"/>
      <c r="Q18" s="33"/>
      <c r="R18" s="33"/>
      <c r="W18" s="13" t="s">
        <v>56</v>
      </c>
      <c r="X18" s="13" t="s">
        <v>57</v>
      </c>
      <c r="Y18" s="13" t="s">
        <v>58</v>
      </c>
      <c r="Z18" s="35"/>
    </row>
    <row r="19" ht="14.25" customHeight="1">
      <c r="B19" s="33">
        <v>4158.921</v>
      </c>
      <c r="C19" s="33">
        <v>3743.775</v>
      </c>
      <c r="D19" s="33">
        <v>1816.265</v>
      </c>
      <c r="E19" s="33">
        <v>1031.134</v>
      </c>
      <c r="F19" s="33"/>
      <c r="G19" s="28"/>
      <c r="H19" s="33">
        <v>3365.558</v>
      </c>
      <c r="I19" s="33">
        <v>2565.039</v>
      </c>
      <c r="J19" s="33">
        <v>1989.221</v>
      </c>
      <c r="K19" s="33">
        <v>2521.877</v>
      </c>
      <c r="L19" s="33"/>
      <c r="M19" s="28"/>
      <c r="N19" s="33">
        <v>2184.106</v>
      </c>
      <c r="O19" s="33"/>
      <c r="R19" s="33"/>
      <c r="V19" s="15" t="s">
        <v>28</v>
      </c>
      <c r="W19" s="15">
        <f>COUNT(B3:B134)</f>
        <v>61</v>
      </c>
      <c r="X19" s="15">
        <f>COUNT(H3:H134)</f>
        <v>79</v>
      </c>
      <c r="Y19" s="15">
        <f>COUNT(N3:N42)</f>
        <v>17</v>
      </c>
    </row>
    <row r="20" ht="14.25" customHeight="1">
      <c r="B20" s="33">
        <v>2299.424</v>
      </c>
      <c r="C20" s="33">
        <v>2187.385</v>
      </c>
      <c r="D20" s="33">
        <v>1895.988</v>
      </c>
      <c r="E20" s="33">
        <v>2995.922</v>
      </c>
      <c r="F20" s="33"/>
      <c r="G20" s="28"/>
      <c r="H20" s="33">
        <v>1993.624</v>
      </c>
      <c r="I20" s="33">
        <v>1680.209</v>
      </c>
      <c r="J20" s="33">
        <v>1343.337</v>
      </c>
      <c r="K20" s="33">
        <v>1464.706</v>
      </c>
      <c r="L20" s="33"/>
      <c r="M20" s="28"/>
      <c r="O20" s="33"/>
      <c r="R20" s="33"/>
      <c r="V20" s="15" t="s">
        <v>29</v>
      </c>
      <c r="W20" s="15">
        <f>COUNT(C3:C134)</f>
        <v>86</v>
      </c>
      <c r="X20" s="15">
        <f>COUNT(I3:I134)</f>
        <v>56</v>
      </c>
      <c r="Y20" s="15">
        <f>COUNT(O3:O98)</f>
        <v>0</v>
      </c>
    </row>
    <row r="21" ht="14.25" customHeight="1">
      <c r="B21" s="33">
        <v>2101.192</v>
      </c>
      <c r="C21" s="33">
        <v>2540.797</v>
      </c>
      <c r="D21" s="33">
        <v>1452.218</v>
      </c>
      <c r="E21" s="33">
        <v>2659.42</v>
      </c>
      <c r="F21" s="33"/>
      <c r="G21" s="28"/>
      <c r="H21" s="33">
        <v>2029.961</v>
      </c>
      <c r="I21" s="33">
        <v>1720.426</v>
      </c>
      <c r="J21" s="33">
        <v>2368.747</v>
      </c>
      <c r="K21" s="33">
        <v>1459.342</v>
      </c>
      <c r="L21" s="33"/>
      <c r="M21" s="28"/>
      <c r="R21" s="33"/>
      <c r="V21" s="15" t="s">
        <v>30</v>
      </c>
      <c r="W21" s="15">
        <f>COUNT(D3:D134)</f>
        <v>80</v>
      </c>
      <c r="X21" s="15">
        <f>COUNT(J3:J134)</f>
        <v>81</v>
      </c>
      <c r="Y21" s="15">
        <f>COUNT(P3:P241)</f>
        <v>0</v>
      </c>
    </row>
    <row r="22" ht="14.25" customHeight="1">
      <c r="B22" s="33">
        <v>3051.912</v>
      </c>
      <c r="C22" s="33">
        <v>2932.777</v>
      </c>
      <c r="D22" s="33">
        <v>2110.162</v>
      </c>
      <c r="E22" s="33">
        <v>3181.788</v>
      </c>
      <c r="F22" s="33"/>
      <c r="G22" s="28"/>
      <c r="H22" s="33">
        <v>2481.432</v>
      </c>
      <c r="I22" s="33">
        <v>1771.281</v>
      </c>
      <c r="J22" s="33">
        <v>1797.366</v>
      </c>
      <c r="K22" s="33">
        <v>2767.585</v>
      </c>
      <c r="L22" s="33"/>
      <c r="M22" s="28"/>
      <c r="R22" s="33"/>
      <c r="V22" s="15" t="s">
        <v>31</v>
      </c>
      <c r="W22" s="15">
        <f>COUNT(E3:E134)</f>
        <v>107</v>
      </c>
      <c r="X22" s="15">
        <f>COUNT(K3:K134)</f>
        <v>87</v>
      </c>
      <c r="Y22" s="15">
        <f>COUNT(Q3:Q241)</f>
        <v>0</v>
      </c>
      <c r="Z22" s="34"/>
    </row>
    <row r="23" ht="14.25" customHeight="1">
      <c r="B23" s="33">
        <v>2454.613</v>
      </c>
      <c r="C23" s="33">
        <v>3194.773</v>
      </c>
      <c r="D23" s="33">
        <v>2038.83</v>
      </c>
      <c r="E23" s="33">
        <v>2918.598</v>
      </c>
      <c r="F23" s="33"/>
      <c r="G23" s="28"/>
      <c r="H23" s="33">
        <v>2667.461</v>
      </c>
      <c r="I23" s="33">
        <v>2201.678</v>
      </c>
      <c r="J23" s="33">
        <v>1901.85</v>
      </c>
      <c r="K23" s="33">
        <v>3485.479</v>
      </c>
      <c r="L23" s="33"/>
      <c r="M23" s="28"/>
      <c r="R23" s="33"/>
      <c r="V23" s="15" t="s">
        <v>33</v>
      </c>
      <c r="W23" s="15">
        <f>COUNT(F3:F134)</f>
        <v>0</v>
      </c>
      <c r="X23" s="15">
        <f>COUNT(L3:L134)</f>
        <v>0</v>
      </c>
      <c r="Y23" s="15">
        <f>COUNT(R3:R275)</f>
        <v>0</v>
      </c>
      <c r="Z23" s="34"/>
    </row>
    <row r="24" ht="14.25" customHeight="1">
      <c r="B24" s="33">
        <v>1937.689</v>
      </c>
      <c r="C24" s="33">
        <v>3606.37</v>
      </c>
      <c r="D24" s="33">
        <v>1773.422</v>
      </c>
      <c r="E24" s="33">
        <v>2183.218</v>
      </c>
      <c r="F24" s="33"/>
      <c r="G24" s="28"/>
      <c r="H24" s="33">
        <v>1768.804</v>
      </c>
      <c r="I24" s="33">
        <v>1612.87</v>
      </c>
      <c r="J24" s="33">
        <v>1906.499</v>
      </c>
      <c r="K24" s="33">
        <v>1951.564</v>
      </c>
      <c r="L24" s="33"/>
      <c r="M24" s="28"/>
      <c r="R24" s="33"/>
      <c r="U24" s="15" t="s">
        <v>91</v>
      </c>
    </row>
    <row r="25" ht="14.25" customHeight="1">
      <c r="B25" s="33">
        <v>1571.511</v>
      </c>
      <c r="C25" s="33">
        <v>2014.869</v>
      </c>
      <c r="D25" s="33">
        <v>1912.989</v>
      </c>
      <c r="E25" s="33">
        <v>1854.851</v>
      </c>
      <c r="F25" s="33"/>
      <c r="G25" s="28"/>
      <c r="H25" s="33">
        <v>2975.164</v>
      </c>
      <c r="I25" s="33">
        <v>2312.405</v>
      </c>
      <c r="J25" s="33">
        <v>2862.239</v>
      </c>
      <c r="K25" s="33">
        <v>2297.92</v>
      </c>
      <c r="L25" s="33"/>
      <c r="M25" s="28"/>
      <c r="R25" s="33"/>
    </row>
    <row r="26" ht="14.25" customHeight="1">
      <c r="B26" s="33">
        <v>2364.008</v>
      </c>
      <c r="C26" s="33">
        <v>1903.799</v>
      </c>
      <c r="D26" s="33">
        <v>1931.107</v>
      </c>
      <c r="E26" s="33">
        <v>2319.686</v>
      </c>
      <c r="F26" s="33"/>
      <c r="G26" s="28"/>
      <c r="H26" s="33">
        <v>3131.572</v>
      </c>
      <c r="I26" s="33">
        <v>4667.006</v>
      </c>
      <c r="J26" s="33">
        <v>2066.761</v>
      </c>
      <c r="K26" s="33">
        <v>2311.968</v>
      </c>
      <c r="L26" s="33"/>
      <c r="M26" s="28"/>
      <c r="R26" s="33"/>
      <c r="W26" s="13" t="s">
        <v>56</v>
      </c>
      <c r="X26" s="13" t="s">
        <v>57</v>
      </c>
      <c r="Y26" s="13" t="s">
        <v>58</v>
      </c>
    </row>
    <row r="27" ht="14.25" customHeight="1">
      <c r="B27" s="33">
        <v>2096.532</v>
      </c>
      <c r="C27" s="33">
        <v>2856.105</v>
      </c>
      <c r="D27" s="33">
        <v>2028.631</v>
      </c>
      <c r="E27" s="33">
        <v>2461.988</v>
      </c>
      <c r="F27" s="33"/>
      <c r="G27" s="28"/>
      <c r="H27" s="33">
        <v>1983.49</v>
      </c>
      <c r="I27" s="33">
        <v>2296.195</v>
      </c>
      <c r="J27" s="33">
        <v>2422.526</v>
      </c>
      <c r="K27" s="33">
        <v>2121.519</v>
      </c>
      <c r="L27" s="33"/>
      <c r="M27" s="28"/>
      <c r="R27" s="33"/>
      <c r="V27" s="15" t="s">
        <v>28</v>
      </c>
      <c r="W27" s="15">
        <f>STDEV(B$3:B$52)</f>
        <v>866.9375339</v>
      </c>
      <c r="X27" s="15">
        <f>STDEV(H$3:H$52)</f>
        <v>559.437691</v>
      </c>
      <c r="Y27" s="15">
        <f>STDEV(N3:N292)</f>
        <v>386.3850849</v>
      </c>
    </row>
    <row r="28" ht="14.25" customHeight="1">
      <c r="B28" s="33">
        <v>3080.976</v>
      </c>
      <c r="C28" s="33">
        <v>3160.811</v>
      </c>
      <c r="D28" s="33">
        <v>2223.628</v>
      </c>
      <c r="E28" s="33">
        <v>1523.841</v>
      </c>
      <c r="F28" s="33"/>
      <c r="G28" s="28"/>
      <c r="H28" s="33">
        <v>1917.744</v>
      </c>
      <c r="I28" s="33">
        <v>2558.226</v>
      </c>
      <c r="J28" s="33">
        <v>2785.805</v>
      </c>
      <c r="K28" s="33">
        <v>2119.929</v>
      </c>
      <c r="L28" s="33"/>
      <c r="M28" s="28"/>
      <c r="R28" s="33"/>
      <c r="V28" s="15" t="s">
        <v>29</v>
      </c>
      <c r="W28" s="15">
        <f>STDEV(C$3:C$52)</f>
        <v>480.9148244</v>
      </c>
      <c r="X28" s="15">
        <f>STDEV(I$3:I$52)</f>
        <v>610.3347513</v>
      </c>
      <c r="Y28" s="15" t="str">
        <f>STDEV(O3:O137)</f>
        <v>#DIV/0!</v>
      </c>
    </row>
    <row r="29" ht="14.25" customHeight="1">
      <c r="B29" s="33">
        <v>3105.454</v>
      </c>
      <c r="C29" s="33">
        <v>3105.454</v>
      </c>
      <c r="D29" s="33">
        <v>1976.336</v>
      </c>
      <c r="E29" s="33">
        <v>1598.112</v>
      </c>
      <c r="F29" s="33"/>
      <c r="G29" s="28"/>
      <c r="H29" s="33">
        <v>1847.7</v>
      </c>
      <c r="I29" s="33">
        <v>2251.213</v>
      </c>
      <c r="J29" s="33">
        <v>2690.186</v>
      </c>
      <c r="K29" s="33">
        <v>2246.714</v>
      </c>
      <c r="L29" s="33"/>
      <c r="M29" s="28"/>
      <c r="R29" s="33"/>
      <c r="V29" s="15" t="s">
        <v>30</v>
      </c>
      <c r="W29" s="15">
        <f>STDEV(D$3:D$52)</f>
        <v>397.3392824</v>
      </c>
      <c r="X29" s="15">
        <f>STDEV(J$3:J$52)</f>
        <v>498.0947936</v>
      </c>
      <c r="Y29" s="15" t="str">
        <f>STDEV(P3:P121)</f>
        <v>#DIV/0!</v>
      </c>
    </row>
    <row r="30" ht="14.25" customHeight="1">
      <c r="B30" s="33">
        <v>2498.701</v>
      </c>
      <c r="C30" s="33">
        <v>2650.686</v>
      </c>
      <c r="D30" s="33">
        <v>1477.03</v>
      </c>
      <c r="E30" s="33">
        <v>2716.293</v>
      </c>
      <c r="F30" s="33"/>
      <c r="G30" s="28"/>
      <c r="H30" s="33">
        <v>2606.549</v>
      </c>
      <c r="I30" s="33">
        <v>2820.606</v>
      </c>
      <c r="J30" s="33">
        <v>2612.849</v>
      </c>
      <c r="K30" s="33">
        <v>1760.777</v>
      </c>
      <c r="M30" s="28"/>
      <c r="R30" s="33"/>
      <c r="V30" s="15" t="s">
        <v>31</v>
      </c>
      <c r="W30" s="15">
        <f>STDEV(E$3:E$52)</f>
        <v>520.4405867</v>
      </c>
      <c r="X30" s="15">
        <f>STDEV(K$3:K$52)</f>
        <v>587.4283339</v>
      </c>
      <c r="Y30" s="15" t="str">
        <f>STDEV(Q3:Q121)</f>
        <v>#DIV/0!</v>
      </c>
    </row>
    <row r="31" ht="14.25" customHeight="1">
      <c r="B31" s="33">
        <v>2291.564</v>
      </c>
      <c r="C31" s="33">
        <v>2119.929</v>
      </c>
      <c r="D31" s="33">
        <v>1840.98</v>
      </c>
      <c r="E31" s="33">
        <v>2233.049</v>
      </c>
      <c r="F31" s="33"/>
      <c r="G31" s="28"/>
      <c r="H31" s="33">
        <v>2317.25</v>
      </c>
      <c r="I31" s="33">
        <v>1934.597</v>
      </c>
      <c r="J31" s="33">
        <v>2236.181</v>
      </c>
      <c r="K31" s="33">
        <v>2731.646</v>
      </c>
      <c r="M31" s="28"/>
      <c r="R31" s="33"/>
      <c r="V31" s="15" t="s">
        <v>33</v>
      </c>
      <c r="W31" s="15" t="str">
        <f>STDEV(F$3:F$52)</f>
        <v>#DIV/0!</v>
      </c>
      <c r="X31" s="15" t="str">
        <f>STDEV(L$3:L$52)</f>
        <v>#DIV/0!</v>
      </c>
      <c r="Y31" s="15" t="str">
        <f>STDEV(R3:R178)</f>
        <v>#DIV/0!</v>
      </c>
    </row>
    <row r="32" ht="14.25" customHeight="1">
      <c r="B32" s="33">
        <v>1571.779</v>
      </c>
      <c r="C32" s="33">
        <v>2438.069</v>
      </c>
      <c r="D32" s="33">
        <v>1875.195</v>
      </c>
      <c r="E32" s="33">
        <v>2434.609</v>
      </c>
      <c r="F32" s="33"/>
      <c r="G32" s="28"/>
      <c r="H32" s="33">
        <v>2006.398</v>
      </c>
      <c r="I32" s="33">
        <v>2145.351</v>
      </c>
      <c r="J32" s="33">
        <v>2177.998</v>
      </c>
      <c r="K32" s="33">
        <v>2355.611</v>
      </c>
      <c r="M32" s="28"/>
      <c r="R32" s="33"/>
    </row>
    <row r="33" ht="14.25" customHeight="1">
      <c r="B33" s="33">
        <v>3826.111</v>
      </c>
      <c r="C33" s="33">
        <v>2835.246</v>
      </c>
      <c r="D33" s="33">
        <v>1680.41</v>
      </c>
      <c r="E33" s="33">
        <v>1691.961</v>
      </c>
      <c r="F33" s="33"/>
      <c r="G33" s="28"/>
      <c r="H33" s="33">
        <v>2332.627</v>
      </c>
      <c r="I33" s="33">
        <v>3191.922</v>
      </c>
      <c r="J33" s="33">
        <v>2508.165</v>
      </c>
      <c r="K33" s="33">
        <v>2672.482</v>
      </c>
      <c r="M33" s="28"/>
      <c r="R33" s="33"/>
    </row>
    <row r="34" ht="14.25" customHeight="1">
      <c r="B34" s="33">
        <v>4058.676</v>
      </c>
      <c r="C34" s="33">
        <v>2454.338</v>
      </c>
      <c r="D34" s="33">
        <v>1672.413</v>
      </c>
      <c r="E34" s="33">
        <v>2571.736</v>
      </c>
      <c r="F34" s="33"/>
      <c r="G34" s="28"/>
      <c r="H34" s="33">
        <v>1982.214</v>
      </c>
      <c r="I34" s="33">
        <v>1756.318</v>
      </c>
      <c r="J34" s="33">
        <v>2510.82</v>
      </c>
      <c r="K34" s="33">
        <v>2617.395</v>
      </c>
      <c r="M34" s="28"/>
      <c r="R34" s="33"/>
      <c r="U34" s="1" t="s">
        <v>92</v>
      </c>
    </row>
    <row r="35" ht="14.25" customHeight="1">
      <c r="B35" s="33">
        <v>2306.271</v>
      </c>
      <c r="C35" s="33">
        <v>2665.911</v>
      </c>
      <c r="D35" s="33">
        <v>1953.291</v>
      </c>
      <c r="E35" s="33">
        <v>1715.42</v>
      </c>
      <c r="F35" s="33"/>
      <c r="G35" s="28"/>
      <c r="H35" s="33">
        <v>2374.826</v>
      </c>
      <c r="I35" s="33">
        <v>2176.449</v>
      </c>
      <c r="J35" s="33">
        <v>2655.644</v>
      </c>
      <c r="K35" s="33">
        <v>2081.031</v>
      </c>
      <c r="M35" s="28"/>
      <c r="R35" s="33"/>
      <c r="W35" s="13" t="s">
        <v>56</v>
      </c>
      <c r="X35" s="13" t="s">
        <v>57</v>
      </c>
      <c r="Y35" s="13" t="s">
        <v>58</v>
      </c>
    </row>
    <row r="36" ht="14.25" customHeight="1">
      <c r="B36" s="33">
        <v>1428.687</v>
      </c>
      <c r="C36" s="33">
        <v>2254.918</v>
      </c>
      <c r="D36" s="33">
        <v>1981.789</v>
      </c>
      <c r="E36" s="33">
        <v>2404.395</v>
      </c>
      <c r="F36" s="33"/>
      <c r="G36" s="28"/>
      <c r="H36" s="33">
        <v>3204.392</v>
      </c>
      <c r="I36" s="33">
        <v>1984.51</v>
      </c>
      <c r="J36" s="33">
        <v>3832.76</v>
      </c>
      <c r="K36" s="33">
        <v>2615.043</v>
      </c>
      <c r="M36" s="28"/>
      <c r="R36" s="33"/>
      <c r="V36" s="15" t="s">
        <v>28</v>
      </c>
      <c r="W36" s="36">
        <f t="shared" ref="W36:Y36" si="4">(W27/W3)</f>
        <v>330.9115708</v>
      </c>
      <c r="X36" s="36">
        <f t="shared" si="4"/>
        <v>227.1928087</v>
      </c>
      <c r="Y36" s="36">
        <f t="shared" si="4"/>
        <v>188.998276</v>
      </c>
    </row>
    <row r="37" ht="14.25" customHeight="1">
      <c r="B37" s="33">
        <v>1378.038</v>
      </c>
      <c r="C37" s="33">
        <v>2180.9</v>
      </c>
      <c r="D37" s="33">
        <v>3059.39</v>
      </c>
      <c r="E37" s="33">
        <v>1797.553</v>
      </c>
      <c r="F37" s="33"/>
      <c r="G37" s="28"/>
      <c r="H37" s="33">
        <v>2920.244</v>
      </c>
      <c r="I37" s="33">
        <v>3474.892</v>
      </c>
      <c r="J37" s="33">
        <v>2117.342</v>
      </c>
      <c r="K37" s="33">
        <v>2134.476</v>
      </c>
      <c r="M37" s="28"/>
      <c r="V37" s="15" t="s">
        <v>29</v>
      </c>
      <c r="W37" s="36">
        <f t="shared" ref="W37:Y37" si="5">(W28/W4)</f>
        <v>189.510205</v>
      </c>
      <c r="X37" s="36">
        <f t="shared" si="5"/>
        <v>250.6265147</v>
      </c>
      <c r="Y37" s="36" t="str">
        <f t="shared" si="5"/>
        <v>#DIV/0!</v>
      </c>
    </row>
    <row r="38" ht="14.25" customHeight="1">
      <c r="B38" s="33">
        <v>2488.591</v>
      </c>
      <c r="C38" s="33">
        <v>2498.6</v>
      </c>
      <c r="D38" s="33">
        <v>1994.639</v>
      </c>
      <c r="E38" s="33">
        <v>2699.385</v>
      </c>
      <c r="F38" s="33"/>
      <c r="G38" s="28"/>
      <c r="H38" s="33">
        <v>2333.891</v>
      </c>
      <c r="I38" s="33">
        <v>2727.816</v>
      </c>
      <c r="J38" s="33">
        <v>1879.507</v>
      </c>
      <c r="K38" s="33">
        <v>1688.169</v>
      </c>
      <c r="M38" s="28"/>
      <c r="V38" s="15" t="s">
        <v>30</v>
      </c>
      <c r="W38" s="36">
        <f t="shared" ref="W38:Y38" si="6">(W29/W5)</f>
        <v>201.1857527</v>
      </c>
      <c r="X38" s="36">
        <f t="shared" si="6"/>
        <v>226.9083486</v>
      </c>
      <c r="Y38" s="36" t="str">
        <f t="shared" si="6"/>
        <v>#DIV/0!</v>
      </c>
    </row>
    <row r="39" ht="14.25" customHeight="1">
      <c r="B39" s="33">
        <v>2757.085</v>
      </c>
      <c r="C39" s="33">
        <v>2153.706</v>
      </c>
      <c r="D39" s="33">
        <v>2218.199</v>
      </c>
      <c r="E39" s="33">
        <v>2681.804</v>
      </c>
      <c r="F39" s="33"/>
      <c r="G39" s="28"/>
      <c r="H39" s="33">
        <v>3545.179</v>
      </c>
      <c r="I39" s="33">
        <v>1651.051</v>
      </c>
      <c r="J39" s="33">
        <v>2683.313</v>
      </c>
      <c r="K39" s="33">
        <v>2189.235</v>
      </c>
      <c r="M39" s="28"/>
      <c r="V39" s="15" t="s">
        <v>31</v>
      </c>
      <c r="W39" s="36">
        <f t="shared" ref="W39:Y39" si="7">(W30/W6)</f>
        <v>236.4820437</v>
      </c>
      <c r="X39" s="36">
        <f t="shared" si="7"/>
        <v>256.0514425</v>
      </c>
      <c r="Y39" s="36" t="str">
        <f t="shared" si="7"/>
        <v>#DIV/0!</v>
      </c>
    </row>
    <row r="40" ht="14.25" customHeight="1">
      <c r="B40" s="33">
        <v>2538.772</v>
      </c>
      <c r="C40" s="33">
        <v>1628.84</v>
      </c>
      <c r="D40" s="33">
        <v>1831.797</v>
      </c>
      <c r="E40" s="33">
        <v>1436.28</v>
      </c>
      <c r="F40" s="33"/>
      <c r="G40" s="28"/>
      <c r="H40" s="33">
        <v>2976.524</v>
      </c>
      <c r="I40" s="33">
        <v>1729.664</v>
      </c>
      <c r="J40" s="33">
        <v>2025.803</v>
      </c>
      <c r="K40" s="33">
        <v>1928.398</v>
      </c>
      <c r="M40" s="28"/>
      <c r="V40" s="15" t="s">
        <v>33</v>
      </c>
      <c r="W40" s="36" t="str">
        <f t="shared" ref="W40:Y40" si="8">(W31/W7)</f>
        <v>#DIV/0!</v>
      </c>
      <c r="X40" s="36" t="str">
        <f t="shared" si="8"/>
        <v>#DIV/0!</v>
      </c>
      <c r="Y40" s="36" t="str">
        <f t="shared" si="8"/>
        <v>#DIV/0!</v>
      </c>
    </row>
    <row r="41" ht="14.25" customHeight="1">
      <c r="B41" s="33">
        <v>1559.662</v>
      </c>
      <c r="C41" s="33">
        <v>2908.962</v>
      </c>
      <c r="D41" s="33">
        <v>1751.174</v>
      </c>
      <c r="E41" s="33">
        <v>2286.591</v>
      </c>
      <c r="F41" s="33"/>
      <c r="G41" s="28"/>
      <c r="H41" s="33">
        <v>2551.328</v>
      </c>
      <c r="I41" s="33">
        <v>1833.039</v>
      </c>
      <c r="J41" s="33">
        <v>1818.492</v>
      </c>
      <c r="K41" s="33">
        <v>2060.673</v>
      </c>
      <c r="M41" s="28"/>
    </row>
    <row r="42" ht="14.25" customHeight="1">
      <c r="B42" s="33">
        <v>2039.244</v>
      </c>
      <c r="C42" s="33">
        <v>2341.682</v>
      </c>
      <c r="D42" s="33">
        <v>1829.863</v>
      </c>
      <c r="E42" s="33">
        <v>2254.768</v>
      </c>
      <c r="F42" s="33"/>
      <c r="G42" s="28"/>
      <c r="H42" s="33">
        <v>2139.565</v>
      </c>
      <c r="I42" s="33">
        <v>1713.797</v>
      </c>
      <c r="J42" s="33">
        <v>2334.939</v>
      </c>
      <c r="K42" s="33">
        <v>3925.551</v>
      </c>
      <c r="M42" s="28"/>
    </row>
    <row r="43" ht="14.25" customHeight="1">
      <c r="B43" s="33">
        <v>2215.156</v>
      </c>
      <c r="C43" s="33">
        <v>2015.664</v>
      </c>
      <c r="D43" s="33">
        <v>1306.683</v>
      </c>
      <c r="E43" s="33">
        <v>2282.753</v>
      </c>
      <c r="F43" s="33"/>
      <c r="G43" s="28"/>
      <c r="H43" s="33">
        <v>2381.243</v>
      </c>
      <c r="I43" s="33">
        <v>3326.069</v>
      </c>
      <c r="J43" s="33">
        <v>1578.63</v>
      </c>
      <c r="K43" s="33">
        <v>2165.263</v>
      </c>
      <c r="M43" s="28"/>
    </row>
    <row r="44" ht="14.25" customHeight="1">
      <c r="B44" s="33">
        <v>2374.861</v>
      </c>
      <c r="C44" s="33">
        <v>2449.145</v>
      </c>
      <c r="D44" s="33">
        <v>1757.518</v>
      </c>
      <c r="E44" s="33">
        <v>1902.913</v>
      </c>
      <c r="F44" s="33"/>
      <c r="G44" s="28"/>
      <c r="H44" s="33">
        <v>2690.311</v>
      </c>
      <c r="I44" s="33">
        <v>2366.503</v>
      </c>
      <c r="J44" s="33">
        <v>2628.454</v>
      </c>
      <c r="K44" s="33">
        <v>2571.671</v>
      </c>
      <c r="M44" s="28"/>
    </row>
    <row r="45" ht="14.25" customHeight="1">
      <c r="B45" s="33">
        <v>2525.586</v>
      </c>
      <c r="C45" s="33">
        <v>2253.571</v>
      </c>
      <c r="D45" s="33">
        <v>2017.127</v>
      </c>
      <c r="E45" s="33">
        <v>1703.533</v>
      </c>
      <c r="F45" s="33"/>
      <c r="G45" s="28"/>
      <c r="H45" s="33">
        <v>2262.719</v>
      </c>
      <c r="I45" s="33">
        <v>2932.777</v>
      </c>
      <c r="J45" s="33">
        <v>2540.266</v>
      </c>
      <c r="K45" s="33">
        <v>1437.864</v>
      </c>
      <c r="M45" s="28"/>
    </row>
    <row r="46" ht="14.25" customHeight="1">
      <c r="B46" s="33">
        <v>2149.552</v>
      </c>
      <c r="C46" s="33">
        <v>2253.459</v>
      </c>
      <c r="D46" s="33">
        <v>1718.955</v>
      </c>
      <c r="E46" s="33">
        <v>1671.303</v>
      </c>
      <c r="F46" s="33"/>
      <c r="G46" s="28"/>
      <c r="H46" s="33">
        <v>2028.465</v>
      </c>
      <c r="I46" s="33">
        <v>2153.667</v>
      </c>
      <c r="J46" s="33">
        <v>1726.883</v>
      </c>
      <c r="K46" s="33">
        <v>2303.82</v>
      </c>
      <c r="M46" s="28"/>
    </row>
    <row r="47" ht="14.25" customHeight="1">
      <c r="B47" s="33">
        <v>2085.403</v>
      </c>
      <c r="C47" s="33">
        <v>2049.184</v>
      </c>
      <c r="D47" s="33">
        <v>1962.979</v>
      </c>
      <c r="E47" s="33">
        <v>1665.441</v>
      </c>
      <c r="F47" s="33"/>
      <c r="G47" s="28"/>
      <c r="H47" s="33">
        <v>2156.796</v>
      </c>
      <c r="I47" s="33">
        <v>3162.171</v>
      </c>
      <c r="J47" s="33">
        <v>2488.591</v>
      </c>
      <c r="K47" s="33">
        <v>1922.837</v>
      </c>
      <c r="M47" s="28"/>
    </row>
    <row r="48" ht="14.25" customHeight="1">
      <c r="B48" s="33">
        <v>2766.244</v>
      </c>
      <c r="C48" s="33">
        <v>2368.142</v>
      </c>
      <c r="D48" s="33">
        <v>1736.524</v>
      </c>
      <c r="E48" s="33">
        <v>1802.565</v>
      </c>
      <c r="F48" s="33"/>
      <c r="G48" s="28"/>
      <c r="H48" s="33">
        <v>2701.102</v>
      </c>
      <c r="I48" s="33">
        <v>2283.233</v>
      </c>
      <c r="J48" s="33">
        <v>1812.873</v>
      </c>
      <c r="K48" s="33">
        <v>2243.897</v>
      </c>
      <c r="M48" s="28"/>
    </row>
    <row r="49" ht="14.25" customHeight="1">
      <c r="B49" s="33">
        <v>2549.245</v>
      </c>
      <c r="C49" s="33">
        <v>2869.917</v>
      </c>
      <c r="D49" s="33">
        <v>1144.088</v>
      </c>
      <c r="E49" s="33">
        <v>2090.894</v>
      </c>
      <c r="F49" s="33"/>
      <c r="G49" s="28"/>
      <c r="H49" s="33">
        <v>1926.692</v>
      </c>
      <c r="I49" s="33">
        <v>1930.495</v>
      </c>
      <c r="J49" s="33">
        <v>2242.168</v>
      </c>
      <c r="K49" s="33">
        <v>2281.571</v>
      </c>
      <c r="M49" s="28"/>
    </row>
    <row r="50" ht="14.25" customHeight="1">
      <c r="B50" s="33">
        <v>2485.065</v>
      </c>
      <c r="C50" s="33">
        <v>2017.002</v>
      </c>
      <c r="D50" s="33">
        <v>1935.076</v>
      </c>
      <c r="E50" s="33">
        <v>1766.276</v>
      </c>
      <c r="F50" s="33"/>
      <c r="G50" s="28"/>
      <c r="H50" s="33">
        <v>2121.519</v>
      </c>
      <c r="I50" s="33">
        <v>1984.977</v>
      </c>
      <c r="J50" s="33">
        <v>1644.091</v>
      </c>
      <c r="K50" s="33">
        <v>2604.478</v>
      </c>
      <c r="M50" s="28"/>
    </row>
    <row r="51" ht="14.25" customHeight="1">
      <c r="B51" s="33">
        <v>4753.981</v>
      </c>
      <c r="C51" s="33">
        <v>1938.341</v>
      </c>
      <c r="D51" s="33">
        <v>2031.954</v>
      </c>
      <c r="E51" s="33">
        <v>2765.482</v>
      </c>
      <c r="F51" s="33"/>
      <c r="G51" s="28"/>
      <c r="H51" s="33">
        <v>3293.025</v>
      </c>
      <c r="I51" s="33">
        <v>1940.95</v>
      </c>
      <c r="J51" s="33">
        <v>2675.635</v>
      </c>
      <c r="K51" s="33">
        <v>2357.472</v>
      </c>
      <c r="M51" s="28"/>
    </row>
    <row r="52" ht="14.25" customHeight="1">
      <c r="B52" s="33">
        <v>3066.987</v>
      </c>
      <c r="C52" s="33">
        <v>2201.678</v>
      </c>
      <c r="D52" s="33">
        <v>1996.836</v>
      </c>
      <c r="E52" s="33">
        <v>1851.939</v>
      </c>
      <c r="F52" s="33"/>
      <c r="G52" s="28"/>
      <c r="H52" s="33">
        <v>2615.043</v>
      </c>
      <c r="I52" s="33">
        <v>3191.948</v>
      </c>
      <c r="J52" s="33">
        <v>2269.565</v>
      </c>
      <c r="K52" s="33">
        <v>2189.235</v>
      </c>
      <c r="M52" s="28"/>
    </row>
    <row r="53" ht="14.25" customHeight="1">
      <c r="B53" s="33">
        <v>1792.104</v>
      </c>
      <c r="C53" s="33">
        <v>2599.942</v>
      </c>
      <c r="D53" s="33">
        <v>2863.8</v>
      </c>
      <c r="E53" s="33">
        <v>2523.983</v>
      </c>
      <c r="F53" s="33"/>
      <c r="G53" s="28"/>
      <c r="H53" s="33">
        <v>2398.707</v>
      </c>
      <c r="I53" s="33">
        <v>2274.909</v>
      </c>
      <c r="J53" s="33">
        <v>3207.942</v>
      </c>
      <c r="K53" s="33">
        <v>2161.639</v>
      </c>
      <c r="M53" s="28"/>
    </row>
    <row r="54" ht="14.25" customHeight="1">
      <c r="B54" s="33">
        <v>3160.811</v>
      </c>
      <c r="C54" s="33">
        <v>2635.757</v>
      </c>
      <c r="D54" s="33">
        <v>2008.582</v>
      </c>
      <c r="E54" s="33">
        <v>3072.206</v>
      </c>
      <c r="F54" s="33"/>
      <c r="G54" s="28"/>
      <c r="H54" s="33">
        <v>1755.79</v>
      </c>
      <c r="I54" s="33">
        <v>1789.703</v>
      </c>
      <c r="J54" s="33">
        <v>2525.586</v>
      </c>
      <c r="K54" s="33">
        <v>2093.433</v>
      </c>
      <c r="M54" s="28"/>
    </row>
    <row r="55" ht="14.25" customHeight="1">
      <c r="B55" s="33">
        <v>2869.888</v>
      </c>
      <c r="C55" s="33">
        <v>2287.329</v>
      </c>
      <c r="D55" s="33">
        <v>1967.056</v>
      </c>
      <c r="E55" s="33">
        <v>1970.525</v>
      </c>
      <c r="F55" s="33"/>
      <c r="G55" s="28"/>
      <c r="H55" s="33">
        <v>2098.823</v>
      </c>
      <c r="I55" s="33">
        <v>3723.36</v>
      </c>
      <c r="J55" s="33">
        <v>2682.182</v>
      </c>
      <c r="K55" s="33">
        <v>1880.09</v>
      </c>
      <c r="M55" s="28"/>
    </row>
    <row r="56" ht="14.25" customHeight="1">
      <c r="B56" s="33">
        <v>1195.974</v>
      </c>
      <c r="C56" s="33">
        <v>3066.492</v>
      </c>
      <c r="D56" s="33">
        <v>2196.732</v>
      </c>
      <c r="E56" s="33">
        <v>1994.3</v>
      </c>
      <c r="F56" s="33"/>
      <c r="G56" s="28"/>
      <c r="H56" s="33">
        <v>2500.759</v>
      </c>
      <c r="I56" s="33">
        <v>3015.53</v>
      </c>
      <c r="J56" s="33">
        <v>2976.269</v>
      </c>
      <c r="K56" s="33">
        <v>2401.693</v>
      </c>
      <c r="M56" s="28"/>
    </row>
    <row r="57" ht="14.25" customHeight="1">
      <c r="B57" s="33">
        <v>2432.53</v>
      </c>
      <c r="C57" s="33">
        <v>1917.348</v>
      </c>
      <c r="D57" s="33">
        <v>2583.251</v>
      </c>
      <c r="E57" s="33">
        <v>2382.659</v>
      </c>
      <c r="F57" s="33"/>
      <c r="G57" s="28"/>
      <c r="H57" s="33">
        <v>2390.115</v>
      </c>
      <c r="I57" s="33">
        <v>3127.019</v>
      </c>
      <c r="J57" s="33">
        <v>2434.712</v>
      </c>
      <c r="K57" s="33">
        <v>2336.635</v>
      </c>
      <c r="M57" s="28"/>
    </row>
    <row r="58" ht="14.25" customHeight="1">
      <c r="B58" s="33">
        <v>3803.633</v>
      </c>
      <c r="C58" s="33">
        <v>2579.887</v>
      </c>
      <c r="D58" s="33">
        <v>2219.946</v>
      </c>
      <c r="E58" s="33">
        <v>2501.028</v>
      </c>
      <c r="F58" s="33"/>
      <c r="G58" s="28"/>
      <c r="H58" s="33">
        <v>2118.974</v>
      </c>
      <c r="I58" s="33">
        <v>2032.618</v>
      </c>
      <c r="J58" s="33">
        <v>3649.574</v>
      </c>
      <c r="K58" s="33">
        <v>2513.304</v>
      </c>
      <c r="M58" s="28"/>
    </row>
    <row r="59" ht="14.25" customHeight="1">
      <c r="B59" s="33">
        <v>2569.309</v>
      </c>
      <c r="C59" s="33">
        <v>2546.83</v>
      </c>
      <c r="D59" s="33">
        <v>2072.424</v>
      </c>
      <c r="E59" s="33">
        <v>2546.068</v>
      </c>
      <c r="F59" s="33"/>
      <c r="G59" s="28"/>
      <c r="H59" s="33">
        <v>2308.792</v>
      </c>
      <c r="I59" s="33"/>
      <c r="J59" s="33">
        <v>1787.062</v>
      </c>
      <c r="K59" s="33">
        <v>2165.652</v>
      </c>
      <c r="M59" s="28"/>
    </row>
    <row r="60" ht="14.25" customHeight="1">
      <c r="B60" s="33">
        <v>2024.887</v>
      </c>
      <c r="C60" s="33">
        <v>2480.446</v>
      </c>
      <c r="D60" s="33">
        <v>1832.487</v>
      </c>
      <c r="E60" s="33">
        <v>1994.3</v>
      </c>
      <c r="F60" s="33"/>
      <c r="G60" s="28"/>
      <c r="H60" s="33">
        <v>1645.27</v>
      </c>
      <c r="I60" s="33"/>
      <c r="J60" s="33">
        <v>2415.032</v>
      </c>
      <c r="K60" s="33">
        <v>2169.853</v>
      </c>
      <c r="M60" s="28"/>
    </row>
    <row r="61" ht="14.25" customHeight="1">
      <c r="B61" s="33">
        <v>1908.886</v>
      </c>
      <c r="C61" s="33">
        <v>2038.83</v>
      </c>
      <c r="D61" s="33">
        <v>1313.377</v>
      </c>
      <c r="E61" s="33">
        <v>2256.151</v>
      </c>
      <c r="F61" s="33"/>
      <c r="G61" s="28"/>
      <c r="H61" s="33">
        <v>2346.681</v>
      </c>
      <c r="I61" s="33"/>
      <c r="J61" s="33">
        <v>2004.127</v>
      </c>
      <c r="K61" s="33">
        <v>1812.873</v>
      </c>
      <c r="M61" s="28"/>
    </row>
    <row r="62" ht="14.25" customHeight="1">
      <c r="B62" s="33">
        <v>2409.264</v>
      </c>
      <c r="C62" s="33">
        <v>2042.384</v>
      </c>
      <c r="D62" s="33">
        <v>2874.819</v>
      </c>
      <c r="E62" s="33">
        <v>2244.198</v>
      </c>
      <c r="F62" s="33"/>
      <c r="G62" s="28"/>
      <c r="H62" s="33">
        <v>2334.578</v>
      </c>
      <c r="I62" s="33"/>
      <c r="J62" s="33">
        <v>1591.768</v>
      </c>
      <c r="K62" s="33">
        <v>1899.72</v>
      </c>
      <c r="M62" s="28"/>
    </row>
    <row r="63" ht="14.25" customHeight="1">
      <c r="B63" s="33">
        <v>2713.435</v>
      </c>
      <c r="C63" s="33">
        <v>2700.197</v>
      </c>
      <c r="D63" s="33">
        <v>2786.743</v>
      </c>
      <c r="E63" s="33">
        <v>2701.102</v>
      </c>
      <c r="F63" s="33"/>
      <c r="G63" s="28"/>
      <c r="H63" s="33">
        <v>2129.097</v>
      </c>
      <c r="I63" s="33"/>
      <c r="J63" s="33">
        <v>1990.28</v>
      </c>
      <c r="K63" s="33">
        <v>3819.229</v>
      </c>
      <c r="M63" s="28"/>
    </row>
    <row r="64" ht="14.25" customHeight="1">
      <c r="C64" s="33">
        <v>3025.161</v>
      </c>
      <c r="D64" s="33">
        <v>2784.2</v>
      </c>
      <c r="E64" s="33">
        <v>2573.998</v>
      </c>
      <c r="F64" s="33"/>
      <c r="G64" s="28"/>
      <c r="H64" s="33">
        <v>3306.415</v>
      </c>
      <c r="I64" s="33"/>
      <c r="J64" s="33">
        <v>1842.354</v>
      </c>
      <c r="K64" s="33">
        <v>1939.124</v>
      </c>
      <c r="M64" s="28"/>
    </row>
    <row r="65" ht="14.25" customHeight="1">
      <c r="C65" s="33">
        <v>2326.8</v>
      </c>
      <c r="D65" s="33">
        <v>4753.715</v>
      </c>
      <c r="E65" s="33">
        <v>2538.407</v>
      </c>
      <c r="F65" s="33"/>
      <c r="G65" s="28"/>
      <c r="H65" s="33">
        <v>2348.98</v>
      </c>
      <c r="J65" s="33">
        <v>1632.408</v>
      </c>
      <c r="K65" s="33">
        <v>2938.292</v>
      </c>
      <c r="M65" s="28"/>
    </row>
    <row r="66" ht="14.25" customHeight="1">
      <c r="C66" s="33">
        <v>4885.605</v>
      </c>
      <c r="D66" s="33">
        <v>1602.906</v>
      </c>
      <c r="E66" s="33">
        <v>2600.59</v>
      </c>
      <c r="F66" s="33"/>
      <c r="G66" s="28"/>
      <c r="H66" s="33">
        <v>2906.584</v>
      </c>
      <c r="J66" s="33">
        <v>2550.171</v>
      </c>
      <c r="K66" s="33">
        <v>2936.799</v>
      </c>
      <c r="M66" s="28"/>
    </row>
    <row r="67" ht="14.25" customHeight="1">
      <c r="C67" s="33">
        <v>2419.845</v>
      </c>
      <c r="D67" s="33">
        <v>1472.227</v>
      </c>
      <c r="E67" s="33">
        <v>2138.935</v>
      </c>
      <c r="F67" s="33"/>
      <c r="G67" s="28"/>
      <c r="H67" s="33">
        <v>3235.579</v>
      </c>
      <c r="J67" s="33">
        <v>1947.065</v>
      </c>
      <c r="K67" s="33">
        <v>2701.102</v>
      </c>
      <c r="M67" s="28"/>
    </row>
    <row r="68" ht="14.25" customHeight="1">
      <c r="C68" s="33">
        <v>3311.918</v>
      </c>
      <c r="D68" s="33">
        <v>1997.849</v>
      </c>
      <c r="E68" s="33">
        <v>2791.701</v>
      </c>
      <c r="F68" s="33"/>
      <c r="G68" s="28"/>
      <c r="H68" s="33">
        <v>2096.049</v>
      </c>
      <c r="J68" s="33">
        <v>1858.393</v>
      </c>
      <c r="K68" s="33">
        <v>1277.909</v>
      </c>
      <c r="M68" s="28"/>
    </row>
    <row r="69" ht="14.25" customHeight="1">
      <c r="C69" s="33">
        <v>1907.118</v>
      </c>
      <c r="D69" s="33">
        <v>1962.421</v>
      </c>
      <c r="E69" s="33">
        <v>2059.814</v>
      </c>
      <c r="F69" s="33"/>
      <c r="G69" s="28"/>
      <c r="H69" s="33">
        <v>1704.324</v>
      </c>
      <c r="J69" s="33">
        <v>2350.774</v>
      </c>
      <c r="K69" s="33">
        <v>2215.156</v>
      </c>
      <c r="M69" s="28"/>
    </row>
    <row r="70" ht="14.25" customHeight="1">
      <c r="C70" s="33">
        <v>2745.931</v>
      </c>
      <c r="D70" s="33">
        <v>1476.517</v>
      </c>
      <c r="E70" s="33">
        <v>1844.046</v>
      </c>
      <c r="F70" s="33"/>
      <c r="G70" s="28"/>
      <c r="H70" s="33">
        <v>2239.647</v>
      </c>
      <c r="J70" s="33">
        <v>2077.909</v>
      </c>
      <c r="K70" s="33">
        <v>1864.644</v>
      </c>
      <c r="M70" s="28"/>
    </row>
    <row r="71" ht="14.25" customHeight="1">
      <c r="C71" s="33">
        <v>1839.789</v>
      </c>
      <c r="D71" s="33">
        <v>1818.214</v>
      </c>
      <c r="E71" s="33">
        <v>3453.693</v>
      </c>
      <c r="F71" s="33"/>
      <c r="G71" s="28"/>
      <c r="H71" s="33">
        <v>2255.217</v>
      </c>
      <c r="J71" s="33">
        <v>2419.74</v>
      </c>
      <c r="K71" s="33">
        <v>2259.587</v>
      </c>
      <c r="M71" s="28"/>
    </row>
    <row r="72" ht="14.25" customHeight="1">
      <c r="C72" s="33">
        <v>2574.292</v>
      </c>
      <c r="D72" s="33">
        <v>1736.475</v>
      </c>
      <c r="E72" s="33">
        <v>2174.24</v>
      </c>
      <c r="F72" s="33"/>
      <c r="G72" s="28"/>
      <c r="H72" s="33">
        <v>1853.032</v>
      </c>
      <c r="J72" s="33">
        <v>2483.3</v>
      </c>
      <c r="K72" s="33">
        <v>1634.885</v>
      </c>
      <c r="M72" s="28"/>
    </row>
    <row r="73" ht="14.25" customHeight="1">
      <c r="C73" s="33">
        <v>2452.104</v>
      </c>
      <c r="D73" s="33">
        <v>1908.974</v>
      </c>
      <c r="E73" s="33">
        <v>2864.712</v>
      </c>
      <c r="F73" s="33"/>
      <c r="G73" s="28"/>
      <c r="H73" s="33">
        <v>2553.772</v>
      </c>
      <c r="J73" s="33">
        <v>1439.622</v>
      </c>
      <c r="K73" s="33">
        <v>1889.44</v>
      </c>
      <c r="M73" s="28"/>
    </row>
    <row r="74" ht="14.25" customHeight="1">
      <c r="C74" s="33">
        <v>2316.74</v>
      </c>
      <c r="D74" s="33">
        <v>2119.929</v>
      </c>
      <c r="E74" s="33">
        <v>2551.725</v>
      </c>
      <c r="F74" s="33"/>
      <c r="G74" s="28"/>
      <c r="H74" s="33">
        <v>2492.349</v>
      </c>
      <c r="J74" s="33">
        <v>1882.6</v>
      </c>
      <c r="K74" s="33">
        <v>1548.812</v>
      </c>
      <c r="M74" s="28"/>
    </row>
    <row r="75" ht="14.25" customHeight="1">
      <c r="C75" s="33">
        <v>2051.816</v>
      </c>
      <c r="D75" s="33">
        <v>2258.243</v>
      </c>
      <c r="E75" s="33">
        <v>2064.924</v>
      </c>
      <c r="F75" s="33"/>
      <c r="G75" s="28"/>
      <c r="H75" s="33">
        <v>1300.214</v>
      </c>
      <c r="J75" s="33">
        <v>2177.65</v>
      </c>
      <c r="K75" s="33">
        <v>1533.878</v>
      </c>
      <c r="M75" s="28"/>
    </row>
    <row r="76" ht="14.25" customHeight="1">
      <c r="C76" s="33">
        <v>2433.361</v>
      </c>
      <c r="D76" s="33">
        <v>2558.259</v>
      </c>
      <c r="E76" s="33">
        <v>2810.064</v>
      </c>
      <c r="F76" s="33"/>
      <c r="G76" s="28"/>
      <c r="H76" s="33">
        <v>1354.525</v>
      </c>
      <c r="J76" s="33">
        <v>2280.351</v>
      </c>
      <c r="K76" s="33">
        <v>1199.353</v>
      </c>
      <c r="M76" s="28"/>
    </row>
    <row r="77" ht="14.25" customHeight="1">
      <c r="C77" s="33">
        <v>2858.613</v>
      </c>
      <c r="D77" s="33">
        <v>2129.453</v>
      </c>
      <c r="E77" s="33">
        <v>2644.954</v>
      </c>
      <c r="F77" s="33"/>
      <c r="G77" s="28"/>
      <c r="H77" s="33">
        <v>1855.669</v>
      </c>
      <c r="J77" s="33">
        <v>4082.001</v>
      </c>
      <c r="K77" s="33">
        <v>2407.443</v>
      </c>
      <c r="M77" s="28"/>
    </row>
    <row r="78" ht="14.25" customHeight="1">
      <c r="C78" s="33">
        <v>2246.902</v>
      </c>
      <c r="D78" s="33">
        <v>1563.712</v>
      </c>
      <c r="E78" s="33">
        <v>3130.36</v>
      </c>
      <c r="F78" s="33"/>
      <c r="G78" s="28"/>
      <c r="H78" s="33">
        <v>1850.801</v>
      </c>
      <c r="J78" s="33">
        <v>2779.168</v>
      </c>
      <c r="K78" s="33">
        <v>2384.958</v>
      </c>
      <c r="M78" s="28"/>
    </row>
    <row r="79" ht="14.25" customHeight="1">
      <c r="C79" s="33">
        <v>2219.187</v>
      </c>
      <c r="D79" s="33">
        <v>1455.35</v>
      </c>
      <c r="E79" s="33">
        <v>2142.48</v>
      </c>
      <c r="F79" s="33"/>
      <c r="G79" s="28"/>
      <c r="H79" s="33">
        <v>2394.098</v>
      </c>
      <c r="J79" s="33">
        <v>1840.614</v>
      </c>
      <c r="K79" s="33">
        <v>1539.256</v>
      </c>
      <c r="M79" s="28"/>
    </row>
    <row r="80" ht="14.25" customHeight="1">
      <c r="C80" s="33">
        <v>2435.405</v>
      </c>
      <c r="D80" s="33">
        <v>1572.798</v>
      </c>
      <c r="E80" s="33">
        <v>3364.957</v>
      </c>
      <c r="F80" s="33"/>
      <c r="G80" s="28"/>
      <c r="H80" s="33">
        <v>2374.471</v>
      </c>
      <c r="J80" s="33">
        <v>2533.719</v>
      </c>
      <c r="K80" s="33">
        <v>1873.981</v>
      </c>
      <c r="M80" s="28"/>
    </row>
    <row r="81" ht="14.25" customHeight="1">
      <c r="C81" s="33">
        <v>2883.926</v>
      </c>
      <c r="D81" s="33">
        <v>1863.92</v>
      </c>
      <c r="E81" s="33">
        <v>2207.606</v>
      </c>
      <c r="F81" s="33"/>
      <c r="G81" s="28"/>
      <c r="H81" s="33">
        <v>1795.065</v>
      </c>
      <c r="J81" s="33">
        <v>1864.056</v>
      </c>
      <c r="K81" s="33">
        <v>1399.892</v>
      </c>
      <c r="M81" s="28"/>
    </row>
    <row r="82" ht="14.25" customHeight="1">
      <c r="C82" s="33">
        <v>2366.788</v>
      </c>
      <c r="D82" s="33">
        <v>1816.033</v>
      </c>
      <c r="E82" s="33">
        <v>1701.948</v>
      </c>
      <c r="F82" s="33"/>
      <c r="G82" s="28"/>
      <c r="H82" s="33"/>
      <c r="J82" s="33">
        <v>1900.209</v>
      </c>
      <c r="K82" s="33">
        <v>2517.661</v>
      </c>
      <c r="M82" s="28"/>
    </row>
    <row r="83" ht="14.25" customHeight="1">
      <c r="C83" s="33">
        <v>2474.013</v>
      </c>
      <c r="E83" s="33">
        <v>2865.213</v>
      </c>
      <c r="F83" s="33"/>
      <c r="G83" s="28"/>
      <c r="H83" s="33"/>
      <c r="J83" s="33">
        <v>2392.371</v>
      </c>
      <c r="K83" s="33">
        <v>2253.422</v>
      </c>
      <c r="M83" s="28"/>
    </row>
    <row r="84" ht="14.25" customHeight="1">
      <c r="C84" s="33">
        <v>3293.23</v>
      </c>
      <c r="E84" s="33">
        <v>1864.282</v>
      </c>
      <c r="F84" s="33"/>
      <c r="G84" s="28"/>
      <c r="H84" s="33"/>
      <c r="J84" s="33"/>
      <c r="K84" s="33">
        <v>1757.758</v>
      </c>
      <c r="M84" s="28"/>
    </row>
    <row r="85" ht="14.25" customHeight="1">
      <c r="C85" s="33">
        <v>4926.184</v>
      </c>
      <c r="E85" s="33">
        <v>2602.535</v>
      </c>
      <c r="F85" s="33"/>
      <c r="G85" s="28"/>
      <c r="H85" s="33"/>
      <c r="J85" s="33"/>
      <c r="K85" s="33">
        <v>1993.624</v>
      </c>
      <c r="M85" s="28"/>
    </row>
    <row r="86" ht="14.25" customHeight="1">
      <c r="C86" s="33">
        <v>2814.831</v>
      </c>
      <c r="E86" s="33">
        <v>2015.831</v>
      </c>
      <c r="F86" s="33"/>
      <c r="G86" s="28"/>
      <c r="H86" s="33"/>
      <c r="J86" s="33"/>
      <c r="K86" s="33">
        <v>1951.564</v>
      </c>
      <c r="M86" s="28"/>
    </row>
    <row r="87" ht="14.25" customHeight="1">
      <c r="C87" s="33">
        <v>2495.899</v>
      </c>
      <c r="E87" s="33">
        <v>2670.746</v>
      </c>
      <c r="F87" s="33"/>
      <c r="G87" s="28"/>
      <c r="H87" s="33"/>
      <c r="J87" s="33"/>
      <c r="K87" s="33">
        <v>2527.188</v>
      </c>
      <c r="M87" s="28"/>
    </row>
    <row r="88" ht="14.25" customHeight="1">
      <c r="C88" s="33">
        <v>2729.515</v>
      </c>
      <c r="E88" s="33">
        <v>2436.167</v>
      </c>
      <c r="F88" s="33"/>
      <c r="G88" s="28"/>
      <c r="H88" s="33"/>
      <c r="J88" s="33"/>
      <c r="K88" s="33">
        <v>2119.531</v>
      </c>
      <c r="M88" s="28"/>
    </row>
    <row r="89" ht="14.25" customHeight="1">
      <c r="E89" s="33">
        <v>2139.684</v>
      </c>
      <c r="F89" s="33"/>
      <c r="G89" s="28"/>
      <c r="H89" s="33"/>
      <c r="J89" s="33"/>
      <c r="K89" s="33">
        <v>2668.946</v>
      </c>
      <c r="M89" s="28"/>
    </row>
    <row r="90" ht="14.25" customHeight="1">
      <c r="E90" s="33">
        <v>2269.268</v>
      </c>
      <c r="F90" s="33"/>
      <c r="G90" s="28"/>
      <c r="H90" s="33"/>
      <c r="J90" s="33"/>
      <c r="M90" s="28"/>
    </row>
    <row r="91" ht="14.25" customHeight="1">
      <c r="E91" s="33">
        <v>2456.673</v>
      </c>
      <c r="F91" s="33"/>
      <c r="G91" s="28"/>
      <c r="H91" s="33"/>
      <c r="J91" s="33"/>
      <c r="M91" s="28"/>
    </row>
    <row r="92" ht="14.25" customHeight="1">
      <c r="E92" s="33">
        <v>2741.229</v>
      </c>
      <c r="F92" s="33"/>
      <c r="G92" s="28"/>
      <c r="H92" s="33"/>
      <c r="J92" s="33"/>
      <c r="M92" s="28"/>
    </row>
    <row r="93" ht="14.25" customHeight="1">
      <c r="E93" s="33">
        <v>2254.993</v>
      </c>
      <c r="F93" s="33"/>
      <c r="G93" s="28"/>
      <c r="H93" s="33"/>
      <c r="J93" s="33"/>
      <c r="M93" s="28"/>
    </row>
    <row r="94" ht="14.25" customHeight="1">
      <c r="E94" s="33">
        <v>2139.487</v>
      </c>
      <c r="F94" s="33"/>
      <c r="G94" s="28"/>
      <c r="H94" s="33"/>
      <c r="J94" s="33"/>
      <c r="M94" s="28"/>
    </row>
    <row r="95" ht="14.25" customHeight="1">
      <c r="E95" s="33">
        <v>1884.211</v>
      </c>
      <c r="F95" s="33"/>
      <c r="G95" s="28"/>
      <c r="H95" s="33"/>
      <c r="J95" s="33"/>
      <c r="M95" s="28"/>
    </row>
    <row r="96" ht="14.25" customHeight="1">
      <c r="E96" s="33">
        <v>3845.235</v>
      </c>
      <c r="F96" s="33"/>
      <c r="G96" s="28"/>
      <c r="H96" s="33"/>
      <c r="J96" s="33"/>
      <c r="M96" s="28"/>
    </row>
    <row r="97" ht="14.25" customHeight="1">
      <c r="E97" s="33">
        <v>2125.569</v>
      </c>
      <c r="F97" s="33"/>
      <c r="G97" s="28"/>
      <c r="H97" s="33"/>
      <c r="J97" s="33"/>
      <c r="M97" s="28"/>
    </row>
    <row r="98" ht="14.25" customHeight="1">
      <c r="E98" s="33">
        <v>2872.267</v>
      </c>
      <c r="F98" s="33"/>
      <c r="G98" s="28"/>
      <c r="H98" s="33"/>
      <c r="J98" s="33"/>
      <c r="M98" s="28"/>
    </row>
    <row r="99" ht="14.25" customHeight="1">
      <c r="E99" s="33">
        <v>3048.484</v>
      </c>
      <c r="F99" s="33"/>
      <c r="G99" s="28"/>
      <c r="H99" s="33"/>
      <c r="J99" s="33"/>
      <c r="M99" s="28"/>
    </row>
    <row r="100" ht="14.25" customHeight="1">
      <c r="E100" s="33">
        <v>2213.709</v>
      </c>
      <c r="F100" s="33"/>
      <c r="G100" s="28"/>
      <c r="H100" s="33"/>
      <c r="J100" s="33"/>
      <c r="M100" s="28"/>
    </row>
    <row r="101" ht="14.25" customHeight="1">
      <c r="E101" s="33">
        <v>2170.553</v>
      </c>
      <c r="F101" s="33"/>
      <c r="G101" s="28"/>
      <c r="H101" s="33"/>
      <c r="J101" s="33"/>
      <c r="M101" s="28"/>
    </row>
    <row r="102" ht="14.25" customHeight="1">
      <c r="E102" s="33">
        <v>2942.421</v>
      </c>
      <c r="F102" s="33"/>
      <c r="G102" s="28"/>
      <c r="H102" s="33"/>
      <c r="J102" s="33"/>
      <c r="M102" s="28"/>
    </row>
    <row r="103" ht="14.25" customHeight="1">
      <c r="E103" s="33">
        <v>3589.426</v>
      </c>
      <c r="F103" s="33"/>
      <c r="G103" s="28"/>
      <c r="H103" s="33"/>
      <c r="J103" s="33"/>
      <c r="M103" s="28"/>
    </row>
    <row r="104" ht="14.25" customHeight="1">
      <c r="E104" s="33">
        <v>2249.602</v>
      </c>
      <c r="F104" s="33"/>
      <c r="G104" s="28"/>
      <c r="H104" s="33"/>
      <c r="J104" s="33"/>
      <c r="M104" s="28"/>
    </row>
    <row r="105" ht="14.25" customHeight="1">
      <c r="E105" s="33">
        <v>2843.412</v>
      </c>
      <c r="F105" s="33"/>
      <c r="G105" s="28"/>
      <c r="H105" s="33"/>
      <c r="J105" s="33"/>
      <c r="M105" s="28"/>
    </row>
    <row r="106" ht="14.25" customHeight="1">
      <c r="E106" s="33">
        <v>3885.481</v>
      </c>
      <c r="F106" s="33"/>
      <c r="G106" s="28"/>
      <c r="H106" s="33"/>
      <c r="J106" s="33"/>
      <c r="M106" s="28"/>
    </row>
    <row r="107" ht="14.25" customHeight="1">
      <c r="E107" s="33">
        <v>2825.862</v>
      </c>
      <c r="F107" s="33"/>
      <c r="G107" s="28"/>
      <c r="H107" s="33"/>
      <c r="J107" s="33"/>
      <c r="M107" s="28"/>
    </row>
    <row r="108" ht="14.25" customHeight="1">
      <c r="E108" s="33">
        <v>2045.231</v>
      </c>
      <c r="F108" s="33"/>
      <c r="G108" s="28"/>
      <c r="H108" s="33"/>
      <c r="J108" s="33"/>
      <c r="M108" s="28"/>
    </row>
    <row r="109" ht="14.25" customHeight="1">
      <c r="E109" s="33">
        <v>2148.179</v>
      </c>
      <c r="F109" s="33"/>
      <c r="G109" s="28"/>
      <c r="H109" s="33"/>
      <c r="J109" s="33"/>
      <c r="M109" s="28"/>
    </row>
    <row r="110" ht="14.25" customHeight="1">
      <c r="F110" s="33"/>
      <c r="G110" s="28"/>
      <c r="H110" s="33"/>
      <c r="J110" s="33"/>
      <c r="M110" s="28"/>
    </row>
    <row r="111" ht="14.25" customHeight="1">
      <c r="F111" s="33"/>
      <c r="G111" s="28"/>
      <c r="H111" s="33"/>
      <c r="J111" s="33"/>
      <c r="M111" s="28"/>
    </row>
    <row r="112" ht="14.25" customHeight="1">
      <c r="F112" s="33"/>
      <c r="G112" s="28"/>
      <c r="H112" s="33"/>
      <c r="J112" s="33"/>
      <c r="M112" s="28"/>
    </row>
    <row r="113" ht="14.25" customHeight="1">
      <c r="G113" s="28"/>
      <c r="H113" s="33"/>
      <c r="J113" s="33"/>
      <c r="M113" s="28"/>
    </row>
    <row r="114" ht="14.25" customHeight="1">
      <c r="G114" s="28"/>
      <c r="H114" s="33"/>
      <c r="J114" s="33"/>
      <c r="M114" s="28"/>
    </row>
    <row r="115" ht="14.25" customHeight="1">
      <c r="G115" s="28"/>
      <c r="H115" s="33"/>
      <c r="J115" s="33"/>
      <c r="M115" s="28"/>
    </row>
    <row r="116" ht="14.25" customHeight="1">
      <c r="G116" s="28"/>
      <c r="H116" s="33"/>
      <c r="J116" s="33"/>
      <c r="M116" s="28"/>
    </row>
    <row r="117" ht="14.25" customHeight="1">
      <c r="G117" s="28"/>
      <c r="H117" s="33"/>
      <c r="J117" s="33"/>
      <c r="M117" s="28"/>
    </row>
    <row r="118" ht="14.25" customHeight="1">
      <c r="G118" s="28"/>
      <c r="H118" s="33"/>
      <c r="J118" s="33"/>
      <c r="M118" s="28"/>
    </row>
    <row r="119" ht="14.25" customHeight="1">
      <c r="G119" s="28"/>
      <c r="H119" s="33"/>
      <c r="J119" s="33"/>
      <c r="M119" s="28"/>
    </row>
    <row r="120" ht="14.25" customHeight="1">
      <c r="G120" s="28"/>
      <c r="H120" s="33"/>
      <c r="J120" s="33"/>
      <c r="M120" s="28"/>
    </row>
    <row r="121" ht="14.25" customHeight="1">
      <c r="G121" s="28"/>
      <c r="H121" s="33"/>
      <c r="J121" s="33"/>
      <c r="M121" s="28"/>
    </row>
    <row r="122" ht="14.25" customHeight="1">
      <c r="G122" s="28"/>
      <c r="H122" s="33"/>
      <c r="J122" s="33"/>
      <c r="M122" s="28"/>
    </row>
    <row r="123" ht="14.25" customHeight="1">
      <c r="G123" s="28"/>
      <c r="H123" s="33"/>
      <c r="J123" s="33"/>
      <c r="M123" s="28"/>
    </row>
    <row r="124" ht="14.25" customHeight="1">
      <c r="G124" s="28"/>
      <c r="H124" s="33"/>
      <c r="J124" s="33"/>
      <c r="M124" s="28"/>
    </row>
    <row r="125" ht="14.25" customHeight="1">
      <c r="G125" s="28"/>
      <c r="H125" s="33"/>
      <c r="J125" s="33"/>
      <c r="M125" s="28"/>
    </row>
    <row r="126" ht="14.25" customHeight="1">
      <c r="G126" s="28"/>
      <c r="H126" s="33"/>
      <c r="J126" s="33"/>
      <c r="M126" s="28"/>
    </row>
    <row r="127" ht="14.25" customHeight="1">
      <c r="G127" s="28"/>
      <c r="H127" s="33"/>
      <c r="J127" s="33"/>
      <c r="M127" s="28"/>
    </row>
    <row r="128" ht="14.25" customHeight="1">
      <c r="G128" s="28"/>
      <c r="H128" s="33"/>
      <c r="J128" s="33"/>
      <c r="M128" s="28"/>
    </row>
    <row r="129" ht="14.25" customHeight="1">
      <c r="G129" s="28"/>
      <c r="H129" s="33"/>
      <c r="J129" s="33"/>
      <c r="M129" s="28"/>
    </row>
    <row r="130" ht="14.25" customHeight="1">
      <c r="G130" s="28"/>
      <c r="H130" s="33"/>
      <c r="M130" s="28"/>
    </row>
    <row r="131" ht="14.25" customHeight="1">
      <c r="G131" s="28"/>
      <c r="H131" s="33"/>
      <c r="M131" s="28"/>
    </row>
    <row r="132" ht="14.25" customHeight="1">
      <c r="G132" s="28"/>
      <c r="H132" s="33"/>
      <c r="M132" s="28"/>
    </row>
    <row r="133" ht="14.25" customHeight="1">
      <c r="G133" s="28"/>
      <c r="H133" s="33"/>
      <c r="M133" s="28"/>
    </row>
    <row r="134" ht="14.25" customHeight="1">
      <c r="G134" s="28"/>
      <c r="H134" s="33"/>
      <c r="M134" s="28"/>
    </row>
    <row r="135" ht="14.25" customHeight="1">
      <c r="G135" s="28"/>
      <c r="H135" s="33"/>
      <c r="M135" s="28"/>
    </row>
    <row r="136" ht="14.25" customHeight="1">
      <c r="G136" s="28"/>
      <c r="H136" s="33"/>
      <c r="M136" s="28"/>
    </row>
    <row r="137" ht="14.25" customHeight="1">
      <c r="G137" s="28"/>
      <c r="H137" s="33"/>
      <c r="M137" s="28"/>
    </row>
    <row r="138" ht="14.25" customHeight="1">
      <c r="G138" s="28"/>
      <c r="H138" s="33"/>
      <c r="M138" s="28"/>
    </row>
    <row r="139" ht="14.25" customHeight="1">
      <c r="G139" s="28"/>
      <c r="H139" s="33"/>
      <c r="M139" s="28"/>
    </row>
    <row r="140" ht="14.25" customHeight="1">
      <c r="G140" s="28"/>
      <c r="H140" s="33"/>
      <c r="M140" s="28"/>
    </row>
    <row r="141" ht="14.25" customHeight="1">
      <c r="G141" s="28"/>
      <c r="H141" s="33"/>
      <c r="M141" s="28"/>
    </row>
    <row r="142" ht="14.25" customHeight="1">
      <c r="G142" s="28"/>
      <c r="H142" s="33"/>
      <c r="M142" s="28"/>
    </row>
    <row r="143" ht="14.25" customHeight="1">
      <c r="G143" s="28"/>
      <c r="H143" s="33"/>
      <c r="M143" s="28"/>
    </row>
    <row r="144" ht="14.25" customHeight="1">
      <c r="G144" s="28"/>
      <c r="H144" s="33"/>
      <c r="M144" s="28"/>
    </row>
    <row r="145" ht="14.25" customHeight="1">
      <c r="G145" s="28"/>
      <c r="H145" s="33"/>
      <c r="M145" s="28"/>
    </row>
    <row r="146" ht="14.25" customHeight="1">
      <c r="G146" s="28"/>
      <c r="H146" s="33"/>
      <c r="M146" s="28"/>
    </row>
    <row r="147" ht="14.25" customHeight="1">
      <c r="G147" s="28"/>
      <c r="M147" s="28"/>
    </row>
    <row r="148" ht="14.25" customHeight="1">
      <c r="G148" s="28"/>
      <c r="M148" s="28"/>
    </row>
    <row r="149" ht="14.25" customHeight="1">
      <c r="G149" s="28"/>
      <c r="M149" s="28"/>
    </row>
    <row r="150" ht="14.25" customHeight="1">
      <c r="G150" s="28"/>
      <c r="M150" s="28"/>
    </row>
    <row r="151" ht="14.25" customHeight="1">
      <c r="G151" s="28"/>
      <c r="M151" s="28"/>
    </row>
    <row r="152" ht="14.25" customHeight="1">
      <c r="G152" s="28"/>
      <c r="M152" s="28"/>
    </row>
    <row r="153" ht="14.25" customHeight="1">
      <c r="G153" s="28"/>
      <c r="M153" s="28"/>
    </row>
    <row r="154" ht="14.25" customHeight="1">
      <c r="G154" s="28"/>
      <c r="M154" s="28"/>
    </row>
    <row r="155" ht="14.25" customHeight="1">
      <c r="G155" s="28"/>
      <c r="M155" s="28"/>
    </row>
    <row r="156" ht="14.25" customHeight="1">
      <c r="G156" s="28"/>
      <c r="M156" s="28"/>
    </row>
    <row r="157" ht="14.25" customHeight="1">
      <c r="G157" s="28"/>
      <c r="M157" s="28"/>
    </row>
    <row r="158" ht="14.25" customHeight="1">
      <c r="G158" s="28"/>
      <c r="M158" s="28"/>
    </row>
    <row r="159" ht="14.25" customHeight="1">
      <c r="G159" s="28"/>
      <c r="M159" s="28"/>
    </row>
    <row r="160" ht="14.25" customHeight="1">
      <c r="G160" s="28"/>
      <c r="M160" s="28"/>
    </row>
    <row r="161" ht="14.25" customHeight="1">
      <c r="G161" s="28"/>
      <c r="M161" s="28"/>
    </row>
    <row r="162" ht="14.25" customHeight="1">
      <c r="G162" s="28"/>
      <c r="M162" s="28"/>
    </row>
    <row r="163" ht="14.25" customHeight="1">
      <c r="G163" s="28"/>
      <c r="M163" s="28"/>
    </row>
    <row r="164" ht="14.25" customHeight="1">
      <c r="G164" s="28"/>
      <c r="M164" s="28"/>
    </row>
    <row r="165" ht="14.25" customHeight="1">
      <c r="G165" s="28"/>
      <c r="M165" s="28"/>
    </row>
    <row r="166" ht="14.25" customHeight="1">
      <c r="G166" s="28"/>
      <c r="M166" s="28"/>
    </row>
    <row r="167" ht="14.25" customHeight="1">
      <c r="G167" s="28"/>
      <c r="M167" s="28"/>
    </row>
    <row r="168" ht="14.25" customHeight="1">
      <c r="G168" s="28"/>
      <c r="M168" s="28"/>
    </row>
    <row r="169" ht="14.25" customHeight="1">
      <c r="G169" s="28"/>
      <c r="M169" s="28"/>
    </row>
    <row r="170" ht="14.25" customHeight="1">
      <c r="G170" s="28"/>
      <c r="M170" s="28"/>
    </row>
    <row r="171" ht="14.25" customHeight="1">
      <c r="G171" s="28"/>
      <c r="M171" s="28"/>
    </row>
    <row r="172" ht="14.25" customHeight="1">
      <c r="G172" s="28"/>
      <c r="M172" s="28"/>
    </row>
    <row r="173" ht="14.25" customHeight="1">
      <c r="G173" s="28"/>
      <c r="M173" s="28"/>
    </row>
    <row r="174" ht="14.25" customHeight="1">
      <c r="G174" s="28"/>
      <c r="M174" s="28"/>
    </row>
    <row r="175" ht="14.25" customHeight="1">
      <c r="G175" s="28"/>
      <c r="M175" s="28"/>
    </row>
    <row r="176" ht="14.25" customHeight="1">
      <c r="G176" s="28"/>
      <c r="M176" s="28"/>
    </row>
    <row r="177" ht="14.25" customHeight="1">
      <c r="G177" s="28"/>
      <c r="M177" s="28"/>
    </row>
    <row r="178" ht="14.25" customHeight="1">
      <c r="G178" s="28"/>
      <c r="M178" s="28"/>
    </row>
    <row r="179" ht="14.25" customHeight="1">
      <c r="G179" s="28"/>
      <c r="M179" s="28"/>
    </row>
    <row r="180" ht="14.25" customHeight="1">
      <c r="G180" s="28"/>
      <c r="M180" s="28"/>
    </row>
    <row r="181" ht="14.25" customHeight="1">
      <c r="G181" s="28"/>
      <c r="M181" s="28"/>
    </row>
    <row r="182" ht="14.25" customHeight="1">
      <c r="G182" s="28"/>
      <c r="M182" s="28"/>
    </row>
    <row r="183" ht="14.25" customHeight="1">
      <c r="G183" s="28"/>
      <c r="M183" s="28"/>
    </row>
    <row r="184" ht="14.25" customHeight="1">
      <c r="G184" s="28"/>
      <c r="M184" s="28"/>
    </row>
    <row r="185" ht="14.25" customHeight="1">
      <c r="G185" s="28"/>
      <c r="M185" s="28"/>
    </row>
    <row r="186" ht="14.25" customHeight="1">
      <c r="G186" s="28"/>
      <c r="M186" s="28"/>
    </row>
    <row r="187" ht="14.25" customHeight="1">
      <c r="G187" s="28"/>
      <c r="M187" s="28"/>
    </row>
    <row r="188" ht="14.25" customHeight="1">
      <c r="G188" s="28"/>
      <c r="M188" s="28"/>
    </row>
    <row r="189" ht="14.25" customHeight="1">
      <c r="G189" s="28"/>
      <c r="M189" s="28"/>
    </row>
    <row r="190" ht="14.25" customHeight="1">
      <c r="G190" s="28"/>
      <c r="M190" s="28"/>
    </row>
    <row r="191" ht="14.25" customHeight="1">
      <c r="G191" s="28"/>
      <c r="M191" s="28"/>
    </row>
    <row r="192" ht="14.25" customHeight="1">
      <c r="G192" s="28"/>
      <c r="M192" s="28"/>
    </row>
    <row r="193" ht="14.25" customHeight="1">
      <c r="G193" s="28"/>
      <c r="M193" s="28"/>
    </row>
    <row r="194" ht="14.25" customHeight="1">
      <c r="G194" s="28"/>
      <c r="M194" s="28"/>
    </row>
    <row r="195" ht="14.25" customHeight="1">
      <c r="G195" s="28"/>
      <c r="M195" s="28"/>
    </row>
    <row r="196" ht="14.25" customHeight="1">
      <c r="G196" s="28"/>
      <c r="M196" s="28"/>
    </row>
    <row r="197" ht="14.25" customHeight="1">
      <c r="G197" s="28"/>
      <c r="M197" s="28"/>
    </row>
    <row r="198" ht="14.25" customHeight="1">
      <c r="G198" s="28"/>
      <c r="M198" s="28"/>
    </row>
    <row r="199" ht="14.25" customHeight="1">
      <c r="G199" s="28"/>
      <c r="M199" s="28"/>
    </row>
    <row r="200" ht="14.25" customHeight="1">
      <c r="G200" s="28"/>
      <c r="M200" s="28"/>
    </row>
    <row r="201" ht="14.25" customHeight="1">
      <c r="G201" s="28"/>
      <c r="M201" s="28"/>
    </row>
    <row r="202" ht="14.25" customHeight="1">
      <c r="G202" s="28"/>
      <c r="M202" s="28"/>
    </row>
    <row r="203" ht="14.25" customHeight="1">
      <c r="G203" s="28"/>
      <c r="M203" s="28"/>
    </row>
    <row r="204" ht="14.25" customHeight="1">
      <c r="G204" s="28"/>
      <c r="M204" s="28"/>
    </row>
    <row r="205" ht="14.25" customHeight="1">
      <c r="G205" s="28"/>
      <c r="M205" s="28"/>
    </row>
    <row r="206" ht="14.25" customHeight="1">
      <c r="G206" s="28"/>
      <c r="M206" s="28"/>
    </row>
    <row r="207" ht="14.25" customHeight="1">
      <c r="G207" s="28"/>
      <c r="M207" s="28"/>
    </row>
    <row r="208" ht="14.25" customHeight="1">
      <c r="G208" s="28"/>
      <c r="M208" s="28"/>
    </row>
    <row r="209" ht="14.25" customHeight="1">
      <c r="G209" s="28"/>
      <c r="M209" s="28"/>
    </row>
    <row r="210" ht="14.25" customHeight="1">
      <c r="G210" s="28"/>
      <c r="M210" s="28"/>
    </row>
    <row r="211" ht="14.25" customHeight="1">
      <c r="G211" s="28"/>
      <c r="M211" s="28"/>
    </row>
    <row r="212" ht="14.25" customHeight="1">
      <c r="G212" s="28"/>
      <c r="M212" s="28"/>
    </row>
    <row r="213" ht="14.25" customHeight="1">
      <c r="G213" s="28"/>
      <c r="M213" s="28"/>
    </row>
    <row r="214" ht="14.25" customHeight="1">
      <c r="G214" s="28"/>
      <c r="M214" s="28"/>
    </row>
    <row r="215" ht="14.25" customHeight="1">
      <c r="G215" s="28"/>
      <c r="M215" s="28"/>
    </row>
    <row r="216" ht="14.25" customHeight="1">
      <c r="G216" s="28"/>
      <c r="M216" s="28"/>
    </row>
    <row r="217" ht="14.25" customHeight="1">
      <c r="G217" s="28"/>
      <c r="M217" s="28"/>
    </row>
    <row r="218" ht="14.25" customHeight="1">
      <c r="G218" s="28"/>
      <c r="M218" s="28"/>
    </row>
    <row r="219" ht="14.25" customHeight="1">
      <c r="G219" s="28"/>
      <c r="M219" s="28"/>
    </row>
    <row r="220" ht="14.25" customHeight="1">
      <c r="G220" s="28"/>
      <c r="M220" s="28"/>
    </row>
    <row r="221" ht="14.25" customHeight="1">
      <c r="G221" s="28"/>
      <c r="M221" s="28"/>
    </row>
    <row r="222" ht="14.25" customHeight="1">
      <c r="G222" s="28"/>
      <c r="M222" s="28"/>
    </row>
    <row r="223" ht="14.25" customHeight="1">
      <c r="G223" s="28"/>
      <c r="M223" s="28"/>
    </row>
    <row r="224" ht="14.25" customHeight="1">
      <c r="G224" s="28"/>
      <c r="M224" s="28"/>
    </row>
    <row r="225" ht="14.25" customHeight="1">
      <c r="G225" s="28"/>
      <c r="M225" s="28"/>
    </row>
    <row r="226" ht="14.25" customHeight="1">
      <c r="G226" s="28"/>
      <c r="M226" s="28"/>
    </row>
    <row r="227" ht="14.25" customHeight="1">
      <c r="G227" s="28"/>
      <c r="M227" s="28"/>
    </row>
    <row r="228" ht="14.25" customHeight="1">
      <c r="G228" s="28"/>
      <c r="M228" s="28"/>
    </row>
    <row r="229" ht="14.25" customHeight="1">
      <c r="G229" s="28"/>
      <c r="M229" s="28"/>
    </row>
    <row r="230" ht="14.25" customHeight="1">
      <c r="G230" s="28"/>
      <c r="M230" s="28"/>
    </row>
    <row r="231" ht="14.25" customHeight="1">
      <c r="G231" s="28"/>
      <c r="M231" s="28"/>
    </row>
    <row r="232" ht="14.25" customHeight="1">
      <c r="G232" s="28"/>
      <c r="M232" s="28"/>
    </row>
    <row r="233" ht="14.25" customHeight="1">
      <c r="G233" s="28"/>
      <c r="M233" s="28"/>
    </row>
    <row r="234" ht="14.25" customHeight="1">
      <c r="G234" s="28"/>
      <c r="M234" s="28"/>
    </row>
    <row r="235" ht="14.25" customHeight="1">
      <c r="G235" s="28"/>
      <c r="M235" s="28"/>
    </row>
    <row r="236" ht="14.25" customHeight="1">
      <c r="G236" s="28"/>
      <c r="M236" s="28"/>
    </row>
    <row r="237" ht="14.25" customHeight="1">
      <c r="G237" s="28"/>
      <c r="M237" s="28"/>
    </row>
    <row r="238" ht="14.25" customHeight="1">
      <c r="G238" s="28"/>
      <c r="M238" s="28"/>
    </row>
    <row r="239" ht="14.25" customHeight="1">
      <c r="G239" s="28"/>
      <c r="M239" s="28"/>
    </row>
    <row r="240" ht="14.25" customHeight="1">
      <c r="G240" s="28"/>
      <c r="M240" s="28"/>
    </row>
    <row r="241" ht="14.25" customHeight="1">
      <c r="G241" s="28"/>
      <c r="M241" s="28"/>
    </row>
    <row r="242" ht="14.25" customHeight="1">
      <c r="G242" s="28"/>
      <c r="M242" s="28"/>
    </row>
    <row r="243" ht="14.25" customHeight="1">
      <c r="G243" s="28"/>
      <c r="M243" s="28"/>
    </row>
    <row r="244" ht="14.25" customHeight="1">
      <c r="G244" s="28"/>
      <c r="M244" s="28"/>
    </row>
    <row r="245" ht="14.25" customHeight="1">
      <c r="G245" s="28"/>
      <c r="M245" s="28"/>
    </row>
    <row r="246" ht="14.25" customHeight="1">
      <c r="G246" s="28"/>
      <c r="M246" s="28"/>
    </row>
    <row r="247" ht="14.25" customHeight="1">
      <c r="G247" s="28"/>
      <c r="M247" s="28"/>
    </row>
    <row r="248" ht="14.25" customHeight="1">
      <c r="G248" s="28"/>
      <c r="M248" s="28"/>
    </row>
    <row r="249" ht="14.25" customHeight="1">
      <c r="G249" s="28"/>
      <c r="M249" s="28"/>
    </row>
    <row r="250" ht="14.25" customHeight="1">
      <c r="G250" s="28"/>
      <c r="M250" s="28"/>
    </row>
    <row r="251" ht="14.25" customHeight="1">
      <c r="G251" s="28"/>
      <c r="M251" s="28"/>
    </row>
    <row r="252" ht="14.25" customHeight="1">
      <c r="G252" s="28"/>
      <c r="M252" s="28"/>
    </row>
    <row r="253" ht="14.25" customHeight="1">
      <c r="G253" s="28"/>
      <c r="M253" s="28"/>
    </row>
    <row r="254" ht="14.25" customHeight="1">
      <c r="G254" s="28"/>
      <c r="M254" s="28"/>
    </row>
    <row r="255" ht="14.25" customHeight="1">
      <c r="G255" s="28"/>
      <c r="M255" s="28"/>
    </row>
    <row r="256" ht="14.25" customHeight="1">
      <c r="G256" s="28"/>
      <c r="M256" s="28"/>
    </row>
    <row r="257" ht="14.25" customHeight="1">
      <c r="G257" s="28"/>
      <c r="M257" s="28"/>
    </row>
    <row r="258" ht="14.25" customHeight="1">
      <c r="G258" s="28"/>
      <c r="M258" s="28"/>
    </row>
    <row r="259" ht="14.25" customHeight="1">
      <c r="G259" s="28"/>
      <c r="M259" s="28"/>
    </row>
    <row r="260" ht="14.25" customHeight="1">
      <c r="G260" s="28"/>
      <c r="M260" s="28"/>
    </row>
    <row r="261" ht="14.25" customHeight="1">
      <c r="G261" s="28"/>
      <c r="M261" s="28"/>
    </row>
    <row r="262" ht="14.25" customHeight="1">
      <c r="G262" s="28"/>
      <c r="M262" s="28"/>
    </row>
    <row r="263" ht="14.25" customHeight="1">
      <c r="G263" s="28"/>
      <c r="M263" s="28"/>
    </row>
    <row r="264" ht="14.25" customHeight="1">
      <c r="G264" s="28"/>
      <c r="M264" s="28"/>
    </row>
    <row r="265" ht="14.25" customHeight="1">
      <c r="G265" s="28"/>
      <c r="M265" s="28"/>
    </row>
    <row r="266" ht="14.25" customHeight="1">
      <c r="G266" s="28"/>
      <c r="M266" s="28"/>
    </row>
    <row r="267" ht="14.25" customHeight="1">
      <c r="G267" s="28"/>
      <c r="M267" s="28"/>
    </row>
    <row r="268" ht="14.25" customHeight="1">
      <c r="G268" s="28"/>
      <c r="M268" s="28"/>
    </row>
    <row r="269" ht="14.25" customHeight="1">
      <c r="G269" s="28"/>
      <c r="M269" s="28"/>
    </row>
    <row r="270" ht="14.25" customHeight="1">
      <c r="G270" s="28"/>
      <c r="M270" s="28"/>
    </row>
    <row r="271" ht="14.25" customHeight="1">
      <c r="G271" s="28"/>
      <c r="M271" s="28"/>
    </row>
    <row r="272" ht="14.25" customHeight="1">
      <c r="G272" s="28"/>
      <c r="M272" s="28"/>
    </row>
    <row r="273" ht="14.25" customHeight="1">
      <c r="G273" s="28"/>
      <c r="M273" s="28"/>
    </row>
    <row r="274" ht="14.25" customHeight="1">
      <c r="G274" s="28"/>
      <c r="M274" s="28"/>
    </row>
    <row r="275" ht="14.25" customHeight="1">
      <c r="G275" s="28"/>
      <c r="M275" s="28"/>
    </row>
    <row r="276" ht="14.25" customHeight="1">
      <c r="G276" s="28"/>
      <c r="M276" s="28"/>
    </row>
    <row r="277" ht="14.25" customHeight="1">
      <c r="G277" s="28"/>
      <c r="M277" s="28"/>
    </row>
    <row r="278" ht="14.25" customHeight="1">
      <c r="G278" s="28"/>
      <c r="M278" s="28"/>
    </row>
    <row r="279" ht="14.25" customHeight="1">
      <c r="G279" s="28"/>
      <c r="M279" s="28"/>
    </row>
    <row r="280" ht="14.25" customHeight="1">
      <c r="G280" s="28"/>
      <c r="M280" s="28"/>
    </row>
    <row r="281" ht="14.25" customHeight="1">
      <c r="G281" s="28"/>
      <c r="M281" s="28"/>
    </row>
    <row r="282" ht="14.25" customHeight="1">
      <c r="G282" s="28"/>
      <c r="M282" s="28"/>
    </row>
    <row r="283" ht="14.25" customHeight="1">
      <c r="G283" s="28"/>
      <c r="M283" s="28"/>
    </row>
    <row r="284" ht="14.25" customHeight="1">
      <c r="G284" s="28"/>
      <c r="M284" s="28"/>
    </row>
    <row r="285" ht="14.25" customHeight="1">
      <c r="G285" s="28"/>
      <c r="M285" s="28"/>
    </row>
    <row r="286" ht="14.25" customHeight="1">
      <c r="G286" s="28"/>
      <c r="M286" s="28"/>
    </row>
    <row r="287" ht="14.25" customHeight="1">
      <c r="G287" s="28"/>
      <c r="M287" s="28"/>
    </row>
    <row r="288" ht="14.25" customHeight="1">
      <c r="G288" s="28"/>
      <c r="M288" s="28"/>
    </row>
    <row r="289" ht="14.25" customHeight="1">
      <c r="G289" s="28"/>
      <c r="M289" s="28"/>
    </row>
    <row r="290" ht="14.25" customHeight="1">
      <c r="G290" s="28"/>
      <c r="M290" s="28"/>
    </row>
    <row r="291" ht="14.25" customHeight="1">
      <c r="G291" s="28"/>
      <c r="M291" s="28"/>
    </row>
    <row r="292" ht="14.25" customHeight="1">
      <c r="G292" s="28"/>
      <c r="M292" s="28"/>
    </row>
    <row r="293" ht="14.25" customHeight="1">
      <c r="G293" s="28"/>
      <c r="M293" s="28"/>
    </row>
    <row r="294" ht="14.25" customHeight="1">
      <c r="G294" s="28"/>
      <c r="M294" s="28"/>
    </row>
    <row r="295" ht="14.25" customHeight="1">
      <c r="G295" s="28"/>
      <c r="M295" s="28"/>
    </row>
    <row r="296" ht="14.25" customHeight="1">
      <c r="G296" s="28"/>
      <c r="M296" s="28"/>
    </row>
    <row r="297" ht="14.25" customHeight="1">
      <c r="G297" s="28"/>
      <c r="M297" s="28"/>
    </row>
    <row r="298" ht="14.25" customHeight="1">
      <c r="G298" s="28"/>
      <c r="M298" s="28"/>
    </row>
    <row r="299" ht="14.25" customHeight="1">
      <c r="G299" s="28"/>
      <c r="M299" s="28"/>
    </row>
    <row r="300" ht="14.25" customHeight="1">
      <c r="G300" s="28"/>
      <c r="M300" s="28"/>
    </row>
    <row r="301" ht="14.25" customHeight="1">
      <c r="G301" s="28"/>
      <c r="M301" s="28"/>
    </row>
    <row r="302" ht="14.25" customHeight="1">
      <c r="G302" s="28"/>
      <c r="M302" s="28"/>
    </row>
    <row r="303" ht="14.25" customHeight="1">
      <c r="G303" s="28"/>
      <c r="M303" s="28"/>
    </row>
    <row r="304" ht="14.25" customHeight="1">
      <c r="G304" s="28"/>
      <c r="M304" s="28"/>
    </row>
    <row r="305" ht="14.25" customHeight="1">
      <c r="G305" s="28"/>
      <c r="M305" s="28"/>
    </row>
    <row r="306" ht="14.25" customHeight="1">
      <c r="G306" s="28"/>
      <c r="M306" s="28"/>
    </row>
    <row r="307" ht="14.25" customHeight="1">
      <c r="G307" s="28"/>
      <c r="M307" s="28"/>
    </row>
    <row r="308" ht="14.25" customHeight="1">
      <c r="G308" s="28"/>
      <c r="M308" s="28"/>
    </row>
    <row r="309" ht="14.25" customHeight="1">
      <c r="G309" s="28"/>
      <c r="M309" s="28"/>
    </row>
    <row r="310" ht="14.25" customHeight="1">
      <c r="G310" s="28"/>
      <c r="M310" s="28"/>
    </row>
    <row r="311" ht="14.25" customHeight="1">
      <c r="G311" s="28"/>
      <c r="M311" s="28"/>
    </row>
    <row r="312" ht="14.25" customHeight="1">
      <c r="G312" s="28"/>
      <c r="M312" s="28"/>
    </row>
    <row r="313" ht="14.25" customHeight="1">
      <c r="G313" s="28"/>
      <c r="M313" s="28"/>
    </row>
    <row r="314" ht="14.25" customHeight="1">
      <c r="G314" s="28"/>
      <c r="M314" s="28"/>
    </row>
    <row r="315" ht="14.25" customHeight="1">
      <c r="G315" s="28"/>
      <c r="M315" s="28"/>
    </row>
    <row r="316" ht="14.25" customHeight="1">
      <c r="G316" s="28"/>
      <c r="M316" s="28"/>
    </row>
    <row r="317" ht="14.25" customHeight="1">
      <c r="G317" s="28"/>
      <c r="M317" s="28"/>
    </row>
    <row r="318" ht="14.25" customHeight="1">
      <c r="G318" s="28"/>
      <c r="M318" s="28"/>
    </row>
    <row r="319" ht="14.25" customHeight="1">
      <c r="G319" s="28"/>
      <c r="M319" s="28"/>
    </row>
    <row r="320" ht="14.25" customHeight="1">
      <c r="G320" s="28"/>
      <c r="M320" s="28"/>
    </row>
    <row r="321" ht="14.25" customHeight="1">
      <c r="G321" s="28"/>
      <c r="M321" s="28"/>
    </row>
    <row r="322" ht="14.25" customHeight="1">
      <c r="G322" s="28"/>
      <c r="M322" s="28"/>
    </row>
    <row r="323" ht="14.25" customHeight="1">
      <c r="G323" s="28"/>
      <c r="M323" s="28"/>
    </row>
    <row r="324" ht="14.25" customHeight="1">
      <c r="G324" s="28"/>
      <c r="M324" s="28"/>
    </row>
    <row r="325" ht="14.25" customHeight="1">
      <c r="G325" s="28"/>
      <c r="M325" s="28"/>
    </row>
    <row r="326" ht="14.25" customHeight="1">
      <c r="G326" s="28"/>
      <c r="M326" s="28"/>
    </row>
    <row r="327" ht="14.25" customHeight="1">
      <c r="G327" s="28"/>
      <c r="M327" s="28"/>
    </row>
    <row r="328" ht="14.25" customHeight="1">
      <c r="G328" s="28"/>
      <c r="M328" s="28"/>
    </row>
    <row r="329" ht="14.25" customHeight="1">
      <c r="G329" s="28"/>
      <c r="M329" s="28"/>
    </row>
    <row r="330" ht="14.25" customHeight="1">
      <c r="G330" s="28"/>
      <c r="M330" s="28"/>
    </row>
    <row r="331" ht="14.25" customHeight="1">
      <c r="G331" s="28"/>
      <c r="M331" s="28"/>
    </row>
    <row r="332" ht="14.25" customHeight="1">
      <c r="G332" s="28"/>
      <c r="M332" s="28"/>
    </row>
    <row r="333" ht="14.25" customHeight="1">
      <c r="G333" s="28"/>
      <c r="M333" s="28"/>
    </row>
    <row r="334" ht="14.25" customHeight="1">
      <c r="G334" s="28"/>
      <c r="M334" s="28"/>
    </row>
    <row r="335" ht="14.25" customHeight="1">
      <c r="G335" s="28"/>
      <c r="M335" s="28"/>
    </row>
    <row r="336" ht="14.25" customHeight="1">
      <c r="G336" s="28"/>
      <c r="M336" s="28"/>
    </row>
    <row r="337" ht="14.25" customHeight="1">
      <c r="G337" s="28"/>
      <c r="M337" s="28"/>
    </row>
    <row r="338" ht="14.25" customHeight="1">
      <c r="G338" s="28"/>
      <c r="M338" s="28"/>
    </row>
    <row r="339" ht="14.25" customHeight="1">
      <c r="G339" s="28"/>
      <c r="M339" s="28"/>
    </row>
    <row r="340" ht="14.25" customHeight="1">
      <c r="G340" s="28"/>
      <c r="M340" s="28"/>
    </row>
    <row r="341" ht="14.25" customHeight="1">
      <c r="G341" s="28"/>
      <c r="M341" s="28"/>
    </row>
    <row r="342" ht="14.25" customHeight="1">
      <c r="G342" s="28"/>
      <c r="M342" s="28"/>
    </row>
    <row r="343" ht="14.25" customHeight="1">
      <c r="G343" s="28"/>
      <c r="M343" s="28"/>
    </row>
    <row r="344" ht="14.25" customHeight="1">
      <c r="G344" s="28"/>
      <c r="M344" s="28"/>
    </row>
    <row r="345" ht="14.25" customHeight="1">
      <c r="G345" s="28"/>
      <c r="M345" s="28"/>
    </row>
    <row r="346" ht="14.25" customHeight="1">
      <c r="G346" s="28"/>
      <c r="M346" s="28"/>
    </row>
    <row r="347" ht="14.25" customHeight="1">
      <c r="G347" s="28"/>
      <c r="M347" s="28"/>
    </row>
    <row r="348" ht="14.25" customHeight="1">
      <c r="G348" s="28"/>
      <c r="M348" s="28"/>
    </row>
    <row r="349" ht="14.25" customHeight="1">
      <c r="G349" s="28"/>
      <c r="M349" s="28"/>
    </row>
    <row r="350" ht="14.25" customHeight="1">
      <c r="G350" s="28"/>
      <c r="M350" s="28"/>
    </row>
    <row r="351" ht="14.25" customHeight="1">
      <c r="G351" s="28"/>
      <c r="M351" s="28"/>
    </row>
    <row r="352" ht="14.25" customHeight="1">
      <c r="G352" s="28"/>
      <c r="M352" s="28"/>
    </row>
    <row r="353" ht="14.25" customHeight="1">
      <c r="G353" s="28"/>
      <c r="M353" s="28"/>
    </row>
    <row r="354" ht="14.25" customHeight="1">
      <c r="G354" s="28"/>
      <c r="M354" s="28"/>
    </row>
    <row r="355" ht="14.25" customHeight="1">
      <c r="G355" s="28"/>
      <c r="M355" s="28"/>
    </row>
    <row r="356" ht="14.25" customHeight="1">
      <c r="G356" s="28"/>
      <c r="M356" s="28"/>
    </row>
    <row r="357" ht="14.25" customHeight="1">
      <c r="G357" s="28"/>
      <c r="M357" s="28"/>
    </row>
    <row r="358" ht="14.25" customHeight="1">
      <c r="G358" s="28"/>
      <c r="M358" s="28"/>
    </row>
    <row r="359" ht="14.25" customHeight="1">
      <c r="G359" s="28"/>
      <c r="M359" s="28"/>
    </row>
    <row r="360" ht="14.25" customHeight="1">
      <c r="G360" s="28"/>
      <c r="M360" s="28"/>
    </row>
    <row r="361" ht="14.25" customHeight="1">
      <c r="G361" s="28"/>
      <c r="M361" s="28"/>
    </row>
    <row r="362" ht="14.25" customHeight="1">
      <c r="G362" s="28"/>
      <c r="M362" s="28"/>
    </row>
    <row r="363" ht="14.25" customHeight="1">
      <c r="G363" s="28"/>
      <c r="M363" s="28"/>
    </row>
    <row r="364" ht="14.25" customHeight="1">
      <c r="G364" s="28"/>
      <c r="M364" s="28"/>
    </row>
    <row r="365" ht="14.25" customHeight="1">
      <c r="G365" s="28"/>
      <c r="M365" s="28"/>
    </row>
    <row r="366" ht="14.25" customHeight="1">
      <c r="G366" s="28"/>
      <c r="M366" s="28"/>
    </row>
    <row r="367" ht="14.25" customHeight="1">
      <c r="G367" s="28"/>
      <c r="M367" s="28"/>
    </row>
    <row r="368" ht="14.25" customHeight="1">
      <c r="G368" s="28"/>
      <c r="M368" s="28"/>
    </row>
    <row r="369" ht="14.25" customHeight="1">
      <c r="G369" s="28"/>
      <c r="M369" s="28"/>
    </row>
    <row r="370" ht="14.25" customHeight="1">
      <c r="G370" s="28"/>
      <c r="M370" s="28"/>
    </row>
    <row r="371" ht="14.25" customHeight="1">
      <c r="G371" s="28"/>
      <c r="M371" s="28"/>
    </row>
    <row r="372" ht="14.25" customHeight="1">
      <c r="G372" s="28"/>
      <c r="M372" s="28"/>
    </row>
    <row r="373" ht="14.25" customHeight="1">
      <c r="G373" s="28"/>
      <c r="M373" s="28"/>
    </row>
    <row r="374" ht="14.25" customHeight="1">
      <c r="G374" s="28"/>
      <c r="M374" s="28"/>
    </row>
    <row r="375" ht="14.25" customHeight="1">
      <c r="G375" s="28"/>
      <c r="M375" s="28"/>
    </row>
    <row r="376" ht="14.25" customHeight="1">
      <c r="G376" s="28"/>
      <c r="M376" s="28"/>
    </row>
    <row r="377" ht="14.25" customHeight="1">
      <c r="G377" s="28"/>
      <c r="M377" s="28"/>
    </row>
    <row r="378" ht="14.25" customHeight="1">
      <c r="G378" s="28"/>
      <c r="M378" s="28"/>
    </row>
    <row r="379" ht="14.25" customHeight="1">
      <c r="G379" s="28"/>
      <c r="M379" s="28"/>
    </row>
    <row r="380" ht="14.25" customHeight="1">
      <c r="G380" s="28"/>
      <c r="M380" s="28"/>
    </row>
    <row r="381" ht="14.25" customHeight="1">
      <c r="G381" s="28"/>
      <c r="M381" s="28"/>
    </row>
    <row r="382" ht="14.25" customHeight="1">
      <c r="G382" s="28"/>
      <c r="M382" s="28"/>
    </row>
    <row r="383" ht="14.25" customHeight="1">
      <c r="G383" s="28"/>
      <c r="M383" s="28"/>
    </row>
    <row r="384" ht="14.25" customHeight="1">
      <c r="G384" s="28"/>
      <c r="M384" s="28"/>
    </row>
    <row r="385" ht="14.25" customHeight="1">
      <c r="G385" s="28"/>
      <c r="M385" s="28"/>
    </row>
    <row r="386" ht="14.25" customHeight="1">
      <c r="G386" s="28"/>
      <c r="M386" s="28"/>
    </row>
    <row r="387" ht="14.25" customHeight="1">
      <c r="G387" s="28"/>
      <c r="M387" s="28"/>
    </row>
    <row r="388" ht="14.25" customHeight="1">
      <c r="G388" s="28"/>
      <c r="M388" s="28"/>
    </row>
    <row r="389" ht="14.25" customHeight="1">
      <c r="G389" s="28"/>
      <c r="M389" s="28"/>
    </row>
    <row r="390" ht="14.25" customHeight="1">
      <c r="G390" s="28"/>
      <c r="M390" s="28"/>
    </row>
    <row r="391" ht="14.25" customHeight="1">
      <c r="G391" s="28"/>
      <c r="M391" s="28"/>
    </row>
    <row r="392" ht="14.25" customHeight="1">
      <c r="G392" s="28"/>
      <c r="M392" s="28"/>
    </row>
    <row r="393" ht="14.25" customHeight="1">
      <c r="G393" s="28"/>
      <c r="M393" s="28"/>
    </row>
    <row r="394" ht="14.25" customHeight="1">
      <c r="G394" s="28"/>
      <c r="M394" s="28"/>
    </row>
    <row r="395" ht="14.25" customHeight="1">
      <c r="G395" s="28"/>
      <c r="M395" s="28"/>
    </row>
    <row r="396" ht="14.25" customHeight="1">
      <c r="G396" s="28"/>
      <c r="M396" s="28"/>
    </row>
    <row r="397" ht="14.25" customHeight="1">
      <c r="G397" s="28"/>
      <c r="M397" s="28"/>
    </row>
    <row r="398" ht="14.25" customHeight="1">
      <c r="G398" s="28"/>
      <c r="M398" s="28"/>
    </row>
    <row r="399" ht="14.25" customHeight="1">
      <c r="G399" s="28"/>
      <c r="M399" s="28"/>
    </row>
    <row r="400" ht="14.25" customHeight="1">
      <c r="G400" s="28"/>
      <c r="M400" s="28"/>
    </row>
    <row r="401" ht="14.25" customHeight="1">
      <c r="G401" s="28"/>
      <c r="M401" s="28"/>
    </row>
    <row r="402" ht="14.25" customHeight="1">
      <c r="G402" s="28"/>
      <c r="M402" s="28"/>
    </row>
    <row r="403" ht="14.25" customHeight="1">
      <c r="G403" s="28"/>
      <c r="M403" s="28"/>
    </row>
    <row r="404" ht="14.25" customHeight="1">
      <c r="G404" s="28"/>
      <c r="M404" s="28"/>
    </row>
    <row r="405" ht="14.25" customHeight="1">
      <c r="G405" s="28"/>
      <c r="M405" s="28"/>
    </row>
    <row r="406" ht="14.25" customHeight="1">
      <c r="G406" s="28"/>
      <c r="M406" s="28"/>
    </row>
    <row r="407" ht="14.25" customHeight="1">
      <c r="G407" s="28"/>
      <c r="M407" s="28"/>
    </row>
    <row r="408" ht="14.25" customHeight="1">
      <c r="G408" s="28"/>
      <c r="M408" s="28"/>
    </row>
    <row r="409" ht="14.25" customHeight="1">
      <c r="G409" s="28"/>
      <c r="M409" s="28"/>
    </row>
    <row r="410" ht="14.25" customHeight="1">
      <c r="G410" s="28"/>
      <c r="M410" s="28"/>
    </row>
    <row r="411" ht="14.25" customHeight="1">
      <c r="G411" s="28"/>
      <c r="M411" s="28"/>
    </row>
    <row r="412" ht="14.25" customHeight="1">
      <c r="G412" s="28"/>
      <c r="M412" s="28"/>
    </row>
    <row r="413" ht="14.25" customHeight="1">
      <c r="G413" s="28"/>
      <c r="M413" s="28"/>
    </row>
    <row r="414" ht="14.25" customHeight="1">
      <c r="G414" s="28"/>
      <c r="M414" s="28"/>
    </row>
    <row r="415" ht="14.25" customHeight="1">
      <c r="G415" s="28"/>
      <c r="M415" s="28"/>
    </row>
    <row r="416" ht="14.25" customHeight="1">
      <c r="G416" s="28"/>
      <c r="M416" s="28"/>
    </row>
    <row r="417" ht="14.25" customHeight="1">
      <c r="G417" s="28"/>
      <c r="M417" s="28"/>
    </row>
    <row r="418" ht="14.25" customHeight="1">
      <c r="G418" s="28"/>
      <c r="M418" s="28"/>
    </row>
    <row r="419" ht="14.25" customHeight="1">
      <c r="G419" s="28"/>
      <c r="M419" s="28"/>
    </row>
    <row r="420" ht="14.25" customHeight="1">
      <c r="G420" s="28"/>
      <c r="M420" s="28"/>
    </row>
    <row r="421" ht="14.25" customHeight="1">
      <c r="G421" s="28"/>
      <c r="M421" s="28"/>
    </row>
    <row r="422" ht="14.25" customHeight="1">
      <c r="G422" s="28"/>
      <c r="M422" s="28"/>
    </row>
    <row r="423" ht="14.25" customHeight="1">
      <c r="G423" s="28"/>
      <c r="M423" s="28"/>
    </row>
    <row r="424" ht="14.25" customHeight="1">
      <c r="G424" s="28"/>
      <c r="M424" s="28"/>
    </row>
    <row r="425" ht="14.25" customHeight="1">
      <c r="G425" s="28"/>
      <c r="M425" s="28"/>
    </row>
    <row r="426" ht="14.25" customHeight="1">
      <c r="G426" s="28"/>
      <c r="M426" s="28"/>
    </row>
    <row r="427" ht="14.25" customHeight="1">
      <c r="G427" s="28"/>
      <c r="M427" s="28"/>
    </row>
    <row r="428" ht="14.25" customHeight="1">
      <c r="G428" s="28"/>
      <c r="M428" s="28"/>
    </row>
    <row r="429" ht="14.25" customHeight="1">
      <c r="G429" s="28"/>
      <c r="M429" s="28"/>
    </row>
    <row r="430" ht="14.25" customHeight="1">
      <c r="G430" s="28"/>
      <c r="M430" s="28"/>
    </row>
    <row r="431" ht="14.25" customHeight="1">
      <c r="G431" s="28"/>
      <c r="M431" s="28"/>
    </row>
    <row r="432" ht="14.25" customHeight="1">
      <c r="G432" s="28"/>
      <c r="M432" s="28"/>
    </row>
    <row r="433" ht="14.25" customHeight="1">
      <c r="G433" s="28"/>
      <c r="M433" s="28"/>
    </row>
    <row r="434" ht="14.25" customHeight="1">
      <c r="G434" s="28"/>
      <c r="M434" s="28"/>
    </row>
    <row r="435" ht="14.25" customHeight="1">
      <c r="G435" s="28"/>
      <c r="M435" s="28"/>
    </row>
    <row r="436" ht="14.25" customHeight="1">
      <c r="G436" s="28"/>
      <c r="M436" s="28"/>
    </row>
    <row r="437" ht="14.25" customHeight="1">
      <c r="G437" s="28"/>
      <c r="M437" s="28"/>
    </row>
    <row r="438" ht="14.25" customHeight="1">
      <c r="G438" s="28"/>
      <c r="M438" s="28"/>
    </row>
    <row r="439" ht="14.25" customHeight="1">
      <c r="G439" s="28"/>
      <c r="M439" s="28"/>
    </row>
    <row r="440" ht="14.25" customHeight="1">
      <c r="G440" s="28"/>
      <c r="M440" s="28"/>
    </row>
    <row r="441" ht="14.25" customHeight="1">
      <c r="G441" s="28"/>
      <c r="M441" s="28"/>
    </row>
    <row r="442" ht="14.25" customHeight="1">
      <c r="G442" s="28"/>
      <c r="M442" s="28"/>
    </row>
    <row r="443" ht="14.25" customHeight="1">
      <c r="G443" s="28"/>
      <c r="M443" s="28"/>
    </row>
    <row r="444" ht="14.25" customHeight="1">
      <c r="G444" s="28"/>
      <c r="M444" s="28"/>
    </row>
    <row r="445" ht="14.25" customHeight="1">
      <c r="G445" s="28"/>
      <c r="M445" s="28"/>
    </row>
    <row r="446" ht="14.25" customHeight="1">
      <c r="G446" s="28"/>
      <c r="M446" s="28"/>
    </row>
    <row r="447" ht="14.25" customHeight="1">
      <c r="G447" s="28"/>
      <c r="M447" s="28"/>
    </row>
    <row r="448" ht="14.25" customHeight="1">
      <c r="G448" s="28"/>
      <c r="M448" s="28"/>
    </row>
    <row r="449" ht="14.25" customHeight="1">
      <c r="G449" s="28"/>
      <c r="M449" s="28"/>
    </row>
    <row r="450" ht="14.25" customHeight="1">
      <c r="G450" s="28"/>
      <c r="M450" s="28"/>
    </row>
    <row r="451" ht="14.25" customHeight="1">
      <c r="G451" s="28"/>
      <c r="M451" s="28"/>
    </row>
    <row r="452" ht="14.25" customHeight="1">
      <c r="G452" s="28"/>
      <c r="M452" s="28"/>
    </row>
    <row r="453" ht="14.25" customHeight="1">
      <c r="G453" s="28"/>
      <c r="M453" s="28"/>
    </row>
    <row r="454" ht="14.25" customHeight="1">
      <c r="G454" s="28"/>
      <c r="M454" s="28"/>
    </row>
    <row r="455" ht="14.25" customHeight="1">
      <c r="G455" s="28"/>
      <c r="M455" s="28"/>
    </row>
    <row r="456" ht="14.25" customHeight="1">
      <c r="G456" s="28"/>
      <c r="M456" s="28"/>
    </row>
    <row r="457" ht="14.25" customHeight="1">
      <c r="G457" s="28"/>
      <c r="M457" s="28"/>
    </row>
    <row r="458" ht="14.25" customHeight="1">
      <c r="G458" s="28"/>
      <c r="M458" s="28"/>
    </row>
    <row r="459" ht="14.25" customHeight="1">
      <c r="G459" s="28"/>
      <c r="M459" s="28"/>
    </row>
    <row r="460" ht="14.25" customHeight="1">
      <c r="G460" s="28"/>
      <c r="M460" s="28"/>
    </row>
    <row r="461" ht="14.25" customHeight="1">
      <c r="G461" s="28"/>
      <c r="M461" s="28"/>
    </row>
    <row r="462" ht="14.25" customHeight="1">
      <c r="G462" s="28"/>
      <c r="M462" s="28"/>
    </row>
    <row r="463" ht="14.25" customHeight="1">
      <c r="G463" s="28"/>
      <c r="M463" s="28"/>
    </row>
    <row r="464" ht="14.25" customHeight="1">
      <c r="G464" s="28"/>
      <c r="M464" s="28"/>
    </row>
    <row r="465" ht="14.25" customHeight="1">
      <c r="G465" s="28"/>
      <c r="M465" s="28"/>
    </row>
    <row r="466" ht="14.25" customHeight="1">
      <c r="G466" s="28"/>
      <c r="M466" s="28"/>
    </row>
    <row r="467" ht="14.25" customHeight="1">
      <c r="G467" s="28"/>
      <c r="M467" s="28"/>
    </row>
    <row r="468" ht="14.25" customHeight="1">
      <c r="G468" s="28"/>
      <c r="M468" s="28"/>
    </row>
    <row r="469" ht="14.25" customHeight="1">
      <c r="G469" s="28"/>
      <c r="M469" s="28"/>
    </row>
    <row r="470" ht="14.25" customHeight="1">
      <c r="G470" s="28"/>
      <c r="M470" s="28"/>
    </row>
    <row r="471" ht="14.25" customHeight="1">
      <c r="G471" s="28"/>
      <c r="M471" s="28"/>
    </row>
    <row r="472" ht="14.25" customHeight="1">
      <c r="G472" s="28"/>
      <c r="M472" s="28"/>
    </row>
    <row r="473" ht="14.25" customHeight="1">
      <c r="G473" s="28"/>
      <c r="M473" s="28"/>
    </row>
    <row r="474" ht="14.25" customHeight="1">
      <c r="G474" s="28"/>
      <c r="M474" s="28"/>
    </row>
    <row r="475" ht="14.25" customHeight="1">
      <c r="G475" s="28"/>
      <c r="M475" s="28"/>
    </row>
    <row r="476" ht="14.25" customHeight="1">
      <c r="G476" s="28"/>
      <c r="M476" s="28"/>
    </row>
    <row r="477" ht="14.25" customHeight="1">
      <c r="G477" s="28"/>
      <c r="M477" s="28"/>
    </row>
    <row r="478" ht="14.25" customHeight="1">
      <c r="G478" s="28"/>
      <c r="M478" s="28"/>
    </row>
    <row r="479" ht="14.25" customHeight="1">
      <c r="G479" s="28"/>
      <c r="M479" s="28"/>
    </row>
    <row r="480" ht="14.25" customHeight="1">
      <c r="G480" s="28"/>
      <c r="M480" s="28"/>
    </row>
    <row r="481" ht="14.25" customHeight="1">
      <c r="G481" s="28"/>
      <c r="M481" s="28"/>
    </row>
    <row r="482" ht="14.25" customHeight="1">
      <c r="G482" s="28"/>
      <c r="M482" s="28"/>
    </row>
    <row r="483" ht="14.25" customHeight="1">
      <c r="G483" s="28"/>
      <c r="M483" s="28"/>
    </row>
    <row r="484" ht="14.25" customHeight="1">
      <c r="G484" s="28"/>
      <c r="M484" s="28"/>
    </row>
    <row r="485" ht="14.25" customHeight="1">
      <c r="G485" s="28"/>
      <c r="M485" s="28"/>
    </row>
    <row r="486" ht="14.25" customHeight="1">
      <c r="G486" s="28"/>
      <c r="M486" s="28"/>
    </row>
    <row r="487" ht="14.25" customHeight="1">
      <c r="G487" s="28"/>
      <c r="M487" s="28"/>
    </row>
    <row r="488" ht="14.25" customHeight="1">
      <c r="G488" s="28"/>
      <c r="M488" s="28"/>
    </row>
    <row r="489" ht="14.25" customHeight="1">
      <c r="G489" s="28"/>
      <c r="M489" s="28"/>
    </row>
    <row r="490" ht="14.25" customHeight="1">
      <c r="G490" s="28"/>
      <c r="M490" s="28"/>
    </row>
    <row r="491" ht="14.25" customHeight="1">
      <c r="G491" s="28"/>
      <c r="M491" s="28"/>
    </row>
    <row r="492" ht="14.25" customHeight="1">
      <c r="G492" s="28"/>
      <c r="M492" s="28"/>
    </row>
    <row r="493" ht="14.25" customHeight="1">
      <c r="G493" s="28"/>
      <c r="M493" s="28"/>
    </row>
    <row r="494" ht="14.25" customHeight="1">
      <c r="G494" s="28"/>
      <c r="M494" s="28"/>
    </row>
    <row r="495" ht="14.25" customHeight="1">
      <c r="G495" s="28"/>
      <c r="M495" s="28"/>
    </row>
    <row r="496" ht="14.25" customHeight="1">
      <c r="G496" s="28"/>
      <c r="M496" s="28"/>
    </row>
    <row r="497" ht="14.25" customHeight="1">
      <c r="G497" s="28"/>
      <c r="M497" s="28"/>
    </row>
    <row r="498" ht="14.25" customHeight="1">
      <c r="G498" s="28"/>
      <c r="M498" s="28"/>
    </row>
    <row r="499" ht="14.25" customHeight="1">
      <c r="G499" s="28"/>
      <c r="M499" s="28"/>
    </row>
    <row r="500" ht="14.25" customHeight="1">
      <c r="G500" s="28"/>
      <c r="M500" s="28"/>
    </row>
    <row r="501" ht="14.25" customHeight="1">
      <c r="G501" s="28"/>
      <c r="M501" s="28"/>
    </row>
    <row r="502" ht="14.25" customHeight="1">
      <c r="G502" s="28"/>
      <c r="M502" s="28"/>
    </row>
    <row r="503" ht="14.25" customHeight="1">
      <c r="G503" s="28"/>
      <c r="M503" s="28"/>
    </row>
    <row r="504" ht="14.25" customHeight="1">
      <c r="G504" s="28"/>
      <c r="M504" s="28"/>
    </row>
    <row r="505" ht="14.25" customHeight="1">
      <c r="G505" s="28"/>
      <c r="M505" s="28"/>
    </row>
    <row r="506" ht="14.25" customHeight="1">
      <c r="G506" s="28"/>
      <c r="M506" s="28"/>
    </row>
    <row r="507" ht="14.25" customHeight="1">
      <c r="G507" s="28"/>
      <c r="M507" s="28"/>
    </row>
    <row r="508" ht="14.25" customHeight="1">
      <c r="G508" s="28"/>
      <c r="M508" s="28"/>
    </row>
    <row r="509" ht="14.25" customHeight="1">
      <c r="G509" s="28"/>
      <c r="M509" s="28"/>
    </row>
    <row r="510" ht="14.25" customHeight="1">
      <c r="G510" s="28"/>
      <c r="M510" s="28"/>
    </row>
    <row r="511" ht="14.25" customHeight="1">
      <c r="G511" s="28"/>
      <c r="M511" s="28"/>
    </row>
    <row r="512" ht="14.25" customHeight="1">
      <c r="G512" s="28"/>
      <c r="M512" s="28"/>
    </row>
    <row r="513" ht="14.25" customHeight="1">
      <c r="G513" s="28"/>
      <c r="M513" s="28"/>
    </row>
    <row r="514" ht="14.25" customHeight="1">
      <c r="G514" s="28"/>
      <c r="M514" s="28"/>
    </row>
    <row r="515" ht="14.25" customHeight="1">
      <c r="G515" s="28"/>
      <c r="M515" s="28"/>
    </row>
    <row r="516" ht="14.25" customHeight="1">
      <c r="G516" s="28"/>
      <c r="M516" s="28"/>
    </row>
    <row r="517" ht="14.25" customHeight="1">
      <c r="G517" s="28"/>
      <c r="M517" s="28"/>
    </row>
    <row r="518" ht="14.25" customHeight="1">
      <c r="G518" s="28"/>
      <c r="M518" s="28"/>
    </row>
    <row r="519" ht="14.25" customHeight="1">
      <c r="G519" s="28"/>
      <c r="M519" s="28"/>
    </row>
    <row r="520" ht="14.25" customHeight="1">
      <c r="G520" s="28"/>
      <c r="M520" s="28"/>
    </row>
    <row r="521" ht="14.25" customHeight="1">
      <c r="G521" s="28"/>
      <c r="M521" s="28"/>
    </row>
    <row r="522" ht="14.25" customHeight="1">
      <c r="G522" s="28"/>
      <c r="M522" s="28"/>
    </row>
    <row r="523" ht="14.25" customHeight="1">
      <c r="G523" s="28"/>
      <c r="M523" s="28"/>
    </row>
    <row r="524" ht="14.25" customHeight="1">
      <c r="G524" s="28"/>
      <c r="M524" s="28"/>
    </row>
    <row r="525" ht="14.25" customHeight="1">
      <c r="G525" s="28"/>
      <c r="M525" s="28"/>
    </row>
    <row r="526" ht="14.25" customHeight="1">
      <c r="G526" s="28"/>
      <c r="M526" s="28"/>
    </row>
    <row r="527" ht="14.25" customHeight="1">
      <c r="G527" s="28"/>
      <c r="M527" s="28"/>
    </row>
    <row r="528" ht="14.25" customHeight="1">
      <c r="G528" s="28"/>
      <c r="M528" s="28"/>
    </row>
    <row r="529" ht="14.25" customHeight="1">
      <c r="G529" s="28"/>
      <c r="M529" s="28"/>
    </row>
    <row r="530" ht="14.25" customHeight="1">
      <c r="G530" s="28"/>
      <c r="M530" s="28"/>
    </row>
    <row r="531" ht="14.25" customHeight="1">
      <c r="G531" s="28"/>
      <c r="M531" s="28"/>
    </row>
    <row r="532" ht="14.25" customHeight="1">
      <c r="G532" s="28"/>
      <c r="M532" s="28"/>
    </row>
    <row r="533" ht="14.25" customHeight="1">
      <c r="G533" s="28"/>
      <c r="M533" s="28"/>
    </row>
    <row r="534" ht="14.25" customHeight="1">
      <c r="G534" s="28"/>
      <c r="M534" s="28"/>
    </row>
    <row r="535" ht="14.25" customHeight="1">
      <c r="G535" s="28"/>
      <c r="M535" s="28"/>
    </row>
    <row r="536" ht="14.25" customHeight="1">
      <c r="G536" s="28"/>
      <c r="M536" s="28"/>
    </row>
    <row r="537" ht="14.25" customHeight="1">
      <c r="G537" s="28"/>
      <c r="M537" s="28"/>
    </row>
    <row r="538" ht="14.25" customHeight="1">
      <c r="G538" s="28"/>
      <c r="M538" s="28"/>
    </row>
    <row r="539" ht="14.25" customHeight="1">
      <c r="G539" s="28"/>
      <c r="M539" s="28"/>
    </row>
    <row r="540" ht="14.25" customHeight="1">
      <c r="G540" s="28"/>
      <c r="M540" s="28"/>
    </row>
    <row r="541" ht="14.25" customHeight="1">
      <c r="G541" s="28"/>
      <c r="M541" s="28"/>
    </row>
    <row r="542" ht="14.25" customHeight="1">
      <c r="G542" s="28"/>
      <c r="M542" s="28"/>
    </row>
    <row r="543" ht="14.25" customHeight="1">
      <c r="G543" s="28"/>
      <c r="M543" s="28"/>
    </row>
    <row r="544" ht="14.25" customHeight="1">
      <c r="G544" s="28"/>
      <c r="M544" s="28"/>
    </row>
    <row r="545" ht="14.25" customHeight="1">
      <c r="G545" s="28"/>
      <c r="M545" s="28"/>
    </row>
    <row r="546" ht="14.25" customHeight="1">
      <c r="G546" s="28"/>
      <c r="M546" s="28"/>
    </row>
    <row r="547" ht="14.25" customHeight="1">
      <c r="G547" s="28"/>
      <c r="M547" s="28"/>
    </row>
    <row r="548" ht="14.25" customHeight="1">
      <c r="G548" s="28"/>
      <c r="M548" s="28"/>
    </row>
    <row r="549" ht="14.25" customHeight="1">
      <c r="G549" s="28"/>
      <c r="M549" s="28"/>
    </row>
    <row r="550" ht="14.25" customHeight="1">
      <c r="G550" s="28"/>
      <c r="M550" s="28"/>
    </row>
    <row r="551" ht="14.25" customHeight="1">
      <c r="G551" s="28"/>
      <c r="M551" s="28"/>
    </row>
    <row r="552" ht="14.25" customHeight="1">
      <c r="G552" s="28"/>
      <c r="M552" s="28"/>
    </row>
    <row r="553" ht="14.25" customHeight="1">
      <c r="G553" s="28"/>
      <c r="M553" s="28"/>
    </row>
    <row r="554" ht="14.25" customHeight="1">
      <c r="G554" s="28"/>
      <c r="M554" s="28"/>
    </row>
    <row r="555" ht="14.25" customHeight="1">
      <c r="G555" s="28"/>
      <c r="M555" s="28"/>
    </row>
    <row r="556" ht="14.25" customHeight="1">
      <c r="G556" s="28"/>
      <c r="M556" s="28"/>
    </row>
    <row r="557" ht="14.25" customHeight="1">
      <c r="G557" s="28"/>
      <c r="M557" s="28"/>
    </row>
    <row r="558" ht="14.25" customHeight="1">
      <c r="G558" s="28"/>
      <c r="M558" s="28"/>
    </row>
    <row r="559" ht="14.25" customHeight="1">
      <c r="G559" s="28"/>
      <c r="M559" s="28"/>
    </row>
    <row r="560" ht="14.25" customHeight="1">
      <c r="G560" s="28"/>
      <c r="M560" s="28"/>
    </row>
    <row r="561" ht="14.25" customHeight="1">
      <c r="G561" s="28"/>
      <c r="M561" s="28"/>
    </row>
    <row r="562" ht="14.25" customHeight="1">
      <c r="G562" s="28"/>
      <c r="M562" s="28"/>
    </row>
    <row r="563" ht="14.25" customHeight="1">
      <c r="G563" s="28"/>
      <c r="M563" s="28"/>
    </row>
    <row r="564" ht="14.25" customHeight="1">
      <c r="G564" s="28"/>
      <c r="M564" s="28"/>
    </row>
    <row r="565" ht="14.25" customHeight="1">
      <c r="G565" s="28"/>
      <c r="M565" s="28"/>
    </row>
    <row r="566" ht="14.25" customHeight="1">
      <c r="G566" s="28"/>
      <c r="M566" s="28"/>
    </row>
    <row r="567" ht="14.25" customHeight="1">
      <c r="G567" s="28"/>
      <c r="M567" s="28"/>
    </row>
    <row r="568" ht="14.25" customHeight="1">
      <c r="G568" s="28"/>
      <c r="M568" s="28"/>
    </row>
    <row r="569" ht="14.25" customHeight="1">
      <c r="G569" s="28"/>
      <c r="M569" s="28"/>
    </row>
    <row r="570" ht="14.25" customHeight="1">
      <c r="G570" s="28"/>
      <c r="M570" s="28"/>
    </row>
    <row r="571" ht="14.25" customHeight="1">
      <c r="G571" s="28"/>
      <c r="M571" s="28"/>
    </row>
    <row r="572" ht="14.25" customHeight="1">
      <c r="G572" s="28"/>
      <c r="M572" s="28"/>
    </row>
    <row r="573" ht="14.25" customHeight="1">
      <c r="G573" s="28"/>
      <c r="M573" s="28"/>
    </row>
    <row r="574" ht="14.25" customHeight="1">
      <c r="G574" s="28"/>
      <c r="M574" s="28"/>
    </row>
    <row r="575" ht="14.25" customHeight="1">
      <c r="G575" s="28"/>
      <c r="M575" s="28"/>
    </row>
    <row r="576" ht="14.25" customHeight="1">
      <c r="G576" s="28"/>
      <c r="M576" s="28"/>
    </row>
    <row r="577" ht="14.25" customHeight="1">
      <c r="G577" s="28"/>
      <c r="M577" s="28"/>
    </row>
    <row r="578" ht="14.25" customHeight="1">
      <c r="G578" s="28"/>
      <c r="M578" s="28"/>
    </row>
    <row r="579" ht="14.25" customHeight="1">
      <c r="G579" s="28"/>
      <c r="M579" s="28"/>
    </row>
    <row r="580" ht="14.25" customHeight="1">
      <c r="G580" s="28"/>
      <c r="M580" s="28"/>
    </row>
    <row r="581" ht="14.25" customHeight="1">
      <c r="G581" s="28"/>
      <c r="M581" s="28"/>
    </row>
    <row r="582" ht="14.25" customHeight="1">
      <c r="G582" s="28"/>
      <c r="M582" s="28"/>
    </row>
    <row r="583" ht="14.25" customHeight="1">
      <c r="G583" s="28"/>
      <c r="M583" s="28"/>
    </row>
    <row r="584" ht="14.25" customHeight="1">
      <c r="G584" s="28"/>
      <c r="M584" s="28"/>
    </row>
    <row r="585" ht="14.25" customHeight="1">
      <c r="G585" s="28"/>
      <c r="M585" s="28"/>
    </row>
    <row r="586" ht="14.25" customHeight="1">
      <c r="G586" s="28"/>
      <c r="M586" s="28"/>
    </row>
    <row r="587" ht="14.25" customHeight="1">
      <c r="G587" s="28"/>
      <c r="M587" s="28"/>
    </row>
    <row r="588" ht="14.25" customHeight="1">
      <c r="G588" s="28"/>
      <c r="M588" s="28"/>
    </row>
    <row r="589" ht="14.25" customHeight="1">
      <c r="G589" s="28"/>
      <c r="M589" s="28"/>
    </row>
    <row r="590" ht="14.25" customHeight="1">
      <c r="G590" s="28"/>
      <c r="M590" s="28"/>
    </row>
    <row r="591" ht="14.25" customHeight="1">
      <c r="G591" s="28"/>
      <c r="M591" s="28"/>
    </row>
    <row r="592" ht="14.25" customHeight="1">
      <c r="G592" s="28"/>
      <c r="M592" s="28"/>
    </row>
    <row r="593" ht="14.25" customHeight="1">
      <c r="G593" s="28"/>
      <c r="M593" s="28"/>
    </row>
    <row r="594" ht="14.25" customHeight="1">
      <c r="G594" s="28"/>
      <c r="M594" s="28"/>
    </row>
    <row r="595" ht="14.25" customHeight="1">
      <c r="G595" s="28"/>
      <c r="M595" s="28"/>
    </row>
    <row r="596" ht="14.25" customHeight="1">
      <c r="G596" s="28"/>
      <c r="M596" s="28"/>
    </row>
    <row r="597" ht="14.25" customHeight="1">
      <c r="G597" s="28"/>
      <c r="M597" s="28"/>
    </row>
    <row r="598" ht="14.25" customHeight="1">
      <c r="G598" s="28"/>
      <c r="M598" s="28"/>
    </row>
    <row r="599" ht="14.25" customHeight="1">
      <c r="G599" s="28"/>
      <c r="M599" s="28"/>
    </row>
    <row r="600" ht="14.25" customHeight="1">
      <c r="G600" s="28"/>
      <c r="M600" s="28"/>
    </row>
    <row r="601" ht="14.25" customHeight="1">
      <c r="G601" s="28"/>
      <c r="M601" s="28"/>
    </row>
    <row r="602" ht="14.25" customHeight="1">
      <c r="G602" s="28"/>
      <c r="M602" s="28"/>
    </row>
    <row r="603" ht="14.25" customHeight="1">
      <c r="G603" s="28"/>
      <c r="M603" s="28"/>
    </row>
    <row r="604" ht="14.25" customHeight="1">
      <c r="G604" s="28"/>
      <c r="M604" s="28"/>
    </row>
    <row r="605" ht="14.25" customHeight="1">
      <c r="G605" s="28"/>
      <c r="M605" s="28"/>
    </row>
    <row r="606" ht="14.25" customHeight="1">
      <c r="G606" s="28"/>
      <c r="M606" s="28"/>
    </row>
    <row r="607" ht="14.25" customHeight="1">
      <c r="G607" s="28"/>
      <c r="M607" s="28"/>
    </row>
    <row r="608" ht="14.25" customHeight="1">
      <c r="G608" s="28"/>
      <c r="M608" s="28"/>
    </row>
    <row r="609" ht="14.25" customHeight="1">
      <c r="G609" s="28"/>
      <c r="M609" s="28"/>
    </row>
    <row r="610" ht="14.25" customHeight="1">
      <c r="G610" s="28"/>
      <c r="M610" s="28"/>
    </row>
    <row r="611" ht="14.25" customHeight="1">
      <c r="G611" s="28"/>
      <c r="M611" s="28"/>
    </row>
    <row r="612" ht="14.25" customHeight="1">
      <c r="G612" s="28"/>
      <c r="M612" s="28"/>
    </row>
    <row r="613" ht="14.25" customHeight="1">
      <c r="G613" s="28"/>
      <c r="M613" s="28"/>
    </row>
    <row r="614" ht="14.25" customHeight="1">
      <c r="G614" s="28"/>
      <c r="M614" s="28"/>
    </row>
    <row r="615" ht="14.25" customHeight="1">
      <c r="G615" s="28"/>
      <c r="M615" s="28"/>
    </row>
    <row r="616" ht="14.25" customHeight="1">
      <c r="G616" s="28"/>
      <c r="M616" s="28"/>
    </row>
    <row r="617" ht="14.25" customHeight="1">
      <c r="G617" s="28"/>
      <c r="M617" s="28"/>
    </row>
    <row r="618" ht="14.25" customHeight="1">
      <c r="G618" s="28"/>
      <c r="M618" s="28"/>
    </row>
    <row r="619" ht="14.25" customHeight="1">
      <c r="G619" s="28"/>
      <c r="M619" s="28"/>
    </row>
    <row r="620" ht="14.25" customHeight="1">
      <c r="G620" s="28"/>
      <c r="M620" s="28"/>
    </row>
    <row r="621" ht="14.25" customHeight="1">
      <c r="G621" s="28"/>
      <c r="M621" s="28"/>
    </row>
    <row r="622" ht="14.25" customHeight="1">
      <c r="G622" s="28"/>
      <c r="M622" s="28"/>
    </row>
    <row r="623" ht="14.25" customHeight="1">
      <c r="G623" s="28"/>
      <c r="M623" s="28"/>
    </row>
    <row r="624" ht="14.25" customHeight="1">
      <c r="G624" s="28"/>
      <c r="M624" s="28"/>
    </row>
    <row r="625" ht="14.25" customHeight="1">
      <c r="G625" s="28"/>
      <c r="M625" s="28"/>
    </row>
    <row r="626" ht="14.25" customHeight="1">
      <c r="G626" s="28"/>
      <c r="M626" s="28"/>
    </row>
    <row r="627" ht="14.25" customHeight="1">
      <c r="G627" s="28"/>
      <c r="M627" s="28"/>
    </row>
    <row r="628" ht="14.25" customHeight="1">
      <c r="G628" s="28"/>
      <c r="M628" s="28"/>
    </row>
    <row r="629" ht="14.25" customHeight="1">
      <c r="G629" s="28"/>
      <c r="M629" s="28"/>
    </row>
    <row r="630" ht="14.25" customHeight="1">
      <c r="G630" s="28"/>
      <c r="M630" s="28"/>
    </row>
    <row r="631" ht="14.25" customHeight="1">
      <c r="G631" s="28"/>
      <c r="M631" s="28"/>
    </row>
    <row r="632" ht="14.25" customHeight="1">
      <c r="G632" s="28"/>
      <c r="M632" s="28"/>
    </row>
    <row r="633" ht="14.25" customHeight="1">
      <c r="G633" s="28"/>
      <c r="M633" s="28"/>
    </row>
    <row r="634" ht="14.25" customHeight="1">
      <c r="G634" s="28"/>
      <c r="M634" s="28"/>
    </row>
    <row r="635" ht="14.25" customHeight="1">
      <c r="G635" s="28"/>
      <c r="M635" s="28"/>
    </row>
    <row r="636" ht="14.25" customHeight="1">
      <c r="G636" s="28"/>
      <c r="M636" s="28"/>
    </row>
    <row r="637" ht="14.25" customHeight="1">
      <c r="G637" s="28"/>
      <c r="M637" s="28"/>
    </row>
    <row r="638" ht="14.25" customHeight="1">
      <c r="G638" s="28"/>
      <c r="M638" s="28"/>
    </row>
    <row r="639" ht="14.25" customHeight="1">
      <c r="G639" s="28"/>
      <c r="M639" s="28"/>
    </row>
    <row r="640" ht="14.25" customHeight="1">
      <c r="G640" s="28"/>
      <c r="M640" s="28"/>
    </row>
    <row r="641" ht="14.25" customHeight="1">
      <c r="G641" s="28"/>
      <c r="M641" s="28"/>
    </row>
    <row r="642" ht="14.25" customHeight="1">
      <c r="G642" s="28"/>
      <c r="M642" s="28"/>
    </row>
    <row r="643" ht="14.25" customHeight="1">
      <c r="G643" s="28"/>
      <c r="M643" s="28"/>
    </row>
    <row r="644" ht="14.25" customHeight="1">
      <c r="G644" s="28"/>
      <c r="M644" s="28"/>
    </row>
    <row r="645" ht="14.25" customHeight="1">
      <c r="G645" s="28"/>
      <c r="M645" s="28"/>
    </row>
    <row r="646" ht="14.25" customHeight="1">
      <c r="G646" s="28"/>
      <c r="M646" s="28"/>
    </row>
    <row r="647" ht="14.25" customHeight="1">
      <c r="G647" s="28"/>
      <c r="M647" s="28"/>
    </row>
    <row r="648" ht="14.25" customHeight="1">
      <c r="G648" s="28"/>
      <c r="M648" s="28"/>
    </row>
    <row r="649" ht="14.25" customHeight="1">
      <c r="G649" s="28"/>
      <c r="M649" s="28"/>
    </row>
    <row r="650" ht="14.25" customHeight="1">
      <c r="G650" s="28"/>
      <c r="M650" s="28"/>
    </row>
    <row r="651" ht="14.25" customHeight="1">
      <c r="G651" s="28"/>
      <c r="M651" s="28"/>
    </row>
    <row r="652" ht="14.25" customHeight="1">
      <c r="G652" s="28"/>
      <c r="M652" s="28"/>
    </row>
    <row r="653" ht="14.25" customHeight="1">
      <c r="G653" s="28"/>
      <c r="M653" s="28"/>
    </row>
    <row r="654" ht="14.25" customHeight="1">
      <c r="G654" s="28"/>
      <c r="M654" s="28"/>
    </row>
    <row r="655" ht="14.25" customHeight="1">
      <c r="G655" s="28"/>
      <c r="M655" s="28"/>
    </row>
    <row r="656" ht="14.25" customHeight="1">
      <c r="G656" s="28"/>
      <c r="M656" s="28"/>
    </row>
    <row r="657" ht="14.25" customHeight="1">
      <c r="G657" s="28"/>
      <c r="M657" s="28"/>
    </row>
    <row r="658" ht="14.25" customHeight="1">
      <c r="G658" s="28"/>
      <c r="M658" s="28"/>
    </row>
    <row r="659" ht="14.25" customHeight="1">
      <c r="G659" s="28"/>
      <c r="M659" s="28"/>
    </row>
    <row r="660" ht="14.25" customHeight="1">
      <c r="G660" s="28"/>
      <c r="M660" s="28"/>
    </row>
    <row r="661" ht="14.25" customHeight="1">
      <c r="G661" s="28"/>
      <c r="M661" s="28"/>
    </row>
    <row r="662" ht="14.25" customHeight="1">
      <c r="G662" s="28"/>
      <c r="M662" s="28"/>
    </row>
    <row r="663" ht="14.25" customHeight="1">
      <c r="G663" s="28"/>
      <c r="M663" s="28"/>
    </row>
    <row r="664" ht="14.25" customHeight="1">
      <c r="G664" s="28"/>
      <c r="M664" s="28"/>
    </row>
    <row r="665" ht="14.25" customHeight="1">
      <c r="G665" s="28"/>
      <c r="M665" s="28"/>
    </row>
    <row r="666" ht="14.25" customHeight="1">
      <c r="G666" s="28"/>
      <c r="M666" s="28"/>
    </row>
    <row r="667" ht="14.25" customHeight="1">
      <c r="G667" s="28"/>
      <c r="M667" s="28"/>
    </row>
    <row r="668" ht="14.25" customHeight="1">
      <c r="G668" s="28"/>
      <c r="M668" s="28"/>
    </row>
    <row r="669" ht="14.25" customHeight="1">
      <c r="G669" s="28"/>
      <c r="M669" s="28"/>
    </row>
    <row r="670" ht="14.25" customHeight="1">
      <c r="G670" s="28"/>
      <c r="M670" s="28"/>
    </row>
    <row r="671" ht="14.25" customHeight="1">
      <c r="G671" s="28"/>
      <c r="M671" s="28"/>
    </row>
    <row r="672" ht="14.25" customHeight="1">
      <c r="G672" s="28"/>
      <c r="M672" s="28"/>
    </row>
    <row r="673" ht="14.25" customHeight="1">
      <c r="G673" s="28"/>
      <c r="M673" s="28"/>
    </row>
    <row r="674" ht="14.25" customHeight="1">
      <c r="G674" s="28"/>
      <c r="M674" s="28"/>
    </row>
    <row r="675" ht="14.25" customHeight="1">
      <c r="G675" s="28"/>
      <c r="M675" s="28"/>
    </row>
    <row r="676" ht="14.25" customHeight="1">
      <c r="G676" s="28"/>
      <c r="M676" s="28"/>
    </row>
    <row r="677" ht="14.25" customHeight="1">
      <c r="G677" s="28"/>
      <c r="M677" s="28"/>
    </row>
    <row r="678" ht="14.25" customHeight="1">
      <c r="G678" s="28"/>
      <c r="M678" s="28"/>
    </row>
    <row r="679" ht="14.25" customHeight="1">
      <c r="G679" s="28"/>
      <c r="M679" s="28"/>
    </row>
    <row r="680" ht="14.25" customHeight="1">
      <c r="G680" s="28"/>
      <c r="M680" s="28"/>
    </row>
    <row r="681" ht="14.25" customHeight="1">
      <c r="G681" s="28"/>
      <c r="M681" s="28"/>
    </row>
    <row r="682" ht="14.25" customHeight="1">
      <c r="G682" s="28"/>
      <c r="M682" s="28"/>
    </row>
    <row r="683" ht="14.25" customHeight="1">
      <c r="G683" s="28"/>
      <c r="M683" s="28"/>
    </row>
    <row r="684" ht="14.25" customHeight="1">
      <c r="G684" s="28"/>
      <c r="M684" s="28"/>
    </row>
    <row r="685" ht="14.25" customHeight="1">
      <c r="G685" s="28"/>
      <c r="M685" s="28"/>
    </row>
    <row r="686" ht="14.25" customHeight="1">
      <c r="G686" s="28"/>
      <c r="M686" s="28"/>
    </row>
    <row r="687" ht="14.25" customHeight="1">
      <c r="G687" s="28"/>
      <c r="M687" s="28"/>
    </row>
    <row r="688" ht="14.25" customHeight="1">
      <c r="G688" s="28"/>
      <c r="M688" s="28"/>
    </row>
    <row r="689" ht="14.25" customHeight="1">
      <c r="G689" s="28"/>
      <c r="M689" s="28"/>
    </row>
    <row r="690" ht="14.25" customHeight="1">
      <c r="G690" s="28"/>
      <c r="M690" s="28"/>
    </row>
    <row r="691" ht="14.25" customHeight="1">
      <c r="G691" s="28"/>
      <c r="M691" s="28"/>
    </row>
    <row r="692" ht="14.25" customHeight="1">
      <c r="G692" s="28"/>
      <c r="M692" s="28"/>
    </row>
    <row r="693" ht="14.25" customHeight="1">
      <c r="G693" s="28"/>
      <c r="M693" s="28"/>
    </row>
    <row r="694" ht="14.25" customHeight="1">
      <c r="G694" s="28"/>
      <c r="M694" s="28"/>
    </row>
    <row r="695" ht="14.25" customHeight="1">
      <c r="G695" s="28"/>
      <c r="M695" s="28"/>
    </row>
    <row r="696" ht="14.25" customHeight="1">
      <c r="G696" s="28"/>
      <c r="M696" s="28"/>
    </row>
    <row r="697" ht="14.25" customHeight="1">
      <c r="G697" s="28"/>
      <c r="M697" s="28"/>
    </row>
    <row r="698" ht="14.25" customHeight="1">
      <c r="G698" s="28"/>
      <c r="M698" s="28"/>
    </row>
    <row r="699" ht="14.25" customHeight="1">
      <c r="G699" s="28"/>
      <c r="M699" s="28"/>
    </row>
    <row r="700" ht="14.25" customHeight="1">
      <c r="G700" s="28"/>
      <c r="M700" s="28"/>
    </row>
    <row r="701" ht="14.25" customHeight="1">
      <c r="G701" s="28"/>
      <c r="M701" s="28"/>
    </row>
    <row r="702" ht="14.25" customHeight="1">
      <c r="G702" s="28"/>
      <c r="M702" s="28"/>
    </row>
    <row r="703" ht="14.25" customHeight="1">
      <c r="G703" s="28"/>
      <c r="M703" s="28"/>
    </row>
    <row r="704" ht="14.25" customHeight="1">
      <c r="G704" s="28"/>
      <c r="M704" s="28"/>
    </row>
    <row r="705" ht="14.25" customHeight="1">
      <c r="G705" s="28"/>
      <c r="M705" s="28"/>
    </row>
    <row r="706" ht="14.25" customHeight="1">
      <c r="G706" s="28"/>
      <c r="M706" s="28"/>
    </row>
    <row r="707" ht="14.25" customHeight="1">
      <c r="G707" s="28"/>
      <c r="M707" s="28"/>
    </row>
    <row r="708" ht="14.25" customHeight="1">
      <c r="G708" s="28"/>
      <c r="M708" s="28"/>
    </row>
    <row r="709" ht="14.25" customHeight="1">
      <c r="G709" s="28"/>
      <c r="M709" s="28"/>
    </row>
    <row r="710" ht="14.25" customHeight="1">
      <c r="G710" s="28"/>
      <c r="M710" s="28"/>
    </row>
    <row r="711" ht="14.25" customHeight="1">
      <c r="G711" s="28"/>
      <c r="M711" s="28"/>
    </row>
    <row r="712" ht="14.25" customHeight="1">
      <c r="G712" s="28"/>
      <c r="M712" s="28"/>
    </row>
    <row r="713" ht="14.25" customHeight="1">
      <c r="G713" s="28"/>
      <c r="M713" s="28"/>
    </row>
    <row r="714" ht="14.25" customHeight="1">
      <c r="G714" s="28"/>
      <c r="M714" s="28"/>
    </row>
    <row r="715" ht="14.25" customHeight="1">
      <c r="G715" s="28"/>
      <c r="M715" s="28"/>
    </row>
    <row r="716" ht="14.25" customHeight="1">
      <c r="G716" s="28"/>
      <c r="M716" s="28"/>
    </row>
    <row r="717" ht="14.25" customHeight="1">
      <c r="G717" s="28"/>
      <c r="M717" s="28"/>
    </row>
    <row r="718" ht="14.25" customHeight="1">
      <c r="G718" s="28"/>
      <c r="M718" s="28"/>
    </row>
    <row r="719" ht="14.25" customHeight="1">
      <c r="G719" s="28"/>
      <c r="M719" s="28"/>
    </row>
    <row r="720" ht="14.25" customHeight="1">
      <c r="G720" s="28"/>
      <c r="M720" s="28"/>
    </row>
    <row r="721" ht="14.25" customHeight="1">
      <c r="G721" s="28"/>
      <c r="M721" s="28"/>
    </row>
    <row r="722" ht="14.25" customHeight="1">
      <c r="G722" s="28"/>
      <c r="M722" s="28"/>
    </row>
    <row r="723" ht="14.25" customHeight="1">
      <c r="G723" s="28"/>
      <c r="M723" s="28"/>
    </row>
    <row r="724" ht="14.25" customHeight="1">
      <c r="G724" s="28"/>
      <c r="M724" s="28"/>
    </row>
    <row r="725" ht="14.25" customHeight="1">
      <c r="G725" s="28"/>
      <c r="M725" s="28"/>
    </row>
    <row r="726" ht="14.25" customHeight="1">
      <c r="G726" s="28"/>
      <c r="M726" s="28"/>
    </row>
    <row r="727" ht="14.25" customHeight="1">
      <c r="G727" s="28"/>
      <c r="M727" s="28"/>
    </row>
    <row r="728" ht="14.25" customHeight="1">
      <c r="G728" s="28"/>
      <c r="M728" s="28"/>
    </row>
    <row r="729" ht="14.25" customHeight="1">
      <c r="G729" s="28"/>
      <c r="M729" s="28"/>
    </row>
    <row r="730" ht="14.25" customHeight="1">
      <c r="G730" s="28"/>
      <c r="M730" s="28"/>
    </row>
    <row r="731" ht="14.25" customHeight="1">
      <c r="G731" s="28"/>
      <c r="M731" s="28"/>
    </row>
    <row r="732" ht="14.25" customHeight="1">
      <c r="G732" s="28"/>
      <c r="M732" s="28"/>
    </row>
    <row r="733" ht="14.25" customHeight="1">
      <c r="G733" s="28"/>
      <c r="M733" s="28"/>
    </row>
    <row r="734" ht="14.25" customHeight="1">
      <c r="G734" s="28"/>
      <c r="M734" s="28"/>
    </row>
    <row r="735" ht="14.25" customHeight="1">
      <c r="G735" s="28"/>
      <c r="M735" s="28"/>
    </row>
    <row r="736" ht="14.25" customHeight="1">
      <c r="G736" s="28"/>
      <c r="M736" s="28"/>
    </row>
    <row r="737" ht="14.25" customHeight="1">
      <c r="G737" s="28"/>
      <c r="M737" s="28"/>
    </row>
    <row r="738" ht="14.25" customHeight="1">
      <c r="G738" s="28"/>
      <c r="M738" s="28"/>
    </row>
    <row r="739" ht="14.25" customHeight="1">
      <c r="G739" s="28"/>
      <c r="M739" s="28"/>
    </row>
    <row r="740" ht="14.25" customHeight="1">
      <c r="G740" s="28"/>
      <c r="M740" s="28"/>
    </row>
    <row r="741" ht="14.25" customHeight="1">
      <c r="G741" s="28"/>
      <c r="M741" s="28"/>
    </row>
    <row r="742" ht="14.25" customHeight="1">
      <c r="G742" s="28"/>
      <c r="M742" s="28"/>
    </row>
    <row r="743" ht="14.25" customHeight="1">
      <c r="G743" s="28"/>
      <c r="M743" s="28"/>
    </row>
    <row r="744" ht="14.25" customHeight="1">
      <c r="G744" s="28"/>
      <c r="M744" s="28"/>
    </row>
    <row r="745" ht="14.25" customHeight="1">
      <c r="G745" s="28"/>
      <c r="M745" s="28"/>
    </row>
    <row r="746" ht="14.25" customHeight="1">
      <c r="G746" s="28"/>
      <c r="M746" s="28"/>
    </row>
    <row r="747" ht="14.25" customHeight="1">
      <c r="G747" s="28"/>
      <c r="M747" s="28"/>
    </row>
    <row r="748" ht="14.25" customHeight="1">
      <c r="G748" s="28"/>
      <c r="M748" s="28"/>
    </row>
    <row r="749" ht="14.25" customHeight="1">
      <c r="G749" s="28"/>
      <c r="M749" s="28"/>
    </row>
    <row r="750" ht="14.25" customHeight="1">
      <c r="G750" s="28"/>
      <c r="M750" s="28"/>
    </row>
    <row r="751" ht="14.25" customHeight="1">
      <c r="G751" s="28"/>
      <c r="M751" s="28"/>
    </row>
    <row r="752" ht="14.25" customHeight="1">
      <c r="G752" s="28"/>
      <c r="M752" s="28"/>
    </row>
    <row r="753" ht="14.25" customHeight="1">
      <c r="G753" s="28"/>
      <c r="M753" s="28"/>
    </row>
    <row r="754" ht="14.25" customHeight="1">
      <c r="G754" s="28"/>
      <c r="M754" s="28"/>
    </row>
    <row r="755" ht="14.25" customHeight="1">
      <c r="G755" s="28"/>
      <c r="M755" s="28"/>
    </row>
    <row r="756" ht="14.25" customHeight="1">
      <c r="G756" s="28"/>
      <c r="M756" s="28"/>
    </row>
    <row r="757" ht="14.25" customHeight="1">
      <c r="G757" s="28"/>
      <c r="M757" s="28"/>
    </row>
    <row r="758" ht="14.25" customHeight="1">
      <c r="G758" s="28"/>
      <c r="M758" s="28"/>
    </row>
    <row r="759" ht="14.25" customHeight="1">
      <c r="G759" s="28"/>
      <c r="M759" s="28"/>
    </row>
    <row r="760" ht="14.25" customHeight="1">
      <c r="G760" s="28"/>
      <c r="M760" s="28"/>
    </row>
    <row r="761" ht="14.25" customHeight="1">
      <c r="G761" s="28"/>
      <c r="M761" s="28"/>
    </row>
    <row r="762" ht="14.25" customHeight="1">
      <c r="G762" s="28"/>
      <c r="M762" s="28"/>
    </row>
    <row r="763" ht="14.25" customHeight="1">
      <c r="G763" s="28"/>
      <c r="M763" s="28"/>
    </row>
    <row r="764" ht="14.25" customHeight="1">
      <c r="G764" s="28"/>
      <c r="M764" s="28"/>
    </row>
    <row r="765" ht="14.25" customHeight="1">
      <c r="G765" s="28"/>
      <c r="M765" s="28"/>
    </row>
    <row r="766" ht="14.25" customHeight="1">
      <c r="G766" s="28"/>
      <c r="M766" s="28"/>
    </row>
    <row r="767" ht="14.25" customHeight="1">
      <c r="G767" s="28"/>
      <c r="M767" s="28"/>
    </row>
    <row r="768" ht="14.25" customHeight="1">
      <c r="G768" s="28"/>
      <c r="M768" s="28"/>
    </row>
    <row r="769" ht="14.25" customHeight="1">
      <c r="G769" s="28"/>
      <c r="M769" s="28"/>
    </row>
    <row r="770" ht="14.25" customHeight="1">
      <c r="G770" s="28"/>
      <c r="M770" s="28"/>
    </row>
    <row r="771" ht="14.25" customHeight="1">
      <c r="G771" s="28"/>
      <c r="M771" s="28"/>
    </row>
    <row r="772" ht="14.25" customHeight="1">
      <c r="G772" s="28"/>
      <c r="M772" s="28"/>
    </row>
    <row r="773" ht="14.25" customHeight="1">
      <c r="G773" s="28"/>
      <c r="M773" s="28"/>
    </row>
    <row r="774" ht="14.25" customHeight="1">
      <c r="G774" s="28"/>
      <c r="M774" s="28"/>
    </row>
    <row r="775" ht="14.25" customHeight="1">
      <c r="G775" s="28"/>
      <c r="M775" s="28"/>
    </row>
    <row r="776" ht="14.25" customHeight="1">
      <c r="G776" s="28"/>
      <c r="M776" s="28"/>
    </row>
    <row r="777" ht="14.25" customHeight="1">
      <c r="G777" s="28"/>
      <c r="M777" s="28"/>
    </row>
    <row r="778" ht="14.25" customHeight="1">
      <c r="G778" s="28"/>
      <c r="M778" s="28"/>
    </row>
    <row r="779" ht="14.25" customHeight="1">
      <c r="G779" s="28"/>
      <c r="M779" s="28"/>
    </row>
    <row r="780" ht="14.25" customHeight="1">
      <c r="G780" s="28"/>
      <c r="M780" s="28"/>
    </row>
    <row r="781" ht="14.25" customHeight="1">
      <c r="G781" s="28"/>
      <c r="M781" s="28"/>
    </row>
    <row r="782" ht="14.25" customHeight="1">
      <c r="G782" s="28"/>
      <c r="M782" s="28"/>
    </row>
    <row r="783" ht="14.25" customHeight="1">
      <c r="G783" s="28"/>
      <c r="M783" s="28"/>
    </row>
    <row r="784" ht="14.25" customHeight="1">
      <c r="G784" s="28"/>
      <c r="M784" s="28"/>
    </row>
    <row r="785" ht="14.25" customHeight="1">
      <c r="G785" s="28"/>
      <c r="M785" s="28"/>
    </row>
    <row r="786" ht="14.25" customHeight="1">
      <c r="G786" s="28"/>
      <c r="M786" s="28"/>
    </row>
    <row r="787" ht="14.25" customHeight="1">
      <c r="G787" s="28"/>
      <c r="M787" s="28"/>
    </row>
    <row r="788" ht="14.25" customHeight="1">
      <c r="G788" s="28"/>
      <c r="M788" s="28"/>
    </row>
    <row r="789" ht="14.25" customHeight="1">
      <c r="G789" s="28"/>
      <c r="M789" s="28"/>
    </row>
    <row r="790" ht="14.25" customHeight="1">
      <c r="G790" s="28"/>
      <c r="M790" s="28"/>
    </row>
    <row r="791" ht="14.25" customHeight="1">
      <c r="G791" s="28"/>
      <c r="M791" s="28"/>
    </row>
    <row r="792" ht="14.25" customHeight="1">
      <c r="G792" s="28"/>
      <c r="M792" s="28"/>
    </row>
    <row r="793" ht="14.25" customHeight="1">
      <c r="G793" s="28"/>
      <c r="M793" s="28"/>
    </row>
    <row r="794" ht="14.25" customHeight="1">
      <c r="G794" s="28"/>
      <c r="M794" s="28"/>
    </row>
    <row r="795" ht="14.25" customHeight="1">
      <c r="G795" s="28"/>
      <c r="M795" s="28"/>
    </row>
    <row r="796" ht="14.25" customHeight="1">
      <c r="G796" s="28"/>
      <c r="M796" s="28"/>
    </row>
    <row r="797" ht="14.25" customHeight="1">
      <c r="G797" s="28"/>
      <c r="M797" s="28"/>
    </row>
    <row r="798" ht="14.25" customHeight="1">
      <c r="G798" s="28"/>
      <c r="M798" s="28"/>
    </row>
    <row r="799" ht="14.25" customHeight="1">
      <c r="G799" s="28"/>
      <c r="M799" s="28"/>
    </row>
    <row r="800" ht="14.25" customHeight="1">
      <c r="G800" s="28"/>
      <c r="M800" s="28"/>
    </row>
    <row r="801" ht="14.25" customHeight="1">
      <c r="G801" s="28"/>
      <c r="M801" s="28"/>
    </row>
    <row r="802" ht="14.25" customHeight="1">
      <c r="G802" s="28"/>
      <c r="M802" s="28"/>
    </row>
    <row r="803" ht="14.25" customHeight="1">
      <c r="G803" s="28"/>
      <c r="M803" s="28"/>
    </row>
    <row r="804" ht="14.25" customHeight="1">
      <c r="G804" s="28"/>
      <c r="M804" s="28"/>
    </row>
    <row r="805" ht="14.25" customHeight="1">
      <c r="G805" s="28"/>
      <c r="M805" s="28"/>
    </row>
    <row r="806" ht="14.25" customHeight="1">
      <c r="G806" s="28"/>
      <c r="M806" s="28"/>
    </row>
    <row r="807" ht="14.25" customHeight="1">
      <c r="G807" s="28"/>
      <c r="M807" s="28"/>
    </row>
    <row r="808" ht="14.25" customHeight="1">
      <c r="G808" s="28"/>
      <c r="M808" s="28"/>
    </row>
    <row r="809" ht="14.25" customHeight="1">
      <c r="G809" s="28"/>
      <c r="M809" s="28"/>
    </row>
    <row r="810" ht="14.25" customHeight="1">
      <c r="G810" s="28"/>
      <c r="M810" s="28"/>
    </row>
    <row r="811" ht="14.25" customHeight="1">
      <c r="G811" s="28"/>
      <c r="M811" s="28"/>
    </row>
    <row r="812" ht="14.25" customHeight="1">
      <c r="G812" s="28"/>
      <c r="M812" s="28"/>
    </row>
    <row r="813" ht="14.25" customHeight="1">
      <c r="G813" s="28"/>
      <c r="M813" s="28"/>
    </row>
    <row r="814" ht="14.25" customHeight="1">
      <c r="G814" s="28"/>
      <c r="M814" s="28"/>
    </row>
    <row r="815" ht="14.25" customHeight="1">
      <c r="G815" s="28"/>
      <c r="M815" s="28"/>
    </row>
    <row r="816" ht="14.25" customHeight="1">
      <c r="G816" s="28"/>
      <c r="M816" s="28"/>
    </row>
    <row r="817" ht="14.25" customHeight="1">
      <c r="G817" s="28"/>
      <c r="M817" s="28"/>
    </row>
    <row r="818" ht="14.25" customHeight="1">
      <c r="G818" s="28"/>
      <c r="M818" s="28"/>
    </row>
    <row r="819" ht="14.25" customHeight="1">
      <c r="G819" s="28"/>
      <c r="M819" s="28"/>
    </row>
    <row r="820" ht="14.25" customHeight="1">
      <c r="G820" s="28"/>
      <c r="M820" s="28"/>
    </row>
    <row r="821" ht="14.25" customHeight="1">
      <c r="G821" s="28"/>
      <c r="M821" s="28"/>
    </row>
    <row r="822" ht="14.25" customHeight="1">
      <c r="G822" s="28"/>
      <c r="M822" s="28"/>
    </row>
    <row r="823" ht="14.25" customHeight="1">
      <c r="G823" s="28"/>
      <c r="M823" s="28"/>
    </row>
    <row r="824" ht="14.25" customHeight="1">
      <c r="G824" s="28"/>
      <c r="M824" s="28"/>
    </row>
    <row r="825" ht="14.25" customHeight="1">
      <c r="G825" s="28"/>
      <c r="M825" s="28"/>
    </row>
    <row r="826" ht="14.25" customHeight="1">
      <c r="G826" s="28"/>
      <c r="M826" s="28"/>
    </row>
    <row r="827" ht="14.25" customHeight="1">
      <c r="G827" s="28"/>
      <c r="M827" s="28"/>
    </row>
    <row r="828" ht="14.25" customHeight="1">
      <c r="G828" s="28"/>
      <c r="M828" s="28"/>
    </row>
    <row r="829" ht="14.25" customHeight="1">
      <c r="G829" s="28"/>
      <c r="M829" s="28"/>
    </row>
    <row r="830" ht="14.25" customHeight="1">
      <c r="G830" s="28"/>
      <c r="M830" s="28"/>
    </row>
    <row r="831" ht="14.25" customHeight="1">
      <c r="G831" s="28"/>
      <c r="M831" s="28"/>
    </row>
    <row r="832" ht="14.25" customHeight="1">
      <c r="G832" s="28"/>
      <c r="M832" s="28"/>
    </row>
    <row r="833" ht="14.25" customHeight="1">
      <c r="G833" s="28"/>
      <c r="M833" s="28"/>
    </row>
    <row r="834" ht="14.25" customHeight="1">
      <c r="G834" s="28"/>
      <c r="M834" s="28"/>
    </row>
    <row r="835" ht="14.25" customHeight="1">
      <c r="G835" s="28"/>
      <c r="M835" s="28"/>
    </row>
    <row r="836" ht="14.25" customHeight="1">
      <c r="G836" s="28"/>
      <c r="M836" s="28"/>
    </row>
    <row r="837" ht="14.25" customHeight="1">
      <c r="G837" s="28"/>
      <c r="M837" s="28"/>
    </row>
    <row r="838" ht="14.25" customHeight="1">
      <c r="G838" s="28"/>
      <c r="M838" s="28"/>
    </row>
    <row r="839" ht="14.25" customHeight="1">
      <c r="G839" s="28"/>
      <c r="M839" s="28"/>
    </row>
    <row r="840" ht="14.25" customHeight="1">
      <c r="G840" s="28"/>
      <c r="M840" s="28"/>
    </row>
    <row r="841" ht="14.25" customHeight="1">
      <c r="G841" s="28"/>
      <c r="M841" s="28"/>
    </row>
    <row r="842" ht="14.25" customHeight="1">
      <c r="G842" s="28"/>
      <c r="M842" s="28"/>
    </row>
    <row r="843" ht="14.25" customHeight="1">
      <c r="G843" s="28"/>
      <c r="M843" s="28"/>
    </row>
    <row r="844" ht="14.25" customHeight="1">
      <c r="G844" s="28"/>
      <c r="M844" s="28"/>
    </row>
    <row r="845" ht="14.25" customHeight="1">
      <c r="G845" s="28"/>
      <c r="M845" s="28"/>
    </row>
    <row r="846" ht="14.25" customHeight="1">
      <c r="G846" s="28"/>
      <c r="M846" s="28"/>
    </row>
    <row r="847" ht="14.25" customHeight="1">
      <c r="G847" s="28"/>
      <c r="M847" s="28"/>
    </row>
    <row r="848" ht="14.25" customHeight="1">
      <c r="G848" s="28"/>
      <c r="M848" s="28"/>
    </row>
    <row r="849" ht="14.25" customHeight="1">
      <c r="G849" s="28"/>
      <c r="M849" s="28"/>
    </row>
    <row r="850" ht="14.25" customHeight="1">
      <c r="G850" s="28"/>
      <c r="M850" s="28"/>
    </row>
    <row r="851" ht="14.25" customHeight="1">
      <c r="G851" s="28"/>
      <c r="M851" s="28"/>
    </row>
    <row r="852" ht="14.25" customHeight="1">
      <c r="G852" s="28"/>
      <c r="M852" s="28"/>
    </row>
    <row r="853" ht="14.25" customHeight="1">
      <c r="G853" s="28"/>
      <c r="M853" s="28"/>
    </row>
    <row r="854" ht="14.25" customHeight="1">
      <c r="G854" s="28"/>
      <c r="M854" s="28"/>
    </row>
    <row r="855" ht="14.25" customHeight="1">
      <c r="G855" s="28"/>
      <c r="M855" s="28"/>
    </row>
    <row r="856" ht="14.25" customHeight="1">
      <c r="G856" s="28"/>
      <c r="M856" s="28"/>
    </row>
    <row r="857" ht="14.25" customHeight="1">
      <c r="G857" s="28"/>
      <c r="M857" s="28"/>
    </row>
    <row r="858" ht="14.25" customHeight="1">
      <c r="G858" s="28"/>
      <c r="M858" s="28"/>
    </row>
    <row r="859" ht="14.25" customHeight="1">
      <c r="G859" s="28"/>
      <c r="M859" s="28"/>
    </row>
    <row r="860" ht="14.25" customHeight="1">
      <c r="G860" s="28"/>
      <c r="M860" s="28"/>
    </row>
    <row r="861" ht="14.25" customHeight="1">
      <c r="G861" s="28"/>
      <c r="M861" s="28"/>
    </row>
    <row r="862" ht="14.25" customHeight="1">
      <c r="G862" s="28"/>
      <c r="M862" s="28"/>
    </row>
    <row r="863" ht="14.25" customHeight="1">
      <c r="G863" s="28"/>
      <c r="M863" s="28"/>
    </row>
    <row r="864" ht="14.25" customHeight="1">
      <c r="G864" s="28"/>
      <c r="M864" s="28"/>
    </row>
    <row r="865" ht="14.25" customHeight="1">
      <c r="G865" s="28"/>
      <c r="M865" s="28"/>
    </row>
    <row r="866" ht="14.25" customHeight="1">
      <c r="G866" s="28"/>
      <c r="M866" s="28"/>
    </row>
    <row r="867" ht="14.25" customHeight="1">
      <c r="G867" s="28"/>
      <c r="M867" s="28"/>
    </row>
    <row r="868" ht="14.25" customHeight="1">
      <c r="G868" s="28"/>
      <c r="M868" s="28"/>
    </row>
    <row r="869" ht="14.25" customHeight="1">
      <c r="G869" s="28"/>
      <c r="M869" s="28"/>
    </row>
    <row r="870" ht="14.25" customHeight="1">
      <c r="G870" s="28"/>
      <c r="M870" s="28"/>
    </row>
    <row r="871" ht="14.25" customHeight="1">
      <c r="G871" s="28"/>
      <c r="M871" s="28"/>
    </row>
    <row r="872" ht="14.25" customHeight="1">
      <c r="G872" s="28"/>
      <c r="M872" s="28"/>
    </row>
    <row r="873" ht="14.25" customHeight="1">
      <c r="G873" s="28"/>
      <c r="M873" s="28"/>
    </row>
    <row r="874" ht="14.25" customHeight="1">
      <c r="G874" s="28"/>
      <c r="M874" s="28"/>
    </row>
    <row r="875" ht="14.25" customHeight="1">
      <c r="G875" s="28"/>
      <c r="M875" s="28"/>
    </row>
    <row r="876" ht="14.25" customHeight="1">
      <c r="G876" s="28"/>
      <c r="M876" s="28"/>
    </row>
    <row r="877" ht="14.25" customHeight="1">
      <c r="G877" s="28"/>
      <c r="M877" s="28"/>
    </row>
    <row r="878" ht="14.25" customHeight="1">
      <c r="G878" s="28"/>
      <c r="M878" s="28"/>
    </row>
    <row r="879" ht="14.25" customHeight="1">
      <c r="G879" s="28"/>
      <c r="M879" s="28"/>
    </row>
    <row r="880" ht="14.25" customHeight="1">
      <c r="G880" s="28"/>
      <c r="M880" s="28"/>
    </row>
    <row r="881" ht="14.25" customHeight="1">
      <c r="G881" s="28"/>
      <c r="M881" s="28"/>
    </row>
    <row r="882" ht="14.25" customHeight="1">
      <c r="G882" s="28"/>
      <c r="M882" s="28"/>
    </row>
    <row r="883" ht="14.25" customHeight="1">
      <c r="G883" s="28"/>
      <c r="M883" s="28"/>
    </row>
    <row r="884" ht="14.25" customHeight="1">
      <c r="G884" s="28"/>
      <c r="M884" s="28"/>
    </row>
    <row r="885" ht="14.25" customHeight="1">
      <c r="G885" s="28"/>
      <c r="M885" s="28"/>
    </row>
    <row r="886" ht="14.25" customHeight="1">
      <c r="G886" s="28"/>
      <c r="M886" s="28"/>
    </row>
    <row r="887" ht="14.25" customHeight="1">
      <c r="G887" s="28"/>
      <c r="M887" s="28"/>
    </row>
    <row r="888" ht="14.25" customHeight="1">
      <c r="G888" s="28"/>
      <c r="M888" s="28"/>
    </row>
    <row r="889" ht="14.25" customHeight="1">
      <c r="G889" s="28"/>
      <c r="M889" s="28"/>
    </row>
    <row r="890" ht="14.25" customHeight="1">
      <c r="G890" s="28"/>
      <c r="M890" s="28"/>
    </row>
    <row r="891" ht="14.25" customHeight="1">
      <c r="G891" s="28"/>
      <c r="M891" s="28"/>
    </row>
    <row r="892" ht="14.25" customHeight="1">
      <c r="G892" s="28"/>
      <c r="M892" s="28"/>
    </row>
    <row r="893" ht="14.25" customHeight="1">
      <c r="G893" s="28"/>
      <c r="M893" s="28"/>
    </row>
    <row r="894" ht="14.25" customHeight="1">
      <c r="G894" s="28"/>
      <c r="M894" s="28"/>
    </row>
    <row r="895" ht="14.25" customHeight="1">
      <c r="G895" s="28"/>
      <c r="M895" s="28"/>
    </row>
    <row r="896" ht="14.25" customHeight="1">
      <c r="G896" s="28"/>
      <c r="M896" s="28"/>
    </row>
    <row r="897" ht="14.25" customHeight="1">
      <c r="G897" s="28"/>
      <c r="M897" s="28"/>
    </row>
    <row r="898" ht="14.25" customHeight="1">
      <c r="G898" s="28"/>
      <c r="M898" s="28"/>
    </row>
    <row r="899" ht="14.25" customHeight="1">
      <c r="G899" s="28"/>
      <c r="M899" s="28"/>
    </row>
    <row r="900" ht="14.25" customHeight="1">
      <c r="G900" s="28"/>
      <c r="M900" s="28"/>
    </row>
    <row r="901" ht="14.25" customHeight="1">
      <c r="G901" s="28"/>
      <c r="M901" s="28"/>
    </row>
    <row r="902" ht="14.25" customHeight="1">
      <c r="G902" s="28"/>
      <c r="M902" s="28"/>
    </row>
    <row r="903" ht="14.25" customHeight="1">
      <c r="G903" s="28"/>
      <c r="M903" s="28"/>
    </row>
    <row r="904" ht="14.25" customHeight="1">
      <c r="G904" s="28"/>
      <c r="M904" s="28"/>
    </row>
    <row r="905" ht="14.25" customHeight="1">
      <c r="G905" s="28"/>
      <c r="M905" s="28"/>
    </row>
    <row r="906" ht="14.25" customHeight="1">
      <c r="G906" s="28"/>
      <c r="M906" s="28"/>
    </row>
    <row r="907" ht="14.25" customHeight="1">
      <c r="G907" s="28"/>
      <c r="M907" s="28"/>
    </row>
    <row r="908" ht="14.25" customHeight="1">
      <c r="G908" s="28"/>
      <c r="M908" s="28"/>
    </row>
    <row r="909" ht="14.25" customHeight="1">
      <c r="G909" s="28"/>
      <c r="M909" s="28"/>
    </row>
    <row r="910" ht="14.25" customHeight="1">
      <c r="G910" s="28"/>
      <c r="M910" s="28"/>
    </row>
    <row r="911" ht="14.25" customHeight="1">
      <c r="G911" s="28"/>
      <c r="M911" s="28"/>
    </row>
    <row r="912" ht="14.25" customHeight="1">
      <c r="G912" s="28"/>
      <c r="M912" s="28"/>
    </row>
    <row r="913" ht="14.25" customHeight="1">
      <c r="G913" s="28"/>
      <c r="M913" s="28"/>
    </row>
    <row r="914" ht="14.25" customHeight="1">
      <c r="G914" s="28"/>
      <c r="M914" s="28"/>
    </row>
    <row r="915" ht="14.25" customHeight="1">
      <c r="G915" s="28"/>
      <c r="M915" s="28"/>
    </row>
    <row r="916" ht="14.25" customHeight="1">
      <c r="G916" s="28"/>
      <c r="M916" s="28"/>
    </row>
    <row r="917" ht="14.25" customHeight="1">
      <c r="G917" s="28"/>
      <c r="M917" s="28"/>
    </row>
    <row r="918" ht="14.25" customHeight="1">
      <c r="G918" s="28"/>
      <c r="M918" s="28"/>
    </row>
    <row r="919" ht="14.25" customHeight="1">
      <c r="G919" s="28"/>
      <c r="M919" s="28"/>
    </row>
    <row r="920" ht="14.25" customHeight="1">
      <c r="G920" s="28"/>
      <c r="M920" s="28"/>
    </row>
    <row r="921" ht="14.25" customHeight="1">
      <c r="G921" s="28"/>
      <c r="M921" s="28"/>
    </row>
    <row r="922" ht="14.25" customHeight="1">
      <c r="G922" s="28"/>
      <c r="M922" s="28"/>
    </row>
    <row r="923" ht="14.25" customHeight="1">
      <c r="G923" s="28"/>
      <c r="M923" s="28"/>
    </row>
    <row r="924" ht="14.25" customHeight="1">
      <c r="G924" s="28"/>
      <c r="M924" s="28"/>
    </row>
    <row r="925" ht="14.25" customHeight="1">
      <c r="G925" s="28"/>
      <c r="M925" s="28"/>
    </row>
    <row r="926" ht="14.25" customHeight="1">
      <c r="G926" s="28"/>
      <c r="M926" s="28"/>
    </row>
    <row r="927" ht="14.25" customHeight="1">
      <c r="G927" s="28"/>
      <c r="M927" s="28"/>
    </row>
    <row r="928" ht="14.25" customHeight="1">
      <c r="G928" s="28"/>
      <c r="M928" s="28"/>
    </row>
    <row r="929" ht="14.25" customHeight="1">
      <c r="G929" s="28"/>
      <c r="M929" s="28"/>
    </row>
    <row r="930" ht="14.25" customHeight="1">
      <c r="G930" s="28"/>
      <c r="M930" s="28"/>
    </row>
    <row r="931" ht="14.25" customHeight="1">
      <c r="G931" s="28"/>
      <c r="M931" s="28"/>
    </row>
    <row r="932" ht="14.25" customHeight="1">
      <c r="G932" s="28"/>
      <c r="M932" s="28"/>
    </row>
    <row r="933" ht="14.25" customHeight="1">
      <c r="G933" s="28"/>
      <c r="M933" s="28"/>
    </row>
    <row r="934" ht="14.25" customHeight="1">
      <c r="G934" s="28"/>
      <c r="M934" s="28"/>
    </row>
    <row r="935" ht="14.25" customHeight="1">
      <c r="G935" s="28"/>
      <c r="M935" s="28"/>
    </row>
    <row r="936" ht="14.25" customHeight="1">
      <c r="G936" s="28"/>
      <c r="M936" s="28"/>
    </row>
    <row r="937" ht="14.25" customHeight="1">
      <c r="G937" s="28"/>
      <c r="M937" s="28"/>
    </row>
    <row r="938" ht="14.25" customHeight="1">
      <c r="G938" s="28"/>
      <c r="M938" s="28"/>
    </row>
    <row r="939" ht="14.25" customHeight="1">
      <c r="G939" s="28"/>
      <c r="M939" s="28"/>
    </row>
    <row r="940" ht="14.25" customHeight="1">
      <c r="G940" s="28"/>
      <c r="M940" s="28"/>
    </row>
    <row r="941" ht="14.25" customHeight="1">
      <c r="G941" s="28"/>
      <c r="M941" s="28"/>
    </row>
    <row r="942" ht="14.25" customHeight="1">
      <c r="G942" s="28"/>
      <c r="M942" s="28"/>
    </row>
    <row r="943" ht="14.25" customHeight="1">
      <c r="G943" s="28"/>
      <c r="M943" s="28"/>
    </row>
    <row r="944" ht="14.25" customHeight="1">
      <c r="G944" s="28"/>
      <c r="M944" s="28"/>
    </row>
    <row r="945" ht="14.25" customHeight="1">
      <c r="G945" s="28"/>
      <c r="M945" s="28"/>
    </row>
    <row r="946" ht="14.25" customHeight="1">
      <c r="G946" s="28"/>
      <c r="M946" s="28"/>
    </row>
    <row r="947" ht="14.25" customHeight="1">
      <c r="G947" s="28"/>
      <c r="M947" s="28"/>
    </row>
    <row r="948" ht="14.25" customHeight="1">
      <c r="G948" s="28"/>
      <c r="M948" s="28"/>
    </row>
    <row r="949" ht="14.25" customHeight="1">
      <c r="G949" s="28"/>
      <c r="M949" s="28"/>
    </row>
    <row r="950" ht="14.25" customHeight="1">
      <c r="G950" s="28"/>
      <c r="M950" s="28"/>
    </row>
    <row r="951" ht="14.25" customHeight="1">
      <c r="G951" s="28"/>
      <c r="M951" s="28"/>
    </row>
    <row r="952" ht="14.25" customHeight="1">
      <c r="G952" s="28"/>
      <c r="M952" s="28"/>
    </row>
    <row r="953" ht="14.25" customHeight="1">
      <c r="G953" s="28"/>
      <c r="M953" s="28"/>
    </row>
    <row r="954" ht="14.25" customHeight="1">
      <c r="G954" s="28"/>
      <c r="M954" s="28"/>
    </row>
    <row r="955" ht="14.25" customHeight="1">
      <c r="G955" s="28"/>
      <c r="M955" s="28"/>
    </row>
    <row r="956" ht="14.25" customHeight="1">
      <c r="G956" s="28"/>
      <c r="M956" s="28"/>
    </row>
    <row r="957" ht="14.25" customHeight="1">
      <c r="G957" s="28"/>
      <c r="M957" s="28"/>
    </row>
    <row r="958" ht="14.25" customHeight="1">
      <c r="G958" s="28"/>
      <c r="M958" s="28"/>
    </row>
    <row r="959" ht="14.25" customHeight="1">
      <c r="G959" s="28"/>
      <c r="M959" s="28"/>
    </row>
    <row r="960" ht="14.25" customHeight="1">
      <c r="G960" s="28"/>
      <c r="M960" s="28"/>
    </row>
    <row r="961" ht="14.25" customHeight="1">
      <c r="G961" s="28"/>
      <c r="M961" s="28"/>
    </row>
    <row r="962" ht="14.25" customHeight="1">
      <c r="G962" s="28"/>
      <c r="M962" s="28"/>
    </row>
    <row r="963" ht="14.25" customHeight="1">
      <c r="G963" s="28"/>
      <c r="M963" s="28"/>
    </row>
    <row r="964" ht="14.25" customHeight="1">
      <c r="G964" s="28"/>
      <c r="M964" s="28"/>
    </row>
    <row r="965" ht="14.25" customHeight="1">
      <c r="G965" s="28"/>
      <c r="M965" s="28"/>
    </row>
    <row r="966" ht="14.25" customHeight="1">
      <c r="G966" s="28"/>
      <c r="M966" s="28"/>
    </row>
    <row r="967" ht="14.25" customHeight="1">
      <c r="G967" s="28"/>
      <c r="M967" s="28"/>
    </row>
    <row r="968" ht="14.25" customHeight="1">
      <c r="G968" s="28"/>
      <c r="M968" s="28"/>
    </row>
    <row r="969" ht="14.25" customHeight="1">
      <c r="G969" s="28"/>
      <c r="M969" s="28"/>
    </row>
    <row r="970" ht="14.25" customHeight="1">
      <c r="G970" s="28"/>
      <c r="M970" s="28"/>
    </row>
    <row r="971" ht="14.25" customHeight="1">
      <c r="G971" s="28"/>
      <c r="M971" s="28"/>
    </row>
    <row r="972" ht="14.25" customHeight="1">
      <c r="G972" s="28"/>
      <c r="M972" s="28"/>
    </row>
    <row r="973" ht="14.25" customHeight="1">
      <c r="G973" s="28"/>
      <c r="M973" s="28"/>
    </row>
    <row r="974" ht="14.25" customHeight="1">
      <c r="G974" s="28"/>
      <c r="M974" s="28"/>
    </row>
    <row r="975" ht="14.25" customHeight="1">
      <c r="G975" s="28"/>
      <c r="M975" s="28"/>
    </row>
    <row r="976" ht="14.25" customHeight="1">
      <c r="G976" s="28"/>
      <c r="M976" s="28"/>
    </row>
    <row r="977" ht="14.25" customHeight="1">
      <c r="G977" s="28"/>
      <c r="M977" s="28"/>
    </row>
    <row r="978" ht="14.25" customHeight="1">
      <c r="G978" s="28"/>
      <c r="M978" s="28"/>
    </row>
    <row r="979" ht="14.25" customHeight="1">
      <c r="G979" s="28"/>
      <c r="M979" s="28"/>
    </row>
    <row r="980" ht="14.25" customHeight="1">
      <c r="G980" s="28"/>
      <c r="M980" s="28"/>
    </row>
    <row r="981" ht="14.25" customHeight="1">
      <c r="G981" s="28"/>
      <c r="M981" s="28"/>
    </row>
    <row r="982" ht="14.25" customHeight="1">
      <c r="G982" s="28"/>
      <c r="M982" s="28"/>
    </row>
    <row r="983" ht="14.25" customHeight="1">
      <c r="G983" s="28"/>
      <c r="M983" s="28"/>
    </row>
    <row r="984" ht="14.25" customHeight="1">
      <c r="G984" s="28"/>
      <c r="M984" s="28"/>
    </row>
    <row r="985" ht="14.25" customHeight="1">
      <c r="G985" s="28"/>
      <c r="M985" s="28"/>
    </row>
    <row r="986" ht="14.25" customHeight="1">
      <c r="G986" s="28"/>
      <c r="M986" s="28"/>
    </row>
    <row r="987" ht="14.25" customHeight="1">
      <c r="G987" s="28"/>
      <c r="M987" s="28"/>
    </row>
    <row r="988" ht="14.25" customHeight="1">
      <c r="G988" s="28"/>
      <c r="M988" s="28"/>
    </row>
    <row r="989" ht="14.25" customHeight="1">
      <c r="G989" s="28"/>
      <c r="M989" s="28"/>
    </row>
    <row r="990" ht="14.25" customHeight="1">
      <c r="G990" s="28"/>
      <c r="M990" s="28"/>
    </row>
    <row r="991" ht="14.25" customHeight="1">
      <c r="G991" s="28"/>
      <c r="M991" s="28"/>
    </row>
    <row r="992" ht="14.25" customHeight="1">
      <c r="G992" s="28"/>
      <c r="M992" s="28"/>
    </row>
    <row r="993" ht="14.25" customHeight="1">
      <c r="G993" s="28"/>
      <c r="M993" s="28"/>
    </row>
    <row r="994" ht="14.25" customHeight="1">
      <c r="G994" s="28"/>
      <c r="M994" s="28"/>
    </row>
    <row r="995" ht="14.25" customHeight="1">
      <c r="G995" s="28"/>
      <c r="M995" s="28"/>
    </row>
    <row r="996" ht="14.25" customHeight="1">
      <c r="G996" s="28"/>
      <c r="M996" s="28"/>
    </row>
    <row r="997" ht="14.25" customHeight="1">
      <c r="G997" s="28"/>
      <c r="M997" s="28"/>
    </row>
    <row r="998" ht="14.25" customHeight="1">
      <c r="G998" s="28"/>
      <c r="M998" s="28"/>
    </row>
    <row r="999" ht="14.25" customHeight="1">
      <c r="G999" s="28"/>
      <c r="M999" s="28"/>
    </row>
    <row r="1000" ht="14.25" customHeight="1">
      <c r="G1000" s="28"/>
      <c r="M1000" s="28"/>
    </row>
  </sheetData>
  <mergeCells count="1">
    <mergeCell ref="W1:AA1"/>
  </mergeCells>
  <printOptions/>
  <pageMargins bottom="0.75" footer="0.0" header="0.0" left="0.7" right="0.7" top="0.75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5" width="7.75"/>
    <col customWidth="1" min="26" max="26" width="15.75"/>
    <col customWidth="1" min="27" max="27" width="14.88"/>
    <col customWidth="1" min="28" max="28" width="15.5"/>
    <col customWidth="1" min="29" max="30" width="12.25"/>
    <col customWidth="1" min="31" max="41" width="7.75"/>
  </cols>
  <sheetData>
    <row r="1" ht="14.25" customHeight="1">
      <c r="A1" s="39"/>
      <c r="B1" s="40" t="s">
        <v>98</v>
      </c>
      <c r="K1" s="28"/>
      <c r="L1" s="27"/>
      <c r="M1" s="41"/>
      <c r="N1" s="42" t="s">
        <v>99</v>
      </c>
      <c r="V1" s="43"/>
      <c r="W1" s="44"/>
      <c r="Y1" s="15" t="s">
        <v>72</v>
      </c>
      <c r="Z1" s="29"/>
    </row>
    <row r="2" ht="64.5" customHeight="1">
      <c r="A2" s="15" t="s">
        <v>73</v>
      </c>
      <c r="B2" s="30" t="s">
        <v>74</v>
      </c>
      <c r="C2" s="30" t="s">
        <v>75</v>
      </c>
      <c r="D2" s="30" t="s">
        <v>76</v>
      </c>
      <c r="E2" s="30" t="s">
        <v>77</v>
      </c>
      <c r="F2" s="32"/>
      <c r="G2" s="30" t="s">
        <v>78</v>
      </c>
      <c r="H2" s="30" t="s">
        <v>79</v>
      </c>
      <c r="I2" s="30" t="s">
        <v>80</v>
      </c>
      <c r="J2" s="31" t="s">
        <v>81</v>
      </c>
      <c r="K2" s="32"/>
      <c r="L2" s="30" t="s">
        <v>100</v>
      </c>
      <c r="M2" s="45"/>
      <c r="N2" s="46" t="s">
        <v>101</v>
      </c>
      <c r="O2" s="46" t="s">
        <v>102</v>
      </c>
      <c r="P2" s="46" t="s">
        <v>103</v>
      </c>
      <c r="Q2" s="46" t="s">
        <v>104</v>
      </c>
      <c r="R2" s="47"/>
      <c r="S2" s="46" t="s">
        <v>105</v>
      </c>
      <c r="T2" s="46" t="s">
        <v>106</v>
      </c>
      <c r="U2" s="46" t="s">
        <v>107</v>
      </c>
      <c r="V2" s="46" t="s">
        <v>81</v>
      </c>
      <c r="W2" s="47"/>
      <c r="X2" s="31"/>
      <c r="Z2" s="12" t="s">
        <v>108</v>
      </c>
      <c r="AA2" s="12" t="s">
        <v>109</v>
      </c>
      <c r="AB2" s="13" t="s">
        <v>58</v>
      </c>
      <c r="AC2" s="12" t="s">
        <v>110</v>
      </c>
      <c r="AD2" s="12" t="s">
        <v>111</v>
      </c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ht="14.25" customHeight="1">
      <c r="B3" s="33">
        <v>4948.624</v>
      </c>
      <c r="C3" s="33">
        <v>3280.438</v>
      </c>
      <c r="D3" s="33">
        <v>3185.517</v>
      </c>
      <c r="E3" s="33">
        <v>2816.934</v>
      </c>
      <c r="F3" s="28"/>
      <c r="G3" s="33">
        <v>6261.948</v>
      </c>
      <c r="H3" s="33">
        <v>5057.131</v>
      </c>
      <c r="I3" s="33">
        <v>4610.121</v>
      </c>
      <c r="J3" s="33">
        <v>3492.99</v>
      </c>
      <c r="K3" s="28"/>
      <c r="L3" s="33">
        <v>5228.097</v>
      </c>
      <c r="M3" s="48"/>
      <c r="N3" s="33">
        <v>2017.269</v>
      </c>
      <c r="O3" s="33">
        <v>2011.242</v>
      </c>
      <c r="P3" s="33">
        <v>2263.277</v>
      </c>
      <c r="Q3" s="33">
        <v>2563.736</v>
      </c>
      <c r="R3" s="49"/>
      <c r="S3" s="33">
        <v>1933.394</v>
      </c>
      <c r="T3" s="33">
        <v>4013.876</v>
      </c>
      <c r="U3" s="33">
        <v>2348.273</v>
      </c>
      <c r="V3" s="33">
        <v>2190.9</v>
      </c>
      <c r="W3" s="50"/>
      <c r="Y3" s="15" t="s">
        <v>28</v>
      </c>
      <c r="Z3" s="15">
        <f>AVERAGE(B$3:B$52)/1000</f>
        <v>4.15812818</v>
      </c>
      <c r="AA3" s="15">
        <f>AVERAGE(G$3:G$52)/1000</f>
        <v>3.32587822</v>
      </c>
      <c r="AB3" s="15">
        <f>AVERAGE(L3:L43)/1000</f>
        <v>3.946377938</v>
      </c>
      <c r="AC3" s="15">
        <f>AVERAGE(N3:N43)/1000</f>
        <v>2.37187678</v>
      </c>
      <c r="AD3" s="15">
        <f>AVERAGE(S3:S43)/1000</f>
        <v>2.22892078</v>
      </c>
    </row>
    <row r="4" ht="14.25" customHeight="1">
      <c r="B4" s="33">
        <v>4774.982</v>
      </c>
      <c r="C4" s="33">
        <v>5104.499</v>
      </c>
      <c r="D4" s="33">
        <v>2892.342</v>
      </c>
      <c r="E4" s="33">
        <v>3023.846</v>
      </c>
      <c r="F4" s="28"/>
      <c r="G4" s="33">
        <v>2841.275</v>
      </c>
      <c r="H4" s="33">
        <v>3088.077</v>
      </c>
      <c r="I4" s="33">
        <v>5199.548</v>
      </c>
      <c r="J4" s="33">
        <v>2856.994</v>
      </c>
      <c r="K4" s="28"/>
      <c r="L4" s="33">
        <v>4113.281</v>
      </c>
      <c r="M4" s="48"/>
      <c r="N4" s="33">
        <v>2493.206</v>
      </c>
      <c r="O4" s="33">
        <v>1858.326</v>
      </c>
      <c r="P4" s="33">
        <v>2049.081</v>
      </c>
      <c r="Q4" s="33">
        <v>2756.306</v>
      </c>
      <c r="R4" s="49"/>
      <c r="S4" s="33">
        <v>1565.414</v>
      </c>
      <c r="T4" s="33">
        <v>1843.555</v>
      </c>
      <c r="U4" s="33">
        <v>2074.957</v>
      </c>
      <c r="V4" s="33">
        <v>2409.471</v>
      </c>
      <c r="W4" s="50"/>
      <c r="Y4" s="15" t="s">
        <v>29</v>
      </c>
      <c r="Z4" s="15">
        <f>AVERAGE(C$3:C$52)/1000</f>
        <v>3.654172289</v>
      </c>
      <c r="AA4" s="15">
        <f>AVERAGE(H$3:H$52)/1000</f>
        <v>3.632290857</v>
      </c>
      <c r="AC4" s="15">
        <f>AVERAGE(O3:O43)/1000</f>
        <v>2.486396537</v>
      </c>
      <c r="AD4" s="15">
        <f>AVERAGE(T3:T43)/1000</f>
        <v>2.423429049</v>
      </c>
    </row>
    <row r="5" ht="14.25" customHeight="1">
      <c r="B5" s="33">
        <v>3887.47</v>
      </c>
      <c r="C5" s="33">
        <v>2956.255</v>
      </c>
      <c r="D5" s="33">
        <v>3514.653</v>
      </c>
      <c r="E5" s="33">
        <v>5229.618</v>
      </c>
      <c r="F5" s="28"/>
      <c r="G5" s="33">
        <v>2032.685</v>
      </c>
      <c r="H5" s="33">
        <v>3370.903</v>
      </c>
      <c r="I5" s="33">
        <v>3270.596</v>
      </c>
      <c r="J5" s="33">
        <v>4074.195</v>
      </c>
      <c r="K5" s="28"/>
      <c r="L5" s="33">
        <v>4703.885</v>
      </c>
      <c r="M5" s="48"/>
      <c r="N5" s="33">
        <v>2082.662</v>
      </c>
      <c r="O5" s="33">
        <v>2214.797</v>
      </c>
      <c r="P5" s="33">
        <v>1906.293</v>
      </c>
      <c r="Q5" s="33">
        <v>2106.819</v>
      </c>
      <c r="R5" s="49"/>
      <c r="S5" s="33">
        <v>3082.488</v>
      </c>
      <c r="T5" s="33">
        <v>2715.399</v>
      </c>
      <c r="U5" s="33">
        <v>1973.969</v>
      </c>
      <c r="V5" s="33">
        <v>1888.387</v>
      </c>
      <c r="W5" s="50"/>
      <c r="Y5" s="15" t="s">
        <v>30</v>
      </c>
      <c r="Z5" s="15">
        <f>AVERAGE(D$3:D$52)/1000</f>
        <v>3.31994288</v>
      </c>
      <c r="AA5" s="15">
        <f>AVERAGE(I$3:I$52)/1000</f>
        <v>3.86532744</v>
      </c>
      <c r="AC5" s="15">
        <f>AVERAGE(P3:P43)/1000</f>
        <v>1.978264439</v>
      </c>
      <c r="AD5" s="15">
        <f>AVERAGE(U3:U43)/1000</f>
        <v>2.360375732</v>
      </c>
    </row>
    <row r="6" ht="14.25" customHeight="1">
      <c r="B6" s="33">
        <v>2925.868</v>
      </c>
      <c r="C6" s="33">
        <v>4525.427</v>
      </c>
      <c r="D6" s="33">
        <v>2789.566</v>
      </c>
      <c r="E6" s="33">
        <v>2422.308</v>
      </c>
      <c r="F6" s="28"/>
      <c r="G6" s="33">
        <v>5375.513</v>
      </c>
      <c r="H6" s="33">
        <v>3103.466</v>
      </c>
      <c r="I6" s="33">
        <v>2788.395</v>
      </c>
      <c r="J6" s="33">
        <v>2721.704</v>
      </c>
      <c r="K6" s="28"/>
      <c r="L6" s="33">
        <v>3542.343</v>
      </c>
      <c r="M6" s="48"/>
      <c r="N6" s="33">
        <v>2051.47</v>
      </c>
      <c r="O6" s="33">
        <v>2571.801</v>
      </c>
      <c r="P6" s="33">
        <v>1805.137</v>
      </c>
      <c r="Q6" s="33">
        <v>2994.009</v>
      </c>
      <c r="R6" s="49"/>
      <c r="S6" s="33">
        <v>2030.426</v>
      </c>
      <c r="T6" s="33">
        <v>2288.916</v>
      </c>
      <c r="U6" s="33">
        <v>1764.785</v>
      </c>
      <c r="V6" s="33">
        <v>1965.682</v>
      </c>
      <c r="W6" s="50"/>
      <c r="Y6" s="15" t="s">
        <v>31</v>
      </c>
      <c r="Z6" s="15">
        <f>AVERAGE(E$3:E$52)/1000</f>
        <v>3.73861818</v>
      </c>
      <c r="AA6" s="15">
        <f>AVERAGE(J$3:J$52)/1000</f>
        <v>3.73989202</v>
      </c>
      <c r="AC6" s="15">
        <f>AVERAGE(Q3:Q43)/1000</f>
        <v>2.329329488</v>
      </c>
      <c r="AD6" s="15">
        <f>AVERAGE(V3:V43)/1000</f>
        <v>2.24992061</v>
      </c>
    </row>
    <row r="7" ht="14.25" customHeight="1">
      <c r="B7" s="33">
        <v>3399.923</v>
      </c>
      <c r="C7" s="33">
        <v>3061.633</v>
      </c>
      <c r="D7" s="33">
        <v>3117.93</v>
      </c>
      <c r="E7" s="33">
        <v>3104.157</v>
      </c>
      <c r="F7" s="28"/>
      <c r="G7" s="33">
        <v>4940.887</v>
      </c>
      <c r="H7" s="33">
        <v>2972.499</v>
      </c>
      <c r="I7" s="33">
        <v>3454.103</v>
      </c>
      <c r="J7" s="33">
        <v>4237.636</v>
      </c>
      <c r="K7" s="28"/>
      <c r="L7" s="33">
        <v>3800.666</v>
      </c>
      <c r="M7" s="48"/>
      <c r="N7" s="33">
        <v>2964.112</v>
      </c>
      <c r="O7" s="33">
        <v>2872.557</v>
      </c>
      <c r="P7" s="33">
        <v>1788.501</v>
      </c>
      <c r="Q7" s="33">
        <v>2507.935</v>
      </c>
      <c r="R7" s="49"/>
      <c r="S7" s="33">
        <v>2333.63</v>
      </c>
      <c r="T7" s="33">
        <v>2329.911</v>
      </c>
      <c r="U7" s="33">
        <v>3080.8</v>
      </c>
      <c r="V7" s="33">
        <v>3656.435</v>
      </c>
      <c r="W7" s="50"/>
    </row>
    <row r="8" ht="14.25" customHeight="1">
      <c r="B8" s="33">
        <v>6049.598</v>
      </c>
      <c r="C8" s="33">
        <v>6631.958</v>
      </c>
      <c r="D8" s="33">
        <v>4531.623</v>
      </c>
      <c r="E8" s="33">
        <v>3965.496</v>
      </c>
      <c r="F8" s="28"/>
      <c r="G8" s="33">
        <v>2810.226</v>
      </c>
      <c r="H8" s="33">
        <v>2822.433</v>
      </c>
      <c r="I8" s="33">
        <v>2885.561</v>
      </c>
      <c r="J8" s="33">
        <v>3062.699</v>
      </c>
      <c r="K8" s="28"/>
      <c r="L8" s="33">
        <v>3768.62</v>
      </c>
      <c r="M8" s="48"/>
      <c r="N8" s="33">
        <v>2860.313</v>
      </c>
      <c r="O8" s="33">
        <v>2197.409</v>
      </c>
      <c r="P8" s="33">
        <v>1780.038</v>
      </c>
      <c r="Q8" s="33">
        <v>2214.474</v>
      </c>
      <c r="R8" s="49"/>
      <c r="S8" s="33">
        <v>2150.148</v>
      </c>
      <c r="T8" s="33">
        <v>3196.643</v>
      </c>
      <c r="U8" s="33">
        <v>2775.156</v>
      </c>
      <c r="V8" s="33">
        <v>1753.883</v>
      </c>
      <c r="W8" s="50"/>
      <c r="Y8" s="35" t="s">
        <v>84</v>
      </c>
      <c r="Z8" s="35">
        <f t="shared" ref="Z8:AB8" si="1">AVERAGE(Z3:Z7)</f>
        <v>3.717715382</v>
      </c>
      <c r="AA8" s="35">
        <f t="shared" si="1"/>
        <v>3.640847134</v>
      </c>
      <c r="AB8" s="35">
        <f t="shared" si="1"/>
        <v>3.946377938</v>
      </c>
    </row>
    <row r="9" ht="14.25" customHeight="1">
      <c r="B9" s="33">
        <v>2748.003</v>
      </c>
      <c r="C9" s="33">
        <v>5586.952</v>
      </c>
      <c r="D9" s="33">
        <v>1949.579</v>
      </c>
      <c r="E9" s="33">
        <v>3612.138</v>
      </c>
      <c r="F9" s="28"/>
      <c r="G9" s="33">
        <v>2117.204</v>
      </c>
      <c r="H9" s="33">
        <v>3311.761</v>
      </c>
      <c r="I9" s="33">
        <v>2491.078</v>
      </c>
      <c r="J9" s="33">
        <v>4283.872</v>
      </c>
      <c r="K9" s="28"/>
      <c r="L9" s="33">
        <v>4781.314</v>
      </c>
      <c r="M9" s="48"/>
      <c r="N9" s="33">
        <v>2519.259</v>
      </c>
      <c r="O9" s="33">
        <v>2287.087</v>
      </c>
      <c r="P9" s="33">
        <v>2303.134</v>
      </c>
      <c r="Q9" s="33">
        <v>3063.365</v>
      </c>
      <c r="R9" s="49"/>
      <c r="S9" s="33">
        <v>2451.28</v>
      </c>
      <c r="T9" s="33">
        <v>1943.079</v>
      </c>
      <c r="U9" s="33">
        <v>2031.43</v>
      </c>
      <c r="V9" s="33">
        <v>2708.628</v>
      </c>
      <c r="W9" s="50"/>
      <c r="Y9" s="35" t="s">
        <v>85</v>
      </c>
      <c r="Z9" s="35">
        <f t="shared" ref="Z9:AB9" si="2">STDEV(Z3:Z7)/SQRT(4)</f>
        <v>0.1723999825</v>
      </c>
      <c r="AA9" s="35">
        <f t="shared" si="2"/>
        <v>0.1152822348</v>
      </c>
      <c r="AB9" s="35" t="str">
        <f t="shared" si="2"/>
        <v>#DIV/0!</v>
      </c>
      <c r="AC9" s="34"/>
    </row>
    <row r="10" ht="14.25" customHeight="1">
      <c r="B10" s="33">
        <v>4947.408</v>
      </c>
      <c r="C10" s="33">
        <v>3855.374</v>
      </c>
      <c r="D10" s="33">
        <v>4462.202</v>
      </c>
      <c r="E10" s="33">
        <v>3151.613</v>
      </c>
      <c r="F10" s="28"/>
      <c r="G10" s="33">
        <v>3440.105</v>
      </c>
      <c r="H10" s="33">
        <v>3672.471</v>
      </c>
      <c r="I10" s="33">
        <v>4679.353</v>
      </c>
      <c r="J10" s="33">
        <v>3128.904</v>
      </c>
      <c r="K10" s="28"/>
      <c r="L10" s="33">
        <v>4287.793</v>
      </c>
      <c r="M10" s="48"/>
      <c r="N10" s="33">
        <v>1944.444</v>
      </c>
      <c r="O10" s="33">
        <v>2518.935</v>
      </c>
      <c r="P10" s="33">
        <v>2053.16</v>
      </c>
      <c r="Q10" s="33">
        <v>2963.424</v>
      </c>
      <c r="R10" s="50"/>
      <c r="S10" s="33">
        <v>2119.901</v>
      </c>
      <c r="T10" s="33">
        <v>2587.699</v>
      </c>
      <c r="U10" s="33">
        <v>2200.193</v>
      </c>
      <c r="V10" s="33">
        <v>3023.745</v>
      </c>
      <c r="W10" s="50"/>
      <c r="AC10" s="34"/>
    </row>
    <row r="11" ht="14.25" customHeight="1">
      <c r="B11" s="33">
        <v>7170.028</v>
      </c>
      <c r="C11" s="33">
        <v>3353.76</v>
      </c>
      <c r="D11" s="33">
        <v>4362.689</v>
      </c>
      <c r="E11" s="33">
        <v>5172.972</v>
      </c>
      <c r="F11" s="28"/>
      <c r="G11" s="33">
        <v>3500.692</v>
      </c>
      <c r="H11" s="33">
        <v>3188.43</v>
      </c>
      <c r="I11" s="33">
        <v>3330.193</v>
      </c>
      <c r="J11" s="33">
        <v>3526.707</v>
      </c>
      <c r="K11" s="28"/>
      <c r="L11" s="33">
        <v>3608.933</v>
      </c>
      <c r="M11" s="48"/>
      <c r="N11" s="33">
        <v>2603.107</v>
      </c>
      <c r="O11" s="33">
        <v>2778.426</v>
      </c>
      <c r="P11" s="33">
        <v>2200.935</v>
      </c>
      <c r="Q11" s="33">
        <v>2456.311</v>
      </c>
      <c r="R11" s="50"/>
      <c r="S11" s="33">
        <v>1872.764</v>
      </c>
      <c r="T11" s="33">
        <v>3177.469</v>
      </c>
      <c r="U11" s="33">
        <v>1888.387</v>
      </c>
      <c r="V11" s="33">
        <v>1902.597</v>
      </c>
      <c r="W11" s="50"/>
      <c r="Y11" s="15" t="s">
        <v>86</v>
      </c>
      <c r="Z11" s="15">
        <f>MIN(B3:E325)</f>
        <v>1597.348</v>
      </c>
      <c r="AA11" s="15">
        <f>MIN(G3:J325)</f>
        <v>1363.08</v>
      </c>
      <c r="AB11" s="15">
        <f>MIN(L3:U325)</f>
        <v>1216.261</v>
      </c>
      <c r="AC11" s="15">
        <f>MIN(N3:Q64)</f>
        <v>1294.204</v>
      </c>
      <c r="AD11" s="15">
        <f>MIN(S3:V139)</f>
        <v>1150.304</v>
      </c>
    </row>
    <row r="12" ht="14.25" customHeight="1">
      <c r="B12" s="33">
        <v>4838.401</v>
      </c>
      <c r="C12" s="33">
        <v>3160.212</v>
      </c>
      <c r="D12" s="33">
        <v>5132.9</v>
      </c>
      <c r="E12" s="33">
        <v>4804.694</v>
      </c>
      <c r="F12" s="28"/>
      <c r="G12" s="33">
        <v>2634.042</v>
      </c>
      <c r="H12" s="33">
        <v>3976.184</v>
      </c>
      <c r="I12" s="33">
        <v>3371.357</v>
      </c>
      <c r="J12" s="33">
        <v>2597.143</v>
      </c>
      <c r="K12" s="28"/>
      <c r="L12" s="33">
        <v>3526.8</v>
      </c>
      <c r="M12" s="48"/>
      <c r="N12" s="33">
        <v>1850.239</v>
      </c>
      <c r="O12" s="33">
        <v>2770.188</v>
      </c>
      <c r="P12" s="33">
        <v>2437.758</v>
      </c>
      <c r="Q12" s="33">
        <v>3367.815</v>
      </c>
      <c r="R12" s="50"/>
      <c r="S12" s="33">
        <v>1459.862</v>
      </c>
      <c r="T12" s="33">
        <v>3648.642</v>
      </c>
      <c r="U12" s="33">
        <v>1620.429</v>
      </c>
      <c r="V12" s="33">
        <v>2048.683</v>
      </c>
      <c r="W12" s="50"/>
      <c r="Y12" s="15" t="s">
        <v>87</v>
      </c>
      <c r="Z12" s="15">
        <f>MAX(B4:E326)</f>
        <v>7787.278</v>
      </c>
      <c r="AA12" s="15">
        <f>MAX(G3:J325)</f>
        <v>8577.943</v>
      </c>
      <c r="AB12" s="15">
        <f>MAX(L3:U325)</f>
        <v>5228.097</v>
      </c>
      <c r="AC12" s="15">
        <f>MAX(N3:Q63)</f>
        <v>4788.103</v>
      </c>
      <c r="AD12" s="15">
        <f>MAX(S3:V143)</f>
        <v>5215.006</v>
      </c>
    </row>
    <row r="13" ht="14.25" customHeight="1">
      <c r="B13" s="33">
        <v>3732.129</v>
      </c>
      <c r="C13" s="33">
        <v>3878.643</v>
      </c>
      <c r="D13" s="33">
        <v>3357.894</v>
      </c>
      <c r="E13" s="33">
        <v>3762.811</v>
      </c>
      <c r="F13" s="28"/>
      <c r="G13" s="33">
        <v>2648.757</v>
      </c>
      <c r="H13" s="33">
        <v>2762.185</v>
      </c>
      <c r="I13" s="33">
        <v>7724.931</v>
      </c>
      <c r="J13" s="33">
        <v>4777.032</v>
      </c>
      <c r="K13" s="28"/>
      <c r="L13" s="33">
        <v>3629.237</v>
      </c>
      <c r="M13" s="48"/>
      <c r="N13" s="33">
        <v>2442.775</v>
      </c>
      <c r="O13" s="33">
        <v>2265.755</v>
      </c>
      <c r="P13" s="33">
        <v>2707.724</v>
      </c>
      <c r="Q13" s="33">
        <v>1839.954</v>
      </c>
      <c r="R13" s="50"/>
      <c r="S13" s="33">
        <v>1958.819</v>
      </c>
      <c r="T13" s="33">
        <v>2861.169</v>
      </c>
      <c r="U13" s="33">
        <v>2448.282</v>
      </c>
      <c r="V13" s="33">
        <v>2824.457</v>
      </c>
      <c r="W13" s="50"/>
    </row>
    <row r="14" ht="14.25" customHeight="1">
      <c r="B14" s="33">
        <v>3386.454</v>
      </c>
      <c r="C14" s="33">
        <v>3364.208</v>
      </c>
      <c r="D14" s="33">
        <v>3189.742</v>
      </c>
      <c r="E14" s="33">
        <v>3343.188</v>
      </c>
      <c r="F14" s="28"/>
      <c r="G14" s="33">
        <v>2994.247</v>
      </c>
      <c r="H14" s="33">
        <v>2775.266</v>
      </c>
      <c r="I14" s="33">
        <v>2850.309</v>
      </c>
      <c r="J14" s="33">
        <v>4486.371</v>
      </c>
      <c r="K14" s="28"/>
      <c r="L14" s="33">
        <v>3120.291</v>
      </c>
      <c r="M14" s="48"/>
      <c r="N14" s="33">
        <v>2586.042</v>
      </c>
      <c r="O14" s="33">
        <v>2135.007</v>
      </c>
      <c r="P14" s="33">
        <v>2085.697</v>
      </c>
      <c r="Q14" s="33">
        <v>1974.382</v>
      </c>
      <c r="R14" s="50"/>
      <c r="S14" s="33">
        <v>3101.132</v>
      </c>
      <c r="T14" s="33">
        <v>2186.238</v>
      </c>
      <c r="U14" s="33">
        <v>1966.097</v>
      </c>
      <c r="V14" s="33">
        <v>3388.02</v>
      </c>
      <c r="W14" s="50"/>
      <c r="Y14" s="1" t="s">
        <v>112</v>
      </c>
      <c r="Z14" s="15">
        <f>COUNTIF(B3:E217, "&gt;120")</f>
        <v>238</v>
      </c>
      <c r="AA14" s="15">
        <f>COUNTIF(G3:J217, "&gt;120")</f>
        <v>232</v>
      </c>
      <c r="AB14" s="15">
        <f>COUNTIF(L3:U217, "&gt;120")</f>
        <v>565</v>
      </c>
    </row>
    <row r="15" ht="14.25" customHeight="1">
      <c r="B15" s="33">
        <v>4868.816</v>
      </c>
      <c r="C15" s="33">
        <v>2272.634</v>
      </c>
      <c r="D15" s="33">
        <v>2834.516</v>
      </c>
      <c r="E15" s="33">
        <v>4332.559</v>
      </c>
      <c r="F15" s="28"/>
      <c r="G15" s="33">
        <v>3168.53</v>
      </c>
      <c r="H15" s="33">
        <v>4040.703</v>
      </c>
      <c r="I15" s="33">
        <v>4841.183</v>
      </c>
      <c r="J15" s="33">
        <v>4235.589</v>
      </c>
      <c r="K15" s="28"/>
      <c r="L15" s="33">
        <v>2353.186</v>
      </c>
      <c r="M15" s="51"/>
      <c r="N15" s="33">
        <v>2848.984</v>
      </c>
      <c r="O15" s="33">
        <v>2066.928</v>
      </c>
      <c r="P15" s="33">
        <v>1829.556</v>
      </c>
      <c r="Q15" s="33">
        <v>2373.81</v>
      </c>
      <c r="R15" s="50"/>
      <c r="S15" s="33">
        <v>2366.923</v>
      </c>
      <c r="T15" s="33">
        <v>3176.762</v>
      </c>
      <c r="U15" s="33">
        <v>2124.324</v>
      </c>
      <c r="V15" s="33">
        <v>1602.131</v>
      </c>
      <c r="W15" s="50"/>
      <c r="Y15" s="1" t="s">
        <v>113</v>
      </c>
      <c r="Z15" s="36">
        <f t="shared" ref="Z15:AB15" si="3">Z14/SUM(Z19:Z23)</f>
        <v>1</v>
      </c>
      <c r="AA15" s="36">
        <f t="shared" si="3"/>
        <v>1</v>
      </c>
      <c r="AB15" s="36">
        <f t="shared" si="3"/>
        <v>35.3125</v>
      </c>
    </row>
    <row r="16" ht="14.25" customHeight="1">
      <c r="B16" s="33">
        <v>7787.278</v>
      </c>
      <c r="C16" s="33">
        <v>3101.132</v>
      </c>
      <c r="D16" s="33">
        <v>2876.851</v>
      </c>
      <c r="E16" s="33">
        <v>1987.207</v>
      </c>
      <c r="F16" s="28"/>
      <c r="G16" s="33">
        <v>2975.037</v>
      </c>
      <c r="H16" s="33">
        <v>4600.196</v>
      </c>
      <c r="I16" s="33">
        <v>2833.112</v>
      </c>
      <c r="J16" s="33">
        <v>3574.291</v>
      </c>
      <c r="K16" s="28"/>
      <c r="L16" s="33">
        <v>4211.627</v>
      </c>
      <c r="M16" s="51"/>
      <c r="N16" s="33">
        <v>2606.202</v>
      </c>
      <c r="O16" s="33">
        <v>3842.332</v>
      </c>
      <c r="P16" s="33">
        <v>2140.399</v>
      </c>
      <c r="Q16" s="33">
        <v>1856.953</v>
      </c>
      <c r="R16" s="50"/>
      <c r="S16" s="33">
        <v>2280.118</v>
      </c>
      <c r="T16" s="33">
        <v>2276.401</v>
      </c>
      <c r="U16" s="33">
        <v>2951.834</v>
      </c>
      <c r="V16" s="33">
        <v>2664.464</v>
      </c>
      <c r="W16" s="50"/>
    </row>
    <row r="17" ht="14.25" customHeight="1">
      <c r="B17" s="33">
        <v>6167.657</v>
      </c>
      <c r="C17" s="33">
        <v>2850.881</v>
      </c>
      <c r="D17" s="33">
        <v>2837.826</v>
      </c>
      <c r="E17" s="33">
        <v>2427.231</v>
      </c>
      <c r="F17" s="28"/>
      <c r="G17" s="33">
        <v>2015.346</v>
      </c>
      <c r="H17" s="33">
        <v>4418.733</v>
      </c>
      <c r="I17" s="33">
        <v>4339.265</v>
      </c>
      <c r="J17" s="33">
        <v>3559.561</v>
      </c>
      <c r="K17" s="28"/>
      <c r="L17" s="33">
        <v>4006.762</v>
      </c>
      <c r="M17" s="51"/>
      <c r="N17" s="33">
        <v>2238.439</v>
      </c>
      <c r="O17" s="33">
        <v>2546.968</v>
      </c>
      <c r="P17" s="33">
        <v>2148.582</v>
      </c>
      <c r="Q17" s="33">
        <v>2229.534</v>
      </c>
      <c r="R17" s="50"/>
      <c r="S17" s="33">
        <v>1801.629</v>
      </c>
      <c r="T17" s="33">
        <v>1910.73</v>
      </c>
      <c r="U17" s="33">
        <v>1900.021</v>
      </c>
      <c r="V17" s="33">
        <v>2734.12</v>
      </c>
      <c r="W17" s="47"/>
      <c r="X17" s="37"/>
      <c r="Y17" s="15" t="s">
        <v>90</v>
      </c>
      <c r="AC17" s="35"/>
    </row>
    <row r="18" ht="14.25" customHeight="1">
      <c r="B18" s="33">
        <v>2090.827</v>
      </c>
      <c r="C18" s="33">
        <v>3355.189</v>
      </c>
      <c r="D18" s="33">
        <v>5985.018</v>
      </c>
      <c r="E18" s="33">
        <v>4710.882</v>
      </c>
      <c r="F18" s="28"/>
      <c r="G18" s="33">
        <v>2982.23</v>
      </c>
      <c r="H18" s="33">
        <v>2881.634</v>
      </c>
      <c r="I18" s="33">
        <v>4767.99</v>
      </c>
      <c r="J18" s="33">
        <v>3213.545</v>
      </c>
      <c r="K18" s="28"/>
      <c r="L18" s="33">
        <v>4459.212</v>
      </c>
      <c r="M18" s="51"/>
      <c r="N18" s="33">
        <v>1959.496</v>
      </c>
      <c r="O18" s="33">
        <v>2430.255</v>
      </c>
      <c r="P18" s="33">
        <v>2202.742</v>
      </c>
      <c r="Q18" s="33">
        <v>2310.034</v>
      </c>
      <c r="R18" s="50"/>
      <c r="S18" s="33">
        <v>1888.82</v>
      </c>
      <c r="T18" s="33">
        <v>1807.96</v>
      </c>
      <c r="U18" s="33">
        <v>1502.837</v>
      </c>
      <c r="V18" s="33">
        <v>1529.416</v>
      </c>
      <c r="W18" s="50"/>
      <c r="Z18" s="13" t="s">
        <v>56</v>
      </c>
      <c r="AA18" s="13" t="s">
        <v>57</v>
      </c>
      <c r="AB18" s="13" t="s">
        <v>58</v>
      </c>
      <c r="AC18" s="35"/>
    </row>
    <row r="19" ht="14.25" customHeight="1">
      <c r="B19" s="33">
        <v>3094.281</v>
      </c>
      <c r="C19" s="33">
        <v>2673.599</v>
      </c>
      <c r="D19" s="33">
        <v>3174.995</v>
      </c>
      <c r="E19" s="33">
        <v>3630.366</v>
      </c>
      <c r="F19" s="28"/>
      <c r="G19" s="33">
        <v>2856.423</v>
      </c>
      <c r="H19" s="33">
        <v>3246.394</v>
      </c>
      <c r="I19" s="33">
        <v>2340.701</v>
      </c>
      <c r="J19" s="33">
        <v>4725.909</v>
      </c>
      <c r="K19" s="28"/>
      <c r="M19" s="51"/>
      <c r="N19" s="33">
        <v>2535.244</v>
      </c>
      <c r="O19" s="33">
        <v>1947.065</v>
      </c>
      <c r="P19" s="33">
        <v>1839.954</v>
      </c>
      <c r="Q19" s="33">
        <v>2252.116</v>
      </c>
      <c r="R19" s="50"/>
      <c r="S19" s="33">
        <v>2085.697</v>
      </c>
      <c r="T19" s="33">
        <v>2026.805</v>
      </c>
      <c r="U19" s="33">
        <v>1946.017</v>
      </c>
      <c r="V19" s="33">
        <v>1878.421</v>
      </c>
      <c r="W19" s="50"/>
      <c r="Y19" s="15" t="s">
        <v>28</v>
      </c>
      <c r="Z19" s="15">
        <f>COUNT(B3:B134)</f>
        <v>53</v>
      </c>
      <c r="AA19" s="15">
        <f>COUNT(G3:G134)</f>
        <v>59</v>
      </c>
      <c r="AB19" s="15">
        <f>COUNT(L3:L42)</f>
        <v>16</v>
      </c>
    </row>
    <row r="20" ht="14.25" customHeight="1">
      <c r="B20" s="33">
        <v>5346.912</v>
      </c>
      <c r="C20" s="33">
        <v>4172.495</v>
      </c>
      <c r="D20" s="33">
        <v>2788.395</v>
      </c>
      <c r="E20" s="33">
        <v>3642.71</v>
      </c>
      <c r="F20" s="28"/>
      <c r="G20" s="33">
        <v>2755.788</v>
      </c>
      <c r="H20" s="33">
        <v>1906.293</v>
      </c>
      <c r="I20" s="33">
        <v>4431.804</v>
      </c>
      <c r="J20" s="33">
        <v>4387.755</v>
      </c>
      <c r="K20" s="28"/>
      <c r="M20" s="51"/>
      <c r="N20" s="33">
        <v>1641.758</v>
      </c>
      <c r="O20" s="33">
        <v>2260.345</v>
      </c>
      <c r="P20" s="33">
        <v>1619.422</v>
      </c>
      <c r="Q20" s="33">
        <v>2127.587</v>
      </c>
      <c r="R20" s="50"/>
      <c r="S20" s="33">
        <v>2386.796</v>
      </c>
      <c r="T20" s="33">
        <v>2651.067</v>
      </c>
      <c r="U20" s="33">
        <v>2197.548</v>
      </c>
      <c r="V20" s="33">
        <v>1543.361</v>
      </c>
      <c r="W20" s="50"/>
      <c r="Y20" s="15" t="s">
        <v>29</v>
      </c>
      <c r="Z20" s="15">
        <f>COUNT(C3:C134)</f>
        <v>45</v>
      </c>
      <c r="AA20" s="15">
        <f>COUNT(H3:H134)</f>
        <v>49</v>
      </c>
    </row>
    <row r="21" ht="14.25" customHeight="1">
      <c r="B21" s="33">
        <v>2768.715</v>
      </c>
      <c r="C21" s="33">
        <v>1998.98</v>
      </c>
      <c r="D21" s="33">
        <v>2955.461</v>
      </c>
      <c r="E21" s="33">
        <v>2269.804</v>
      </c>
      <c r="F21" s="28"/>
      <c r="G21" s="33">
        <v>3447.126</v>
      </c>
      <c r="H21" s="33">
        <v>4474.531</v>
      </c>
      <c r="I21" s="33">
        <v>3599.689</v>
      </c>
      <c r="J21" s="33">
        <v>3477.446</v>
      </c>
      <c r="K21" s="28"/>
      <c r="M21" s="51"/>
      <c r="N21" s="33">
        <v>1535.807</v>
      </c>
      <c r="O21" s="33">
        <v>2129.696</v>
      </c>
      <c r="P21" s="33">
        <v>1811.399</v>
      </c>
      <c r="Q21" s="33">
        <v>2025.042</v>
      </c>
      <c r="R21" s="50"/>
      <c r="S21" s="33">
        <v>1599.454</v>
      </c>
      <c r="T21" s="33">
        <v>1889.468</v>
      </c>
      <c r="U21" s="33">
        <v>2714.159</v>
      </c>
      <c r="V21" s="33">
        <v>2182.876</v>
      </c>
      <c r="W21" s="50"/>
      <c r="Y21" s="15" t="s">
        <v>30</v>
      </c>
      <c r="Z21" s="15">
        <f>COUNT(D3:D134)</f>
        <v>78</v>
      </c>
      <c r="AA21" s="15">
        <f>COUNT(I3:I134)</f>
        <v>58</v>
      </c>
    </row>
    <row r="22" ht="14.25" customHeight="1">
      <c r="B22" s="33">
        <v>2874.687</v>
      </c>
      <c r="C22" s="33">
        <v>3750.345</v>
      </c>
      <c r="D22" s="33">
        <v>3264.351</v>
      </c>
      <c r="E22" s="33">
        <v>2155.03</v>
      </c>
      <c r="F22" s="28"/>
      <c r="G22" s="33">
        <v>2044.446</v>
      </c>
      <c r="H22" s="33">
        <v>2087.897</v>
      </c>
      <c r="I22" s="33">
        <v>3927.781</v>
      </c>
      <c r="J22" s="33">
        <v>3026.544</v>
      </c>
      <c r="K22" s="28"/>
      <c r="M22" s="51"/>
      <c r="N22" s="33">
        <v>2106.819</v>
      </c>
      <c r="O22" s="33">
        <v>2625.546</v>
      </c>
      <c r="P22" s="33">
        <v>1573.604</v>
      </c>
      <c r="Q22" s="33">
        <v>2293.368</v>
      </c>
      <c r="R22" s="50"/>
      <c r="S22" s="33">
        <v>1868.619</v>
      </c>
      <c r="T22" s="33">
        <v>2914.303</v>
      </c>
      <c r="U22" s="33">
        <v>3122.899</v>
      </c>
      <c r="V22" s="33">
        <v>2131.994</v>
      </c>
      <c r="W22" s="50"/>
      <c r="Y22" s="15" t="s">
        <v>31</v>
      </c>
      <c r="Z22" s="15">
        <f>COUNT(E3:E134)</f>
        <v>62</v>
      </c>
      <c r="AA22" s="15">
        <f>COUNT(J3:J134)</f>
        <v>66</v>
      </c>
      <c r="AC22" s="34"/>
    </row>
    <row r="23" ht="14.25" customHeight="1">
      <c r="B23" s="33">
        <v>4585.335</v>
      </c>
      <c r="C23" s="33">
        <v>3284.572</v>
      </c>
      <c r="D23" s="33">
        <v>5659.883</v>
      </c>
      <c r="E23" s="33">
        <v>6424.375</v>
      </c>
      <c r="F23" s="28"/>
      <c r="G23" s="33">
        <v>2088.923</v>
      </c>
      <c r="H23" s="33">
        <v>4199.304</v>
      </c>
      <c r="I23" s="33">
        <v>2508.545</v>
      </c>
      <c r="J23" s="33">
        <v>2294.747</v>
      </c>
      <c r="K23" s="28"/>
      <c r="M23" s="51"/>
      <c r="N23" s="33">
        <v>2180.397</v>
      </c>
      <c r="O23" s="33">
        <v>1785.761</v>
      </c>
      <c r="P23" s="33">
        <v>1620.429</v>
      </c>
      <c r="Q23" s="33">
        <v>2941.204</v>
      </c>
      <c r="R23" s="50"/>
      <c r="S23" s="33">
        <v>2316.385</v>
      </c>
      <c r="T23" s="33">
        <v>2243.902</v>
      </c>
      <c r="U23" s="33">
        <v>5215.006</v>
      </c>
      <c r="V23" s="33">
        <v>2155.219</v>
      </c>
      <c r="W23" s="50"/>
      <c r="AC23" s="34"/>
    </row>
    <row r="24" ht="14.25" customHeight="1">
      <c r="B24" s="33">
        <v>1902.972</v>
      </c>
      <c r="C24" s="33">
        <v>3567.892</v>
      </c>
      <c r="D24" s="33">
        <v>3210.401</v>
      </c>
      <c r="E24" s="33">
        <v>3424.202</v>
      </c>
      <c r="F24" s="28"/>
      <c r="G24" s="33">
        <v>3300.374</v>
      </c>
      <c r="H24" s="33">
        <v>2071.217</v>
      </c>
      <c r="I24" s="33">
        <v>3079.873</v>
      </c>
      <c r="J24" s="33">
        <v>3449.167</v>
      </c>
      <c r="K24" s="28"/>
      <c r="M24" s="51"/>
      <c r="N24" s="33">
        <v>1689.412</v>
      </c>
      <c r="O24" s="33">
        <v>2322.719</v>
      </c>
      <c r="P24" s="33">
        <v>2504.271</v>
      </c>
      <c r="Q24" s="33">
        <v>2230.769</v>
      </c>
      <c r="R24" s="50"/>
      <c r="S24" s="33">
        <v>2655.066</v>
      </c>
      <c r="T24" s="33">
        <v>2060.748</v>
      </c>
      <c r="U24" s="33">
        <v>1677.169</v>
      </c>
      <c r="V24" s="33">
        <v>1664.407</v>
      </c>
      <c r="W24" s="50"/>
      <c r="X24" s="15" t="s">
        <v>91</v>
      </c>
    </row>
    <row r="25" ht="14.25" customHeight="1">
      <c r="B25" s="33">
        <v>5022.232</v>
      </c>
      <c r="C25" s="33">
        <v>4531.353</v>
      </c>
      <c r="D25" s="33">
        <v>3221.44</v>
      </c>
      <c r="E25" s="33">
        <v>3841.589</v>
      </c>
      <c r="F25" s="28"/>
      <c r="G25" s="33">
        <v>3392.624</v>
      </c>
      <c r="H25" s="33">
        <v>4476.445</v>
      </c>
      <c r="I25" s="33">
        <v>3773.234</v>
      </c>
      <c r="J25" s="33">
        <v>4968.663</v>
      </c>
      <c r="K25" s="28"/>
      <c r="M25" s="51"/>
      <c r="N25" s="33">
        <v>2791.321</v>
      </c>
      <c r="O25" s="33">
        <v>2529.08</v>
      </c>
      <c r="P25" s="33">
        <v>1748.057</v>
      </c>
      <c r="Q25" s="33">
        <v>3241.488</v>
      </c>
      <c r="R25" s="50"/>
      <c r="S25" s="33">
        <v>1780.955</v>
      </c>
      <c r="T25" s="33">
        <v>1928.798</v>
      </c>
      <c r="U25" s="33">
        <v>2032.685</v>
      </c>
      <c r="V25" s="33">
        <v>2783.708</v>
      </c>
      <c r="W25" s="50"/>
    </row>
    <row r="26" ht="14.25" customHeight="1">
      <c r="B26" s="33">
        <v>4652.744</v>
      </c>
      <c r="C26" s="33">
        <v>3443.484</v>
      </c>
      <c r="D26" s="33">
        <v>3113.968</v>
      </c>
      <c r="E26" s="33">
        <v>2674.629</v>
      </c>
      <c r="F26" s="28"/>
      <c r="G26" s="33">
        <v>4038.278</v>
      </c>
      <c r="H26" s="33">
        <v>3922.947</v>
      </c>
      <c r="I26" s="33">
        <v>3651.996</v>
      </c>
      <c r="J26" s="33">
        <v>8577.943</v>
      </c>
      <c r="K26" s="28"/>
      <c r="M26" s="51"/>
      <c r="N26" s="33">
        <v>2161.506</v>
      </c>
      <c r="O26" s="33">
        <v>2080.653</v>
      </c>
      <c r="P26" s="33">
        <v>2249.714</v>
      </c>
      <c r="Q26" s="33">
        <v>2050.624</v>
      </c>
      <c r="R26" s="50"/>
      <c r="S26" s="33">
        <v>1689.955</v>
      </c>
      <c r="T26" s="33">
        <v>2688.63</v>
      </c>
      <c r="U26" s="33">
        <v>2107.981</v>
      </c>
      <c r="V26" s="33">
        <v>1411.18</v>
      </c>
      <c r="W26" s="50"/>
      <c r="Z26" s="13" t="s">
        <v>56</v>
      </c>
      <c r="AA26" s="13" t="s">
        <v>57</v>
      </c>
      <c r="AB26" s="13" t="s">
        <v>58</v>
      </c>
    </row>
    <row r="27" ht="14.25" customHeight="1">
      <c r="B27" s="33">
        <v>3445.32</v>
      </c>
      <c r="C27" s="33">
        <v>3705.106</v>
      </c>
      <c r="D27" s="33">
        <v>2494.843</v>
      </c>
      <c r="E27" s="33">
        <v>3217.226</v>
      </c>
      <c r="F27" s="28"/>
      <c r="G27" s="33">
        <v>3559.045</v>
      </c>
      <c r="H27" s="33">
        <v>4994.59</v>
      </c>
      <c r="I27" s="33">
        <v>3430.245</v>
      </c>
      <c r="J27" s="33">
        <v>4446.146</v>
      </c>
      <c r="K27" s="28"/>
      <c r="M27" s="51"/>
      <c r="N27" s="33">
        <v>2435.413</v>
      </c>
      <c r="O27" s="33">
        <v>1950.73</v>
      </c>
      <c r="P27" s="33">
        <v>2244.038</v>
      </c>
      <c r="Q27" s="33">
        <v>2011.242</v>
      </c>
      <c r="R27" s="50"/>
      <c r="S27" s="33">
        <v>1444.477</v>
      </c>
      <c r="T27" s="33">
        <v>1927.475</v>
      </c>
      <c r="U27" s="33">
        <v>2667.219</v>
      </c>
      <c r="V27" s="33">
        <v>2763.958</v>
      </c>
      <c r="W27" s="50"/>
      <c r="Y27" s="15" t="s">
        <v>28</v>
      </c>
      <c r="Z27" s="15">
        <f>STDEV(B$3:B$52)</f>
        <v>1400.757051</v>
      </c>
      <c r="AA27" s="15">
        <f>STDEV(G$3:G$52)</f>
        <v>1161.734607</v>
      </c>
      <c r="AB27" s="15">
        <f>STDEV(L3:L292)</f>
        <v>693.8976511</v>
      </c>
    </row>
    <row r="28" ht="14.25" customHeight="1">
      <c r="B28" s="33">
        <v>4388.616</v>
      </c>
      <c r="C28" s="33">
        <v>2602.127</v>
      </c>
      <c r="D28" s="33">
        <v>5137.589</v>
      </c>
      <c r="E28" s="33">
        <v>3635.645</v>
      </c>
      <c r="F28" s="28"/>
      <c r="G28" s="33">
        <v>5957.152</v>
      </c>
      <c r="H28" s="33">
        <v>2268.455</v>
      </c>
      <c r="I28" s="33">
        <v>4600.019</v>
      </c>
      <c r="J28" s="33">
        <v>3788.426</v>
      </c>
      <c r="K28" s="28"/>
      <c r="M28" s="51"/>
      <c r="N28" s="33">
        <v>2599.774</v>
      </c>
      <c r="O28" s="33">
        <v>2078.691</v>
      </c>
      <c r="P28" s="33">
        <v>2263.998</v>
      </c>
      <c r="Q28" s="33">
        <v>2896.923</v>
      </c>
      <c r="R28" s="50"/>
      <c r="S28" s="33">
        <v>2672.798</v>
      </c>
      <c r="T28" s="33">
        <v>2237.573</v>
      </c>
      <c r="U28" s="33">
        <v>2490.955</v>
      </c>
      <c r="V28" s="33">
        <v>2331.618</v>
      </c>
      <c r="W28" s="50"/>
      <c r="Y28" s="15" t="s">
        <v>29</v>
      </c>
      <c r="Z28" s="15">
        <f>STDEV(C$3:C$52)</f>
        <v>983.049009</v>
      </c>
      <c r="AA28" s="15">
        <f>STDEV(H$3:H$52)</f>
        <v>1166.997345</v>
      </c>
    </row>
    <row r="29" ht="14.25" customHeight="1">
      <c r="B29" s="33">
        <v>2712.693</v>
      </c>
      <c r="C29" s="33">
        <v>2905.328</v>
      </c>
      <c r="D29" s="33">
        <v>3371.629</v>
      </c>
      <c r="E29" s="33">
        <v>4546.838</v>
      </c>
      <c r="F29" s="28"/>
      <c r="G29" s="33">
        <v>2686.086</v>
      </c>
      <c r="H29" s="33">
        <v>2720.354</v>
      </c>
      <c r="I29" s="33">
        <v>5352.328</v>
      </c>
      <c r="J29" s="33">
        <v>3965.084</v>
      </c>
      <c r="K29" s="28"/>
      <c r="M29" s="51"/>
      <c r="N29" s="33">
        <v>2717.202</v>
      </c>
      <c r="O29" s="33">
        <v>1963.189</v>
      </c>
      <c r="P29" s="33">
        <v>2376.258</v>
      </c>
      <c r="Q29" s="33">
        <v>2017.319</v>
      </c>
      <c r="R29" s="50"/>
      <c r="S29" s="33">
        <v>2607.884</v>
      </c>
      <c r="T29" s="33">
        <v>2093.752</v>
      </c>
      <c r="U29" s="33">
        <v>3875.485</v>
      </c>
      <c r="V29" s="33">
        <v>1668.57</v>
      </c>
      <c r="W29" s="50"/>
      <c r="Y29" s="15" t="s">
        <v>30</v>
      </c>
      <c r="Z29" s="15">
        <f>STDEV(D$3:D$52)</f>
        <v>841.2028712</v>
      </c>
      <c r="AA29" s="15">
        <f>STDEV(I$3:I$52)</f>
        <v>1180.915888</v>
      </c>
    </row>
    <row r="30" ht="14.25" customHeight="1">
      <c r="B30" s="33">
        <v>2935.371</v>
      </c>
      <c r="C30" s="33">
        <v>4009.782</v>
      </c>
      <c r="D30" s="33">
        <v>3543.216</v>
      </c>
      <c r="E30" s="33">
        <v>2814.869</v>
      </c>
      <c r="F30" s="28"/>
      <c r="G30" s="33">
        <v>3675.831</v>
      </c>
      <c r="H30" s="33">
        <v>2684.718</v>
      </c>
      <c r="I30" s="33">
        <v>4642.933</v>
      </c>
      <c r="J30" s="33">
        <v>3686.39</v>
      </c>
      <c r="K30" s="28"/>
      <c r="M30" s="51"/>
      <c r="N30" s="33">
        <v>3482.108</v>
      </c>
      <c r="O30" s="33">
        <v>2316.737</v>
      </c>
      <c r="P30" s="33">
        <v>2199.08</v>
      </c>
      <c r="Q30" s="33">
        <v>2082.27</v>
      </c>
      <c r="R30" s="50"/>
      <c r="S30" s="33">
        <v>2232.781</v>
      </c>
      <c r="T30" s="33">
        <v>2022.169</v>
      </c>
      <c r="U30" s="33">
        <v>2212.031</v>
      </c>
      <c r="V30" s="33">
        <v>2267.78</v>
      </c>
      <c r="W30" s="50"/>
      <c r="Y30" s="15" t="s">
        <v>31</v>
      </c>
      <c r="Z30" s="15">
        <f>STDEV(E$3:E$52)</f>
        <v>1184.365047</v>
      </c>
      <c r="AA30" s="15">
        <f>STDEV(J$3:J$52)</f>
        <v>1076.061495</v>
      </c>
    </row>
    <row r="31" ht="14.25" customHeight="1">
      <c r="B31" s="33">
        <v>6958.134</v>
      </c>
      <c r="C31" s="33">
        <v>2770.888</v>
      </c>
      <c r="D31" s="33">
        <v>2881.386</v>
      </c>
      <c r="E31" s="33">
        <v>1886.874</v>
      </c>
      <c r="F31" s="28"/>
      <c r="G31" s="33">
        <v>5965.024</v>
      </c>
      <c r="H31" s="33">
        <v>3251.606</v>
      </c>
      <c r="I31" s="33">
        <v>3707.666</v>
      </c>
      <c r="J31" s="33">
        <v>2929.979</v>
      </c>
      <c r="K31" s="28"/>
      <c r="M31" s="51"/>
      <c r="N31" s="33">
        <v>2380.376</v>
      </c>
      <c r="O31" s="33">
        <v>1898.732</v>
      </c>
      <c r="P31" s="33">
        <v>2074.17</v>
      </c>
      <c r="Q31" s="33">
        <v>1294.204</v>
      </c>
      <c r="R31" s="50"/>
      <c r="S31" s="33">
        <v>2222.568</v>
      </c>
      <c r="T31" s="33">
        <v>2576.121</v>
      </c>
      <c r="U31" s="33">
        <v>2308.267</v>
      </c>
      <c r="V31" s="33">
        <v>2385.086</v>
      </c>
      <c r="W31" s="50"/>
    </row>
    <row r="32" ht="14.25" customHeight="1">
      <c r="B32" s="33">
        <v>4334.325</v>
      </c>
      <c r="C32" s="33">
        <v>4226.064</v>
      </c>
      <c r="D32" s="33">
        <v>2765.175</v>
      </c>
      <c r="E32" s="33">
        <v>3194.728</v>
      </c>
      <c r="F32" s="28"/>
      <c r="G32" s="33">
        <v>2335.858</v>
      </c>
      <c r="H32" s="33">
        <v>3904.648</v>
      </c>
      <c r="I32" s="33">
        <v>3718.766</v>
      </c>
      <c r="J32" s="33">
        <v>4124.788</v>
      </c>
      <c r="K32" s="28"/>
      <c r="M32" s="51"/>
      <c r="N32" s="33">
        <v>2325.572</v>
      </c>
      <c r="O32" s="33">
        <v>2290.52</v>
      </c>
      <c r="P32" s="33">
        <v>1344.618</v>
      </c>
      <c r="Q32" s="33">
        <v>2264.314</v>
      </c>
      <c r="R32" s="50"/>
      <c r="S32" s="33">
        <v>2773.501</v>
      </c>
      <c r="T32" s="33">
        <v>1673.454</v>
      </c>
      <c r="U32" s="33">
        <v>2408.327</v>
      </c>
      <c r="V32" s="33">
        <v>3051.119</v>
      </c>
      <c r="W32" s="50"/>
    </row>
    <row r="33" ht="14.25" customHeight="1">
      <c r="B33" s="33">
        <v>3297.777</v>
      </c>
      <c r="C33" s="33">
        <v>2486.487</v>
      </c>
      <c r="D33" s="33">
        <v>3491.091</v>
      </c>
      <c r="E33" s="33">
        <v>4182.044</v>
      </c>
      <c r="F33" s="28"/>
      <c r="G33" s="33">
        <v>3049.547</v>
      </c>
      <c r="H33" s="33">
        <v>3232.221</v>
      </c>
      <c r="I33" s="33">
        <v>2760.116</v>
      </c>
      <c r="J33" s="33">
        <v>2435.246</v>
      </c>
      <c r="K33" s="28"/>
      <c r="M33" s="51"/>
      <c r="N33" s="33">
        <v>1656.604</v>
      </c>
      <c r="O33" s="33">
        <v>4788.103</v>
      </c>
      <c r="P33" s="33">
        <v>1528.482</v>
      </c>
      <c r="Q33" s="33">
        <v>1635.282</v>
      </c>
      <c r="R33" s="50"/>
      <c r="S33" s="33">
        <v>2144.019</v>
      </c>
      <c r="T33" s="33">
        <v>1635.407</v>
      </c>
      <c r="U33" s="33">
        <v>3133.759</v>
      </c>
      <c r="V33" s="33">
        <v>2258.991</v>
      </c>
      <c r="W33" s="50"/>
    </row>
    <row r="34" ht="14.25" customHeight="1">
      <c r="B34" s="33">
        <v>5855.709</v>
      </c>
      <c r="C34" s="33">
        <v>4604.519</v>
      </c>
      <c r="D34" s="33">
        <v>2661.514</v>
      </c>
      <c r="E34" s="33">
        <v>4945.51</v>
      </c>
      <c r="F34" s="28"/>
      <c r="G34" s="33">
        <v>4050.613</v>
      </c>
      <c r="H34" s="33">
        <v>1929.221</v>
      </c>
      <c r="I34" s="33">
        <v>2646.33</v>
      </c>
      <c r="J34" s="33">
        <v>3114.132</v>
      </c>
      <c r="K34" s="28"/>
      <c r="M34" s="51"/>
      <c r="N34" s="33">
        <v>4475.784</v>
      </c>
      <c r="O34" s="33">
        <v>2691.284</v>
      </c>
      <c r="P34" s="33">
        <v>1529.483</v>
      </c>
      <c r="Q34" s="33">
        <v>1350.07</v>
      </c>
      <c r="R34" s="50"/>
      <c r="S34" s="33">
        <v>2381.362</v>
      </c>
      <c r="T34" s="33">
        <v>2373.165</v>
      </c>
      <c r="U34" s="33">
        <v>2489.316</v>
      </c>
      <c r="V34" s="33">
        <v>1644.428</v>
      </c>
      <c r="W34" s="49"/>
      <c r="X34" s="1" t="s">
        <v>92</v>
      </c>
    </row>
    <row r="35" ht="14.25" customHeight="1">
      <c r="B35" s="33">
        <v>4448.348</v>
      </c>
      <c r="C35" s="33">
        <v>4266.978</v>
      </c>
      <c r="D35" s="33">
        <v>3288.017</v>
      </c>
      <c r="E35" s="33">
        <v>4908.466</v>
      </c>
      <c r="F35" s="28"/>
      <c r="G35" s="33">
        <v>2486.364</v>
      </c>
      <c r="H35" s="33">
        <v>4810.996</v>
      </c>
      <c r="I35" s="33">
        <v>3633.961</v>
      </c>
      <c r="J35" s="33">
        <v>3468.84</v>
      </c>
      <c r="K35" s="28"/>
      <c r="M35" s="51"/>
      <c r="N35" s="33">
        <v>1482.538</v>
      </c>
      <c r="O35" s="33">
        <v>2683.198</v>
      </c>
      <c r="P35" s="33">
        <v>1806.662</v>
      </c>
      <c r="Q35" s="33">
        <v>2965.764</v>
      </c>
      <c r="R35" s="50"/>
      <c r="S35" s="33">
        <v>3292.359</v>
      </c>
      <c r="T35" s="33">
        <v>2256.234</v>
      </c>
      <c r="U35" s="33">
        <v>2692.308</v>
      </c>
      <c r="V35" s="33">
        <v>2544.042</v>
      </c>
      <c r="W35" s="50"/>
      <c r="Z35" s="13" t="s">
        <v>56</v>
      </c>
      <c r="AA35" s="13" t="s">
        <v>57</v>
      </c>
      <c r="AB35" s="13" t="s">
        <v>58</v>
      </c>
    </row>
    <row r="36" ht="14.25" customHeight="1">
      <c r="B36" s="33">
        <v>7755.339</v>
      </c>
      <c r="C36" s="33">
        <v>3877.775</v>
      </c>
      <c r="D36" s="33">
        <v>4483.823</v>
      </c>
      <c r="E36" s="33">
        <v>3862.67</v>
      </c>
      <c r="F36" s="28"/>
      <c r="G36" s="33">
        <v>2861.882</v>
      </c>
      <c r="H36" s="33">
        <v>2392.645</v>
      </c>
      <c r="I36" s="33">
        <v>3877.459</v>
      </c>
      <c r="J36" s="33">
        <v>3256.936</v>
      </c>
      <c r="K36" s="28"/>
      <c r="M36" s="51"/>
      <c r="N36" s="33">
        <v>2382.903</v>
      </c>
      <c r="O36" s="33">
        <v>2007.23</v>
      </c>
      <c r="P36" s="33">
        <v>1969.415</v>
      </c>
      <c r="Q36" s="33">
        <v>2590.299</v>
      </c>
      <c r="R36" s="50"/>
      <c r="S36" s="33">
        <v>3585.605</v>
      </c>
      <c r="T36" s="33">
        <v>2656.104</v>
      </c>
      <c r="U36" s="33">
        <v>1729.339</v>
      </c>
      <c r="V36" s="33">
        <v>3039.158</v>
      </c>
      <c r="W36" s="50"/>
      <c r="Y36" s="15" t="s">
        <v>28</v>
      </c>
      <c r="Z36" s="36">
        <f t="shared" ref="Z36:AB36" si="4">(Z27/Z3)</f>
        <v>336.8720228</v>
      </c>
      <c r="AA36" s="36">
        <f t="shared" si="4"/>
        <v>349.301607</v>
      </c>
      <c r="AB36" s="36">
        <f t="shared" si="4"/>
        <v>175.831525</v>
      </c>
    </row>
    <row r="37" ht="14.25" customHeight="1">
      <c r="B37" s="33">
        <v>4925.936</v>
      </c>
      <c r="C37" s="33">
        <v>3689.682</v>
      </c>
      <c r="D37" s="33">
        <v>3002.719</v>
      </c>
      <c r="E37" s="33">
        <v>2466.217</v>
      </c>
      <c r="F37" s="28"/>
      <c r="G37" s="33">
        <v>2756.899</v>
      </c>
      <c r="H37" s="33">
        <v>8486.88</v>
      </c>
      <c r="I37" s="33">
        <v>3461.509</v>
      </c>
      <c r="J37" s="33">
        <v>4458.153</v>
      </c>
      <c r="K37" s="28"/>
      <c r="M37" s="51"/>
      <c r="N37" s="33">
        <v>2813.817</v>
      </c>
      <c r="O37" s="33">
        <v>4534.076</v>
      </c>
      <c r="P37" s="33">
        <v>2106.819</v>
      </c>
      <c r="Q37" s="33">
        <v>2069.0</v>
      </c>
      <c r="R37" s="50"/>
      <c r="S37" s="33">
        <v>2166.174</v>
      </c>
      <c r="T37" s="33">
        <v>2559.434</v>
      </c>
      <c r="U37" s="33">
        <v>2104.057</v>
      </c>
      <c r="V37" s="33">
        <v>1969.881</v>
      </c>
      <c r="W37" s="50"/>
      <c r="Y37" s="15" t="s">
        <v>29</v>
      </c>
      <c r="Z37" s="36">
        <f t="shared" ref="Z37:AA37" si="5">(Z28/Z4)</f>
        <v>269.0209796</v>
      </c>
      <c r="AA37" s="36">
        <f t="shared" si="5"/>
        <v>321.2841127</v>
      </c>
      <c r="AB37" s="36"/>
    </row>
    <row r="38" ht="14.25" customHeight="1">
      <c r="B38" s="33">
        <v>3945.481</v>
      </c>
      <c r="C38" s="33">
        <v>2229.076</v>
      </c>
      <c r="D38" s="33">
        <v>2846.548</v>
      </c>
      <c r="E38" s="33">
        <v>5415.617</v>
      </c>
      <c r="F38" s="28"/>
      <c r="G38" s="33">
        <v>2238.439</v>
      </c>
      <c r="H38" s="33">
        <v>3022.496</v>
      </c>
      <c r="I38" s="33">
        <v>4643.46</v>
      </c>
      <c r="J38" s="33">
        <v>3882.823</v>
      </c>
      <c r="K38" s="28"/>
      <c r="M38" s="51"/>
      <c r="N38" s="33">
        <v>2546.968</v>
      </c>
      <c r="O38" s="33">
        <v>2319.202</v>
      </c>
      <c r="P38" s="33">
        <v>1437.042</v>
      </c>
      <c r="Q38" s="33">
        <v>2424.455</v>
      </c>
      <c r="R38" s="50"/>
      <c r="S38" s="33">
        <v>2140.256</v>
      </c>
      <c r="T38" s="33">
        <v>2398.947</v>
      </c>
      <c r="U38" s="33">
        <v>1494.464</v>
      </c>
      <c r="V38" s="33">
        <v>2159.334</v>
      </c>
      <c r="W38" s="50"/>
      <c r="Y38" s="15" t="s">
        <v>30</v>
      </c>
      <c r="Z38" s="36">
        <f t="shared" ref="Z38:AA38" si="6">(Z29/Z5)</f>
        <v>253.3787181</v>
      </c>
      <c r="AA38" s="36">
        <f t="shared" si="6"/>
        <v>305.515097</v>
      </c>
      <c r="AB38" s="36"/>
    </row>
    <row r="39" ht="14.25" customHeight="1">
      <c r="B39" s="33">
        <v>3695.981</v>
      </c>
      <c r="C39" s="33">
        <v>4499.087</v>
      </c>
      <c r="D39" s="33">
        <v>3253.708</v>
      </c>
      <c r="E39" s="33">
        <v>3648.418</v>
      </c>
      <c r="F39" s="28"/>
      <c r="G39" s="33">
        <v>3653.029</v>
      </c>
      <c r="H39" s="33">
        <v>4535.763</v>
      </c>
      <c r="I39" s="33">
        <v>4196.388</v>
      </c>
      <c r="J39" s="33">
        <v>4028.971</v>
      </c>
      <c r="K39" s="28"/>
      <c r="M39" s="51"/>
      <c r="N39" s="33">
        <v>2263.412</v>
      </c>
      <c r="O39" s="33">
        <v>4771.989</v>
      </c>
      <c r="P39" s="33">
        <v>1746.948</v>
      </c>
      <c r="Q39" s="33">
        <v>1806.662</v>
      </c>
      <c r="R39" s="50"/>
      <c r="S39" s="33">
        <v>1963.813</v>
      </c>
      <c r="T39" s="33">
        <v>1841.063</v>
      </c>
      <c r="U39" s="33">
        <v>2248.489</v>
      </c>
      <c r="V39" s="33">
        <v>1750.914</v>
      </c>
      <c r="W39" s="50"/>
      <c r="Y39" s="15" t="s">
        <v>31</v>
      </c>
      <c r="Z39" s="36">
        <f t="shared" ref="Z39:AA39" si="7">(Z30/Z6)</f>
        <v>316.7921916</v>
      </c>
      <c r="AA39" s="36">
        <f t="shared" si="7"/>
        <v>287.7252843</v>
      </c>
      <c r="AB39" s="36"/>
    </row>
    <row r="40" ht="14.25" customHeight="1">
      <c r="B40" s="33">
        <v>4133.584</v>
      </c>
      <c r="C40" s="33">
        <v>6056.828</v>
      </c>
      <c r="D40" s="33">
        <v>2697.305</v>
      </c>
      <c r="E40" s="33">
        <v>3270.845</v>
      </c>
      <c r="F40" s="28"/>
      <c r="G40" s="33">
        <v>2885.455</v>
      </c>
      <c r="H40" s="33">
        <v>3728.191</v>
      </c>
      <c r="I40" s="33">
        <v>3060.867</v>
      </c>
      <c r="J40" s="33">
        <v>4858.433</v>
      </c>
      <c r="K40" s="28"/>
      <c r="M40" s="51"/>
      <c r="N40" s="33">
        <v>1907.737</v>
      </c>
      <c r="O40" s="33">
        <v>2735.799</v>
      </c>
      <c r="P40" s="33">
        <v>1561.172</v>
      </c>
      <c r="Q40" s="33">
        <v>2128.929</v>
      </c>
      <c r="R40" s="50"/>
      <c r="S40" s="33">
        <v>1842.614</v>
      </c>
      <c r="T40" s="33">
        <v>2189.269</v>
      </c>
      <c r="U40" s="33">
        <v>2293.769</v>
      </c>
      <c r="V40" s="33">
        <v>2263.412</v>
      </c>
      <c r="W40" s="50"/>
      <c r="Z40" s="36"/>
      <c r="AA40" s="36"/>
      <c r="AB40" s="36"/>
    </row>
    <row r="41" ht="14.25" customHeight="1">
      <c r="B41" s="33">
        <v>4260.757</v>
      </c>
      <c r="C41" s="33">
        <v>3879.353</v>
      </c>
      <c r="D41" s="33">
        <v>3130.893</v>
      </c>
      <c r="E41" s="33">
        <v>2916.368</v>
      </c>
      <c r="F41" s="28"/>
      <c r="G41" s="33">
        <v>2982.23</v>
      </c>
      <c r="H41" s="33">
        <v>3679.825</v>
      </c>
      <c r="I41" s="33">
        <v>4005.327</v>
      </c>
      <c r="J41" s="33">
        <v>3490.799</v>
      </c>
      <c r="K41" s="28"/>
      <c r="M41" s="51"/>
      <c r="N41" s="33">
        <v>2217.513</v>
      </c>
      <c r="O41" s="33">
        <v>1587.546</v>
      </c>
      <c r="P41" s="33">
        <v>1857.667</v>
      </c>
      <c r="Q41" s="33">
        <v>2343.707</v>
      </c>
      <c r="R41" s="50"/>
      <c r="S41" s="33">
        <v>2001.071</v>
      </c>
      <c r="T41" s="33">
        <v>3036.875</v>
      </c>
      <c r="U41" s="33">
        <v>2613.863</v>
      </c>
      <c r="V41" s="33">
        <v>2690.033</v>
      </c>
      <c r="W41" s="50"/>
    </row>
    <row r="42" ht="14.25" customHeight="1">
      <c r="B42" s="33">
        <v>3989.018</v>
      </c>
      <c r="C42" s="33">
        <v>3692.777</v>
      </c>
      <c r="D42" s="33">
        <v>2858.065</v>
      </c>
      <c r="E42" s="33">
        <v>2476.167</v>
      </c>
      <c r="F42" s="28"/>
      <c r="G42" s="33">
        <v>2207.599</v>
      </c>
      <c r="H42" s="33">
        <v>4254.503</v>
      </c>
      <c r="I42" s="33">
        <v>2820.227</v>
      </c>
      <c r="J42" s="33">
        <v>3442.773</v>
      </c>
      <c r="K42" s="28"/>
      <c r="M42" s="51"/>
      <c r="N42" s="33">
        <v>3048.844</v>
      </c>
      <c r="O42" s="33">
        <v>2082.662</v>
      </c>
      <c r="P42" s="33">
        <v>1893.728</v>
      </c>
      <c r="Q42" s="33">
        <v>1641.758</v>
      </c>
      <c r="R42" s="50"/>
      <c r="S42" s="33">
        <v>1763.166</v>
      </c>
      <c r="T42" s="33">
        <v>3341.448</v>
      </c>
      <c r="U42" s="33">
        <v>1876.682</v>
      </c>
      <c r="V42" s="33">
        <v>1573.345</v>
      </c>
      <c r="W42" s="50"/>
    </row>
    <row r="43" ht="14.25" customHeight="1">
      <c r="B43" s="33">
        <v>4951.2</v>
      </c>
      <c r="C43" s="33">
        <v>4974.901</v>
      </c>
      <c r="D43" s="33">
        <v>2205.981</v>
      </c>
      <c r="E43" s="33">
        <v>3311.299</v>
      </c>
      <c r="F43" s="28"/>
      <c r="G43" s="33">
        <v>6131.009</v>
      </c>
      <c r="H43" s="33">
        <v>4918.454</v>
      </c>
      <c r="I43" s="33">
        <v>2840.413</v>
      </c>
      <c r="J43" s="33">
        <v>3591.518</v>
      </c>
      <c r="K43" s="28"/>
      <c r="M43" s="51"/>
      <c r="N43" s="33">
        <v>1800.1</v>
      </c>
      <c r="O43" s="33">
        <v>2193.692</v>
      </c>
      <c r="P43" s="33">
        <v>2500.398</v>
      </c>
      <c r="Q43" s="33">
        <v>3239.252</v>
      </c>
      <c r="R43" s="50"/>
      <c r="S43" s="33">
        <v>3371.629</v>
      </c>
      <c r="T43" s="33">
        <v>2173.931</v>
      </c>
      <c r="U43" s="33">
        <v>2471.837</v>
      </c>
      <c r="V43" s="33">
        <v>1842.891</v>
      </c>
      <c r="W43" s="50"/>
    </row>
    <row r="44" ht="14.25" customHeight="1">
      <c r="B44" s="33">
        <v>3209.987</v>
      </c>
      <c r="C44" s="33">
        <v>3415.342</v>
      </c>
      <c r="D44" s="33">
        <v>3437.286</v>
      </c>
      <c r="E44" s="33">
        <v>3089.266</v>
      </c>
      <c r="F44" s="28"/>
      <c r="G44" s="33">
        <v>2105.656</v>
      </c>
      <c r="H44" s="33">
        <v>2000.0</v>
      </c>
      <c r="I44" s="33">
        <v>2301.938</v>
      </c>
      <c r="J44" s="33">
        <v>3548.251</v>
      </c>
      <c r="K44" s="28"/>
      <c r="M44" s="51"/>
      <c r="N44" s="33">
        <v>2508.342</v>
      </c>
      <c r="O44" s="33">
        <v>2321.137</v>
      </c>
      <c r="P44" s="33">
        <v>1674.125</v>
      </c>
      <c r="Q44" s="33">
        <v>2145.731</v>
      </c>
      <c r="R44" s="50"/>
      <c r="S44" s="33">
        <v>2218.663</v>
      </c>
      <c r="T44" s="33">
        <v>2381.362</v>
      </c>
      <c r="U44" s="33">
        <v>1722.719</v>
      </c>
      <c r="V44" s="33">
        <v>4212.718</v>
      </c>
      <c r="W44" s="50"/>
    </row>
    <row r="45" ht="14.25" customHeight="1">
      <c r="B45" s="33">
        <v>2454.316</v>
      </c>
      <c r="C45" s="33">
        <v>2716.338</v>
      </c>
      <c r="D45" s="33">
        <v>2710.624</v>
      </c>
      <c r="E45" s="33">
        <v>5658.91</v>
      </c>
      <c r="F45" s="28"/>
      <c r="G45" s="33">
        <v>4490.712</v>
      </c>
      <c r="H45" s="33">
        <v>3853.944</v>
      </c>
      <c r="I45" s="33">
        <v>2705.915</v>
      </c>
      <c r="J45" s="33">
        <v>2592.111</v>
      </c>
      <c r="K45" s="28"/>
      <c r="M45" s="51"/>
      <c r="N45" s="33">
        <v>2618.231</v>
      </c>
      <c r="O45" s="33">
        <v>1915.422</v>
      </c>
      <c r="P45" s="33">
        <v>1810.554</v>
      </c>
      <c r="Q45" s="33">
        <v>2444.654</v>
      </c>
      <c r="R45" s="50"/>
      <c r="S45" s="33">
        <v>2274.249</v>
      </c>
      <c r="T45" s="33">
        <v>2320.214</v>
      </c>
      <c r="U45" s="33">
        <v>2963.424</v>
      </c>
      <c r="V45" s="33">
        <v>2149.009</v>
      </c>
      <c r="W45" s="50"/>
    </row>
    <row r="46" ht="14.25" customHeight="1">
      <c r="B46" s="33">
        <v>3013.301</v>
      </c>
      <c r="C46" s="33">
        <v>3213.228</v>
      </c>
      <c r="D46" s="33">
        <v>3194.823</v>
      </c>
      <c r="E46" s="33">
        <v>2729.489</v>
      </c>
      <c r="F46" s="28"/>
      <c r="G46" s="33">
        <v>4214.63</v>
      </c>
      <c r="H46" s="33">
        <v>3612.11</v>
      </c>
      <c r="I46" s="33">
        <v>4452.864</v>
      </c>
      <c r="J46" s="33">
        <v>3310.066</v>
      </c>
      <c r="K46" s="28"/>
      <c r="M46" s="51"/>
      <c r="N46" s="33">
        <v>2143.067</v>
      </c>
      <c r="O46" s="33">
        <v>1962.409</v>
      </c>
      <c r="P46" s="33">
        <v>2335.858</v>
      </c>
      <c r="Q46" s="33">
        <v>2205.519</v>
      </c>
      <c r="R46" s="50"/>
      <c r="S46" s="33">
        <v>1617.215</v>
      </c>
      <c r="T46" s="33">
        <v>2910.976</v>
      </c>
      <c r="U46" s="33">
        <v>2808.591</v>
      </c>
      <c r="V46" s="33">
        <v>2628.07</v>
      </c>
      <c r="W46" s="50"/>
    </row>
    <row r="47" ht="14.25" customHeight="1">
      <c r="B47" s="33">
        <v>3620.038</v>
      </c>
      <c r="C47" s="33">
        <v>2854.172</v>
      </c>
      <c r="D47" s="33">
        <v>3433.841</v>
      </c>
      <c r="E47" s="33">
        <v>3981.645</v>
      </c>
      <c r="F47" s="28"/>
      <c r="G47" s="33">
        <v>1974.537</v>
      </c>
      <c r="H47" s="33">
        <v>5173.978</v>
      </c>
      <c r="I47" s="33">
        <v>5457.147</v>
      </c>
      <c r="J47" s="33">
        <v>3880.194</v>
      </c>
      <c r="K47" s="28"/>
      <c r="M47" s="51"/>
      <c r="N47" s="33">
        <v>3021.585</v>
      </c>
      <c r="O47" s="33">
        <v>2709.984</v>
      </c>
      <c r="P47" s="33">
        <v>2171.066</v>
      </c>
      <c r="Q47" s="33">
        <v>1349.768</v>
      </c>
      <c r="R47" s="50"/>
      <c r="S47" s="33">
        <v>1529.483</v>
      </c>
      <c r="T47" s="33">
        <v>2714.836</v>
      </c>
      <c r="U47" s="33">
        <v>2385.471</v>
      </c>
      <c r="V47" s="33">
        <v>1930.49</v>
      </c>
      <c r="W47" s="50"/>
    </row>
    <row r="48" ht="14.25" customHeight="1">
      <c r="B48" s="33">
        <v>3010.727</v>
      </c>
      <c r="C48" s="33"/>
      <c r="D48" s="33">
        <v>3816.571</v>
      </c>
      <c r="E48" s="33">
        <v>5654.906</v>
      </c>
      <c r="F48" s="28"/>
      <c r="G48" s="33">
        <v>2352.006</v>
      </c>
      <c r="H48" s="33">
        <v>3422.98</v>
      </c>
      <c r="I48" s="33">
        <v>4382.125</v>
      </c>
      <c r="J48" s="33">
        <v>2214.244</v>
      </c>
      <c r="K48" s="28"/>
      <c r="M48" s="51"/>
      <c r="N48" s="33">
        <v>2434.408</v>
      </c>
      <c r="O48" s="33">
        <v>2311.447</v>
      </c>
      <c r="P48" s="33">
        <v>2033.187</v>
      </c>
      <c r="Q48" s="33">
        <v>2032.434</v>
      </c>
      <c r="R48" s="50"/>
      <c r="S48" s="33">
        <v>2735.575</v>
      </c>
      <c r="T48" s="33">
        <v>3316.194</v>
      </c>
      <c r="U48" s="33">
        <v>2397.884</v>
      </c>
      <c r="V48" s="33">
        <v>1442.993</v>
      </c>
      <c r="W48" s="50"/>
    </row>
    <row r="49" ht="14.25" customHeight="1">
      <c r="B49" s="33">
        <v>2503.497</v>
      </c>
      <c r="C49" s="33"/>
      <c r="D49" s="33">
        <v>2300.874</v>
      </c>
      <c r="E49" s="33">
        <v>6787.908</v>
      </c>
      <c r="F49" s="28"/>
      <c r="G49" s="33">
        <v>3232.221</v>
      </c>
      <c r="H49" s="33">
        <v>4242.809</v>
      </c>
      <c r="I49" s="33">
        <v>3843.288</v>
      </c>
      <c r="J49" s="33">
        <v>1805.306</v>
      </c>
      <c r="K49" s="28"/>
      <c r="M49" s="51"/>
      <c r="N49" s="33">
        <v>4307.171</v>
      </c>
      <c r="O49" s="33">
        <v>2610.934</v>
      </c>
      <c r="P49" s="33">
        <v>2071.414</v>
      </c>
      <c r="Q49" s="33">
        <v>2505.656</v>
      </c>
      <c r="R49" s="50"/>
      <c r="S49" s="33">
        <v>1656.235</v>
      </c>
      <c r="T49" s="33">
        <v>1472.387</v>
      </c>
      <c r="U49" s="33">
        <v>2398.139</v>
      </c>
      <c r="V49" s="33">
        <v>1640.639</v>
      </c>
      <c r="W49" s="50"/>
    </row>
    <row r="50" ht="14.25" customHeight="1">
      <c r="B50" s="33">
        <v>3960.759</v>
      </c>
      <c r="C50" s="33"/>
      <c r="D50" s="33">
        <v>2328.334</v>
      </c>
      <c r="E50" s="33">
        <v>4165.643</v>
      </c>
      <c r="F50" s="28"/>
      <c r="G50" s="33">
        <v>4879.992</v>
      </c>
      <c r="H50" s="33">
        <v>5437.576</v>
      </c>
      <c r="I50" s="33">
        <v>4241.077</v>
      </c>
      <c r="J50" s="33">
        <v>3290.034</v>
      </c>
      <c r="K50" s="28"/>
      <c r="M50" s="51"/>
      <c r="N50" s="33">
        <v>1977.686</v>
      </c>
      <c r="O50" s="33">
        <v>2099.591</v>
      </c>
      <c r="P50" s="33">
        <v>3509.686</v>
      </c>
      <c r="Q50" s="33">
        <v>2621.229</v>
      </c>
      <c r="R50" s="50"/>
      <c r="S50" s="33">
        <v>1966.045</v>
      </c>
      <c r="T50" s="33">
        <v>2026.553</v>
      </c>
      <c r="U50" s="33">
        <v>2672.721</v>
      </c>
      <c r="V50" s="33">
        <v>2005.959</v>
      </c>
      <c r="W50" s="50"/>
    </row>
    <row r="51" ht="14.25" customHeight="1">
      <c r="B51" s="33">
        <v>2934.155</v>
      </c>
      <c r="C51" s="33"/>
      <c r="D51" s="33">
        <v>3085.433</v>
      </c>
      <c r="E51" s="33">
        <v>5810.463</v>
      </c>
      <c r="F51" s="28"/>
      <c r="G51" s="33">
        <v>4646.096</v>
      </c>
      <c r="H51" s="33">
        <v>2996.189</v>
      </c>
      <c r="I51" s="33">
        <v>8204.612</v>
      </c>
      <c r="J51" s="33">
        <v>6347.42</v>
      </c>
      <c r="K51" s="28"/>
      <c r="M51" s="51"/>
      <c r="N51" s="33">
        <v>3351.234</v>
      </c>
      <c r="O51" s="33">
        <v>2914.548</v>
      </c>
      <c r="P51" s="33">
        <v>2114.167</v>
      </c>
      <c r="Q51" s="33">
        <v>2080.457</v>
      </c>
      <c r="R51" s="50"/>
      <c r="S51" s="33">
        <v>3252.077</v>
      </c>
      <c r="T51" s="33">
        <v>2002.09</v>
      </c>
      <c r="U51" s="33">
        <v>2362.955</v>
      </c>
      <c r="V51" s="33">
        <v>3125.871</v>
      </c>
      <c r="W51" s="50"/>
    </row>
    <row r="52" ht="14.25" customHeight="1">
      <c r="B52" s="33">
        <v>3194.696</v>
      </c>
      <c r="C52" s="33"/>
      <c r="D52" s="33">
        <v>3166.114</v>
      </c>
      <c r="E52" s="33">
        <v>2422.519</v>
      </c>
      <c r="F52" s="28"/>
      <c r="G52" s="33">
        <v>2253.293</v>
      </c>
      <c r="H52" s="33"/>
      <c r="I52" s="33">
        <v>3528.674</v>
      </c>
      <c r="J52" s="33">
        <v>4300.131</v>
      </c>
      <c r="K52" s="28"/>
      <c r="M52" s="51"/>
      <c r="N52" s="33">
        <v>2817.622</v>
      </c>
      <c r="O52" s="33">
        <v>1937.874</v>
      </c>
      <c r="P52" s="33">
        <v>2483.695</v>
      </c>
      <c r="Q52" s="33">
        <v>2276.401</v>
      </c>
      <c r="R52" s="50"/>
      <c r="S52" s="33">
        <v>2555.924</v>
      </c>
      <c r="T52" s="33">
        <v>2146.682</v>
      </c>
      <c r="U52" s="33">
        <v>2674.82</v>
      </c>
      <c r="V52" s="33">
        <v>2295.903</v>
      </c>
      <c r="W52" s="50"/>
    </row>
    <row r="53" ht="14.25" customHeight="1">
      <c r="B53" s="33">
        <v>4161.306</v>
      </c>
      <c r="C53" s="33"/>
      <c r="D53" s="33">
        <v>3176.923</v>
      </c>
      <c r="E53" s="33">
        <v>4216.76</v>
      </c>
      <c r="F53" s="28"/>
      <c r="G53" s="33">
        <v>3187.982</v>
      </c>
      <c r="H53" s="33"/>
      <c r="I53" s="33">
        <v>2525.124</v>
      </c>
      <c r="J53" s="33">
        <v>4014.512</v>
      </c>
      <c r="K53" s="28"/>
      <c r="M53" s="51"/>
      <c r="N53" s="33">
        <v>2207.045</v>
      </c>
      <c r="O53" s="33">
        <v>1636.155</v>
      </c>
      <c r="P53" s="33">
        <v>1474.811</v>
      </c>
      <c r="Q53" s="33">
        <v>2157.348</v>
      </c>
      <c r="R53" s="50"/>
      <c r="S53" s="33">
        <v>2669.284</v>
      </c>
      <c r="T53" s="33">
        <v>2264.359</v>
      </c>
      <c r="U53" s="33">
        <v>2633.461</v>
      </c>
      <c r="V53" s="33">
        <v>2765.175</v>
      </c>
      <c r="W53" s="50"/>
    </row>
    <row r="54" ht="14.25" customHeight="1">
      <c r="B54" s="33">
        <v>2435.749</v>
      </c>
      <c r="C54" s="33"/>
      <c r="D54" s="33">
        <v>1805.476</v>
      </c>
      <c r="E54" s="33">
        <v>3008.829</v>
      </c>
      <c r="F54" s="28"/>
      <c r="G54" s="33">
        <v>3588.875</v>
      </c>
      <c r="H54" s="33"/>
      <c r="I54" s="33">
        <v>1612.603</v>
      </c>
      <c r="J54" s="33">
        <v>3372.93</v>
      </c>
      <c r="K54" s="28"/>
      <c r="M54" s="51"/>
      <c r="N54" s="33">
        <v>2793.659</v>
      </c>
      <c r="O54" s="33">
        <v>2471.837</v>
      </c>
      <c r="P54" s="33">
        <v>1793.229</v>
      </c>
      <c r="Q54" s="33">
        <v>1672.478</v>
      </c>
      <c r="R54" s="50"/>
      <c r="S54" s="33">
        <v>2177.401</v>
      </c>
      <c r="T54" s="33">
        <v>1648.703</v>
      </c>
      <c r="U54" s="33">
        <v>1661.217</v>
      </c>
      <c r="V54" s="33">
        <v>2757.454</v>
      </c>
      <c r="W54" s="50"/>
    </row>
    <row r="55" ht="14.25" customHeight="1">
      <c r="B55" s="33">
        <v>5639.315</v>
      </c>
      <c r="C55" s="33"/>
      <c r="D55" s="33">
        <v>3797.491</v>
      </c>
      <c r="E55" s="33">
        <v>2372.778</v>
      </c>
      <c r="F55" s="28"/>
      <c r="G55" s="33">
        <v>3679.825</v>
      </c>
      <c r="H55" s="33"/>
      <c r="I55" s="33">
        <v>3229.695</v>
      </c>
      <c r="J55" s="33">
        <v>4831.458</v>
      </c>
      <c r="K55" s="28"/>
      <c r="M55" s="51"/>
      <c r="N55" s="33">
        <v>2651.183</v>
      </c>
      <c r="O55" s="33">
        <v>2134.146</v>
      </c>
      <c r="P55" s="33">
        <v>1412.698</v>
      </c>
      <c r="Q55" s="33">
        <v>4055.647</v>
      </c>
      <c r="R55" s="50"/>
      <c r="S55" s="33">
        <v>2516.017</v>
      </c>
      <c r="T55" s="33">
        <v>2241.536</v>
      </c>
      <c r="U55" s="33">
        <v>2914.864</v>
      </c>
      <c r="V55" s="33">
        <v>3835.13</v>
      </c>
      <c r="W55" s="50"/>
    </row>
    <row r="56" ht="14.25" customHeight="1">
      <c r="B56" s="33"/>
      <c r="C56" s="33"/>
      <c r="D56" s="33">
        <v>1597.348</v>
      </c>
      <c r="E56" s="33">
        <v>4405.298</v>
      </c>
      <c r="F56" s="28"/>
      <c r="G56" s="33">
        <v>7160.531</v>
      </c>
      <c r="H56" s="33"/>
      <c r="I56" s="33">
        <v>4428.212</v>
      </c>
      <c r="J56" s="33">
        <v>2838.401</v>
      </c>
      <c r="K56" s="28"/>
      <c r="M56" s="51"/>
      <c r="N56" s="33">
        <v>3208.875</v>
      </c>
      <c r="O56" s="33">
        <v>3819.643</v>
      </c>
      <c r="P56" s="33">
        <v>1707.253</v>
      </c>
      <c r="Q56" s="33">
        <v>2076.137</v>
      </c>
      <c r="R56" s="50"/>
      <c r="S56" s="33">
        <v>2215.718</v>
      </c>
      <c r="T56" s="33">
        <v>2202.742</v>
      </c>
      <c r="U56" s="33">
        <v>2500.765</v>
      </c>
      <c r="V56" s="33">
        <v>2886.48</v>
      </c>
      <c r="W56" s="50"/>
    </row>
    <row r="57" ht="14.25" customHeight="1">
      <c r="B57" s="33"/>
      <c r="C57" s="33"/>
      <c r="D57" s="33">
        <v>4852.612</v>
      </c>
      <c r="E57" s="33">
        <v>3957.358</v>
      </c>
      <c r="F57" s="28"/>
      <c r="G57" s="33">
        <v>3903.472</v>
      </c>
      <c r="H57" s="33"/>
      <c r="I57" s="33">
        <v>2471.218</v>
      </c>
      <c r="J57" s="33">
        <v>2892.342</v>
      </c>
      <c r="K57" s="28"/>
      <c r="M57" s="51"/>
      <c r="N57" s="33">
        <v>1930.278</v>
      </c>
      <c r="O57" s="33">
        <v>2547.768</v>
      </c>
      <c r="P57" s="33">
        <v>2050.674</v>
      </c>
      <c r="Q57" s="33">
        <v>2579.762</v>
      </c>
      <c r="R57" s="50"/>
      <c r="S57" s="33">
        <v>1408.358</v>
      </c>
      <c r="T57" s="33">
        <v>2048.384</v>
      </c>
      <c r="U57" s="33">
        <v>2053.408</v>
      </c>
      <c r="V57" s="33">
        <v>1150.304</v>
      </c>
      <c r="W57" s="50"/>
    </row>
    <row r="58" ht="14.25" customHeight="1">
      <c r="B58" s="33"/>
      <c r="C58" s="33"/>
      <c r="D58" s="33">
        <v>2889.377</v>
      </c>
      <c r="E58" s="33">
        <v>4066.374</v>
      </c>
      <c r="F58" s="28"/>
      <c r="G58" s="33">
        <v>6342.805</v>
      </c>
      <c r="H58" s="33"/>
      <c r="I58" s="33">
        <v>3229.127</v>
      </c>
      <c r="J58" s="33">
        <v>2894.069</v>
      </c>
      <c r="K58" s="28"/>
      <c r="M58" s="51"/>
      <c r="N58" s="33">
        <v>2198.941</v>
      </c>
      <c r="O58" s="33">
        <v>1690.921</v>
      </c>
      <c r="P58" s="33">
        <v>2146.492</v>
      </c>
      <c r="Q58" s="33">
        <v>2373.81</v>
      </c>
      <c r="R58" s="50"/>
      <c r="S58" s="33">
        <v>1874.506</v>
      </c>
      <c r="T58" s="33">
        <v>2650.297</v>
      </c>
      <c r="U58" s="33">
        <v>2444.445</v>
      </c>
      <c r="V58" s="33">
        <v>1628.28</v>
      </c>
      <c r="W58" s="50"/>
    </row>
    <row r="59" ht="14.25" customHeight="1">
      <c r="B59" s="33"/>
      <c r="C59" s="33"/>
      <c r="D59" s="33">
        <v>3518.743</v>
      </c>
      <c r="E59" s="33">
        <v>6420.261</v>
      </c>
      <c r="F59" s="28"/>
      <c r="G59" s="33">
        <v>3000.442</v>
      </c>
      <c r="H59" s="33"/>
      <c r="I59" s="33">
        <v>3398.633</v>
      </c>
      <c r="J59" s="33">
        <v>2909.083</v>
      </c>
      <c r="K59" s="28"/>
      <c r="M59" s="51"/>
      <c r="N59" s="33">
        <v>1583.943</v>
      </c>
      <c r="O59" s="33">
        <v>1659.988</v>
      </c>
      <c r="P59" s="33">
        <v>1942.501</v>
      </c>
      <c r="Q59" s="33">
        <v>2274.204</v>
      </c>
      <c r="R59" s="50"/>
      <c r="S59" s="33">
        <v>2877.347</v>
      </c>
      <c r="T59" s="52"/>
      <c r="U59" s="33">
        <v>2975.106</v>
      </c>
      <c r="V59" s="33">
        <v>1933.5</v>
      </c>
      <c r="W59" s="50"/>
    </row>
    <row r="60" ht="14.25" customHeight="1">
      <c r="B60" s="33"/>
      <c r="C60" s="33"/>
      <c r="D60" s="33">
        <v>1901.148</v>
      </c>
      <c r="E60" s="33">
        <v>2768.825</v>
      </c>
      <c r="F60" s="28"/>
      <c r="G60" s="33">
        <v>1741.625</v>
      </c>
      <c r="H60" s="33"/>
      <c r="I60" s="33">
        <v>3316.471</v>
      </c>
      <c r="J60" s="33">
        <v>1363.08</v>
      </c>
      <c r="K60" s="28"/>
      <c r="M60" s="51"/>
      <c r="N60" s="33">
        <v>1369.576</v>
      </c>
      <c r="O60" s="33">
        <v>3402.083</v>
      </c>
      <c r="P60" s="33">
        <v>1714.349</v>
      </c>
      <c r="Q60" s="33">
        <v>2567.235</v>
      </c>
      <c r="R60" s="50"/>
      <c r="S60" s="33">
        <v>2059.808</v>
      </c>
      <c r="T60" s="52"/>
      <c r="U60" s="52"/>
      <c r="V60" s="33">
        <v>2327.808</v>
      </c>
      <c r="W60" s="50"/>
    </row>
    <row r="61" ht="14.25" customHeight="1">
      <c r="B61" s="33"/>
      <c r="C61" s="33"/>
      <c r="D61" s="33">
        <v>1968.172</v>
      </c>
      <c r="E61" s="33">
        <v>5774.816</v>
      </c>
      <c r="F61" s="28"/>
      <c r="G61" s="33">
        <v>3207.444</v>
      </c>
      <c r="H61" s="33"/>
      <c r="I61" s="33"/>
      <c r="J61" s="33">
        <v>2533.191</v>
      </c>
      <c r="K61" s="28"/>
      <c r="M61" s="51"/>
      <c r="N61" s="33">
        <v>1845.38</v>
      </c>
      <c r="O61" s="33">
        <v>1632.285</v>
      </c>
      <c r="P61" s="33">
        <v>2015.346</v>
      </c>
      <c r="Q61" s="33">
        <v>2656.18</v>
      </c>
      <c r="R61" s="50"/>
      <c r="S61" s="33">
        <v>1220.447</v>
      </c>
      <c r="T61" s="52"/>
      <c r="U61" s="52"/>
      <c r="V61" s="33">
        <v>1355.876</v>
      </c>
      <c r="W61" s="50"/>
    </row>
    <row r="62" ht="14.25" customHeight="1">
      <c r="B62" s="33"/>
      <c r="C62" s="33"/>
      <c r="D62" s="33">
        <v>1874.724</v>
      </c>
      <c r="E62" s="33">
        <v>4053.936</v>
      </c>
      <c r="F62" s="28"/>
      <c r="G62" s="33"/>
      <c r="H62" s="33"/>
      <c r="I62" s="33"/>
      <c r="J62" s="33">
        <v>3258.439</v>
      </c>
      <c r="K62" s="28"/>
      <c r="M62" s="51"/>
      <c r="N62" s="33">
        <v>1989.669</v>
      </c>
      <c r="O62" s="33">
        <v>3462.864</v>
      </c>
      <c r="P62" s="33">
        <v>2003.975</v>
      </c>
      <c r="Q62" s="33">
        <v>2030.828</v>
      </c>
      <c r="R62" s="50"/>
      <c r="S62" s="33">
        <v>2354.13</v>
      </c>
      <c r="T62" s="52"/>
      <c r="U62" s="52"/>
      <c r="V62" s="33">
        <v>1979.8</v>
      </c>
      <c r="W62" s="50"/>
    </row>
    <row r="63" ht="14.25" customHeight="1">
      <c r="B63" s="33"/>
      <c r="C63" s="33"/>
      <c r="D63" s="33">
        <v>2203.158</v>
      </c>
      <c r="E63" s="33">
        <v>3411.636</v>
      </c>
      <c r="F63" s="28"/>
      <c r="G63" s="33"/>
      <c r="H63" s="33"/>
      <c r="I63" s="33"/>
      <c r="J63" s="33">
        <v>3720.082</v>
      </c>
      <c r="K63" s="28"/>
      <c r="M63" s="51"/>
      <c r="N63" s="33">
        <v>2276.401</v>
      </c>
      <c r="O63" s="33">
        <v>2365.544</v>
      </c>
      <c r="P63" s="33">
        <v>3283.919</v>
      </c>
      <c r="Q63" s="33">
        <v>4394.005</v>
      </c>
      <c r="R63" s="50"/>
      <c r="S63" s="33">
        <v>2609.019</v>
      </c>
      <c r="T63" s="52"/>
      <c r="U63" s="52"/>
      <c r="V63" s="33">
        <v>2014.283</v>
      </c>
      <c r="W63" s="50"/>
    </row>
    <row r="64" ht="14.25" customHeight="1">
      <c r="B64" s="33"/>
      <c r="C64" s="33"/>
      <c r="D64" s="33">
        <v>3141.66</v>
      </c>
      <c r="E64" s="33">
        <v>4911.168</v>
      </c>
      <c r="F64" s="28"/>
      <c r="G64" s="33"/>
      <c r="H64" s="33"/>
      <c r="I64" s="33"/>
      <c r="J64" s="33">
        <v>2802.045</v>
      </c>
      <c r="K64" s="28"/>
      <c r="M64" s="51"/>
      <c r="N64" s="33">
        <v>2218.663</v>
      </c>
      <c r="O64" s="33">
        <v>2365.544</v>
      </c>
      <c r="P64" s="33">
        <v>1800.1</v>
      </c>
      <c r="Q64" s="33">
        <v>1931.758</v>
      </c>
      <c r="R64" s="50"/>
      <c r="S64" s="33">
        <v>1833.956</v>
      </c>
      <c r="T64" s="52"/>
      <c r="U64" s="52"/>
      <c r="V64" s="33">
        <v>1922.865</v>
      </c>
      <c r="W64" s="50"/>
    </row>
    <row r="65" ht="14.25" customHeight="1">
      <c r="B65" s="33"/>
      <c r="C65" s="33"/>
      <c r="D65" s="33">
        <v>2153.941</v>
      </c>
      <c r="E65" s="33"/>
      <c r="F65" s="28"/>
      <c r="G65" s="33"/>
      <c r="H65" s="33"/>
      <c r="I65" s="33"/>
      <c r="J65" s="33">
        <v>3264.82</v>
      </c>
      <c r="K65" s="28"/>
      <c r="M65" s="51"/>
      <c r="N65" s="33">
        <v>2258.042</v>
      </c>
      <c r="O65" s="33">
        <v>2404.257</v>
      </c>
      <c r="P65" s="33">
        <v>2647.255</v>
      </c>
      <c r="Q65" s="33">
        <v>2032.284</v>
      </c>
      <c r="R65" s="50"/>
      <c r="S65" s="33">
        <v>1774.585</v>
      </c>
      <c r="T65" s="52"/>
      <c r="U65" s="52"/>
      <c r="V65" s="33">
        <v>2610.113</v>
      </c>
      <c r="W65" s="50"/>
    </row>
    <row r="66" ht="14.25" customHeight="1">
      <c r="B66" s="33"/>
      <c r="C66" s="33"/>
      <c r="D66" s="33">
        <v>3198.206</v>
      </c>
      <c r="E66" s="33"/>
      <c r="F66" s="28"/>
      <c r="G66" s="33"/>
      <c r="H66" s="33"/>
      <c r="I66" s="33"/>
      <c r="J66" s="33">
        <v>3083.58</v>
      </c>
      <c r="K66" s="28"/>
      <c r="M66" s="51"/>
      <c r="N66" s="33">
        <v>2734.717</v>
      </c>
      <c r="O66" s="33">
        <v>3042.916</v>
      </c>
      <c r="P66" s="33">
        <v>2740.382</v>
      </c>
      <c r="Q66" s="33">
        <v>2746.518</v>
      </c>
      <c r="R66" s="50"/>
      <c r="S66" s="33">
        <v>2959.462</v>
      </c>
      <c r="T66" s="52"/>
      <c r="U66" s="52"/>
      <c r="V66" s="33">
        <v>3542.15</v>
      </c>
      <c r="W66" s="50"/>
    </row>
    <row r="67" ht="14.25" customHeight="1">
      <c r="B67" s="33"/>
      <c r="C67" s="33"/>
      <c r="D67" s="33">
        <v>2001.632</v>
      </c>
      <c r="E67" s="33"/>
      <c r="F67" s="28"/>
      <c r="G67" s="33"/>
      <c r="H67" s="33"/>
      <c r="I67" s="33"/>
      <c r="J67" s="33">
        <v>3440.105</v>
      </c>
      <c r="K67" s="28"/>
      <c r="M67" s="51"/>
      <c r="N67" s="33">
        <v>1919.891</v>
      </c>
      <c r="O67" s="33">
        <v>2375.571</v>
      </c>
      <c r="P67" s="33">
        <v>2209.678</v>
      </c>
      <c r="Q67" s="33">
        <v>2148.582</v>
      </c>
      <c r="R67" s="50"/>
      <c r="S67" s="33">
        <v>1795.333</v>
      </c>
      <c r="T67" s="52"/>
      <c r="U67" s="52"/>
      <c r="V67" s="33">
        <v>2463.568</v>
      </c>
      <c r="W67" s="50"/>
    </row>
    <row r="68" ht="14.25" customHeight="1">
      <c r="B68" s="33"/>
      <c r="C68" s="33"/>
      <c r="D68" s="33">
        <v>2828.86</v>
      </c>
      <c r="E68" s="33"/>
      <c r="F68" s="28"/>
      <c r="G68" s="33"/>
      <c r="H68" s="33"/>
      <c r="I68" s="33"/>
      <c r="J68" s="33">
        <v>3290.034</v>
      </c>
      <c r="K68" s="28"/>
      <c r="M68" s="51"/>
      <c r="N68" s="33">
        <v>1984.432</v>
      </c>
      <c r="O68" s="33">
        <v>2689.426</v>
      </c>
      <c r="P68" s="33">
        <v>1810.892</v>
      </c>
      <c r="Q68" s="33">
        <v>4033.855</v>
      </c>
      <c r="R68" s="50"/>
      <c r="S68" s="33">
        <v>2418.768</v>
      </c>
      <c r="T68" s="52"/>
      <c r="U68" s="52"/>
      <c r="V68" s="33">
        <v>2523.184</v>
      </c>
      <c r="W68" s="50"/>
    </row>
    <row r="69" ht="14.25" customHeight="1">
      <c r="B69" s="33"/>
      <c r="D69" s="33">
        <v>2284.945</v>
      </c>
      <c r="E69" s="33"/>
      <c r="F69" s="28"/>
      <c r="G69" s="33"/>
      <c r="H69" s="33"/>
      <c r="I69" s="33"/>
      <c r="J69" s="33"/>
      <c r="K69" s="28"/>
      <c r="M69" s="51"/>
      <c r="N69" s="33">
        <v>3549.429</v>
      </c>
      <c r="O69" s="33">
        <v>1805.137</v>
      </c>
      <c r="P69" s="33">
        <v>1465.442</v>
      </c>
      <c r="Q69" s="33">
        <v>3188.078</v>
      </c>
      <c r="R69" s="50"/>
      <c r="S69" s="33">
        <v>1490.636</v>
      </c>
      <c r="T69" s="52"/>
      <c r="U69" s="52"/>
      <c r="V69" s="33">
        <v>2222.201</v>
      </c>
      <c r="W69" s="50"/>
    </row>
    <row r="70" ht="14.25" customHeight="1">
      <c r="B70" s="33"/>
      <c r="D70" s="33">
        <v>3161.6</v>
      </c>
      <c r="E70" s="33"/>
      <c r="F70" s="28"/>
      <c r="G70" s="33"/>
      <c r="H70" s="33"/>
      <c r="I70" s="33"/>
      <c r="J70" s="33"/>
      <c r="K70" s="28"/>
      <c r="M70" s="51"/>
      <c r="N70" s="33">
        <v>2499.133</v>
      </c>
      <c r="O70" s="33">
        <v>2436.921</v>
      </c>
      <c r="P70" s="33">
        <v>1626.211</v>
      </c>
      <c r="Q70" s="33">
        <v>1582.203</v>
      </c>
      <c r="R70" s="50"/>
      <c r="S70" s="33">
        <v>1784.846</v>
      </c>
      <c r="T70" s="52"/>
      <c r="U70" s="52"/>
      <c r="V70" s="33">
        <v>2205.241</v>
      </c>
      <c r="W70" s="50"/>
    </row>
    <row r="71" ht="14.25" customHeight="1">
      <c r="B71" s="33"/>
      <c r="D71" s="33">
        <v>2268.005</v>
      </c>
      <c r="E71" s="33"/>
      <c r="F71" s="28"/>
      <c r="G71" s="33"/>
      <c r="H71" s="33"/>
      <c r="I71" s="33"/>
      <c r="J71" s="33"/>
      <c r="K71" s="28"/>
      <c r="M71" s="51"/>
      <c r="N71" s="33">
        <v>2268.005</v>
      </c>
      <c r="O71" s="33">
        <v>2329.035</v>
      </c>
      <c r="P71" s="33">
        <v>2109.045</v>
      </c>
      <c r="Q71" s="33">
        <v>2565.645</v>
      </c>
      <c r="R71" s="50"/>
      <c r="S71" s="33">
        <v>2568.03</v>
      </c>
      <c r="T71" s="52"/>
      <c r="U71" s="52"/>
      <c r="V71" s="33">
        <v>1852.828</v>
      </c>
      <c r="W71" s="50"/>
    </row>
    <row r="72" ht="14.25" customHeight="1">
      <c r="B72" s="33"/>
      <c r="D72" s="33">
        <v>2716.263</v>
      </c>
      <c r="E72" s="33"/>
      <c r="F72" s="28"/>
      <c r="G72" s="33"/>
      <c r="H72" s="33"/>
      <c r="I72" s="33"/>
      <c r="J72" s="33"/>
      <c r="K72" s="28"/>
      <c r="M72" s="51"/>
      <c r="N72" s="33">
        <v>2564.213</v>
      </c>
      <c r="O72" s="33">
        <v>2779.894</v>
      </c>
      <c r="P72" s="33">
        <v>1693.151</v>
      </c>
      <c r="Q72" s="33">
        <v>1341.884</v>
      </c>
      <c r="R72" s="50"/>
      <c r="S72" s="33">
        <v>2967.346</v>
      </c>
      <c r="T72" s="52"/>
      <c r="U72" s="52"/>
      <c r="V72" s="33">
        <v>2778.205</v>
      </c>
      <c r="W72" s="50"/>
    </row>
    <row r="73" ht="14.25" customHeight="1">
      <c r="B73" s="33"/>
      <c r="D73" s="33">
        <v>2434.408</v>
      </c>
      <c r="E73" s="33"/>
      <c r="F73" s="28"/>
      <c r="G73" s="33"/>
      <c r="H73" s="33"/>
      <c r="I73" s="33"/>
      <c r="J73" s="33"/>
      <c r="K73" s="28"/>
      <c r="M73" s="51"/>
      <c r="N73" s="33">
        <v>1852.553</v>
      </c>
      <c r="O73" s="33">
        <v>1759.459</v>
      </c>
      <c r="P73" s="33">
        <v>2021.361</v>
      </c>
      <c r="Q73" s="33">
        <v>1866.488</v>
      </c>
      <c r="R73" s="50"/>
      <c r="S73" s="33">
        <v>2245.538</v>
      </c>
      <c r="T73" s="52"/>
      <c r="U73" s="52"/>
      <c r="V73" s="33">
        <v>2151.239</v>
      </c>
      <c r="W73" s="50"/>
    </row>
    <row r="74" ht="14.25" customHeight="1">
      <c r="B74" s="33"/>
      <c r="D74" s="33">
        <v>2783.048</v>
      </c>
      <c r="E74" s="33"/>
      <c r="F74" s="28"/>
      <c r="G74" s="33"/>
      <c r="H74" s="33"/>
      <c r="I74" s="33"/>
      <c r="J74" s="33"/>
      <c r="K74" s="28"/>
      <c r="M74" s="51"/>
      <c r="N74" s="33">
        <v>2632.182</v>
      </c>
      <c r="O74" s="33">
        <v>1561.172</v>
      </c>
      <c r="P74" s="33">
        <v>1889.036</v>
      </c>
      <c r="Q74" s="33">
        <v>2296.88</v>
      </c>
      <c r="R74" s="50"/>
      <c r="S74" s="33">
        <v>1824.643</v>
      </c>
      <c r="T74" s="52"/>
      <c r="U74" s="52"/>
      <c r="V74" s="33">
        <v>1517.16</v>
      </c>
      <c r="W74" s="50"/>
    </row>
    <row r="75" ht="14.25" customHeight="1">
      <c r="B75" s="33"/>
      <c r="D75" s="33">
        <v>1787.816</v>
      </c>
      <c r="E75" s="33"/>
      <c r="F75" s="28"/>
      <c r="G75" s="33"/>
      <c r="H75" s="33"/>
      <c r="I75" s="33"/>
      <c r="J75" s="33"/>
      <c r="K75" s="28"/>
      <c r="M75" s="51"/>
      <c r="N75" s="33">
        <v>2800.042</v>
      </c>
      <c r="O75" s="53" t="s">
        <v>114</v>
      </c>
      <c r="P75" s="33">
        <v>2626.129</v>
      </c>
      <c r="Q75" s="33">
        <v>2085.697</v>
      </c>
      <c r="R75" s="50"/>
      <c r="S75" s="33">
        <v>2060.897</v>
      </c>
      <c r="T75" s="52"/>
      <c r="U75" s="52"/>
      <c r="V75" s="33">
        <v>2216.823</v>
      </c>
      <c r="W75" s="50"/>
    </row>
    <row r="76" ht="14.25" customHeight="1">
      <c r="B76" s="33"/>
      <c r="D76" s="33">
        <v>5467.214</v>
      </c>
      <c r="E76" s="33"/>
      <c r="F76" s="28"/>
      <c r="G76" s="33"/>
      <c r="H76" s="33"/>
      <c r="I76" s="33"/>
      <c r="J76" s="33"/>
      <c r="K76" s="28"/>
      <c r="M76" s="51"/>
      <c r="N76" s="33">
        <v>3143.218</v>
      </c>
      <c r="P76" s="33">
        <v>2223.394</v>
      </c>
      <c r="Q76" s="33">
        <v>1694.055</v>
      </c>
      <c r="R76" s="50"/>
      <c r="S76" s="33">
        <v>2800.589</v>
      </c>
      <c r="T76" s="52"/>
      <c r="U76" s="52"/>
      <c r="V76" s="33">
        <v>2596.318</v>
      </c>
      <c r="W76" s="50"/>
    </row>
    <row r="77" ht="14.25" customHeight="1">
      <c r="B77" s="33"/>
      <c r="D77" s="33">
        <v>2558.438</v>
      </c>
      <c r="E77" s="33"/>
      <c r="F77" s="28"/>
      <c r="G77" s="33"/>
      <c r="H77" s="33"/>
      <c r="I77" s="33"/>
      <c r="J77" s="33"/>
      <c r="K77" s="28"/>
      <c r="M77" s="51"/>
      <c r="N77" s="33">
        <v>2831.888</v>
      </c>
      <c r="P77" s="33">
        <v>1705.04</v>
      </c>
      <c r="Q77" s="33">
        <v>1836.458</v>
      </c>
      <c r="R77" s="50"/>
      <c r="S77" s="33">
        <v>1629.971</v>
      </c>
      <c r="T77" s="52"/>
      <c r="U77" s="52"/>
      <c r="V77" s="33">
        <v>2048.235</v>
      </c>
      <c r="W77" s="50"/>
    </row>
    <row r="78" ht="14.25" customHeight="1">
      <c r="B78" s="33"/>
      <c r="D78" s="33">
        <v>2573.11</v>
      </c>
      <c r="E78" s="33"/>
      <c r="F78" s="28"/>
      <c r="G78" s="33"/>
      <c r="H78" s="33"/>
      <c r="I78" s="33"/>
      <c r="J78" s="33"/>
      <c r="K78" s="28"/>
      <c r="M78" s="51"/>
      <c r="N78" s="33">
        <v>2409.471</v>
      </c>
      <c r="P78" s="33">
        <v>1603.531</v>
      </c>
      <c r="Q78" s="33">
        <v>4445.365</v>
      </c>
      <c r="R78" s="50"/>
      <c r="S78" s="33">
        <v>2429.374</v>
      </c>
      <c r="T78" s="52"/>
      <c r="U78" s="52"/>
      <c r="V78" s="33">
        <v>2513.055</v>
      </c>
      <c r="W78" s="50"/>
    </row>
    <row r="79" ht="14.25" customHeight="1">
      <c r="B79" s="33"/>
      <c r="D79" s="33">
        <v>2686.048</v>
      </c>
      <c r="E79" s="33"/>
      <c r="F79" s="28"/>
      <c r="G79" s="33"/>
      <c r="H79" s="33"/>
      <c r="I79" s="33"/>
      <c r="J79" s="33"/>
      <c r="K79" s="28"/>
      <c r="M79" s="51"/>
      <c r="N79" s="33">
        <v>2884.147</v>
      </c>
      <c r="P79" s="33">
        <v>2272.634</v>
      </c>
      <c r="Q79" s="33">
        <v>2410.614</v>
      </c>
      <c r="R79" s="50"/>
      <c r="S79" s="33">
        <v>1871.456</v>
      </c>
      <c r="T79" s="52"/>
      <c r="U79" s="52"/>
      <c r="V79" s="33">
        <v>1864.027</v>
      </c>
      <c r="W79" s="50"/>
    </row>
    <row r="80" ht="14.25" customHeight="1">
      <c r="B80" s="33"/>
      <c r="D80" s="33">
        <v>2117.253</v>
      </c>
      <c r="E80" s="33"/>
      <c r="F80" s="28"/>
      <c r="G80" s="33"/>
      <c r="H80" s="33"/>
      <c r="I80" s="33"/>
      <c r="J80" s="33"/>
      <c r="K80" s="28"/>
      <c r="M80" s="51"/>
      <c r="N80" s="33">
        <v>2607.415</v>
      </c>
      <c r="P80" s="33">
        <v>2003.313</v>
      </c>
      <c r="Q80" s="33">
        <v>3053.826</v>
      </c>
      <c r="R80" s="50"/>
      <c r="S80" s="33">
        <v>2556.922</v>
      </c>
      <c r="T80" s="52"/>
      <c r="U80" s="52"/>
      <c r="V80" s="33">
        <v>2487.348</v>
      </c>
      <c r="W80" s="50"/>
    </row>
    <row r="81" ht="14.25" customHeight="1">
      <c r="B81" s="33"/>
      <c r="D81" s="33"/>
      <c r="E81" s="33"/>
      <c r="F81" s="28"/>
      <c r="G81" s="33"/>
      <c r="H81" s="33"/>
      <c r="I81" s="33"/>
      <c r="J81" s="33"/>
      <c r="K81" s="28"/>
      <c r="M81" s="51"/>
      <c r="N81" s="33">
        <v>2078.74</v>
      </c>
      <c r="P81" s="33">
        <v>2605.262</v>
      </c>
      <c r="Q81" s="33">
        <v>2729.003</v>
      </c>
      <c r="R81" s="50"/>
      <c r="S81" s="33">
        <v>1868.4</v>
      </c>
      <c r="T81" s="52"/>
      <c r="U81" s="52"/>
      <c r="V81" s="33">
        <v>2241.536</v>
      </c>
      <c r="W81" s="50"/>
    </row>
    <row r="82" ht="14.25" customHeight="1">
      <c r="B82" s="33"/>
      <c r="D82" s="33"/>
      <c r="E82" s="33"/>
      <c r="F82" s="28"/>
      <c r="G82" s="33"/>
      <c r="H82" s="33"/>
      <c r="I82" s="33"/>
      <c r="J82" s="33"/>
      <c r="K82" s="28"/>
      <c r="M82" s="51"/>
      <c r="N82" s="33">
        <v>1545.079</v>
      </c>
      <c r="P82" s="33">
        <v>1630.659</v>
      </c>
      <c r="Q82" s="33">
        <v>2246.31</v>
      </c>
      <c r="R82" s="50"/>
      <c r="S82" s="33">
        <v>1811.906</v>
      </c>
      <c r="T82" s="52"/>
      <c r="U82" s="52"/>
      <c r="V82" s="33">
        <v>1659.988</v>
      </c>
      <c r="W82" s="50"/>
    </row>
    <row r="83" ht="14.25" customHeight="1">
      <c r="B83" s="33"/>
      <c r="D83" s="33"/>
      <c r="E83" s="33"/>
      <c r="F83" s="28"/>
      <c r="G83" s="33"/>
      <c r="H83" s="33"/>
      <c r="I83" s="33"/>
      <c r="J83" s="33"/>
      <c r="K83" s="28"/>
      <c r="M83" s="51"/>
      <c r="N83" s="33">
        <v>2586.871</v>
      </c>
      <c r="P83" s="33">
        <v>1898.732</v>
      </c>
      <c r="Q83" s="33">
        <v>2222.109</v>
      </c>
      <c r="R83" s="50"/>
      <c r="S83" s="33">
        <v>2468.326</v>
      </c>
      <c r="T83" s="52"/>
      <c r="U83" s="52"/>
      <c r="V83" s="33">
        <v>1606.201</v>
      </c>
      <c r="W83" s="50"/>
    </row>
    <row r="84" ht="14.25" customHeight="1">
      <c r="B84" s="33"/>
      <c r="D84" s="33"/>
      <c r="E84" s="33"/>
      <c r="F84" s="28"/>
      <c r="G84" s="33"/>
      <c r="H84" s="33"/>
      <c r="I84" s="33"/>
      <c r="J84" s="33"/>
      <c r="K84" s="28"/>
      <c r="M84" s="51"/>
      <c r="N84" s="33">
        <v>2134.146</v>
      </c>
      <c r="P84" s="33">
        <v>1717.559</v>
      </c>
      <c r="Q84" s="33">
        <v>1846.706</v>
      </c>
      <c r="R84" s="50"/>
      <c r="S84" s="33">
        <v>2335.29</v>
      </c>
      <c r="T84" s="52"/>
      <c r="U84" s="52"/>
      <c r="V84" s="33">
        <v>2346.665</v>
      </c>
      <c r="W84" s="50"/>
    </row>
    <row r="85" ht="14.25" customHeight="1">
      <c r="B85" s="33"/>
      <c r="D85" s="33"/>
      <c r="E85" s="33"/>
      <c r="F85" s="28"/>
      <c r="G85" s="33"/>
      <c r="H85" s="33"/>
      <c r="I85" s="33"/>
      <c r="J85" s="33"/>
      <c r="K85" s="28"/>
      <c r="M85" s="51"/>
      <c r="N85" s="33">
        <v>2251.391</v>
      </c>
      <c r="P85" s="33">
        <v>2345.491</v>
      </c>
      <c r="Q85" s="33">
        <v>2511.512</v>
      </c>
      <c r="R85" s="50"/>
      <c r="S85" s="33">
        <v>1917.818</v>
      </c>
      <c r="T85" s="52"/>
      <c r="U85" s="52"/>
      <c r="V85" s="33">
        <v>1657.774</v>
      </c>
      <c r="W85" s="50"/>
    </row>
    <row r="86" ht="14.25" customHeight="1">
      <c r="B86" s="33"/>
      <c r="D86" s="33"/>
      <c r="E86" s="33"/>
      <c r="F86" s="28"/>
      <c r="G86" s="33"/>
      <c r="H86" s="33"/>
      <c r="I86" s="33"/>
      <c r="J86" s="33"/>
      <c r="K86" s="28"/>
      <c r="M86" s="51"/>
      <c r="N86" s="52"/>
      <c r="P86" s="33">
        <v>2191.272</v>
      </c>
      <c r="Q86" s="33">
        <v>2557.839</v>
      </c>
      <c r="R86" s="50"/>
      <c r="S86" s="33">
        <v>2377.374</v>
      </c>
      <c r="T86" s="52"/>
      <c r="U86" s="52"/>
      <c r="V86" s="33">
        <v>2101.0</v>
      </c>
      <c r="W86" s="50"/>
    </row>
    <row r="87" ht="14.25" customHeight="1">
      <c r="B87" s="33"/>
      <c r="D87" s="33"/>
      <c r="E87" s="33"/>
      <c r="F87" s="28"/>
      <c r="G87" s="33"/>
      <c r="H87" s="33"/>
      <c r="I87" s="33"/>
      <c r="J87" s="33"/>
      <c r="K87" s="28"/>
      <c r="M87" s="51"/>
      <c r="N87" s="52"/>
      <c r="P87" s="33">
        <v>1514.199</v>
      </c>
      <c r="Q87" s="33">
        <v>2436.628</v>
      </c>
      <c r="R87" s="50"/>
      <c r="S87" s="33">
        <v>1862.932</v>
      </c>
      <c r="T87" s="52"/>
      <c r="U87" s="52"/>
      <c r="V87" s="33">
        <v>1953.813</v>
      </c>
      <c r="W87" s="50"/>
    </row>
    <row r="88" ht="14.25" customHeight="1">
      <c r="D88" s="33"/>
      <c r="E88" s="33"/>
      <c r="F88" s="28"/>
      <c r="G88" s="33"/>
      <c r="H88" s="33"/>
      <c r="I88" s="33"/>
      <c r="J88" s="33"/>
      <c r="K88" s="28"/>
      <c r="M88" s="51"/>
      <c r="N88" s="52"/>
      <c r="P88" s="33">
        <v>1957.777</v>
      </c>
      <c r="Q88" s="33">
        <v>2477.485</v>
      </c>
      <c r="R88" s="50"/>
      <c r="S88" s="33">
        <v>2787.59</v>
      </c>
      <c r="T88" s="52"/>
      <c r="U88" s="52"/>
      <c r="V88" s="52"/>
      <c r="W88" s="50"/>
    </row>
    <row r="89" ht="14.25" customHeight="1">
      <c r="D89" s="33"/>
      <c r="E89" s="33"/>
      <c r="F89" s="28"/>
      <c r="G89" s="33"/>
      <c r="H89" s="33"/>
      <c r="I89" s="33"/>
      <c r="K89" s="28"/>
      <c r="M89" s="51"/>
      <c r="N89" s="52"/>
      <c r="P89" s="33">
        <v>1816.124</v>
      </c>
      <c r="Q89" s="33">
        <v>3949.41</v>
      </c>
      <c r="R89" s="50"/>
      <c r="S89" s="33">
        <v>2050.774</v>
      </c>
      <c r="T89" s="52"/>
      <c r="U89" s="52"/>
      <c r="V89" s="52"/>
      <c r="W89" s="50"/>
    </row>
    <row r="90" ht="14.25" customHeight="1">
      <c r="D90" s="33"/>
      <c r="E90" s="33"/>
      <c r="F90" s="28"/>
      <c r="G90" s="33"/>
      <c r="H90" s="33"/>
      <c r="I90" s="33"/>
      <c r="K90" s="28"/>
      <c r="M90" s="51"/>
      <c r="N90" s="52"/>
      <c r="P90" s="33">
        <v>1796.015</v>
      </c>
      <c r="Q90" s="33">
        <v>1256.771</v>
      </c>
      <c r="R90" s="50"/>
      <c r="S90" s="52"/>
      <c r="T90" s="52"/>
      <c r="U90" s="52"/>
      <c r="V90" s="52"/>
      <c r="W90" s="50"/>
    </row>
    <row r="91" ht="14.25" customHeight="1">
      <c r="D91" s="33"/>
      <c r="E91" s="33"/>
      <c r="F91" s="28"/>
      <c r="G91" s="33"/>
      <c r="H91" s="33"/>
      <c r="I91" s="33"/>
      <c r="K91" s="28"/>
      <c r="M91" s="51"/>
      <c r="N91" s="52"/>
      <c r="P91" s="33">
        <v>1715.598</v>
      </c>
      <c r="Q91" s="52"/>
      <c r="R91" s="50"/>
      <c r="S91" s="52"/>
      <c r="T91" s="52"/>
      <c r="U91" s="52"/>
      <c r="V91" s="52"/>
      <c r="W91" s="50"/>
    </row>
    <row r="92" ht="14.25" customHeight="1">
      <c r="D92" s="33"/>
      <c r="E92" s="33"/>
      <c r="F92" s="28"/>
      <c r="G92" s="33"/>
      <c r="H92" s="33"/>
      <c r="I92" s="33"/>
      <c r="K92" s="28"/>
      <c r="M92" s="51"/>
      <c r="N92" s="52"/>
      <c r="P92" s="33">
        <v>2000.816</v>
      </c>
      <c r="Q92" s="52"/>
      <c r="R92" s="50"/>
      <c r="S92" s="52"/>
      <c r="T92" s="52"/>
      <c r="U92" s="52"/>
      <c r="V92" s="52"/>
      <c r="W92" s="50"/>
    </row>
    <row r="93" ht="14.25" customHeight="1">
      <c r="D93" s="33"/>
      <c r="E93" s="33"/>
      <c r="F93" s="28"/>
      <c r="G93" s="33"/>
      <c r="H93" s="33"/>
      <c r="I93" s="33"/>
      <c r="K93" s="28"/>
      <c r="M93" s="51"/>
      <c r="N93" s="52"/>
      <c r="P93" s="33">
        <v>1637.402</v>
      </c>
      <c r="Q93" s="52"/>
      <c r="R93" s="50"/>
      <c r="S93" s="52"/>
      <c r="T93" s="52"/>
      <c r="U93" s="52"/>
      <c r="V93" s="52"/>
      <c r="W93" s="50"/>
    </row>
    <row r="94" ht="14.25" customHeight="1">
      <c r="D94" s="33"/>
      <c r="E94" s="33"/>
      <c r="F94" s="28"/>
      <c r="G94" s="33"/>
      <c r="H94" s="33"/>
      <c r="I94" s="33"/>
      <c r="K94" s="28"/>
      <c r="M94" s="51"/>
      <c r="N94" s="52"/>
      <c r="P94" s="33">
        <v>3139.158</v>
      </c>
      <c r="Q94" s="52"/>
      <c r="R94" s="50"/>
      <c r="S94" s="52"/>
      <c r="T94" s="52"/>
      <c r="U94" s="52"/>
      <c r="V94" s="52"/>
      <c r="W94" s="50"/>
    </row>
    <row r="95" ht="14.25" customHeight="1">
      <c r="D95" s="33"/>
      <c r="E95" s="33"/>
      <c r="F95" s="28"/>
      <c r="G95" s="33"/>
      <c r="H95" s="33"/>
      <c r="I95" s="33"/>
      <c r="K95" s="28"/>
      <c r="M95" s="51"/>
      <c r="N95" s="52"/>
      <c r="P95" s="33">
        <v>2629.7</v>
      </c>
      <c r="Q95" s="52"/>
      <c r="R95" s="50"/>
      <c r="S95" s="52"/>
      <c r="T95" s="52"/>
      <c r="U95" s="52"/>
      <c r="V95" s="52"/>
      <c r="W95" s="50"/>
    </row>
    <row r="96" ht="14.25" customHeight="1">
      <c r="D96" s="33"/>
      <c r="E96" s="33"/>
      <c r="F96" s="28"/>
      <c r="G96" s="33"/>
      <c r="H96" s="33"/>
      <c r="I96" s="33"/>
      <c r="K96" s="28"/>
      <c r="M96" s="51"/>
      <c r="N96" s="52"/>
      <c r="P96" s="33">
        <v>1287.566</v>
      </c>
      <c r="Q96" s="52"/>
      <c r="R96" s="50"/>
      <c r="S96" s="52"/>
      <c r="T96" s="52"/>
      <c r="U96" s="52"/>
      <c r="V96" s="52"/>
      <c r="W96" s="50"/>
    </row>
    <row r="97" ht="14.25" customHeight="1">
      <c r="D97" s="33"/>
      <c r="E97" s="33"/>
      <c r="F97" s="28"/>
      <c r="G97" s="33"/>
      <c r="H97" s="33"/>
      <c r="I97" s="33"/>
      <c r="K97" s="28"/>
      <c r="M97" s="51"/>
      <c r="N97" s="52"/>
      <c r="P97" s="33">
        <v>2428.324</v>
      </c>
      <c r="Q97" s="52"/>
      <c r="R97" s="50"/>
      <c r="S97" s="52"/>
      <c r="T97" s="52"/>
      <c r="U97" s="52"/>
      <c r="V97" s="52"/>
      <c r="W97" s="50"/>
    </row>
    <row r="98" ht="14.25" customHeight="1">
      <c r="D98" s="33"/>
      <c r="E98" s="33"/>
      <c r="F98" s="28"/>
      <c r="G98" s="33"/>
      <c r="H98" s="33"/>
      <c r="I98" s="33"/>
      <c r="K98" s="28"/>
      <c r="M98" s="51"/>
      <c r="N98" s="52"/>
      <c r="P98" s="33">
        <v>2299.233</v>
      </c>
      <c r="Q98" s="52"/>
      <c r="R98" s="50"/>
      <c r="S98" s="52"/>
      <c r="T98" s="52"/>
      <c r="U98" s="52"/>
      <c r="V98" s="52"/>
      <c r="W98" s="50"/>
    </row>
    <row r="99" ht="14.25" customHeight="1">
      <c r="E99" s="33"/>
      <c r="F99" s="28"/>
      <c r="G99" s="33"/>
      <c r="I99" s="33"/>
      <c r="K99" s="28"/>
      <c r="M99" s="51"/>
      <c r="N99" s="52"/>
      <c r="P99" s="33">
        <v>1720.408</v>
      </c>
      <c r="Q99" s="52"/>
      <c r="R99" s="50"/>
      <c r="S99" s="52"/>
      <c r="T99" s="52"/>
      <c r="U99" s="52"/>
      <c r="V99" s="52"/>
      <c r="W99" s="50"/>
    </row>
    <row r="100" ht="14.25" customHeight="1">
      <c r="E100" s="33"/>
      <c r="F100" s="28"/>
      <c r="G100" s="33"/>
      <c r="I100" s="33"/>
      <c r="K100" s="28"/>
      <c r="M100" s="51"/>
      <c r="N100" s="52"/>
      <c r="P100" s="33">
        <v>1856.953</v>
      </c>
      <c r="Q100" s="52"/>
      <c r="R100" s="50"/>
      <c r="S100" s="52"/>
      <c r="T100" s="52"/>
      <c r="U100" s="52"/>
      <c r="V100" s="52"/>
      <c r="W100" s="50"/>
    </row>
    <row r="101" ht="14.25" customHeight="1">
      <c r="E101" s="33"/>
      <c r="F101" s="28"/>
      <c r="G101" s="33"/>
      <c r="I101" s="33"/>
      <c r="K101" s="28"/>
      <c r="M101" s="51"/>
      <c r="N101" s="52"/>
      <c r="P101" s="33">
        <v>2016.561</v>
      </c>
      <c r="Q101" s="52"/>
      <c r="R101" s="50"/>
      <c r="S101" s="52"/>
      <c r="T101" s="52"/>
      <c r="U101" s="52"/>
      <c r="V101" s="52"/>
      <c r="W101" s="50"/>
    </row>
    <row r="102" ht="14.25" customHeight="1">
      <c r="E102" s="33"/>
      <c r="F102" s="28"/>
      <c r="G102" s="33"/>
      <c r="I102" s="33"/>
      <c r="K102" s="28"/>
      <c r="M102" s="51"/>
      <c r="N102" s="52"/>
      <c r="P102" s="33">
        <v>1852.002</v>
      </c>
      <c r="Q102" s="52"/>
      <c r="R102" s="50"/>
      <c r="S102" s="52"/>
      <c r="T102" s="52"/>
      <c r="U102" s="52"/>
      <c r="V102" s="52"/>
      <c r="W102" s="50"/>
    </row>
    <row r="103" ht="14.25" customHeight="1">
      <c r="E103" s="33"/>
      <c r="F103" s="28"/>
      <c r="I103" s="33"/>
      <c r="K103" s="28"/>
      <c r="M103" s="51"/>
      <c r="N103" s="52"/>
      <c r="P103" s="33">
        <v>1911.851</v>
      </c>
      <c r="Q103" s="52"/>
      <c r="R103" s="50"/>
      <c r="S103" s="52"/>
      <c r="T103" s="52"/>
      <c r="U103" s="52"/>
      <c r="V103" s="52"/>
      <c r="W103" s="50"/>
    </row>
    <row r="104" ht="14.25" customHeight="1">
      <c r="E104" s="33"/>
      <c r="F104" s="28"/>
      <c r="I104" s="33"/>
      <c r="K104" s="28"/>
      <c r="M104" s="51"/>
      <c r="N104" s="52"/>
      <c r="P104" s="33">
        <v>1473.565</v>
      </c>
      <c r="Q104" s="52"/>
      <c r="R104" s="50"/>
      <c r="S104" s="52"/>
      <c r="T104" s="52"/>
      <c r="U104" s="52"/>
      <c r="V104" s="52"/>
      <c r="W104" s="50"/>
    </row>
    <row r="105" ht="14.25" customHeight="1">
      <c r="E105" s="33"/>
      <c r="F105" s="28"/>
      <c r="I105" s="33"/>
      <c r="K105" s="28"/>
      <c r="M105" s="51"/>
      <c r="N105" s="52"/>
      <c r="P105" s="33">
        <v>2040.85</v>
      </c>
      <c r="Q105" s="52"/>
      <c r="R105" s="50"/>
      <c r="S105" s="52"/>
      <c r="T105" s="52"/>
      <c r="U105" s="52"/>
      <c r="V105" s="52"/>
      <c r="W105" s="50"/>
    </row>
    <row r="106" ht="14.25" customHeight="1">
      <c r="E106" s="33"/>
      <c r="F106" s="28"/>
      <c r="I106" s="33"/>
      <c r="K106" s="28"/>
      <c r="M106" s="51"/>
      <c r="N106" s="52"/>
      <c r="P106" s="33">
        <v>1216.261</v>
      </c>
      <c r="Q106" s="52"/>
      <c r="R106" s="50"/>
      <c r="S106" s="52"/>
      <c r="T106" s="52"/>
      <c r="U106" s="52"/>
      <c r="V106" s="52"/>
      <c r="W106" s="50"/>
    </row>
    <row r="107" ht="14.25" customHeight="1">
      <c r="E107" s="33"/>
      <c r="F107" s="28"/>
      <c r="I107" s="33"/>
      <c r="K107" s="28"/>
      <c r="M107" s="51"/>
      <c r="N107" s="52"/>
      <c r="P107" s="33">
        <v>2680.307</v>
      </c>
      <c r="Q107" s="52"/>
      <c r="R107" s="50"/>
      <c r="S107" s="52"/>
      <c r="T107" s="52"/>
      <c r="U107" s="52"/>
      <c r="V107" s="52"/>
      <c r="W107" s="50"/>
    </row>
    <row r="108" ht="14.25" customHeight="1">
      <c r="E108" s="33"/>
      <c r="F108" s="28"/>
      <c r="I108" s="33"/>
      <c r="K108" s="28"/>
      <c r="M108" s="51"/>
      <c r="N108" s="52"/>
      <c r="P108" s="33">
        <v>2295.547</v>
      </c>
      <c r="Q108" s="52"/>
      <c r="R108" s="50"/>
      <c r="S108" s="52"/>
      <c r="T108" s="52"/>
      <c r="U108" s="52"/>
      <c r="V108" s="52"/>
      <c r="W108" s="50"/>
    </row>
    <row r="109" ht="14.25" customHeight="1">
      <c r="E109" s="33"/>
      <c r="F109" s="28"/>
      <c r="I109" s="33"/>
      <c r="K109" s="28"/>
      <c r="M109" s="51"/>
      <c r="N109" s="52"/>
      <c r="P109" s="52"/>
      <c r="Q109" s="52"/>
      <c r="R109" s="50"/>
      <c r="S109" s="52"/>
      <c r="T109" s="52"/>
      <c r="U109" s="52"/>
      <c r="V109" s="52"/>
      <c r="W109" s="50"/>
    </row>
    <row r="110" ht="14.25" customHeight="1">
      <c r="E110" s="33"/>
      <c r="F110" s="28"/>
      <c r="I110" s="33"/>
      <c r="K110" s="28"/>
      <c r="M110" s="51"/>
      <c r="N110" s="52"/>
      <c r="P110" s="52"/>
      <c r="Q110" s="52"/>
      <c r="R110" s="50"/>
      <c r="S110" s="52"/>
      <c r="T110" s="52"/>
      <c r="U110" s="52"/>
      <c r="V110" s="52"/>
      <c r="W110" s="50"/>
    </row>
    <row r="111" ht="14.25" customHeight="1">
      <c r="E111" s="33"/>
      <c r="F111" s="28"/>
      <c r="I111" s="33"/>
      <c r="K111" s="28"/>
      <c r="M111" s="51"/>
      <c r="N111" s="52"/>
      <c r="P111" s="52"/>
      <c r="Q111" s="52"/>
      <c r="R111" s="50"/>
      <c r="S111" s="52"/>
      <c r="T111" s="52"/>
      <c r="U111" s="52"/>
      <c r="V111" s="52"/>
      <c r="W111" s="50"/>
    </row>
    <row r="112" ht="14.25" customHeight="1">
      <c r="E112" s="33"/>
      <c r="F112" s="28"/>
      <c r="I112" s="33"/>
      <c r="K112" s="28"/>
      <c r="M112" s="51"/>
      <c r="N112" s="52"/>
      <c r="P112" s="52"/>
      <c r="Q112" s="52"/>
      <c r="R112" s="50"/>
      <c r="S112" s="52"/>
      <c r="T112" s="52"/>
      <c r="U112" s="52"/>
      <c r="V112" s="52"/>
      <c r="W112" s="50"/>
    </row>
    <row r="113" ht="14.25" customHeight="1">
      <c r="E113" s="33"/>
      <c r="F113" s="28"/>
      <c r="I113" s="33"/>
      <c r="K113" s="28"/>
      <c r="M113" s="51"/>
      <c r="N113" s="52"/>
      <c r="P113" s="52"/>
      <c r="Q113" s="52"/>
      <c r="R113" s="50"/>
      <c r="S113" s="52"/>
      <c r="T113" s="52"/>
      <c r="U113" s="52"/>
      <c r="V113" s="52"/>
      <c r="W113" s="50"/>
    </row>
    <row r="114" ht="14.25" customHeight="1">
      <c r="E114" s="33"/>
      <c r="F114" s="28"/>
      <c r="I114" s="33"/>
      <c r="K114" s="28"/>
      <c r="M114" s="51"/>
      <c r="N114" s="52"/>
      <c r="P114" s="52"/>
      <c r="Q114" s="52"/>
      <c r="R114" s="50"/>
      <c r="S114" s="52"/>
      <c r="T114" s="52"/>
      <c r="U114" s="52"/>
      <c r="V114" s="52"/>
      <c r="W114" s="50"/>
    </row>
    <row r="115" ht="14.25" customHeight="1">
      <c r="E115" s="33"/>
      <c r="F115" s="28"/>
      <c r="I115" s="33"/>
      <c r="K115" s="28"/>
      <c r="M115" s="51"/>
      <c r="N115" s="52"/>
      <c r="P115" s="52"/>
      <c r="Q115" s="52"/>
      <c r="R115" s="50"/>
      <c r="S115" s="52"/>
      <c r="T115" s="52"/>
      <c r="U115" s="52"/>
      <c r="V115" s="52"/>
      <c r="W115" s="50"/>
    </row>
    <row r="116" ht="14.25" customHeight="1">
      <c r="E116" s="33"/>
      <c r="F116" s="28"/>
      <c r="K116" s="28"/>
      <c r="M116" s="51"/>
      <c r="N116" s="52"/>
      <c r="P116" s="52"/>
      <c r="Q116" s="52"/>
      <c r="R116" s="50"/>
      <c r="S116" s="52"/>
      <c r="T116" s="52"/>
      <c r="U116" s="52"/>
      <c r="V116" s="52"/>
      <c r="W116" s="50"/>
    </row>
    <row r="117" ht="14.25" customHeight="1">
      <c r="E117" s="33"/>
      <c r="F117" s="28"/>
      <c r="K117" s="28"/>
      <c r="M117" s="51"/>
      <c r="N117" s="52"/>
      <c r="P117" s="52"/>
      <c r="Q117" s="52"/>
      <c r="R117" s="50"/>
      <c r="S117" s="52"/>
      <c r="T117" s="52"/>
      <c r="U117" s="52"/>
      <c r="V117" s="52"/>
      <c r="W117" s="50"/>
    </row>
    <row r="118" ht="14.25" customHeight="1">
      <c r="E118" s="33"/>
      <c r="F118" s="28"/>
      <c r="K118" s="28"/>
      <c r="M118" s="51"/>
      <c r="N118" s="52"/>
      <c r="P118" s="52"/>
      <c r="Q118" s="52"/>
      <c r="R118" s="50"/>
      <c r="S118" s="52"/>
      <c r="T118" s="52"/>
      <c r="U118" s="52"/>
      <c r="V118" s="52"/>
      <c r="W118" s="50"/>
    </row>
    <row r="119" ht="14.25" customHeight="1">
      <c r="E119" s="33"/>
      <c r="F119" s="28"/>
      <c r="K119" s="28"/>
      <c r="M119" s="51"/>
      <c r="N119" s="52"/>
      <c r="P119" s="52"/>
      <c r="Q119" s="52"/>
      <c r="R119" s="50"/>
      <c r="S119" s="52"/>
      <c r="T119" s="52"/>
      <c r="U119" s="52"/>
      <c r="V119" s="52"/>
      <c r="W119" s="50"/>
    </row>
    <row r="120" ht="14.25" customHeight="1">
      <c r="E120" s="33"/>
      <c r="F120" s="28"/>
      <c r="K120" s="28"/>
      <c r="M120" s="51"/>
      <c r="N120" s="52"/>
      <c r="P120" s="52"/>
      <c r="Q120" s="52"/>
      <c r="R120" s="50"/>
      <c r="S120" s="52"/>
      <c r="T120" s="52"/>
      <c r="U120" s="52"/>
      <c r="V120" s="52"/>
      <c r="W120" s="50"/>
    </row>
    <row r="121" ht="14.25" customHeight="1">
      <c r="E121" s="33"/>
      <c r="F121" s="28"/>
      <c r="K121" s="28"/>
      <c r="M121" s="51"/>
      <c r="N121" s="52"/>
      <c r="P121" s="52"/>
      <c r="Q121" s="52"/>
      <c r="R121" s="50"/>
      <c r="S121" s="52"/>
      <c r="T121" s="52"/>
      <c r="U121" s="52"/>
      <c r="V121" s="52"/>
      <c r="W121" s="50"/>
    </row>
    <row r="122" ht="14.25" customHeight="1">
      <c r="E122" s="33"/>
      <c r="F122" s="28"/>
      <c r="K122" s="28"/>
      <c r="M122" s="51"/>
      <c r="N122" s="52"/>
      <c r="P122" s="52"/>
      <c r="Q122" s="52"/>
      <c r="R122" s="50"/>
      <c r="S122" s="52"/>
      <c r="T122" s="52"/>
      <c r="U122" s="52"/>
      <c r="V122" s="52"/>
      <c r="W122" s="50"/>
    </row>
    <row r="123" ht="14.25" customHeight="1">
      <c r="E123" s="33"/>
      <c r="F123" s="28"/>
      <c r="K123" s="28"/>
      <c r="M123" s="51"/>
      <c r="N123" s="52"/>
      <c r="P123" s="52"/>
      <c r="Q123" s="52"/>
      <c r="R123" s="50"/>
      <c r="S123" s="52"/>
      <c r="T123" s="52"/>
      <c r="U123" s="52"/>
      <c r="V123" s="52"/>
      <c r="W123" s="50"/>
    </row>
    <row r="124" ht="14.25" customHeight="1">
      <c r="E124" s="33"/>
      <c r="F124" s="28"/>
      <c r="K124" s="28"/>
      <c r="M124" s="51"/>
      <c r="N124" s="52"/>
      <c r="P124" s="52"/>
      <c r="Q124" s="52"/>
      <c r="R124" s="50"/>
      <c r="S124" s="52"/>
      <c r="T124" s="52"/>
      <c r="U124" s="52"/>
      <c r="V124" s="52"/>
      <c r="W124" s="50"/>
    </row>
    <row r="125" ht="14.25" customHeight="1">
      <c r="E125" s="33"/>
      <c r="F125" s="28"/>
      <c r="K125" s="28"/>
      <c r="M125" s="51"/>
      <c r="N125" s="52"/>
      <c r="P125" s="52"/>
      <c r="Q125" s="52"/>
      <c r="R125" s="50"/>
      <c r="S125" s="52"/>
      <c r="T125" s="52"/>
      <c r="U125" s="52"/>
      <c r="V125" s="52"/>
      <c r="W125" s="50"/>
    </row>
    <row r="126" ht="14.25" customHeight="1">
      <c r="E126" s="33"/>
      <c r="F126" s="28"/>
      <c r="K126" s="28"/>
      <c r="M126" s="51"/>
      <c r="N126" s="52"/>
      <c r="P126" s="52"/>
      <c r="Q126" s="52"/>
      <c r="R126" s="50"/>
      <c r="S126" s="52"/>
      <c r="T126" s="52"/>
      <c r="U126" s="52"/>
      <c r="V126" s="52"/>
      <c r="W126" s="50"/>
    </row>
    <row r="127" ht="14.25" customHeight="1">
      <c r="E127" s="33"/>
      <c r="F127" s="28"/>
      <c r="K127" s="28"/>
      <c r="M127" s="51"/>
      <c r="N127" s="52"/>
      <c r="P127" s="52"/>
      <c r="Q127" s="52"/>
      <c r="R127" s="50"/>
      <c r="S127" s="52"/>
      <c r="T127" s="52"/>
      <c r="U127" s="52"/>
      <c r="V127" s="52"/>
      <c r="W127" s="50"/>
    </row>
    <row r="128" ht="14.25" customHeight="1">
      <c r="E128" s="33"/>
      <c r="F128" s="28"/>
      <c r="K128" s="28"/>
      <c r="M128" s="51"/>
      <c r="N128" s="52"/>
      <c r="P128" s="52"/>
      <c r="Q128" s="52"/>
      <c r="R128" s="50"/>
      <c r="S128" s="52"/>
      <c r="T128" s="52"/>
      <c r="U128" s="52"/>
      <c r="V128" s="52"/>
      <c r="W128" s="50"/>
    </row>
    <row r="129" ht="14.25" customHeight="1">
      <c r="E129" s="33"/>
      <c r="F129" s="28"/>
      <c r="K129" s="28"/>
      <c r="M129" s="51"/>
      <c r="N129" s="52"/>
      <c r="P129" s="52"/>
      <c r="Q129" s="52"/>
      <c r="R129" s="50"/>
      <c r="S129" s="52"/>
      <c r="T129" s="52"/>
      <c r="U129" s="52"/>
      <c r="V129" s="52"/>
      <c r="W129" s="50"/>
    </row>
    <row r="130" ht="14.25" customHeight="1">
      <c r="E130" s="33"/>
      <c r="F130" s="28"/>
      <c r="K130" s="28"/>
      <c r="M130" s="51"/>
      <c r="N130" s="52"/>
      <c r="P130" s="52"/>
      <c r="Q130" s="52"/>
      <c r="R130" s="50"/>
      <c r="S130" s="52"/>
      <c r="T130" s="52"/>
      <c r="U130" s="52"/>
      <c r="V130" s="52"/>
      <c r="W130" s="50"/>
    </row>
    <row r="131" ht="14.25" customHeight="1">
      <c r="E131" s="33"/>
      <c r="F131" s="28"/>
      <c r="K131" s="28"/>
      <c r="M131" s="51"/>
      <c r="N131" s="52"/>
      <c r="P131" s="52"/>
      <c r="Q131" s="52"/>
      <c r="R131" s="50"/>
      <c r="S131" s="52"/>
      <c r="T131" s="52"/>
      <c r="U131" s="52"/>
      <c r="V131" s="52"/>
      <c r="W131" s="50"/>
    </row>
    <row r="132" ht="14.25" customHeight="1">
      <c r="E132" s="33"/>
      <c r="F132" s="28"/>
      <c r="K132" s="28"/>
      <c r="M132" s="51"/>
      <c r="N132" s="52"/>
      <c r="P132" s="52"/>
      <c r="Q132" s="52"/>
      <c r="R132" s="50"/>
      <c r="S132" s="52"/>
      <c r="T132" s="52"/>
      <c r="U132" s="52"/>
      <c r="V132" s="52"/>
      <c r="W132" s="50"/>
    </row>
    <row r="133" ht="14.25" customHeight="1">
      <c r="E133" s="33"/>
      <c r="F133" s="28"/>
      <c r="K133" s="28"/>
      <c r="M133" s="51"/>
      <c r="N133" s="52"/>
      <c r="P133" s="52"/>
      <c r="Q133" s="52"/>
      <c r="R133" s="50"/>
      <c r="S133" s="52"/>
      <c r="T133" s="52"/>
      <c r="U133" s="52"/>
      <c r="V133" s="52"/>
      <c r="W133" s="50"/>
    </row>
    <row r="134" ht="14.25" customHeight="1">
      <c r="E134" s="33"/>
      <c r="F134" s="28"/>
      <c r="K134" s="28"/>
      <c r="M134" s="51"/>
      <c r="N134" s="52"/>
      <c r="P134" s="52"/>
      <c r="Q134" s="52"/>
      <c r="R134" s="50"/>
      <c r="S134" s="52"/>
      <c r="T134" s="52"/>
      <c r="U134" s="52"/>
      <c r="V134" s="52"/>
      <c r="W134" s="50"/>
    </row>
    <row r="135" ht="14.25" customHeight="1">
      <c r="E135" s="33"/>
      <c r="F135" s="28"/>
      <c r="K135" s="28"/>
      <c r="M135" s="51"/>
      <c r="N135" s="52"/>
      <c r="P135" s="52"/>
      <c r="Q135" s="52"/>
      <c r="R135" s="50"/>
      <c r="S135" s="52"/>
      <c r="T135" s="52"/>
      <c r="U135" s="52"/>
      <c r="V135" s="52"/>
      <c r="W135" s="50"/>
    </row>
    <row r="136" ht="14.25" customHeight="1">
      <c r="E136" s="33"/>
      <c r="F136" s="28"/>
      <c r="K136" s="28"/>
      <c r="M136" s="51"/>
      <c r="N136" s="52"/>
      <c r="P136" s="52"/>
      <c r="Q136" s="52"/>
      <c r="R136" s="50"/>
      <c r="S136" s="52"/>
      <c r="T136" s="52"/>
      <c r="U136" s="52"/>
      <c r="V136" s="52"/>
      <c r="W136" s="50"/>
    </row>
    <row r="137" ht="14.25" customHeight="1">
      <c r="E137" s="33"/>
      <c r="F137" s="28"/>
      <c r="K137" s="28"/>
      <c r="M137" s="51"/>
      <c r="N137" s="52"/>
      <c r="P137" s="52"/>
      <c r="Q137" s="52"/>
      <c r="R137" s="50"/>
      <c r="S137" s="52"/>
      <c r="T137" s="52"/>
      <c r="U137" s="52"/>
      <c r="V137" s="52"/>
      <c r="W137" s="50"/>
    </row>
    <row r="138" ht="14.25" customHeight="1">
      <c r="E138" s="33"/>
      <c r="F138" s="28"/>
      <c r="K138" s="28"/>
      <c r="M138" s="51"/>
      <c r="N138" s="52"/>
      <c r="P138" s="52"/>
      <c r="Q138" s="52"/>
      <c r="R138" s="50"/>
      <c r="S138" s="52"/>
      <c r="T138" s="52"/>
      <c r="U138" s="52"/>
      <c r="V138" s="52"/>
      <c r="W138" s="50"/>
    </row>
    <row r="139" ht="14.25" customHeight="1">
      <c r="E139" s="33"/>
      <c r="F139" s="28"/>
      <c r="K139" s="28"/>
      <c r="M139" s="51"/>
      <c r="N139" s="52"/>
      <c r="P139" s="52"/>
      <c r="Q139" s="52"/>
      <c r="R139" s="50"/>
      <c r="S139" s="52"/>
      <c r="T139" s="52"/>
      <c r="U139" s="52"/>
      <c r="V139" s="52"/>
      <c r="W139" s="50"/>
    </row>
    <row r="140" ht="14.25" customHeight="1">
      <c r="E140" s="33"/>
      <c r="F140" s="28"/>
      <c r="K140" s="28"/>
      <c r="M140" s="51"/>
      <c r="N140" s="52"/>
      <c r="P140" s="52"/>
      <c r="Q140" s="52"/>
      <c r="R140" s="50"/>
      <c r="S140" s="52"/>
      <c r="T140" s="52"/>
      <c r="U140" s="52"/>
      <c r="V140" s="52"/>
      <c r="W140" s="50"/>
    </row>
    <row r="141" ht="14.25" customHeight="1">
      <c r="E141" s="33"/>
      <c r="F141" s="28"/>
      <c r="K141" s="28"/>
      <c r="M141" s="51"/>
      <c r="N141" s="52"/>
      <c r="P141" s="52"/>
      <c r="Q141" s="52"/>
      <c r="R141" s="50"/>
      <c r="S141" s="52"/>
      <c r="T141" s="52"/>
      <c r="U141" s="52"/>
      <c r="V141" s="52"/>
      <c r="W141" s="50"/>
    </row>
    <row r="142" ht="14.25" customHeight="1">
      <c r="E142" s="33"/>
      <c r="F142" s="28"/>
      <c r="K142" s="28"/>
      <c r="M142" s="51"/>
      <c r="N142" s="52"/>
      <c r="P142" s="52"/>
      <c r="Q142" s="52"/>
      <c r="R142" s="50"/>
      <c r="S142" s="52"/>
      <c r="T142" s="52"/>
      <c r="U142" s="52"/>
      <c r="V142" s="52"/>
      <c r="W142" s="50"/>
    </row>
    <row r="143" ht="14.25" customHeight="1">
      <c r="E143" s="33"/>
      <c r="F143" s="28"/>
      <c r="K143" s="28"/>
      <c r="M143" s="51"/>
      <c r="N143" s="52"/>
      <c r="P143" s="52"/>
      <c r="Q143" s="52"/>
      <c r="R143" s="50"/>
      <c r="S143" s="52"/>
      <c r="T143" s="52"/>
      <c r="U143" s="52"/>
      <c r="V143" s="52"/>
      <c r="W143" s="50"/>
    </row>
    <row r="144" ht="14.25" customHeight="1">
      <c r="E144" s="33"/>
      <c r="F144" s="28"/>
      <c r="K144" s="28"/>
      <c r="M144" s="51"/>
      <c r="N144" s="52"/>
      <c r="P144" s="52"/>
      <c r="Q144" s="52"/>
      <c r="R144" s="50"/>
      <c r="S144" s="52"/>
      <c r="T144" s="52"/>
      <c r="U144" s="52"/>
      <c r="V144" s="52"/>
      <c r="W144" s="50"/>
    </row>
    <row r="145" ht="14.25" customHeight="1">
      <c r="E145" s="33"/>
      <c r="F145" s="28"/>
      <c r="K145" s="28"/>
      <c r="M145" s="51"/>
      <c r="N145" s="52"/>
      <c r="P145" s="52"/>
      <c r="Q145" s="52"/>
      <c r="R145" s="50"/>
      <c r="S145" s="52"/>
      <c r="T145" s="52"/>
      <c r="U145" s="52"/>
      <c r="V145" s="52"/>
      <c r="W145" s="50"/>
    </row>
    <row r="146" ht="14.25" customHeight="1">
      <c r="E146" s="33"/>
      <c r="F146" s="28"/>
      <c r="K146" s="28"/>
      <c r="M146" s="51"/>
      <c r="N146" s="52"/>
      <c r="P146" s="52"/>
      <c r="Q146" s="52"/>
      <c r="R146" s="50"/>
      <c r="S146" s="52"/>
      <c r="T146" s="52"/>
      <c r="U146" s="52"/>
      <c r="V146" s="52"/>
      <c r="W146" s="50"/>
    </row>
    <row r="147" ht="14.25" customHeight="1">
      <c r="E147" s="33"/>
      <c r="F147" s="28"/>
      <c r="K147" s="28"/>
      <c r="M147" s="51"/>
      <c r="N147" s="52"/>
      <c r="P147" s="52"/>
      <c r="Q147" s="52"/>
      <c r="R147" s="50"/>
      <c r="S147" s="52"/>
      <c r="T147" s="52"/>
      <c r="U147" s="52"/>
      <c r="V147" s="52"/>
      <c r="W147" s="50"/>
    </row>
    <row r="148" ht="14.25" customHeight="1">
      <c r="E148" s="33"/>
      <c r="F148" s="28"/>
      <c r="K148" s="28"/>
      <c r="M148" s="51"/>
      <c r="N148" s="52"/>
      <c r="P148" s="52"/>
      <c r="Q148" s="52"/>
      <c r="R148" s="50"/>
      <c r="S148" s="52"/>
      <c r="T148" s="52"/>
      <c r="U148" s="52"/>
      <c r="V148" s="52"/>
      <c r="W148" s="50"/>
    </row>
    <row r="149" ht="14.25" customHeight="1">
      <c r="E149" s="33"/>
      <c r="F149" s="28"/>
      <c r="K149" s="28"/>
      <c r="M149" s="51"/>
      <c r="N149" s="52"/>
      <c r="P149" s="52"/>
      <c r="Q149" s="52"/>
      <c r="R149" s="50"/>
      <c r="S149" s="52"/>
      <c r="T149" s="52"/>
      <c r="U149" s="52"/>
      <c r="V149" s="52"/>
      <c r="W149" s="50"/>
    </row>
    <row r="150" ht="14.25" customHeight="1">
      <c r="E150" s="33"/>
      <c r="F150" s="28"/>
      <c r="K150" s="28"/>
      <c r="M150" s="51"/>
      <c r="N150" s="52"/>
      <c r="P150" s="52"/>
      <c r="Q150" s="52"/>
      <c r="R150" s="50"/>
      <c r="S150" s="52"/>
      <c r="T150" s="52"/>
      <c r="U150" s="52"/>
      <c r="V150" s="52"/>
      <c r="W150" s="50"/>
    </row>
    <row r="151" ht="14.25" customHeight="1">
      <c r="E151" s="33"/>
      <c r="F151" s="28"/>
      <c r="K151" s="28"/>
      <c r="M151" s="51"/>
      <c r="N151" s="52"/>
      <c r="P151" s="52"/>
      <c r="Q151" s="52"/>
      <c r="R151" s="50"/>
      <c r="S151" s="52"/>
      <c r="T151" s="52"/>
      <c r="U151" s="52"/>
      <c r="V151" s="52"/>
      <c r="W151" s="50"/>
    </row>
    <row r="152" ht="14.25" customHeight="1">
      <c r="E152" s="33"/>
      <c r="F152" s="28"/>
      <c r="K152" s="28"/>
      <c r="M152" s="51"/>
      <c r="N152" s="52"/>
      <c r="P152" s="52"/>
      <c r="Q152" s="52"/>
      <c r="R152" s="50"/>
      <c r="S152" s="52"/>
      <c r="T152" s="52"/>
      <c r="U152" s="52"/>
      <c r="V152" s="52"/>
      <c r="W152" s="50"/>
    </row>
    <row r="153" ht="14.25" customHeight="1">
      <c r="E153" s="33"/>
      <c r="F153" s="28"/>
      <c r="K153" s="28"/>
      <c r="M153" s="51"/>
      <c r="N153" s="52"/>
      <c r="P153" s="52"/>
      <c r="Q153" s="52"/>
      <c r="R153" s="50"/>
      <c r="S153" s="52"/>
      <c r="T153" s="52"/>
      <c r="U153" s="52"/>
      <c r="V153" s="52"/>
      <c r="W153" s="50"/>
    </row>
    <row r="154" ht="14.25" customHeight="1">
      <c r="E154" s="33"/>
      <c r="F154" s="28"/>
      <c r="K154" s="28"/>
      <c r="M154" s="51"/>
      <c r="N154" s="52"/>
      <c r="P154" s="52"/>
      <c r="Q154" s="52"/>
      <c r="R154" s="50"/>
      <c r="S154" s="52"/>
      <c r="T154" s="52"/>
      <c r="U154" s="52"/>
      <c r="V154" s="52"/>
      <c r="W154" s="50"/>
    </row>
    <row r="155" ht="14.25" customHeight="1">
      <c r="E155" s="33"/>
      <c r="F155" s="28"/>
      <c r="K155" s="28"/>
      <c r="M155" s="51"/>
      <c r="N155" s="52"/>
      <c r="P155" s="52"/>
      <c r="Q155" s="52"/>
      <c r="R155" s="50"/>
      <c r="S155" s="52"/>
      <c r="T155" s="52"/>
      <c r="U155" s="52"/>
      <c r="V155" s="52"/>
      <c r="W155" s="50"/>
    </row>
    <row r="156" ht="14.25" customHeight="1">
      <c r="E156" s="33"/>
      <c r="F156" s="28"/>
      <c r="K156" s="28"/>
      <c r="M156" s="51"/>
      <c r="N156" s="52"/>
      <c r="P156" s="52"/>
      <c r="Q156" s="52"/>
      <c r="R156" s="50"/>
      <c r="S156" s="52"/>
      <c r="T156" s="52"/>
      <c r="U156" s="52"/>
      <c r="V156" s="52"/>
      <c r="W156" s="50"/>
    </row>
    <row r="157" ht="14.25" customHeight="1">
      <c r="E157" s="33"/>
      <c r="F157" s="28"/>
      <c r="K157" s="28"/>
      <c r="M157" s="51"/>
      <c r="N157" s="52"/>
      <c r="P157" s="52"/>
      <c r="Q157" s="52"/>
      <c r="R157" s="50"/>
      <c r="S157" s="52"/>
      <c r="T157" s="52"/>
      <c r="U157" s="52"/>
      <c r="V157" s="52"/>
      <c r="W157" s="50"/>
    </row>
    <row r="158" ht="14.25" customHeight="1">
      <c r="E158" s="33"/>
      <c r="F158" s="28"/>
      <c r="K158" s="28"/>
      <c r="M158" s="51"/>
      <c r="N158" s="52"/>
      <c r="O158" s="52"/>
      <c r="P158" s="52"/>
      <c r="Q158" s="52"/>
      <c r="R158" s="50"/>
      <c r="S158" s="52"/>
      <c r="T158" s="52"/>
      <c r="U158" s="52"/>
      <c r="V158" s="52"/>
      <c r="W158" s="50"/>
    </row>
    <row r="159" ht="14.25" customHeight="1">
      <c r="E159" s="33"/>
      <c r="F159" s="28"/>
      <c r="K159" s="28"/>
      <c r="M159" s="51"/>
      <c r="N159" s="52"/>
      <c r="O159" s="52"/>
      <c r="P159" s="52"/>
      <c r="Q159" s="52"/>
      <c r="R159" s="50"/>
      <c r="S159" s="52"/>
      <c r="T159" s="52"/>
      <c r="U159" s="52"/>
      <c r="V159" s="52"/>
      <c r="W159" s="50"/>
    </row>
    <row r="160" ht="14.25" customHeight="1">
      <c r="E160" s="33"/>
      <c r="F160" s="28"/>
      <c r="K160" s="28"/>
      <c r="M160" s="51"/>
      <c r="N160" s="52"/>
      <c r="O160" s="52"/>
      <c r="P160" s="52"/>
      <c r="Q160" s="52"/>
      <c r="R160" s="50"/>
      <c r="S160" s="52"/>
      <c r="T160" s="52"/>
      <c r="U160" s="52"/>
      <c r="V160" s="52"/>
      <c r="W160" s="50"/>
    </row>
    <row r="161" ht="14.25" customHeight="1">
      <c r="F161" s="28"/>
      <c r="K161" s="28"/>
      <c r="M161" s="51"/>
      <c r="N161" s="52"/>
      <c r="O161" s="52"/>
      <c r="P161" s="52"/>
      <c r="Q161" s="52"/>
      <c r="R161" s="50"/>
      <c r="S161" s="52"/>
      <c r="T161" s="52"/>
      <c r="U161" s="52"/>
      <c r="V161" s="52"/>
      <c r="W161" s="50"/>
    </row>
    <row r="162" ht="14.25" customHeight="1">
      <c r="F162" s="28"/>
      <c r="K162" s="28"/>
      <c r="M162" s="51"/>
      <c r="N162" s="52"/>
      <c r="O162" s="52"/>
      <c r="P162" s="52"/>
      <c r="Q162" s="52"/>
      <c r="R162" s="50"/>
      <c r="S162" s="52"/>
      <c r="T162" s="52"/>
      <c r="U162" s="52"/>
      <c r="V162" s="52"/>
      <c r="W162" s="50"/>
    </row>
    <row r="163" ht="14.25" customHeight="1">
      <c r="F163" s="28"/>
      <c r="K163" s="28"/>
      <c r="M163" s="51"/>
      <c r="N163" s="52"/>
      <c r="O163" s="52"/>
      <c r="P163" s="52"/>
      <c r="Q163" s="52"/>
      <c r="R163" s="50"/>
      <c r="S163" s="52"/>
      <c r="T163" s="52"/>
      <c r="U163" s="52"/>
      <c r="V163" s="52"/>
      <c r="W163" s="50"/>
    </row>
    <row r="164" ht="14.25" customHeight="1">
      <c r="F164" s="28"/>
      <c r="K164" s="28"/>
      <c r="M164" s="51"/>
      <c r="N164" s="52"/>
      <c r="O164" s="52"/>
      <c r="P164" s="52"/>
      <c r="Q164" s="52"/>
      <c r="R164" s="50"/>
      <c r="S164" s="52"/>
      <c r="T164" s="52"/>
      <c r="U164" s="52"/>
      <c r="V164" s="52"/>
      <c r="W164" s="50"/>
    </row>
    <row r="165" ht="14.25" customHeight="1">
      <c r="F165" s="28"/>
      <c r="K165" s="28"/>
      <c r="M165" s="51"/>
      <c r="N165" s="52"/>
      <c r="O165" s="52"/>
      <c r="P165" s="52"/>
      <c r="Q165" s="52"/>
      <c r="R165" s="50"/>
      <c r="S165" s="52"/>
      <c r="T165" s="52"/>
      <c r="U165" s="52"/>
      <c r="V165" s="52"/>
      <c r="W165" s="50"/>
    </row>
    <row r="166" ht="14.25" customHeight="1">
      <c r="F166" s="28"/>
      <c r="K166" s="28"/>
      <c r="M166" s="51"/>
      <c r="N166" s="52"/>
      <c r="O166" s="52"/>
      <c r="P166" s="52"/>
      <c r="Q166" s="52"/>
      <c r="R166" s="50"/>
      <c r="S166" s="52"/>
      <c r="T166" s="52"/>
      <c r="U166" s="52"/>
      <c r="V166" s="52"/>
      <c r="W166" s="50"/>
    </row>
    <row r="167" ht="14.25" customHeight="1">
      <c r="F167" s="28"/>
      <c r="K167" s="28"/>
      <c r="M167" s="51"/>
      <c r="N167" s="52"/>
      <c r="O167" s="52"/>
      <c r="P167" s="52"/>
      <c r="Q167" s="52"/>
      <c r="R167" s="50"/>
      <c r="S167" s="52"/>
      <c r="T167" s="52"/>
      <c r="U167" s="52"/>
      <c r="V167" s="52"/>
      <c r="W167" s="50"/>
    </row>
    <row r="168" ht="14.25" customHeight="1">
      <c r="F168" s="28"/>
      <c r="K168" s="28"/>
      <c r="M168" s="51"/>
      <c r="N168" s="52"/>
      <c r="O168" s="52"/>
      <c r="P168" s="52"/>
      <c r="Q168" s="52"/>
      <c r="R168" s="50"/>
      <c r="S168" s="52"/>
      <c r="T168" s="52"/>
      <c r="U168" s="52"/>
      <c r="V168" s="52"/>
      <c r="W168" s="50"/>
    </row>
    <row r="169" ht="14.25" customHeight="1">
      <c r="F169" s="28"/>
      <c r="K169" s="28"/>
      <c r="M169" s="51"/>
      <c r="N169" s="52"/>
      <c r="O169" s="52"/>
      <c r="P169" s="52"/>
      <c r="Q169" s="52"/>
      <c r="R169" s="50"/>
      <c r="S169" s="52"/>
      <c r="T169" s="52"/>
      <c r="U169" s="52"/>
      <c r="V169" s="52"/>
      <c r="W169" s="50"/>
    </row>
    <row r="170" ht="14.25" customHeight="1">
      <c r="F170" s="28"/>
      <c r="K170" s="28"/>
      <c r="M170" s="51"/>
      <c r="N170" s="52"/>
      <c r="O170" s="52"/>
      <c r="P170" s="52"/>
      <c r="Q170" s="52"/>
      <c r="R170" s="50"/>
      <c r="S170" s="52"/>
      <c r="T170" s="52"/>
      <c r="U170" s="52"/>
      <c r="V170" s="52"/>
      <c r="W170" s="50"/>
    </row>
    <row r="171" ht="14.25" customHeight="1">
      <c r="F171" s="28"/>
      <c r="K171" s="28"/>
      <c r="M171" s="51"/>
      <c r="N171" s="52"/>
      <c r="O171" s="52"/>
      <c r="P171" s="52"/>
      <c r="Q171" s="52"/>
      <c r="R171" s="50"/>
      <c r="S171" s="52"/>
      <c r="T171" s="52"/>
      <c r="U171" s="52"/>
      <c r="V171" s="52"/>
      <c r="W171" s="50"/>
    </row>
    <row r="172" ht="14.25" customHeight="1">
      <c r="F172" s="28"/>
      <c r="K172" s="28"/>
      <c r="M172" s="51"/>
      <c r="N172" s="52"/>
      <c r="O172" s="52"/>
      <c r="P172" s="52"/>
      <c r="Q172" s="52"/>
      <c r="R172" s="50"/>
      <c r="S172" s="52"/>
      <c r="T172" s="52"/>
      <c r="U172" s="52"/>
      <c r="V172" s="52"/>
      <c r="W172" s="50"/>
    </row>
    <row r="173" ht="14.25" customHeight="1">
      <c r="F173" s="28"/>
      <c r="K173" s="28"/>
      <c r="M173" s="51"/>
      <c r="N173" s="52"/>
      <c r="O173" s="52"/>
      <c r="P173" s="52"/>
      <c r="Q173" s="52"/>
      <c r="R173" s="50"/>
      <c r="S173" s="52"/>
      <c r="T173" s="52"/>
      <c r="U173" s="52"/>
      <c r="V173" s="52"/>
      <c r="W173" s="50"/>
    </row>
    <row r="174" ht="14.25" customHeight="1">
      <c r="F174" s="28"/>
      <c r="K174" s="28"/>
      <c r="M174" s="51"/>
      <c r="N174" s="52"/>
      <c r="O174" s="52"/>
      <c r="P174" s="52"/>
      <c r="Q174" s="52"/>
      <c r="R174" s="50"/>
      <c r="S174" s="52"/>
      <c r="T174" s="52"/>
      <c r="U174" s="52"/>
      <c r="V174" s="52"/>
      <c r="W174" s="50"/>
    </row>
    <row r="175" ht="14.25" customHeight="1">
      <c r="F175" s="28"/>
      <c r="K175" s="28"/>
      <c r="M175" s="51"/>
      <c r="N175" s="52"/>
      <c r="O175" s="52"/>
      <c r="P175" s="52"/>
      <c r="Q175" s="52"/>
      <c r="R175" s="50"/>
      <c r="S175" s="52"/>
      <c r="T175" s="52"/>
      <c r="U175" s="52"/>
      <c r="V175" s="52"/>
      <c r="W175" s="50"/>
    </row>
    <row r="176" ht="14.25" customHeight="1">
      <c r="F176" s="28"/>
      <c r="K176" s="28"/>
      <c r="M176" s="51"/>
      <c r="N176" s="52"/>
      <c r="O176" s="52"/>
      <c r="P176" s="52"/>
      <c r="Q176" s="52"/>
      <c r="R176" s="50"/>
      <c r="S176" s="52"/>
      <c r="T176" s="52"/>
      <c r="U176" s="52"/>
      <c r="V176" s="52"/>
      <c r="W176" s="50"/>
    </row>
    <row r="177" ht="14.25" customHeight="1">
      <c r="F177" s="28"/>
      <c r="K177" s="28"/>
      <c r="M177" s="51"/>
      <c r="N177" s="52"/>
      <c r="O177" s="52"/>
      <c r="P177" s="52"/>
      <c r="Q177" s="52"/>
      <c r="R177" s="50"/>
      <c r="S177" s="52"/>
      <c r="T177" s="52"/>
      <c r="U177" s="52"/>
      <c r="V177" s="52"/>
      <c r="W177" s="50"/>
    </row>
    <row r="178" ht="14.25" customHeight="1">
      <c r="F178" s="28"/>
      <c r="K178" s="28"/>
      <c r="M178" s="51"/>
      <c r="N178" s="52"/>
      <c r="O178" s="52"/>
      <c r="P178" s="52"/>
      <c r="Q178" s="52"/>
      <c r="R178" s="50"/>
      <c r="S178" s="52"/>
      <c r="T178" s="52"/>
      <c r="U178" s="52"/>
      <c r="V178" s="52"/>
      <c r="W178" s="50"/>
    </row>
    <row r="179" ht="14.25" customHeight="1">
      <c r="F179" s="28"/>
      <c r="K179" s="28"/>
      <c r="M179" s="51"/>
      <c r="N179" s="52"/>
      <c r="O179" s="52"/>
      <c r="P179" s="52"/>
      <c r="Q179" s="52"/>
      <c r="R179" s="50"/>
      <c r="S179" s="52"/>
      <c r="T179" s="52"/>
      <c r="U179" s="52"/>
      <c r="V179" s="52"/>
      <c r="W179" s="50"/>
    </row>
    <row r="180" ht="14.25" customHeight="1">
      <c r="F180" s="28"/>
      <c r="K180" s="28"/>
      <c r="M180" s="51"/>
      <c r="N180" s="52"/>
      <c r="O180" s="52"/>
      <c r="P180" s="52"/>
      <c r="Q180" s="52"/>
      <c r="R180" s="50"/>
      <c r="S180" s="52"/>
      <c r="T180" s="52"/>
      <c r="U180" s="52"/>
      <c r="V180" s="52"/>
      <c r="W180" s="50"/>
    </row>
    <row r="181" ht="14.25" customHeight="1">
      <c r="F181" s="28"/>
      <c r="K181" s="28"/>
      <c r="M181" s="51"/>
      <c r="N181" s="52"/>
      <c r="O181" s="52"/>
      <c r="P181" s="52"/>
      <c r="Q181" s="52"/>
      <c r="R181" s="50"/>
      <c r="S181" s="52"/>
      <c r="T181" s="52"/>
      <c r="U181" s="52"/>
      <c r="V181" s="52"/>
      <c r="W181" s="50"/>
    </row>
    <row r="182" ht="14.25" customHeight="1">
      <c r="F182" s="28"/>
      <c r="K182" s="28"/>
      <c r="M182" s="51"/>
      <c r="N182" s="52"/>
      <c r="O182" s="52"/>
      <c r="P182" s="52"/>
      <c r="Q182" s="52"/>
      <c r="R182" s="50"/>
      <c r="S182" s="52"/>
      <c r="T182" s="52"/>
      <c r="U182" s="52"/>
      <c r="V182" s="52"/>
      <c r="W182" s="50"/>
    </row>
    <row r="183" ht="14.25" customHeight="1">
      <c r="F183" s="28"/>
      <c r="K183" s="28"/>
      <c r="M183" s="51"/>
      <c r="N183" s="52"/>
      <c r="O183" s="52"/>
      <c r="P183" s="52"/>
      <c r="Q183" s="52"/>
      <c r="R183" s="50"/>
      <c r="S183" s="52"/>
      <c r="T183" s="52"/>
      <c r="U183" s="52"/>
      <c r="V183" s="52"/>
      <c r="W183" s="50"/>
    </row>
    <row r="184" ht="14.25" customHeight="1">
      <c r="F184" s="28"/>
      <c r="K184" s="28"/>
      <c r="M184" s="51"/>
      <c r="N184" s="52"/>
      <c r="O184" s="52"/>
      <c r="P184" s="52"/>
      <c r="Q184" s="52"/>
      <c r="R184" s="50"/>
      <c r="S184" s="52"/>
      <c r="T184" s="52"/>
      <c r="U184" s="52"/>
      <c r="V184" s="52"/>
      <c r="W184" s="50"/>
    </row>
    <row r="185" ht="14.25" customHeight="1">
      <c r="F185" s="28"/>
      <c r="K185" s="28"/>
      <c r="M185" s="51"/>
      <c r="N185" s="52"/>
      <c r="O185" s="52"/>
      <c r="P185" s="52"/>
      <c r="Q185" s="52"/>
      <c r="R185" s="50"/>
      <c r="S185" s="52"/>
      <c r="T185" s="52"/>
      <c r="U185" s="52"/>
      <c r="V185" s="52"/>
      <c r="W185" s="50"/>
    </row>
    <row r="186" ht="14.25" customHeight="1">
      <c r="F186" s="28"/>
      <c r="K186" s="28"/>
      <c r="M186" s="51"/>
      <c r="N186" s="52"/>
      <c r="O186" s="52"/>
      <c r="P186" s="52"/>
      <c r="Q186" s="52"/>
      <c r="R186" s="50"/>
      <c r="S186" s="52"/>
      <c r="T186" s="52"/>
      <c r="U186" s="52"/>
      <c r="V186" s="52"/>
      <c r="W186" s="50"/>
    </row>
    <row r="187" ht="14.25" customHeight="1">
      <c r="F187" s="28"/>
      <c r="K187" s="28"/>
      <c r="M187" s="51"/>
      <c r="N187" s="52"/>
      <c r="O187" s="52"/>
      <c r="P187" s="52"/>
      <c r="Q187" s="52"/>
      <c r="R187" s="50"/>
      <c r="S187" s="52"/>
      <c r="T187" s="52"/>
      <c r="U187" s="52"/>
      <c r="V187" s="52"/>
      <c r="W187" s="50"/>
    </row>
    <row r="188" ht="14.25" customHeight="1">
      <c r="F188" s="28"/>
      <c r="K188" s="28"/>
      <c r="M188" s="51"/>
      <c r="N188" s="52"/>
      <c r="O188" s="52"/>
      <c r="P188" s="52"/>
      <c r="Q188" s="52"/>
      <c r="R188" s="50"/>
      <c r="S188" s="52"/>
      <c r="T188" s="52"/>
      <c r="U188" s="52"/>
      <c r="V188" s="52"/>
      <c r="W188" s="50"/>
    </row>
    <row r="189" ht="14.25" customHeight="1">
      <c r="F189" s="28"/>
      <c r="K189" s="28"/>
      <c r="M189" s="51"/>
      <c r="N189" s="52"/>
      <c r="O189" s="52"/>
      <c r="P189" s="52"/>
      <c r="Q189" s="52"/>
      <c r="R189" s="50"/>
      <c r="S189" s="52"/>
      <c r="T189" s="52"/>
      <c r="U189" s="52"/>
      <c r="V189" s="52"/>
      <c r="W189" s="50"/>
    </row>
    <row r="190" ht="14.25" customHeight="1">
      <c r="F190" s="28"/>
      <c r="K190" s="28"/>
      <c r="M190" s="51"/>
      <c r="N190" s="52"/>
      <c r="O190" s="52"/>
      <c r="P190" s="52"/>
      <c r="Q190" s="52"/>
      <c r="R190" s="50"/>
      <c r="S190" s="52"/>
      <c r="T190" s="52"/>
      <c r="U190" s="52"/>
      <c r="V190" s="52"/>
      <c r="W190" s="50"/>
    </row>
    <row r="191" ht="14.25" customHeight="1">
      <c r="F191" s="28"/>
      <c r="K191" s="28"/>
      <c r="M191" s="51"/>
      <c r="N191" s="52"/>
      <c r="O191" s="52"/>
      <c r="P191" s="52"/>
      <c r="Q191" s="52"/>
      <c r="R191" s="50"/>
      <c r="S191" s="52"/>
      <c r="T191" s="52"/>
      <c r="U191" s="52"/>
      <c r="V191" s="52"/>
      <c r="W191" s="50"/>
    </row>
    <row r="192" ht="14.25" customHeight="1">
      <c r="F192" s="28"/>
      <c r="K192" s="28"/>
      <c r="M192" s="51"/>
      <c r="N192" s="52"/>
      <c r="O192" s="52"/>
      <c r="P192" s="52"/>
      <c r="Q192" s="52"/>
      <c r="R192" s="50"/>
      <c r="S192" s="52"/>
      <c r="T192" s="52"/>
      <c r="U192" s="52"/>
      <c r="V192" s="52"/>
      <c r="W192" s="50"/>
    </row>
    <row r="193" ht="14.25" customHeight="1">
      <c r="F193" s="28"/>
      <c r="K193" s="28"/>
      <c r="M193" s="51"/>
      <c r="N193" s="52"/>
      <c r="O193" s="52"/>
      <c r="P193" s="52"/>
      <c r="Q193" s="52"/>
      <c r="R193" s="50"/>
      <c r="S193" s="52"/>
      <c r="T193" s="52"/>
      <c r="U193" s="52"/>
      <c r="V193" s="52"/>
      <c r="W193" s="50"/>
    </row>
    <row r="194" ht="14.25" customHeight="1">
      <c r="F194" s="28"/>
      <c r="K194" s="28"/>
      <c r="M194" s="51"/>
      <c r="N194" s="52"/>
      <c r="O194" s="52"/>
      <c r="P194" s="52"/>
      <c r="Q194" s="52"/>
      <c r="R194" s="50"/>
      <c r="S194" s="52"/>
      <c r="T194" s="52"/>
      <c r="U194" s="52"/>
      <c r="V194" s="52"/>
      <c r="W194" s="50"/>
    </row>
    <row r="195" ht="14.25" customHeight="1">
      <c r="F195" s="28"/>
      <c r="K195" s="28"/>
      <c r="M195" s="51"/>
      <c r="N195" s="52"/>
      <c r="O195" s="52"/>
      <c r="P195" s="52"/>
      <c r="Q195" s="52"/>
      <c r="R195" s="50"/>
      <c r="S195" s="52"/>
      <c r="T195" s="52"/>
      <c r="U195" s="52"/>
      <c r="V195" s="52"/>
      <c r="W195" s="50"/>
    </row>
    <row r="196" ht="14.25" customHeight="1">
      <c r="F196" s="28"/>
      <c r="K196" s="28"/>
      <c r="M196" s="51"/>
      <c r="N196" s="52"/>
      <c r="O196" s="52"/>
      <c r="P196" s="52"/>
      <c r="Q196" s="52"/>
      <c r="R196" s="50"/>
      <c r="S196" s="52"/>
      <c r="T196" s="52"/>
      <c r="U196" s="52"/>
      <c r="V196" s="52"/>
      <c r="W196" s="50"/>
    </row>
    <row r="197" ht="14.25" customHeight="1">
      <c r="F197" s="28"/>
      <c r="K197" s="28"/>
      <c r="M197" s="51"/>
      <c r="N197" s="52"/>
      <c r="O197" s="52"/>
      <c r="P197" s="52"/>
      <c r="Q197" s="52"/>
      <c r="R197" s="50"/>
      <c r="S197" s="52"/>
      <c r="T197" s="52"/>
      <c r="U197" s="52"/>
      <c r="V197" s="52"/>
      <c r="W197" s="50"/>
    </row>
    <row r="198" ht="14.25" customHeight="1">
      <c r="F198" s="28"/>
      <c r="K198" s="28"/>
      <c r="M198" s="51"/>
      <c r="N198" s="52"/>
      <c r="O198" s="52"/>
      <c r="P198" s="52"/>
      <c r="Q198" s="52"/>
      <c r="R198" s="50"/>
      <c r="S198" s="52"/>
      <c r="T198" s="52"/>
      <c r="U198" s="52"/>
      <c r="V198" s="52"/>
      <c r="W198" s="50"/>
    </row>
    <row r="199" ht="14.25" customHeight="1">
      <c r="F199" s="28"/>
      <c r="K199" s="28"/>
      <c r="M199" s="51"/>
      <c r="N199" s="52"/>
      <c r="O199" s="52"/>
      <c r="P199" s="52"/>
      <c r="Q199" s="52"/>
      <c r="R199" s="50"/>
      <c r="S199" s="52"/>
      <c r="T199" s="52"/>
      <c r="U199" s="52"/>
      <c r="V199" s="52"/>
      <c r="W199" s="50"/>
    </row>
    <row r="200" ht="14.25" customHeight="1">
      <c r="F200" s="28"/>
      <c r="K200" s="28"/>
      <c r="M200" s="51"/>
      <c r="N200" s="52"/>
      <c r="O200" s="52"/>
      <c r="P200" s="52"/>
      <c r="Q200" s="52"/>
      <c r="R200" s="50"/>
      <c r="S200" s="52"/>
      <c r="T200" s="52"/>
      <c r="U200" s="52"/>
      <c r="V200" s="52"/>
      <c r="W200" s="50"/>
    </row>
    <row r="201" ht="14.25" customHeight="1">
      <c r="F201" s="28"/>
      <c r="K201" s="28"/>
      <c r="M201" s="51"/>
      <c r="N201" s="52"/>
      <c r="O201" s="52"/>
      <c r="P201" s="52"/>
      <c r="Q201" s="52"/>
      <c r="R201" s="50"/>
      <c r="S201" s="52"/>
      <c r="T201" s="52"/>
      <c r="U201" s="52"/>
      <c r="V201" s="52"/>
      <c r="W201" s="50"/>
    </row>
    <row r="202" ht="14.25" customHeight="1">
      <c r="F202" s="28"/>
      <c r="K202" s="28"/>
      <c r="M202" s="51"/>
      <c r="N202" s="52"/>
      <c r="O202" s="52"/>
      <c r="P202" s="52"/>
      <c r="Q202" s="52"/>
      <c r="R202" s="50"/>
      <c r="S202" s="52"/>
      <c r="T202" s="52"/>
      <c r="U202" s="52"/>
      <c r="V202" s="52"/>
      <c r="W202" s="50"/>
    </row>
    <row r="203" ht="14.25" customHeight="1">
      <c r="F203" s="28"/>
      <c r="K203" s="28"/>
      <c r="M203" s="51"/>
      <c r="N203" s="52"/>
      <c r="O203" s="52"/>
      <c r="P203" s="52"/>
      <c r="Q203" s="52"/>
      <c r="R203" s="50"/>
      <c r="S203" s="52"/>
      <c r="T203" s="52"/>
      <c r="U203" s="52"/>
      <c r="V203" s="52"/>
      <c r="W203" s="50"/>
    </row>
    <row r="204" ht="14.25" customHeight="1">
      <c r="F204" s="28"/>
      <c r="K204" s="28"/>
      <c r="M204" s="51"/>
      <c r="N204" s="52"/>
      <c r="O204" s="52"/>
      <c r="P204" s="52"/>
      <c r="Q204" s="52"/>
      <c r="R204" s="50"/>
      <c r="S204" s="52"/>
      <c r="T204" s="52"/>
      <c r="U204" s="52"/>
      <c r="V204" s="52"/>
      <c r="W204" s="50"/>
    </row>
    <row r="205" ht="14.25" customHeight="1">
      <c r="F205" s="28"/>
      <c r="K205" s="28"/>
      <c r="M205" s="51"/>
      <c r="N205" s="52"/>
      <c r="O205" s="52"/>
      <c r="P205" s="52"/>
      <c r="Q205" s="52"/>
      <c r="R205" s="50"/>
      <c r="S205" s="52"/>
      <c r="T205" s="52"/>
      <c r="U205" s="52"/>
      <c r="V205" s="52"/>
      <c r="W205" s="50"/>
    </row>
    <row r="206" ht="14.25" customHeight="1">
      <c r="F206" s="28"/>
      <c r="K206" s="28"/>
      <c r="M206" s="51"/>
      <c r="N206" s="52"/>
      <c r="O206" s="52"/>
      <c r="P206" s="52"/>
      <c r="Q206" s="52"/>
      <c r="R206" s="50"/>
      <c r="S206" s="52"/>
      <c r="T206" s="52"/>
      <c r="U206" s="52"/>
      <c r="V206" s="52"/>
      <c r="W206" s="50"/>
    </row>
    <row r="207" ht="14.25" customHeight="1">
      <c r="F207" s="28"/>
      <c r="K207" s="28"/>
      <c r="M207" s="51"/>
      <c r="N207" s="52"/>
      <c r="O207" s="52"/>
      <c r="P207" s="52"/>
      <c r="Q207" s="52"/>
      <c r="R207" s="50"/>
      <c r="S207" s="52"/>
      <c r="T207" s="52"/>
      <c r="U207" s="52"/>
      <c r="V207" s="52"/>
      <c r="W207" s="50"/>
    </row>
    <row r="208" ht="14.25" customHeight="1">
      <c r="F208" s="28"/>
      <c r="K208" s="28"/>
      <c r="M208" s="51"/>
      <c r="N208" s="52"/>
      <c r="O208" s="52"/>
      <c r="P208" s="52"/>
      <c r="Q208" s="52"/>
      <c r="R208" s="50"/>
      <c r="S208" s="52"/>
      <c r="T208" s="52"/>
      <c r="U208" s="52"/>
      <c r="V208" s="52"/>
      <c r="W208" s="50"/>
    </row>
    <row r="209" ht="14.25" customHeight="1">
      <c r="F209" s="28"/>
      <c r="K209" s="28"/>
      <c r="M209" s="51"/>
      <c r="N209" s="52"/>
      <c r="O209" s="52"/>
      <c r="P209" s="52"/>
      <c r="Q209" s="52"/>
      <c r="R209" s="50"/>
      <c r="S209" s="52"/>
      <c r="T209" s="52"/>
      <c r="U209" s="52"/>
      <c r="V209" s="52"/>
      <c r="W209" s="50"/>
    </row>
    <row r="210" ht="14.25" customHeight="1">
      <c r="F210" s="28"/>
      <c r="K210" s="28"/>
      <c r="M210" s="51"/>
      <c r="N210" s="52"/>
      <c r="O210" s="52"/>
      <c r="P210" s="52"/>
      <c r="Q210" s="52"/>
      <c r="R210" s="50"/>
      <c r="S210" s="52"/>
      <c r="T210" s="52"/>
      <c r="U210" s="52"/>
      <c r="V210" s="52"/>
      <c r="W210" s="50"/>
    </row>
    <row r="211" ht="14.25" customHeight="1">
      <c r="F211" s="28"/>
      <c r="K211" s="28"/>
      <c r="M211" s="51"/>
      <c r="N211" s="52"/>
      <c r="O211" s="52"/>
      <c r="P211" s="52"/>
      <c r="Q211" s="52"/>
      <c r="R211" s="50"/>
      <c r="S211" s="52"/>
      <c r="T211" s="52"/>
      <c r="U211" s="52"/>
      <c r="V211" s="52"/>
      <c r="W211" s="50"/>
    </row>
    <row r="212" ht="14.25" customHeight="1">
      <c r="F212" s="28"/>
      <c r="K212" s="28"/>
      <c r="M212" s="51"/>
      <c r="N212" s="52"/>
      <c r="O212" s="52"/>
      <c r="P212" s="52"/>
      <c r="Q212" s="52"/>
      <c r="R212" s="50"/>
      <c r="S212" s="52"/>
      <c r="T212" s="52"/>
      <c r="U212" s="52"/>
      <c r="V212" s="52"/>
      <c r="W212" s="50"/>
    </row>
    <row r="213" ht="14.25" customHeight="1">
      <c r="F213" s="28"/>
      <c r="K213" s="28"/>
      <c r="M213" s="51"/>
      <c r="N213" s="52"/>
      <c r="O213" s="52"/>
      <c r="P213" s="52"/>
      <c r="Q213" s="52"/>
      <c r="R213" s="50"/>
      <c r="S213" s="52"/>
      <c r="T213" s="52"/>
      <c r="U213" s="52"/>
      <c r="V213" s="52"/>
      <c r="W213" s="50"/>
    </row>
    <row r="214" ht="14.25" customHeight="1">
      <c r="F214" s="28"/>
      <c r="K214" s="28"/>
      <c r="M214" s="51"/>
      <c r="N214" s="52"/>
      <c r="O214" s="52"/>
      <c r="P214" s="52"/>
      <c r="Q214" s="52"/>
      <c r="R214" s="50"/>
      <c r="S214" s="52"/>
      <c r="T214" s="52"/>
      <c r="U214" s="52"/>
      <c r="V214" s="52"/>
      <c r="W214" s="50"/>
    </row>
    <row r="215" ht="14.25" customHeight="1">
      <c r="F215" s="28"/>
      <c r="K215" s="28"/>
      <c r="M215" s="51"/>
      <c r="N215" s="52"/>
      <c r="O215" s="52"/>
      <c r="P215" s="52"/>
      <c r="Q215" s="52"/>
      <c r="R215" s="50"/>
      <c r="S215" s="52"/>
      <c r="T215" s="52"/>
      <c r="U215" s="52"/>
      <c r="V215" s="52"/>
      <c r="W215" s="50"/>
    </row>
    <row r="216" ht="14.25" customHeight="1">
      <c r="F216" s="28"/>
      <c r="K216" s="28"/>
      <c r="M216" s="51"/>
      <c r="N216" s="52"/>
      <c r="O216" s="52"/>
      <c r="P216" s="52"/>
      <c r="Q216" s="52"/>
      <c r="R216" s="50"/>
      <c r="S216" s="52"/>
      <c r="T216" s="52"/>
      <c r="U216" s="52"/>
      <c r="V216" s="52"/>
      <c r="W216" s="50"/>
    </row>
    <row r="217" ht="14.25" customHeight="1">
      <c r="F217" s="28"/>
      <c r="K217" s="28"/>
      <c r="M217" s="51"/>
      <c r="N217" s="52"/>
      <c r="O217" s="52"/>
      <c r="P217" s="52"/>
      <c r="Q217" s="52"/>
      <c r="R217" s="50"/>
      <c r="S217" s="52"/>
      <c r="T217" s="52"/>
      <c r="U217" s="52"/>
      <c r="V217" s="52"/>
      <c r="W217" s="50"/>
    </row>
    <row r="218" ht="14.25" customHeight="1">
      <c r="F218" s="28"/>
      <c r="K218" s="28"/>
      <c r="M218" s="51"/>
      <c r="N218" s="52"/>
      <c r="O218" s="52"/>
      <c r="P218" s="52"/>
      <c r="Q218" s="52"/>
      <c r="R218" s="50"/>
      <c r="S218" s="52"/>
      <c r="T218" s="52"/>
      <c r="U218" s="52"/>
      <c r="V218" s="52"/>
      <c r="W218" s="50"/>
    </row>
    <row r="219" ht="14.25" customHeight="1">
      <c r="F219" s="28"/>
      <c r="K219" s="28"/>
      <c r="M219" s="51"/>
      <c r="N219" s="52"/>
      <c r="O219" s="52"/>
      <c r="P219" s="52"/>
      <c r="Q219" s="52"/>
      <c r="R219" s="50"/>
      <c r="S219" s="52"/>
      <c r="T219" s="52"/>
      <c r="U219" s="52"/>
      <c r="V219" s="52"/>
      <c r="W219" s="50"/>
    </row>
    <row r="220" ht="14.25" customHeight="1">
      <c r="F220" s="28"/>
      <c r="K220" s="28"/>
      <c r="M220" s="51"/>
      <c r="N220" s="52"/>
      <c r="O220" s="52"/>
      <c r="P220" s="52"/>
      <c r="Q220" s="52"/>
      <c r="R220" s="50"/>
      <c r="S220" s="52"/>
      <c r="T220" s="52"/>
      <c r="U220" s="52"/>
      <c r="V220" s="52"/>
      <c r="W220" s="50"/>
    </row>
    <row r="221" ht="14.25" customHeight="1">
      <c r="F221" s="28"/>
      <c r="K221" s="28"/>
      <c r="M221" s="51"/>
      <c r="N221" s="52"/>
      <c r="O221" s="52"/>
      <c r="P221" s="52"/>
      <c r="Q221" s="52"/>
      <c r="R221" s="50"/>
      <c r="S221" s="52"/>
      <c r="T221" s="52"/>
      <c r="U221" s="52"/>
      <c r="V221" s="52"/>
      <c r="W221" s="50"/>
    </row>
    <row r="222" ht="14.25" customHeight="1">
      <c r="F222" s="28"/>
      <c r="K222" s="28"/>
      <c r="M222" s="51"/>
      <c r="N222" s="52"/>
      <c r="O222" s="52"/>
      <c r="P222" s="52"/>
      <c r="Q222" s="52"/>
      <c r="R222" s="50"/>
      <c r="S222" s="52"/>
      <c r="T222" s="52"/>
      <c r="U222" s="52"/>
      <c r="V222" s="52"/>
      <c r="W222" s="50"/>
    </row>
    <row r="223" ht="14.25" customHeight="1">
      <c r="F223" s="28"/>
      <c r="K223" s="28"/>
      <c r="M223" s="51"/>
      <c r="N223" s="52"/>
      <c r="O223" s="52"/>
      <c r="P223" s="52"/>
      <c r="Q223" s="52"/>
      <c r="R223" s="50"/>
      <c r="S223" s="52"/>
      <c r="T223" s="52"/>
      <c r="U223" s="52"/>
      <c r="V223" s="52"/>
      <c r="W223" s="50"/>
    </row>
    <row r="224" ht="14.25" customHeight="1">
      <c r="F224" s="28"/>
      <c r="K224" s="28"/>
      <c r="M224" s="51"/>
      <c r="N224" s="52"/>
      <c r="O224" s="52"/>
      <c r="P224" s="52"/>
      <c r="Q224" s="52"/>
      <c r="R224" s="50"/>
      <c r="S224" s="52"/>
      <c r="T224" s="52"/>
      <c r="U224" s="52"/>
      <c r="V224" s="52"/>
      <c r="W224" s="50"/>
    </row>
    <row r="225" ht="14.25" customHeight="1">
      <c r="F225" s="28"/>
      <c r="K225" s="28"/>
      <c r="M225" s="51"/>
      <c r="N225" s="52"/>
      <c r="O225" s="52"/>
      <c r="P225" s="52"/>
      <c r="Q225" s="52"/>
      <c r="R225" s="50"/>
      <c r="S225" s="52"/>
      <c r="T225" s="52"/>
      <c r="U225" s="52"/>
      <c r="V225" s="52"/>
      <c r="W225" s="50"/>
    </row>
    <row r="226" ht="14.25" customHeight="1">
      <c r="F226" s="28"/>
      <c r="K226" s="28"/>
      <c r="M226" s="51"/>
      <c r="N226" s="52"/>
      <c r="O226" s="52"/>
      <c r="P226" s="52"/>
      <c r="Q226" s="52"/>
      <c r="R226" s="50"/>
      <c r="S226" s="52"/>
      <c r="T226" s="52"/>
      <c r="U226" s="52"/>
      <c r="V226" s="52"/>
      <c r="W226" s="50"/>
    </row>
    <row r="227" ht="14.25" customHeight="1">
      <c r="F227" s="28"/>
      <c r="K227" s="28"/>
      <c r="M227" s="51"/>
      <c r="N227" s="52"/>
      <c r="O227" s="52"/>
      <c r="P227" s="52"/>
      <c r="Q227" s="52"/>
      <c r="R227" s="50"/>
      <c r="S227" s="52"/>
      <c r="T227" s="52"/>
      <c r="U227" s="52"/>
      <c r="V227" s="52"/>
      <c r="W227" s="50"/>
    </row>
    <row r="228" ht="14.25" customHeight="1">
      <c r="F228" s="28"/>
      <c r="K228" s="28"/>
      <c r="M228" s="51"/>
      <c r="N228" s="52"/>
      <c r="O228" s="52"/>
      <c r="P228" s="52"/>
      <c r="Q228" s="52"/>
      <c r="R228" s="50"/>
      <c r="S228" s="52"/>
      <c r="T228" s="52"/>
      <c r="U228" s="52"/>
      <c r="V228" s="52"/>
      <c r="W228" s="50"/>
    </row>
    <row r="229" ht="14.25" customHeight="1">
      <c r="F229" s="28"/>
      <c r="K229" s="28"/>
      <c r="M229" s="51"/>
      <c r="N229" s="52"/>
      <c r="O229" s="52"/>
      <c r="P229" s="52"/>
      <c r="Q229" s="52"/>
      <c r="R229" s="50"/>
      <c r="S229" s="52"/>
      <c r="T229" s="52"/>
      <c r="U229" s="52"/>
      <c r="V229" s="52"/>
      <c r="W229" s="50"/>
    </row>
    <row r="230" ht="14.25" customHeight="1">
      <c r="F230" s="28"/>
      <c r="K230" s="28"/>
      <c r="M230" s="51"/>
      <c r="N230" s="52"/>
      <c r="O230" s="52"/>
      <c r="P230" s="52"/>
      <c r="Q230" s="52"/>
      <c r="R230" s="50"/>
      <c r="S230" s="52"/>
      <c r="T230" s="52"/>
      <c r="U230" s="52"/>
      <c r="V230" s="52"/>
      <c r="W230" s="50"/>
    </row>
    <row r="231" ht="14.25" customHeight="1">
      <c r="F231" s="28"/>
      <c r="K231" s="28"/>
      <c r="M231" s="51"/>
      <c r="N231" s="52"/>
      <c r="O231" s="52"/>
      <c r="P231" s="52"/>
      <c r="Q231" s="52"/>
      <c r="R231" s="50"/>
      <c r="S231" s="52"/>
      <c r="T231" s="52"/>
      <c r="U231" s="52"/>
      <c r="V231" s="52"/>
      <c r="W231" s="50"/>
    </row>
    <row r="232" ht="14.25" customHeight="1">
      <c r="F232" s="28"/>
      <c r="K232" s="28"/>
      <c r="M232" s="51"/>
      <c r="N232" s="52"/>
      <c r="O232" s="52"/>
      <c r="P232" s="52"/>
      <c r="Q232" s="52"/>
      <c r="R232" s="50"/>
      <c r="S232" s="52"/>
      <c r="T232" s="52"/>
      <c r="U232" s="52"/>
      <c r="V232" s="52"/>
      <c r="W232" s="50"/>
    </row>
    <row r="233" ht="14.25" customHeight="1">
      <c r="F233" s="28"/>
      <c r="K233" s="28"/>
      <c r="M233" s="51"/>
      <c r="N233" s="52"/>
      <c r="O233" s="52"/>
      <c r="P233" s="52"/>
      <c r="Q233" s="52"/>
      <c r="R233" s="50"/>
      <c r="S233" s="52"/>
      <c r="T233" s="52"/>
      <c r="U233" s="52"/>
      <c r="V233" s="52"/>
      <c r="W233" s="50"/>
    </row>
    <row r="234" ht="14.25" customHeight="1">
      <c r="F234" s="28"/>
      <c r="K234" s="28"/>
      <c r="M234" s="51"/>
      <c r="N234" s="52"/>
      <c r="O234" s="52"/>
      <c r="P234" s="52"/>
      <c r="Q234" s="52"/>
      <c r="R234" s="50"/>
      <c r="S234" s="52"/>
      <c r="T234" s="52"/>
      <c r="U234" s="52"/>
      <c r="V234" s="52"/>
      <c r="W234" s="50"/>
    </row>
    <row r="235" ht="14.25" customHeight="1">
      <c r="F235" s="28"/>
      <c r="K235" s="28"/>
      <c r="M235" s="51"/>
      <c r="N235" s="52"/>
      <c r="O235" s="52"/>
      <c r="P235" s="52"/>
      <c r="Q235" s="52"/>
      <c r="R235" s="50"/>
      <c r="S235" s="52"/>
      <c r="T235" s="52"/>
      <c r="U235" s="52"/>
      <c r="V235" s="52"/>
      <c r="W235" s="50"/>
    </row>
    <row r="236" ht="14.25" customHeight="1">
      <c r="F236" s="28"/>
      <c r="K236" s="28"/>
      <c r="M236" s="51"/>
      <c r="N236" s="52"/>
      <c r="O236" s="52"/>
      <c r="P236" s="52"/>
      <c r="Q236" s="52"/>
      <c r="R236" s="50"/>
      <c r="S236" s="52"/>
      <c r="T236" s="52"/>
      <c r="U236" s="52"/>
      <c r="V236" s="52"/>
      <c r="W236" s="50"/>
    </row>
    <row r="237" ht="14.25" customHeight="1">
      <c r="F237" s="28"/>
      <c r="K237" s="28"/>
      <c r="M237" s="51"/>
      <c r="N237" s="52"/>
      <c r="O237" s="52"/>
      <c r="P237" s="52"/>
      <c r="Q237" s="52"/>
      <c r="R237" s="50"/>
      <c r="S237" s="52"/>
      <c r="T237" s="52"/>
      <c r="U237" s="52"/>
      <c r="V237" s="52"/>
      <c r="W237" s="50"/>
    </row>
    <row r="238" ht="14.25" customHeight="1">
      <c r="F238" s="28"/>
      <c r="K238" s="28"/>
      <c r="M238" s="51"/>
      <c r="N238" s="52"/>
      <c r="O238" s="52"/>
      <c r="P238" s="52"/>
      <c r="Q238" s="52"/>
      <c r="R238" s="50"/>
      <c r="S238" s="52"/>
      <c r="T238" s="52"/>
      <c r="U238" s="52"/>
      <c r="V238" s="52"/>
      <c r="W238" s="50"/>
    </row>
    <row r="239" ht="14.25" customHeight="1">
      <c r="F239" s="28"/>
      <c r="K239" s="28"/>
      <c r="M239" s="51"/>
      <c r="N239" s="52"/>
      <c r="O239" s="52"/>
      <c r="P239" s="52"/>
      <c r="Q239" s="52"/>
      <c r="R239" s="50"/>
      <c r="S239" s="52"/>
      <c r="T239" s="52"/>
      <c r="U239" s="52"/>
      <c r="V239" s="52"/>
      <c r="W239" s="50"/>
    </row>
    <row r="240" ht="14.25" customHeight="1">
      <c r="F240" s="28"/>
      <c r="K240" s="28"/>
      <c r="M240" s="51"/>
      <c r="N240" s="52"/>
      <c r="O240" s="52"/>
      <c r="P240" s="52"/>
      <c r="Q240" s="52"/>
      <c r="R240" s="50"/>
      <c r="S240" s="52"/>
      <c r="T240" s="52"/>
      <c r="U240" s="52"/>
      <c r="V240" s="52"/>
      <c r="W240" s="50"/>
    </row>
    <row r="241" ht="14.25" customHeight="1">
      <c r="F241" s="28"/>
      <c r="K241" s="28"/>
      <c r="M241" s="51"/>
      <c r="N241" s="52"/>
      <c r="O241" s="52"/>
      <c r="P241" s="52"/>
      <c r="Q241" s="52"/>
      <c r="R241" s="50"/>
      <c r="S241" s="52"/>
      <c r="T241" s="52"/>
      <c r="U241" s="52"/>
      <c r="V241" s="52"/>
      <c r="W241" s="50"/>
    </row>
    <row r="242" ht="14.25" customHeight="1">
      <c r="F242" s="28"/>
      <c r="K242" s="28"/>
      <c r="M242" s="51"/>
      <c r="N242" s="52"/>
      <c r="O242" s="52"/>
      <c r="P242" s="52"/>
      <c r="Q242" s="52"/>
      <c r="R242" s="50"/>
      <c r="S242" s="52"/>
      <c r="T242" s="52"/>
      <c r="U242" s="52"/>
      <c r="V242" s="52"/>
      <c r="W242" s="50"/>
    </row>
    <row r="243" ht="14.25" customHeight="1">
      <c r="F243" s="28"/>
      <c r="K243" s="28"/>
      <c r="M243" s="51"/>
      <c r="N243" s="52"/>
      <c r="O243" s="52"/>
      <c r="P243" s="52"/>
      <c r="Q243" s="52"/>
      <c r="R243" s="50"/>
      <c r="S243" s="52"/>
      <c r="T243" s="52"/>
      <c r="U243" s="52"/>
      <c r="V243" s="52"/>
      <c r="W243" s="50"/>
    </row>
    <row r="244" ht="14.25" customHeight="1">
      <c r="F244" s="28"/>
      <c r="K244" s="28"/>
      <c r="M244" s="51"/>
      <c r="N244" s="52"/>
      <c r="O244" s="52"/>
      <c r="P244" s="52"/>
      <c r="Q244" s="52"/>
      <c r="R244" s="50"/>
      <c r="S244" s="52"/>
      <c r="T244" s="52"/>
      <c r="U244" s="52"/>
      <c r="V244" s="52"/>
      <c r="W244" s="50"/>
    </row>
    <row r="245" ht="14.25" customHeight="1">
      <c r="F245" s="28"/>
      <c r="K245" s="28"/>
      <c r="M245" s="51"/>
      <c r="N245" s="52"/>
      <c r="O245" s="52"/>
      <c r="P245" s="52"/>
      <c r="Q245" s="52"/>
      <c r="R245" s="50"/>
      <c r="S245" s="52"/>
      <c r="T245" s="52"/>
      <c r="U245" s="52"/>
      <c r="V245" s="52"/>
      <c r="W245" s="50"/>
    </row>
    <row r="246" ht="14.25" customHeight="1">
      <c r="F246" s="28"/>
      <c r="K246" s="28"/>
      <c r="M246" s="51"/>
      <c r="N246" s="52"/>
      <c r="O246" s="52"/>
      <c r="P246" s="52"/>
      <c r="Q246" s="52"/>
      <c r="R246" s="50"/>
      <c r="S246" s="52"/>
      <c r="T246" s="52"/>
      <c r="U246" s="52"/>
      <c r="V246" s="52"/>
      <c r="W246" s="50"/>
    </row>
    <row r="247" ht="14.25" customHeight="1">
      <c r="F247" s="28"/>
      <c r="K247" s="28"/>
      <c r="M247" s="51"/>
      <c r="N247" s="52"/>
      <c r="O247" s="52"/>
      <c r="P247" s="52"/>
      <c r="Q247" s="52"/>
      <c r="R247" s="50"/>
      <c r="S247" s="52"/>
      <c r="T247" s="52"/>
      <c r="U247" s="52"/>
      <c r="V247" s="52"/>
      <c r="W247" s="50"/>
    </row>
    <row r="248" ht="14.25" customHeight="1">
      <c r="F248" s="28"/>
      <c r="K248" s="28"/>
      <c r="M248" s="51"/>
      <c r="N248" s="52"/>
      <c r="O248" s="52"/>
      <c r="P248" s="52"/>
      <c r="Q248" s="52"/>
      <c r="R248" s="50"/>
      <c r="S248" s="52"/>
      <c r="T248" s="52"/>
      <c r="U248" s="52"/>
      <c r="V248" s="52"/>
      <c r="W248" s="50"/>
    </row>
    <row r="249" ht="14.25" customHeight="1">
      <c r="F249" s="28"/>
      <c r="K249" s="28"/>
      <c r="M249" s="51"/>
      <c r="N249" s="52"/>
      <c r="O249" s="52"/>
      <c r="P249" s="52"/>
      <c r="Q249" s="52"/>
      <c r="R249" s="50"/>
      <c r="S249" s="52"/>
      <c r="T249" s="52"/>
      <c r="U249" s="52"/>
      <c r="V249" s="52"/>
      <c r="W249" s="50"/>
    </row>
    <row r="250" ht="14.25" customHeight="1">
      <c r="F250" s="28"/>
      <c r="K250" s="28"/>
      <c r="M250" s="51"/>
      <c r="N250" s="52"/>
      <c r="O250" s="52"/>
      <c r="P250" s="52"/>
      <c r="Q250" s="52"/>
      <c r="R250" s="50"/>
      <c r="S250" s="52"/>
      <c r="T250" s="52"/>
      <c r="U250" s="52"/>
      <c r="V250" s="52"/>
      <c r="W250" s="50"/>
    </row>
    <row r="251" ht="14.25" customHeight="1">
      <c r="F251" s="28"/>
      <c r="K251" s="28"/>
      <c r="M251" s="51"/>
      <c r="N251" s="52"/>
      <c r="O251" s="52"/>
      <c r="P251" s="52"/>
      <c r="Q251" s="52"/>
      <c r="R251" s="50"/>
      <c r="S251" s="52"/>
      <c r="T251" s="52"/>
      <c r="U251" s="52"/>
      <c r="V251" s="52"/>
      <c r="W251" s="50"/>
    </row>
    <row r="252" ht="14.25" customHeight="1">
      <c r="F252" s="28"/>
      <c r="K252" s="28"/>
      <c r="M252" s="51"/>
      <c r="N252" s="52"/>
      <c r="O252" s="52"/>
      <c r="P252" s="52"/>
      <c r="Q252" s="52"/>
      <c r="R252" s="50"/>
      <c r="S252" s="52"/>
      <c r="T252" s="52"/>
      <c r="U252" s="52"/>
      <c r="V252" s="52"/>
      <c r="W252" s="50"/>
    </row>
    <row r="253" ht="14.25" customHeight="1">
      <c r="F253" s="28"/>
      <c r="K253" s="28"/>
      <c r="M253" s="51"/>
      <c r="N253" s="52"/>
      <c r="O253" s="52"/>
      <c r="P253" s="52"/>
      <c r="Q253" s="52"/>
      <c r="R253" s="50"/>
      <c r="S253" s="52"/>
      <c r="T253" s="52"/>
      <c r="U253" s="52"/>
      <c r="V253" s="52"/>
      <c r="W253" s="50"/>
    </row>
    <row r="254" ht="14.25" customHeight="1">
      <c r="F254" s="28"/>
      <c r="K254" s="28"/>
      <c r="M254" s="51"/>
      <c r="N254" s="52"/>
      <c r="O254" s="52"/>
      <c r="P254" s="52"/>
      <c r="Q254" s="52"/>
      <c r="R254" s="50"/>
      <c r="S254" s="52"/>
      <c r="T254" s="52"/>
      <c r="U254" s="52"/>
      <c r="V254" s="52"/>
      <c r="W254" s="50"/>
    </row>
    <row r="255" ht="14.25" customHeight="1">
      <c r="F255" s="28"/>
      <c r="K255" s="28"/>
      <c r="M255" s="51"/>
      <c r="N255" s="52"/>
      <c r="O255" s="52"/>
      <c r="P255" s="52"/>
      <c r="Q255" s="52"/>
      <c r="R255" s="50"/>
      <c r="S255" s="52"/>
      <c r="T255" s="52"/>
      <c r="U255" s="52"/>
      <c r="V255" s="52"/>
      <c r="W255" s="50"/>
    </row>
    <row r="256" ht="14.25" customHeight="1">
      <c r="F256" s="28"/>
      <c r="K256" s="28"/>
      <c r="M256" s="51"/>
      <c r="N256" s="52"/>
      <c r="O256" s="52"/>
      <c r="P256" s="52"/>
      <c r="Q256" s="52"/>
      <c r="R256" s="50"/>
      <c r="S256" s="52"/>
      <c r="T256" s="52"/>
      <c r="U256" s="52"/>
      <c r="V256" s="52"/>
      <c r="W256" s="50"/>
    </row>
    <row r="257" ht="14.25" customHeight="1">
      <c r="F257" s="28"/>
      <c r="K257" s="28"/>
      <c r="M257" s="51"/>
      <c r="N257" s="52"/>
      <c r="O257" s="52"/>
      <c r="P257" s="52"/>
      <c r="Q257" s="52"/>
      <c r="R257" s="50"/>
      <c r="S257" s="52"/>
      <c r="T257" s="52"/>
      <c r="U257" s="52"/>
      <c r="V257" s="52"/>
      <c r="W257" s="50"/>
    </row>
    <row r="258" ht="14.25" customHeight="1">
      <c r="F258" s="28"/>
      <c r="K258" s="28"/>
      <c r="M258" s="51"/>
      <c r="N258" s="52"/>
      <c r="O258" s="52"/>
      <c r="P258" s="52"/>
      <c r="Q258" s="52"/>
      <c r="R258" s="50"/>
      <c r="S258" s="52"/>
      <c r="T258" s="52"/>
      <c r="U258" s="52"/>
      <c r="V258" s="52"/>
      <c r="W258" s="50"/>
    </row>
    <row r="259" ht="14.25" customHeight="1">
      <c r="F259" s="28"/>
      <c r="K259" s="28"/>
      <c r="M259" s="51"/>
      <c r="N259" s="52"/>
      <c r="O259" s="52"/>
      <c r="P259" s="52"/>
      <c r="Q259" s="52"/>
      <c r="R259" s="50"/>
      <c r="S259" s="52"/>
      <c r="T259" s="52"/>
      <c r="U259" s="52"/>
      <c r="V259" s="52"/>
      <c r="W259" s="50"/>
    </row>
    <row r="260" ht="14.25" customHeight="1">
      <c r="F260" s="28"/>
      <c r="K260" s="28"/>
      <c r="M260" s="51"/>
      <c r="N260" s="52"/>
      <c r="O260" s="52"/>
      <c r="P260" s="52"/>
      <c r="Q260" s="52"/>
      <c r="R260" s="50"/>
      <c r="S260" s="52"/>
      <c r="T260" s="52"/>
      <c r="U260" s="52"/>
      <c r="V260" s="52"/>
      <c r="W260" s="50"/>
    </row>
    <row r="261" ht="14.25" customHeight="1">
      <c r="F261" s="28"/>
      <c r="K261" s="28"/>
      <c r="M261" s="51"/>
      <c r="N261" s="52"/>
      <c r="O261" s="52"/>
      <c r="P261" s="52"/>
      <c r="Q261" s="52"/>
      <c r="R261" s="50"/>
      <c r="S261" s="52"/>
      <c r="T261" s="52"/>
      <c r="U261" s="52"/>
      <c r="V261" s="52"/>
      <c r="W261" s="50"/>
    </row>
    <row r="262" ht="14.25" customHeight="1">
      <c r="F262" s="28"/>
      <c r="K262" s="28"/>
      <c r="M262" s="51"/>
      <c r="N262" s="52"/>
      <c r="O262" s="52"/>
      <c r="P262" s="52"/>
      <c r="Q262" s="52"/>
      <c r="R262" s="50"/>
      <c r="S262" s="52"/>
      <c r="T262" s="52"/>
      <c r="U262" s="52"/>
      <c r="V262" s="52"/>
      <c r="W262" s="50"/>
    </row>
    <row r="263" ht="14.25" customHeight="1">
      <c r="F263" s="28"/>
      <c r="K263" s="28"/>
      <c r="M263" s="51"/>
      <c r="N263" s="52"/>
      <c r="O263" s="52"/>
      <c r="P263" s="52"/>
      <c r="Q263" s="52"/>
      <c r="R263" s="50"/>
      <c r="S263" s="52"/>
      <c r="T263" s="52"/>
      <c r="U263" s="52"/>
      <c r="V263" s="52"/>
      <c r="W263" s="50"/>
    </row>
    <row r="264" ht="14.25" customHeight="1">
      <c r="F264" s="28"/>
      <c r="K264" s="28"/>
      <c r="M264" s="51"/>
      <c r="N264" s="52"/>
      <c r="O264" s="52"/>
      <c r="P264" s="52"/>
      <c r="Q264" s="52"/>
      <c r="R264" s="50"/>
      <c r="S264" s="52"/>
      <c r="T264" s="52"/>
      <c r="U264" s="52"/>
      <c r="V264" s="52"/>
      <c r="W264" s="50"/>
    </row>
    <row r="265" ht="14.25" customHeight="1">
      <c r="F265" s="28"/>
      <c r="K265" s="28"/>
      <c r="M265" s="51"/>
      <c r="N265" s="52"/>
      <c r="O265" s="52"/>
      <c r="P265" s="52"/>
      <c r="Q265" s="52"/>
      <c r="R265" s="50"/>
      <c r="S265" s="52"/>
      <c r="T265" s="52"/>
      <c r="U265" s="52"/>
      <c r="V265" s="52"/>
      <c r="W265" s="50"/>
    </row>
    <row r="266" ht="14.25" customHeight="1">
      <c r="F266" s="28"/>
      <c r="K266" s="28"/>
      <c r="M266" s="51"/>
      <c r="N266" s="52"/>
      <c r="O266" s="52"/>
      <c r="P266" s="52"/>
      <c r="Q266" s="52"/>
      <c r="R266" s="50"/>
      <c r="S266" s="52"/>
      <c r="T266" s="52"/>
      <c r="U266" s="52"/>
      <c r="V266" s="52"/>
      <c r="W266" s="50"/>
    </row>
    <row r="267" ht="14.25" customHeight="1">
      <c r="F267" s="28"/>
      <c r="K267" s="28"/>
      <c r="M267" s="51"/>
      <c r="N267" s="52"/>
      <c r="O267" s="52"/>
      <c r="P267" s="52"/>
      <c r="Q267" s="52"/>
      <c r="R267" s="50"/>
      <c r="S267" s="52"/>
      <c r="T267" s="52"/>
      <c r="U267" s="52"/>
      <c r="V267" s="52"/>
      <c r="W267" s="50"/>
    </row>
    <row r="268" ht="14.25" customHeight="1">
      <c r="F268" s="28"/>
      <c r="K268" s="28"/>
      <c r="M268" s="51"/>
      <c r="N268" s="52"/>
      <c r="O268" s="52"/>
      <c r="P268" s="52"/>
      <c r="Q268" s="52"/>
      <c r="R268" s="50"/>
      <c r="S268" s="52"/>
      <c r="T268" s="52"/>
      <c r="U268" s="52"/>
      <c r="V268" s="52"/>
      <c r="W268" s="50"/>
    </row>
    <row r="269" ht="14.25" customHeight="1">
      <c r="F269" s="28"/>
      <c r="K269" s="28"/>
      <c r="M269" s="51"/>
      <c r="N269" s="52"/>
      <c r="O269" s="52"/>
      <c r="P269" s="52"/>
      <c r="Q269" s="52"/>
      <c r="R269" s="50"/>
      <c r="S269" s="52"/>
      <c r="T269" s="52"/>
      <c r="U269" s="52"/>
      <c r="V269" s="52"/>
      <c r="W269" s="50"/>
    </row>
    <row r="270" ht="14.25" customHeight="1">
      <c r="F270" s="28"/>
      <c r="K270" s="28"/>
      <c r="M270" s="51"/>
      <c r="N270" s="52"/>
      <c r="O270" s="52"/>
      <c r="P270" s="52"/>
      <c r="Q270" s="52"/>
      <c r="R270" s="50"/>
      <c r="S270" s="52"/>
      <c r="T270" s="52"/>
      <c r="U270" s="52"/>
      <c r="V270" s="52"/>
      <c r="W270" s="50"/>
    </row>
    <row r="271" ht="14.25" customHeight="1">
      <c r="F271" s="28"/>
      <c r="K271" s="28"/>
      <c r="M271" s="51"/>
      <c r="N271" s="52"/>
      <c r="O271" s="52"/>
      <c r="P271" s="52"/>
      <c r="Q271" s="52"/>
      <c r="R271" s="50"/>
      <c r="S271" s="52"/>
      <c r="T271" s="52"/>
      <c r="U271" s="52"/>
      <c r="V271" s="52"/>
      <c r="W271" s="50"/>
    </row>
    <row r="272" ht="14.25" customHeight="1">
      <c r="F272" s="28"/>
      <c r="K272" s="28"/>
      <c r="M272" s="51"/>
      <c r="N272" s="52"/>
      <c r="O272" s="52"/>
      <c r="P272" s="52"/>
      <c r="Q272" s="52"/>
      <c r="R272" s="50"/>
      <c r="S272" s="52"/>
      <c r="T272" s="52"/>
      <c r="U272" s="52"/>
      <c r="V272" s="52"/>
      <c r="W272" s="50"/>
    </row>
    <row r="273" ht="14.25" customHeight="1">
      <c r="F273" s="28"/>
      <c r="K273" s="28"/>
      <c r="M273" s="51"/>
      <c r="N273" s="52"/>
      <c r="O273" s="52"/>
      <c r="P273" s="52"/>
      <c r="Q273" s="52"/>
      <c r="R273" s="50"/>
      <c r="S273" s="52"/>
      <c r="T273" s="52"/>
      <c r="U273" s="52"/>
      <c r="V273" s="52"/>
      <c r="W273" s="50"/>
    </row>
    <row r="274" ht="14.25" customHeight="1">
      <c r="F274" s="28"/>
      <c r="K274" s="28"/>
      <c r="M274" s="51"/>
      <c r="N274" s="52"/>
      <c r="O274" s="52"/>
      <c r="P274" s="52"/>
      <c r="Q274" s="52"/>
      <c r="R274" s="50"/>
      <c r="S274" s="52"/>
      <c r="T274" s="52"/>
      <c r="U274" s="52"/>
      <c r="V274" s="52"/>
      <c r="W274" s="50"/>
    </row>
    <row r="275" ht="14.25" customHeight="1">
      <c r="F275" s="28"/>
      <c r="K275" s="28"/>
      <c r="M275" s="51"/>
      <c r="N275" s="52"/>
      <c r="O275" s="52"/>
      <c r="P275" s="52"/>
      <c r="Q275" s="52"/>
      <c r="R275" s="50"/>
      <c r="S275" s="52"/>
      <c r="T275" s="52"/>
      <c r="U275" s="52"/>
      <c r="V275" s="52"/>
      <c r="W275" s="50"/>
    </row>
    <row r="276" ht="14.25" customHeight="1">
      <c r="F276" s="28"/>
      <c r="K276" s="28"/>
      <c r="M276" s="51"/>
      <c r="N276" s="52"/>
      <c r="O276" s="52"/>
      <c r="P276" s="52"/>
      <c r="Q276" s="52"/>
      <c r="R276" s="50"/>
      <c r="S276" s="52"/>
      <c r="T276" s="52"/>
      <c r="U276" s="52"/>
      <c r="V276" s="52"/>
      <c r="W276" s="50"/>
    </row>
    <row r="277" ht="14.25" customHeight="1">
      <c r="F277" s="28"/>
      <c r="K277" s="28"/>
      <c r="M277" s="51"/>
      <c r="N277" s="52"/>
      <c r="O277" s="52"/>
      <c r="P277" s="52"/>
      <c r="Q277" s="52"/>
      <c r="R277" s="50"/>
      <c r="S277" s="52"/>
      <c r="T277" s="52"/>
      <c r="U277" s="52"/>
      <c r="V277" s="52"/>
      <c r="W277" s="50"/>
    </row>
    <row r="278" ht="14.25" customHeight="1">
      <c r="F278" s="28"/>
      <c r="K278" s="28"/>
      <c r="M278" s="51"/>
      <c r="N278" s="52"/>
      <c r="O278" s="52"/>
      <c r="P278" s="52"/>
      <c r="Q278" s="52"/>
      <c r="R278" s="50"/>
      <c r="S278" s="52"/>
      <c r="T278" s="52"/>
      <c r="U278" s="52"/>
      <c r="V278" s="52"/>
      <c r="W278" s="50"/>
    </row>
    <row r="279" ht="14.25" customHeight="1">
      <c r="F279" s="28"/>
      <c r="K279" s="28"/>
      <c r="M279" s="51"/>
      <c r="N279" s="52"/>
      <c r="O279" s="52"/>
      <c r="P279" s="52"/>
      <c r="Q279" s="52"/>
      <c r="R279" s="50"/>
      <c r="S279" s="52"/>
      <c r="T279" s="52"/>
      <c r="U279" s="52"/>
      <c r="V279" s="52"/>
      <c r="W279" s="50"/>
    </row>
    <row r="280" ht="14.25" customHeight="1">
      <c r="F280" s="28"/>
      <c r="K280" s="28"/>
      <c r="M280" s="51"/>
      <c r="N280" s="52"/>
      <c r="O280" s="52"/>
      <c r="P280" s="52"/>
      <c r="Q280" s="52"/>
      <c r="R280" s="50"/>
      <c r="S280" s="52"/>
      <c r="T280" s="52"/>
      <c r="U280" s="52"/>
      <c r="V280" s="52"/>
      <c r="W280" s="50"/>
    </row>
    <row r="281" ht="14.25" customHeight="1">
      <c r="F281" s="28"/>
      <c r="K281" s="28"/>
      <c r="M281" s="51"/>
      <c r="N281" s="52"/>
      <c r="O281" s="52"/>
      <c r="P281" s="52"/>
      <c r="Q281" s="52"/>
      <c r="R281" s="50"/>
      <c r="S281" s="52"/>
      <c r="T281" s="52"/>
      <c r="U281" s="52"/>
      <c r="V281" s="52"/>
      <c r="W281" s="50"/>
    </row>
    <row r="282" ht="14.25" customHeight="1">
      <c r="F282" s="28"/>
      <c r="K282" s="28"/>
      <c r="M282" s="51"/>
      <c r="N282" s="52"/>
      <c r="O282" s="52"/>
      <c r="P282" s="52"/>
      <c r="Q282" s="52"/>
      <c r="R282" s="50"/>
      <c r="S282" s="52"/>
      <c r="T282" s="52"/>
      <c r="U282" s="52"/>
      <c r="V282" s="52"/>
      <c r="W282" s="50"/>
    </row>
    <row r="283" ht="14.25" customHeight="1">
      <c r="F283" s="28"/>
      <c r="K283" s="28"/>
      <c r="M283" s="51"/>
      <c r="N283" s="52"/>
      <c r="O283" s="52"/>
      <c r="P283" s="52"/>
      <c r="Q283" s="52"/>
      <c r="R283" s="50"/>
      <c r="S283" s="52"/>
      <c r="T283" s="52"/>
      <c r="U283" s="52"/>
      <c r="V283" s="52"/>
      <c r="W283" s="50"/>
    </row>
    <row r="284" ht="14.25" customHeight="1">
      <c r="F284" s="28"/>
      <c r="K284" s="28"/>
      <c r="M284" s="51"/>
      <c r="N284" s="52"/>
      <c r="O284" s="52"/>
      <c r="P284" s="52"/>
      <c r="Q284" s="52"/>
      <c r="R284" s="50"/>
      <c r="S284" s="52"/>
      <c r="T284" s="52"/>
      <c r="U284" s="52"/>
      <c r="V284" s="52"/>
      <c r="W284" s="50"/>
    </row>
    <row r="285" ht="14.25" customHeight="1">
      <c r="F285" s="28"/>
      <c r="K285" s="28"/>
      <c r="M285" s="51"/>
      <c r="N285" s="52"/>
      <c r="O285" s="52"/>
      <c r="P285" s="52"/>
      <c r="Q285" s="52"/>
      <c r="R285" s="50"/>
      <c r="S285" s="52"/>
      <c r="T285" s="52"/>
      <c r="U285" s="52"/>
      <c r="V285" s="52"/>
      <c r="W285" s="50"/>
    </row>
    <row r="286" ht="14.25" customHeight="1">
      <c r="F286" s="28"/>
      <c r="K286" s="28"/>
      <c r="M286" s="51"/>
      <c r="N286" s="52"/>
      <c r="O286" s="52"/>
      <c r="P286" s="52"/>
      <c r="Q286" s="52"/>
      <c r="R286" s="50"/>
      <c r="S286" s="52"/>
      <c r="T286" s="52"/>
      <c r="U286" s="52"/>
      <c r="V286" s="52"/>
      <c r="W286" s="50"/>
    </row>
    <row r="287" ht="14.25" customHeight="1">
      <c r="F287" s="28"/>
      <c r="K287" s="28"/>
      <c r="M287" s="51"/>
      <c r="N287" s="52"/>
      <c r="O287" s="52"/>
      <c r="P287" s="52"/>
      <c r="Q287" s="52"/>
      <c r="R287" s="50"/>
      <c r="S287" s="52"/>
      <c r="T287" s="52"/>
      <c r="U287" s="52"/>
      <c r="V287" s="52"/>
      <c r="W287" s="50"/>
    </row>
    <row r="288" ht="14.25" customHeight="1">
      <c r="F288" s="28"/>
      <c r="K288" s="28"/>
      <c r="M288" s="51"/>
      <c r="N288" s="52"/>
      <c r="O288" s="52"/>
      <c r="P288" s="52"/>
      <c r="Q288" s="52"/>
      <c r="R288" s="50"/>
      <c r="S288" s="52"/>
      <c r="T288" s="52"/>
      <c r="U288" s="52"/>
      <c r="V288" s="52"/>
      <c r="W288" s="50"/>
    </row>
    <row r="289" ht="14.25" customHeight="1">
      <c r="F289" s="28"/>
      <c r="K289" s="28"/>
      <c r="M289" s="51"/>
      <c r="N289" s="52"/>
      <c r="O289" s="52"/>
      <c r="P289" s="52"/>
      <c r="Q289" s="52"/>
      <c r="R289" s="50"/>
      <c r="S289" s="52"/>
      <c r="T289" s="52"/>
      <c r="U289" s="52"/>
      <c r="V289" s="52"/>
      <c r="W289" s="50"/>
    </row>
    <row r="290" ht="14.25" customHeight="1">
      <c r="F290" s="28"/>
      <c r="K290" s="28"/>
      <c r="M290" s="51"/>
      <c r="N290" s="52"/>
      <c r="O290" s="52"/>
      <c r="P290" s="52"/>
      <c r="Q290" s="52"/>
      <c r="R290" s="50"/>
      <c r="S290" s="52"/>
      <c r="T290" s="52"/>
      <c r="U290" s="52"/>
      <c r="V290" s="52"/>
      <c r="W290" s="50"/>
    </row>
    <row r="291" ht="14.25" customHeight="1">
      <c r="F291" s="28"/>
      <c r="K291" s="28"/>
      <c r="M291" s="51"/>
      <c r="N291" s="52"/>
      <c r="O291" s="52"/>
      <c r="P291" s="52"/>
      <c r="Q291" s="52"/>
      <c r="R291" s="50"/>
      <c r="S291" s="52"/>
      <c r="T291" s="52"/>
      <c r="U291" s="52"/>
      <c r="V291" s="52"/>
      <c r="W291" s="50"/>
    </row>
    <row r="292" ht="14.25" customHeight="1">
      <c r="F292" s="28"/>
      <c r="K292" s="28"/>
      <c r="M292" s="51"/>
      <c r="N292" s="52"/>
      <c r="O292" s="52"/>
      <c r="P292" s="52"/>
      <c r="Q292" s="52"/>
      <c r="R292" s="50"/>
      <c r="S292" s="52"/>
      <c r="T292" s="52"/>
      <c r="U292" s="52"/>
      <c r="V292" s="52"/>
      <c r="W292" s="50"/>
    </row>
    <row r="293" ht="14.25" customHeight="1">
      <c r="F293" s="28"/>
      <c r="K293" s="28"/>
      <c r="M293" s="51"/>
      <c r="N293" s="52"/>
      <c r="O293" s="52"/>
      <c r="P293" s="52"/>
      <c r="Q293" s="52"/>
      <c r="R293" s="50"/>
      <c r="S293" s="52"/>
      <c r="T293" s="52"/>
      <c r="U293" s="52"/>
      <c r="V293" s="52"/>
      <c r="W293" s="50"/>
    </row>
    <row r="294" ht="14.25" customHeight="1">
      <c r="F294" s="28"/>
      <c r="K294" s="28"/>
      <c r="M294" s="51"/>
      <c r="N294" s="52"/>
      <c r="O294" s="52"/>
      <c r="P294" s="52"/>
      <c r="Q294" s="52"/>
      <c r="R294" s="50"/>
      <c r="S294" s="52"/>
      <c r="T294" s="52"/>
      <c r="U294" s="52"/>
      <c r="V294" s="52"/>
      <c r="W294" s="50"/>
    </row>
    <row r="295" ht="14.25" customHeight="1">
      <c r="F295" s="28"/>
      <c r="K295" s="28"/>
      <c r="M295" s="51"/>
      <c r="N295" s="52"/>
      <c r="O295" s="52"/>
      <c r="P295" s="52"/>
      <c r="Q295" s="52"/>
      <c r="R295" s="50"/>
      <c r="S295" s="52"/>
      <c r="T295" s="52"/>
      <c r="U295" s="52"/>
      <c r="V295" s="52"/>
      <c r="W295" s="50"/>
    </row>
    <row r="296" ht="14.25" customHeight="1">
      <c r="F296" s="28"/>
      <c r="K296" s="28"/>
      <c r="M296" s="51"/>
      <c r="N296" s="52"/>
      <c r="O296" s="52"/>
      <c r="P296" s="52"/>
      <c r="Q296" s="52"/>
      <c r="R296" s="50"/>
      <c r="S296" s="52"/>
      <c r="T296" s="52"/>
      <c r="U296" s="52"/>
      <c r="V296" s="52"/>
      <c r="W296" s="50"/>
    </row>
    <row r="297" ht="14.25" customHeight="1">
      <c r="F297" s="28"/>
      <c r="K297" s="28"/>
      <c r="M297" s="51"/>
      <c r="N297" s="52"/>
      <c r="O297" s="52"/>
      <c r="P297" s="52"/>
      <c r="Q297" s="52"/>
      <c r="R297" s="50"/>
      <c r="S297" s="52"/>
      <c r="T297" s="52"/>
      <c r="U297" s="52"/>
      <c r="V297" s="52"/>
      <c r="W297" s="50"/>
    </row>
    <row r="298" ht="14.25" customHeight="1">
      <c r="F298" s="28"/>
      <c r="K298" s="28"/>
      <c r="M298" s="51"/>
      <c r="N298" s="52"/>
      <c r="O298" s="52"/>
      <c r="P298" s="52"/>
      <c r="Q298" s="52"/>
      <c r="R298" s="50"/>
      <c r="S298" s="52"/>
      <c r="T298" s="52"/>
      <c r="U298" s="52"/>
      <c r="V298" s="52"/>
      <c r="W298" s="50"/>
    </row>
    <row r="299" ht="14.25" customHeight="1">
      <c r="F299" s="28"/>
      <c r="K299" s="28"/>
      <c r="M299" s="51"/>
      <c r="N299" s="52"/>
      <c r="O299" s="52"/>
      <c r="P299" s="52"/>
      <c r="Q299" s="52"/>
      <c r="R299" s="50"/>
      <c r="S299" s="52"/>
      <c r="T299" s="52"/>
      <c r="U299" s="52"/>
      <c r="V299" s="52"/>
      <c r="W299" s="50"/>
    </row>
    <row r="300" ht="14.25" customHeight="1">
      <c r="F300" s="28"/>
      <c r="K300" s="28"/>
      <c r="M300" s="51"/>
      <c r="N300" s="52"/>
      <c r="O300" s="52"/>
      <c r="P300" s="52"/>
      <c r="Q300" s="52"/>
      <c r="R300" s="50"/>
      <c r="S300" s="52"/>
      <c r="T300" s="52"/>
      <c r="U300" s="52"/>
      <c r="V300" s="52"/>
      <c r="W300" s="50"/>
    </row>
    <row r="301" ht="14.25" customHeight="1">
      <c r="F301" s="28"/>
      <c r="K301" s="28"/>
      <c r="M301" s="51"/>
      <c r="N301" s="52"/>
      <c r="O301" s="52"/>
      <c r="P301" s="52"/>
      <c r="Q301" s="52"/>
      <c r="R301" s="50"/>
      <c r="S301" s="52"/>
      <c r="T301" s="52"/>
      <c r="U301" s="52"/>
      <c r="V301" s="52"/>
      <c r="W301" s="50"/>
    </row>
    <row r="302" ht="14.25" customHeight="1">
      <c r="F302" s="28"/>
      <c r="K302" s="28"/>
      <c r="M302" s="51"/>
      <c r="N302" s="52"/>
      <c r="O302" s="52"/>
      <c r="P302" s="52"/>
      <c r="Q302" s="52"/>
      <c r="R302" s="50"/>
      <c r="S302" s="52"/>
      <c r="T302" s="52"/>
      <c r="U302" s="52"/>
      <c r="V302" s="52"/>
      <c r="W302" s="50"/>
    </row>
    <row r="303" ht="14.25" customHeight="1">
      <c r="F303" s="28"/>
      <c r="K303" s="28"/>
      <c r="M303" s="51"/>
      <c r="N303" s="52"/>
      <c r="O303" s="52"/>
      <c r="P303" s="52"/>
      <c r="Q303" s="52"/>
      <c r="R303" s="50"/>
      <c r="S303" s="52"/>
      <c r="T303" s="52"/>
      <c r="U303" s="52"/>
      <c r="V303" s="52"/>
      <c r="W303" s="50"/>
    </row>
    <row r="304" ht="14.25" customHeight="1">
      <c r="F304" s="28"/>
      <c r="K304" s="28"/>
      <c r="M304" s="51"/>
      <c r="N304" s="52"/>
      <c r="O304" s="52"/>
      <c r="P304" s="52"/>
      <c r="Q304" s="52"/>
      <c r="R304" s="50"/>
      <c r="S304" s="52"/>
      <c r="T304" s="52"/>
      <c r="U304" s="52"/>
      <c r="V304" s="52"/>
      <c r="W304" s="50"/>
    </row>
    <row r="305" ht="14.25" customHeight="1">
      <c r="F305" s="28"/>
      <c r="K305" s="28"/>
      <c r="M305" s="51"/>
      <c r="N305" s="52"/>
      <c r="O305" s="52"/>
      <c r="P305" s="52"/>
      <c r="Q305" s="52"/>
      <c r="R305" s="50"/>
      <c r="S305" s="52"/>
      <c r="T305" s="52"/>
      <c r="U305" s="52"/>
      <c r="V305" s="52"/>
      <c r="W305" s="50"/>
    </row>
    <row r="306" ht="14.25" customHeight="1">
      <c r="F306" s="28"/>
      <c r="K306" s="28"/>
      <c r="M306" s="51"/>
      <c r="N306" s="52"/>
      <c r="O306" s="52"/>
      <c r="P306" s="52"/>
      <c r="Q306" s="52"/>
      <c r="R306" s="50"/>
      <c r="S306" s="52"/>
      <c r="T306" s="52"/>
      <c r="U306" s="52"/>
      <c r="V306" s="52"/>
      <c r="W306" s="50"/>
    </row>
    <row r="307" ht="14.25" customHeight="1">
      <c r="F307" s="28"/>
      <c r="K307" s="28"/>
      <c r="M307" s="51"/>
      <c r="N307" s="52"/>
      <c r="O307" s="52"/>
      <c r="P307" s="52"/>
      <c r="Q307" s="52"/>
      <c r="R307" s="50"/>
      <c r="S307" s="52"/>
      <c r="T307" s="52"/>
      <c r="U307" s="52"/>
      <c r="V307" s="52"/>
      <c r="W307" s="50"/>
    </row>
    <row r="308" ht="14.25" customHeight="1">
      <c r="F308" s="28"/>
      <c r="K308" s="28"/>
      <c r="M308" s="51"/>
      <c r="N308" s="52"/>
      <c r="O308" s="52"/>
      <c r="P308" s="52"/>
      <c r="Q308" s="52"/>
      <c r="R308" s="50"/>
      <c r="S308" s="52"/>
      <c r="T308" s="52"/>
      <c r="U308" s="52"/>
      <c r="V308" s="52"/>
      <c r="W308" s="50"/>
    </row>
    <row r="309" ht="14.25" customHeight="1">
      <c r="F309" s="28"/>
      <c r="K309" s="28"/>
      <c r="M309" s="51"/>
      <c r="N309" s="52"/>
      <c r="O309" s="52"/>
      <c r="P309" s="52"/>
      <c r="Q309" s="52"/>
      <c r="R309" s="50"/>
      <c r="S309" s="52"/>
      <c r="T309" s="52"/>
      <c r="U309" s="52"/>
      <c r="V309" s="52"/>
      <c r="W309" s="50"/>
    </row>
    <row r="310" ht="14.25" customHeight="1">
      <c r="F310" s="28"/>
      <c r="K310" s="28"/>
      <c r="M310" s="51"/>
      <c r="N310" s="52"/>
      <c r="O310" s="52"/>
      <c r="P310" s="52"/>
      <c r="Q310" s="52"/>
      <c r="R310" s="50"/>
      <c r="S310" s="52"/>
      <c r="T310" s="52"/>
      <c r="U310" s="52"/>
      <c r="V310" s="52"/>
      <c r="W310" s="50"/>
    </row>
    <row r="311" ht="14.25" customHeight="1">
      <c r="F311" s="28"/>
      <c r="K311" s="28"/>
      <c r="M311" s="51"/>
      <c r="N311" s="52"/>
      <c r="O311" s="52"/>
      <c r="P311" s="52"/>
      <c r="Q311" s="52"/>
      <c r="R311" s="50"/>
      <c r="S311" s="52"/>
      <c r="T311" s="52"/>
      <c r="U311" s="52"/>
      <c r="V311" s="52"/>
      <c r="W311" s="50"/>
    </row>
    <row r="312" ht="14.25" customHeight="1">
      <c r="F312" s="28"/>
      <c r="K312" s="28"/>
      <c r="M312" s="51"/>
      <c r="N312" s="52"/>
      <c r="O312" s="52"/>
      <c r="P312" s="52"/>
      <c r="Q312" s="52"/>
      <c r="R312" s="50"/>
      <c r="S312" s="52"/>
      <c r="T312" s="52"/>
      <c r="U312" s="52"/>
      <c r="V312" s="52"/>
      <c r="W312" s="50"/>
    </row>
    <row r="313" ht="14.25" customHeight="1">
      <c r="F313" s="28"/>
      <c r="K313" s="28"/>
      <c r="M313" s="51"/>
      <c r="N313" s="52"/>
      <c r="O313" s="52"/>
      <c r="P313" s="52"/>
      <c r="Q313" s="52"/>
      <c r="R313" s="50"/>
      <c r="S313" s="52"/>
      <c r="T313" s="52"/>
      <c r="U313" s="52"/>
      <c r="V313" s="52"/>
      <c r="W313" s="50"/>
    </row>
    <row r="314" ht="14.25" customHeight="1">
      <c r="F314" s="28"/>
      <c r="K314" s="28"/>
      <c r="M314" s="51"/>
      <c r="N314" s="52"/>
      <c r="O314" s="52"/>
      <c r="P314" s="52"/>
      <c r="Q314" s="52"/>
      <c r="R314" s="50"/>
      <c r="S314" s="52"/>
      <c r="T314" s="52"/>
      <c r="U314" s="52"/>
      <c r="V314" s="52"/>
      <c r="W314" s="50"/>
    </row>
    <row r="315" ht="14.25" customHeight="1">
      <c r="F315" s="28"/>
      <c r="K315" s="28"/>
      <c r="M315" s="51"/>
      <c r="N315" s="52"/>
      <c r="O315" s="52"/>
      <c r="P315" s="52"/>
      <c r="Q315" s="52"/>
      <c r="R315" s="50"/>
      <c r="S315" s="52"/>
      <c r="T315" s="52"/>
      <c r="U315" s="52"/>
      <c r="V315" s="52"/>
      <c r="W315" s="50"/>
    </row>
    <row r="316" ht="14.25" customHeight="1">
      <c r="F316" s="28"/>
      <c r="K316" s="28"/>
      <c r="M316" s="51"/>
      <c r="N316" s="52"/>
      <c r="O316" s="52"/>
      <c r="P316" s="52"/>
      <c r="Q316" s="52"/>
      <c r="R316" s="50"/>
      <c r="S316" s="52"/>
      <c r="T316" s="52"/>
      <c r="U316" s="52"/>
      <c r="V316" s="52"/>
      <c r="W316" s="50"/>
    </row>
    <row r="317" ht="14.25" customHeight="1">
      <c r="F317" s="28"/>
      <c r="K317" s="28"/>
      <c r="M317" s="51"/>
      <c r="N317" s="52"/>
      <c r="O317" s="52"/>
      <c r="P317" s="52"/>
      <c r="Q317" s="52"/>
      <c r="R317" s="50"/>
      <c r="S317" s="52"/>
      <c r="T317" s="52"/>
      <c r="U317" s="52"/>
      <c r="V317" s="52"/>
      <c r="W317" s="50"/>
    </row>
    <row r="318" ht="14.25" customHeight="1">
      <c r="F318" s="28"/>
      <c r="K318" s="28"/>
      <c r="M318" s="51"/>
      <c r="N318" s="52"/>
      <c r="O318" s="52"/>
      <c r="P318" s="52"/>
      <c r="Q318" s="52"/>
      <c r="R318" s="50"/>
      <c r="S318" s="52"/>
      <c r="T318" s="52"/>
      <c r="U318" s="52"/>
      <c r="V318" s="52"/>
      <c r="W318" s="50"/>
    </row>
    <row r="319" ht="14.25" customHeight="1">
      <c r="F319" s="28"/>
      <c r="K319" s="28"/>
      <c r="M319" s="51"/>
      <c r="N319" s="52"/>
      <c r="O319" s="52"/>
      <c r="P319" s="52"/>
      <c r="Q319" s="52"/>
      <c r="R319" s="50"/>
      <c r="S319" s="52"/>
      <c r="T319" s="52"/>
      <c r="U319" s="52"/>
      <c r="V319" s="52"/>
      <c r="W319" s="50"/>
    </row>
    <row r="320" ht="14.25" customHeight="1">
      <c r="F320" s="28"/>
      <c r="K320" s="28"/>
      <c r="M320" s="51"/>
      <c r="N320" s="52"/>
      <c r="O320" s="52"/>
      <c r="P320" s="52"/>
      <c r="Q320" s="52"/>
      <c r="R320" s="50"/>
      <c r="S320" s="52"/>
      <c r="T320" s="52"/>
      <c r="U320" s="52"/>
      <c r="V320" s="52"/>
      <c r="W320" s="50"/>
    </row>
    <row r="321" ht="14.25" customHeight="1">
      <c r="F321" s="28"/>
      <c r="K321" s="28"/>
      <c r="M321" s="51"/>
      <c r="N321" s="52"/>
      <c r="O321" s="52"/>
      <c r="P321" s="52"/>
      <c r="Q321" s="52"/>
      <c r="R321" s="50"/>
      <c r="S321" s="52"/>
      <c r="T321" s="52"/>
      <c r="U321" s="52"/>
      <c r="V321" s="52"/>
      <c r="W321" s="50"/>
    </row>
    <row r="322" ht="14.25" customHeight="1">
      <c r="F322" s="28"/>
      <c r="K322" s="28"/>
      <c r="M322" s="51"/>
      <c r="N322" s="52"/>
      <c r="O322" s="52"/>
      <c r="P322" s="52"/>
      <c r="Q322" s="52"/>
      <c r="R322" s="50"/>
      <c r="S322" s="52"/>
      <c r="T322" s="52"/>
      <c r="U322" s="52"/>
      <c r="V322" s="52"/>
      <c r="W322" s="50"/>
    </row>
    <row r="323" ht="14.25" customHeight="1">
      <c r="F323" s="28"/>
      <c r="K323" s="28"/>
      <c r="M323" s="51"/>
      <c r="N323" s="52"/>
      <c r="O323" s="52"/>
      <c r="P323" s="52"/>
      <c r="Q323" s="52"/>
      <c r="R323" s="50"/>
      <c r="S323" s="52"/>
      <c r="T323" s="52"/>
      <c r="U323" s="52"/>
      <c r="V323" s="52"/>
      <c r="W323" s="50"/>
    </row>
    <row r="324" ht="14.25" customHeight="1">
      <c r="F324" s="28"/>
      <c r="K324" s="28"/>
      <c r="M324" s="51"/>
      <c r="N324" s="52"/>
      <c r="O324" s="52"/>
      <c r="P324" s="52"/>
      <c r="Q324" s="52"/>
      <c r="R324" s="50"/>
      <c r="S324" s="52"/>
      <c r="T324" s="52"/>
      <c r="U324" s="52"/>
      <c r="V324" s="52"/>
      <c r="W324" s="50"/>
    </row>
    <row r="325" ht="14.25" customHeight="1">
      <c r="F325" s="28"/>
      <c r="K325" s="28"/>
      <c r="M325" s="51"/>
      <c r="N325" s="52"/>
      <c r="O325" s="52"/>
      <c r="P325" s="52"/>
      <c r="Q325" s="52"/>
      <c r="R325" s="50"/>
      <c r="S325" s="52"/>
      <c r="T325" s="52"/>
      <c r="U325" s="52"/>
      <c r="V325" s="52"/>
      <c r="W325" s="50"/>
    </row>
    <row r="326" ht="14.25" customHeight="1">
      <c r="F326" s="28"/>
      <c r="K326" s="28"/>
      <c r="M326" s="51"/>
      <c r="N326" s="52"/>
      <c r="O326" s="52"/>
      <c r="P326" s="52"/>
      <c r="Q326" s="52"/>
      <c r="R326" s="50"/>
      <c r="S326" s="52"/>
      <c r="T326" s="52"/>
      <c r="U326" s="52"/>
      <c r="V326" s="52"/>
      <c r="W326" s="50"/>
    </row>
    <row r="327" ht="14.25" customHeight="1">
      <c r="F327" s="28"/>
      <c r="K327" s="28"/>
      <c r="M327" s="51"/>
      <c r="N327" s="52"/>
      <c r="O327" s="52"/>
      <c r="P327" s="52"/>
      <c r="Q327" s="52"/>
      <c r="R327" s="50"/>
      <c r="S327" s="52"/>
      <c r="T327" s="52"/>
      <c r="U327" s="52"/>
      <c r="V327" s="52"/>
      <c r="W327" s="50"/>
    </row>
    <row r="328" ht="14.25" customHeight="1">
      <c r="F328" s="28"/>
      <c r="K328" s="28"/>
      <c r="M328" s="51"/>
      <c r="N328" s="52"/>
      <c r="O328" s="52"/>
      <c r="P328" s="52"/>
      <c r="Q328" s="52"/>
      <c r="R328" s="50"/>
      <c r="S328" s="52"/>
      <c r="T328" s="52"/>
      <c r="U328" s="52"/>
      <c r="V328" s="52"/>
      <c r="W328" s="50"/>
    </row>
    <row r="329" ht="14.25" customHeight="1">
      <c r="F329" s="28"/>
      <c r="K329" s="28"/>
      <c r="M329" s="51"/>
      <c r="N329" s="52"/>
      <c r="O329" s="52"/>
      <c r="P329" s="52"/>
      <c r="Q329" s="52"/>
      <c r="R329" s="50"/>
      <c r="S329" s="52"/>
      <c r="T329" s="52"/>
      <c r="U329" s="52"/>
      <c r="V329" s="52"/>
      <c r="W329" s="50"/>
    </row>
    <row r="330" ht="14.25" customHeight="1">
      <c r="F330" s="28"/>
      <c r="K330" s="28"/>
      <c r="M330" s="51"/>
      <c r="N330" s="52"/>
      <c r="O330" s="52"/>
      <c r="P330" s="52"/>
      <c r="Q330" s="52"/>
      <c r="R330" s="50"/>
      <c r="S330" s="52"/>
      <c r="T330" s="52"/>
      <c r="U330" s="52"/>
      <c r="V330" s="52"/>
      <c r="W330" s="50"/>
    </row>
    <row r="331" ht="14.25" customHeight="1">
      <c r="F331" s="28"/>
      <c r="K331" s="28"/>
      <c r="M331" s="51"/>
      <c r="N331" s="52"/>
      <c r="O331" s="52"/>
      <c r="P331" s="52"/>
      <c r="Q331" s="52"/>
      <c r="R331" s="50"/>
      <c r="S331" s="52"/>
      <c r="T331" s="52"/>
      <c r="U331" s="52"/>
      <c r="V331" s="52"/>
      <c r="W331" s="50"/>
    </row>
    <row r="332" ht="14.25" customHeight="1">
      <c r="F332" s="28"/>
      <c r="K332" s="28"/>
      <c r="M332" s="51"/>
      <c r="N332" s="52"/>
      <c r="O332" s="52"/>
      <c r="P332" s="52"/>
      <c r="Q332" s="52"/>
      <c r="R332" s="50"/>
      <c r="S332" s="52"/>
      <c r="T332" s="52"/>
      <c r="U332" s="52"/>
      <c r="V332" s="52"/>
      <c r="W332" s="50"/>
    </row>
    <row r="333" ht="14.25" customHeight="1">
      <c r="F333" s="28"/>
      <c r="K333" s="28"/>
      <c r="M333" s="51"/>
      <c r="N333" s="52"/>
      <c r="O333" s="52"/>
      <c r="P333" s="52"/>
      <c r="Q333" s="52"/>
      <c r="R333" s="50"/>
      <c r="S333" s="52"/>
      <c r="T333" s="52"/>
      <c r="U333" s="52"/>
      <c r="V333" s="52"/>
      <c r="W333" s="50"/>
    </row>
    <row r="334" ht="14.25" customHeight="1">
      <c r="F334" s="28"/>
      <c r="K334" s="28"/>
      <c r="M334" s="51"/>
      <c r="N334" s="52"/>
      <c r="O334" s="52"/>
      <c r="P334" s="52"/>
      <c r="Q334" s="52"/>
      <c r="R334" s="50"/>
      <c r="S334" s="52"/>
      <c r="T334" s="52"/>
      <c r="U334" s="52"/>
      <c r="V334" s="52"/>
      <c r="W334" s="50"/>
    </row>
    <row r="335" ht="14.25" customHeight="1">
      <c r="F335" s="28"/>
      <c r="K335" s="28"/>
      <c r="M335" s="51"/>
      <c r="N335" s="52"/>
      <c r="O335" s="52"/>
      <c r="P335" s="52"/>
      <c r="Q335" s="52"/>
      <c r="R335" s="50"/>
      <c r="S335" s="52"/>
      <c r="T335" s="52"/>
      <c r="U335" s="52"/>
      <c r="V335" s="52"/>
      <c r="W335" s="50"/>
    </row>
    <row r="336" ht="14.25" customHeight="1">
      <c r="F336" s="28"/>
      <c r="K336" s="28"/>
      <c r="M336" s="51"/>
      <c r="N336" s="52"/>
      <c r="O336" s="52"/>
      <c r="P336" s="52"/>
      <c r="Q336" s="52"/>
      <c r="R336" s="50"/>
      <c r="S336" s="52"/>
      <c r="T336" s="52"/>
      <c r="U336" s="52"/>
      <c r="V336" s="52"/>
      <c r="W336" s="50"/>
    </row>
    <row r="337" ht="14.25" customHeight="1">
      <c r="F337" s="28"/>
      <c r="K337" s="28"/>
      <c r="M337" s="51"/>
      <c r="N337" s="52"/>
      <c r="O337" s="52"/>
      <c r="P337" s="52"/>
      <c r="Q337" s="52"/>
      <c r="R337" s="50"/>
      <c r="S337" s="52"/>
      <c r="T337" s="52"/>
      <c r="U337" s="52"/>
      <c r="V337" s="52"/>
      <c r="W337" s="50"/>
    </row>
    <row r="338" ht="14.25" customHeight="1">
      <c r="F338" s="28"/>
      <c r="K338" s="28"/>
      <c r="M338" s="51"/>
      <c r="N338" s="52"/>
      <c r="O338" s="52"/>
      <c r="P338" s="52"/>
      <c r="Q338" s="52"/>
      <c r="R338" s="50"/>
      <c r="S338" s="52"/>
      <c r="T338" s="52"/>
      <c r="U338" s="52"/>
      <c r="V338" s="52"/>
      <c r="W338" s="50"/>
    </row>
    <row r="339" ht="14.25" customHeight="1">
      <c r="F339" s="28"/>
      <c r="K339" s="28"/>
      <c r="M339" s="51"/>
      <c r="N339" s="52"/>
      <c r="O339" s="52"/>
      <c r="P339" s="52"/>
      <c r="Q339" s="52"/>
      <c r="R339" s="50"/>
      <c r="S339" s="52"/>
      <c r="T339" s="52"/>
      <c r="U339" s="52"/>
      <c r="V339" s="52"/>
      <c r="W339" s="50"/>
    </row>
    <row r="340" ht="14.25" customHeight="1">
      <c r="F340" s="28"/>
      <c r="K340" s="28"/>
      <c r="M340" s="51"/>
      <c r="N340" s="52"/>
      <c r="O340" s="52"/>
      <c r="P340" s="52"/>
      <c r="Q340" s="52"/>
      <c r="R340" s="50"/>
      <c r="S340" s="52"/>
      <c r="T340" s="52"/>
      <c r="U340" s="52"/>
      <c r="V340" s="52"/>
      <c r="W340" s="50"/>
    </row>
    <row r="341" ht="14.25" customHeight="1">
      <c r="F341" s="28"/>
      <c r="K341" s="28"/>
      <c r="M341" s="51"/>
      <c r="N341" s="52"/>
      <c r="O341" s="52"/>
      <c r="P341" s="52"/>
      <c r="Q341" s="52"/>
      <c r="R341" s="50"/>
      <c r="S341" s="52"/>
      <c r="T341" s="52"/>
      <c r="U341" s="52"/>
      <c r="V341" s="52"/>
      <c r="W341" s="50"/>
    </row>
    <row r="342" ht="14.25" customHeight="1">
      <c r="F342" s="28"/>
      <c r="K342" s="28"/>
      <c r="M342" s="51"/>
      <c r="N342" s="52"/>
      <c r="O342" s="52"/>
      <c r="P342" s="52"/>
      <c r="Q342" s="52"/>
      <c r="R342" s="50"/>
      <c r="S342" s="52"/>
      <c r="T342" s="52"/>
      <c r="U342" s="52"/>
      <c r="V342" s="52"/>
      <c r="W342" s="50"/>
    </row>
    <row r="343" ht="14.25" customHeight="1">
      <c r="F343" s="28"/>
      <c r="K343" s="28"/>
      <c r="M343" s="51"/>
      <c r="N343" s="52"/>
      <c r="O343" s="52"/>
      <c r="P343" s="52"/>
      <c r="Q343" s="52"/>
      <c r="R343" s="50"/>
      <c r="S343" s="52"/>
      <c r="T343" s="52"/>
      <c r="U343" s="52"/>
      <c r="V343" s="52"/>
      <c r="W343" s="50"/>
    </row>
    <row r="344" ht="14.25" customHeight="1">
      <c r="F344" s="28"/>
      <c r="K344" s="28"/>
      <c r="M344" s="51"/>
      <c r="N344" s="52"/>
      <c r="O344" s="52"/>
      <c r="P344" s="52"/>
      <c r="Q344" s="52"/>
      <c r="R344" s="50"/>
      <c r="S344" s="52"/>
      <c r="T344" s="52"/>
      <c r="U344" s="52"/>
      <c r="V344" s="52"/>
      <c r="W344" s="50"/>
    </row>
    <row r="345" ht="14.25" customHeight="1">
      <c r="F345" s="28"/>
      <c r="K345" s="28"/>
      <c r="M345" s="51"/>
      <c r="N345" s="52"/>
      <c r="O345" s="52"/>
      <c r="P345" s="52"/>
      <c r="Q345" s="52"/>
      <c r="R345" s="50"/>
      <c r="S345" s="52"/>
      <c r="T345" s="52"/>
      <c r="U345" s="52"/>
      <c r="V345" s="52"/>
      <c r="W345" s="50"/>
    </row>
    <row r="346" ht="14.25" customHeight="1">
      <c r="F346" s="28"/>
      <c r="K346" s="28"/>
      <c r="M346" s="51"/>
      <c r="N346" s="52"/>
      <c r="O346" s="52"/>
      <c r="P346" s="52"/>
      <c r="Q346" s="52"/>
      <c r="R346" s="50"/>
      <c r="S346" s="52"/>
      <c r="T346" s="52"/>
      <c r="U346" s="52"/>
      <c r="V346" s="52"/>
      <c r="W346" s="50"/>
    </row>
    <row r="347" ht="14.25" customHeight="1">
      <c r="F347" s="28"/>
      <c r="K347" s="28"/>
      <c r="M347" s="51"/>
      <c r="N347" s="52"/>
      <c r="O347" s="52"/>
      <c r="P347" s="52"/>
      <c r="Q347" s="52"/>
      <c r="R347" s="50"/>
      <c r="S347" s="52"/>
      <c r="T347" s="52"/>
      <c r="U347" s="52"/>
      <c r="V347" s="52"/>
      <c r="W347" s="50"/>
    </row>
    <row r="348" ht="14.25" customHeight="1">
      <c r="F348" s="28"/>
      <c r="K348" s="28"/>
      <c r="M348" s="51"/>
      <c r="N348" s="52"/>
      <c r="O348" s="52"/>
      <c r="P348" s="52"/>
      <c r="Q348" s="52"/>
      <c r="R348" s="50"/>
      <c r="S348" s="52"/>
      <c r="T348" s="52"/>
      <c r="U348" s="52"/>
      <c r="V348" s="52"/>
      <c r="W348" s="50"/>
    </row>
    <row r="349" ht="14.25" customHeight="1">
      <c r="F349" s="28"/>
      <c r="K349" s="28"/>
      <c r="M349" s="51"/>
      <c r="N349" s="52"/>
      <c r="O349" s="52"/>
      <c r="P349" s="52"/>
      <c r="Q349" s="52"/>
      <c r="R349" s="50"/>
      <c r="S349" s="52"/>
      <c r="T349" s="52"/>
      <c r="U349" s="52"/>
      <c r="V349" s="52"/>
      <c r="W349" s="50"/>
    </row>
    <row r="350" ht="14.25" customHeight="1">
      <c r="F350" s="28"/>
      <c r="K350" s="28"/>
      <c r="M350" s="51"/>
      <c r="N350" s="52"/>
      <c r="O350" s="52"/>
      <c r="P350" s="52"/>
      <c r="Q350" s="52"/>
      <c r="R350" s="50"/>
      <c r="S350" s="52"/>
      <c r="T350" s="52"/>
      <c r="U350" s="52"/>
      <c r="V350" s="52"/>
      <c r="W350" s="50"/>
    </row>
    <row r="351" ht="14.25" customHeight="1">
      <c r="F351" s="28"/>
      <c r="K351" s="28"/>
      <c r="M351" s="51"/>
      <c r="N351" s="52"/>
      <c r="O351" s="52"/>
      <c r="P351" s="52"/>
      <c r="Q351" s="52"/>
      <c r="R351" s="50"/>
      <c r="S351" s="52"/>
      <c r="T351" s="52"/>
      <c r="U351" s="52"/>
      <c r="V351" s="52"/>
      <c r="W351" s="50"/>
    </row>
    <row r="352" ht="14.25" customHeight="1">
      <c r="F352" s="28"/>
      <c r="K352" s="28"/>
      <c r="M352" s="51"/>
      <c r="N352" s="52"/>
      <c r="O352" s="52"/>
      <c r="P352" s="52"/>
      <c r="Q352" s="52"/>
      <c r="R352" s="50"/>
      <c r="S352" s="52"/>
      <c r="T352" s="52"/>
      <c r="U352" s="52"/>
      <c r="V352" s="52"/>
      <c r="W352" s="50"/>
    </row>
    <row r="353" ht="14.25" customHeight="1">
      <c r="F353" s="28"/>
      <c r="K353" s="28"/>
      <c r="M353" s="51"/>
      <c r="N353" s="52"/>
      <c r="O353" s="52"/>
      <c r="P353" s="52"/>
      <c r="Q353" s="52"/>
      <c r="R353" s="50"/>
      <c r="S353" s="52"/>
      <c r="T353" s="52"/>
      <c r="U353" s="52"/>
      <c r="V353" s="52"/>
      <c r="W353" s="50"/>
    </row>
    <row r="354" ht="14.25" customHeight="1">
      <c r="F354" s="28"/>
      <c r="K354" s="28"/>
      <c r="M354" s="51"/>
      <c r="N354" s="52"/>
      <c r="O354" s="52"/>
      <c r="P354" s="52"/>
      <c r="Q354" s="52"/>
      <c r="R354" s="50"/>
      <c r="S354" s="52"/>
      <c r="T354" s="52"/>
      <c r="U354" s="52"/>
      <c r="V354" s="52"/>
      <c r="W354" s="50"/>
    </row>
    <row r="355" ht="14.25" customHeight="1">
      <c r="F355" s="28"/>
      <c r="K355" s="28"/>
      <c r="M355" s="51"/>
      <c r="N355" s="52"/>
      <c r="O355" s="52"/>
      <c r="P355" s="52"/>
      <c r="Q355" s="52"/>
      <c r="R355" s="50"/>
      <c r="S355" s="52"/>
      <c r="T355" s="52"/>
      <c r="U355" s="52"/>
      <c r="V355" s="52"/>
      <c r="W355" s="50"/>
    </row>
    <row r="356" ht="14.25" customHeight="1">
      <c r="F356" s="28"/>
      <c r="K356" s="28"/>
      <c r="M356" s="51"/>
      <c r="N356" s="52"/>
      <c r="O356" s="52"/>
      <c r="P356" s="52"/>
      <c r="Q356" s="52"/>
      <c r="R356" s="50"/>
      <c r="S356" s="52"/>
      <c r="T356" s="52"/>
      <c r="U356" s="52"/>
      <c r="V356" s="52"/>
      <c r="W356" s="50"/>
    </row>
    <row r="357" ht="14.25" customHeight="1">
      <c r="F357" s="28"/>
      <c r="K357" s="28"/>
      <c r="M357" s="51"/>
      <c r="N357" s="52"/>
      <c r="O357" s="52"/>
      <c r="P357" s="52"/>
      <c r="Q357" s="52"/>
      <c r="R357" s="50"/>
      <c r="S357" s="52"/>
      <c r="T357" s="52"/>
      <c r="U357" s="52"/>
      <c r="V357" s="52"/>
      <c r="W357" s="50"/>
    </row>
    <row r="358" ht="14.25" customHeight="1">
      <c r="F358" s="28"/>
      <c r="K358" s="28"/>
      <c r="M358" s="51"/>
      <c r="N358" s="52"/>
      <c r="O358" s="52"/>
      <c r="P358" s="52"/>
      <c r="Q358" s="52"/>
      <c r="R358" s="50"/>
      <c r="S358" s="52"/>
      <c r="T358" s="52"/>
      <c r="U358" s="52"/>
      <c r="V358" s="52"/>
      <c r="W358" s="50"/>
    </row>
    <row r="359" ht="14.25" customHeight="1">
      <c r="F359" s="28"/>
      <c r="K359" s="28"/>
      <c r="M359" s="51"/>
      <c r="N359" s="52"/>
      <c r="O359" s="52"/>
      <c r="P359" s="52"/>
      <c r="Q359" s="52"/>
      <c r="R359" s="50"/>
      <c r="S359" s="52"/>
      <c r="T359" s="52"/>
      <c r="U359" s="52"/>
      <c r="V359" s="52"/>
      <c r="W359" s="50"/>
    </row>
    <row r="360" ht="14.25" customHeight="1">
      <c r="F360" s="28"/>
      <c r="K360" s="28"/>
      <c r="M360" s="51"/>
      <c r="N360" s="52"/>
      <c r="O360" s="52"/>
      <c r="P360" s="52"/>
      <c r="Q360" s="52"/>
      <c r="R360" s="50"/>
      <c r="S360" s="52"/>
      <c r="T360" s="52"/>
      <c r="U360" s="52"/>
      <c r="V360" s="52"/>
      <c r="W360" s="50"/>
    </row>
    <row r="361" ht="14.25" customHeight="1">
      <c r="F361" s="28"/>
      <c r="K361" s="28"/>
      <c r="M361" s="51"/>
      <c r="N361" s="52"/>
      <c r="O361" s="52"/>
      <c r="P361" s="52"/>
      <c r="Q361" s="52"/>
      <c r="R361" s="50"/>
      <c r="S361" s="52"/>
      <c r="T361" s="52"/>
      <c r="U361" s="52"/>
      <c r="V361" s="52"/>
      <c r="W361" s="50"/>
    </row>
    <row r="362" ht="14.25" customHeight="1">
      <c r="F362" s="28"/>
      <c r="K362" s="28"/>
      <c r="M362" s="51"/>
      <c r="N362" s="52"/>
      <c r="O362" s="52"/>
      <c r="P362" s="52"/>
      <c r="Q362" s="52"/>
      <c r="R362" s="50"/>
      <c r="S362" s="52"/>
      <c r="T362" s="52"/>
      <c r="U362" s="52"/>
      <c r="V362" s="52"/>
      <c r="W362" s="50"/>
    </row>
    <row r="363" ht="14.25" customHeight="1">
      <c r="F363" s="28"/>
      <c r="K363" s="28"/>
      <c r="M363" s="51"/>
      <c r="N363" s="52"/>
      <c r="O363" s="52"/>
      <c r="P363" s="52"/>
      <c r="Q363" s="52"/>
      <c r="R363" s="50"/>
      <c r="S363" s="52"/>
      <c r="T363" s="52"/>
      <c r="U363" s="52"/>
      <c r="V363" s="52"/>
      <c r="W363" s="50"/>
    </row>
    <row r="364" ht="14.25" customHeight="1">
      <c r="F364" s="28"/>
      <c r="K364" s="28"/>
      <c r="M364" s="51"/>
      <c r="N364" s="52"/>
      <c r="O364" s="52"/>
      <c r="P364" s="52"/>
      <c r="Q364" s="52"/>
      <c r="R364" s="50"/>
      <c r="S364" s="52"/>
      <c r="T364" s="52"/>
      <c r="U364" s="52"/>
      <c r="V364" s="52"/>
      <c r="W364" s="50"/>
    </row>
    <row r="365" ht="14.25" customHeight="1">
      <c r="F365" s="28"/>
      <c r="K365" s="28"/>
      <c r="M365" s="51"/>
      <c r="N365" s="52"/>
      <c r="O365" s="52"/>
      <c r="P365" s="52"/>
      <c r="Q365" s="52"/>
      <c r="R365" s="50"/>
      <c r="S365" s="52"/>
      <c r="T365" s="52"/>
      <c r="U365" s="52"/>
      <c r="V365" s="52"/>
      <c r="W365" s="50"/>
    </row>
    <row r="366" ht="14.25" customHeight="1">
      <c r="F366" s="28"/>
      <c r="K366" s="28"/>
      <c r="M366" s="51"/>
      <c r="N366" s="52"/>
      <c r="O366" s="52"/>
      <c r="P366" s="52"/>
      <c r="Q366" s="52"/>
      <c r="R366" s="50"/>
      <c r="S366" s="52"/>
      <c r="T366" s="52"/>
      <c r="U366" s="52"/>
      <c r="V366" s="52"/>
      <c r="W366" s="50"/>
    </row>
    <row r="367" ht="14.25" customHeight="1">
      <c r="F367" s="28"/>
      <c r="K367" s="28"/>
      <c r="M367" s="51"/>
      <c r="N367" s="52"/>
      <c r="O367" s="52"/>
      <c r="P367" s="52"/>
      <c r="Q367" s="52"/>
      <c r="R367" s="50"/>
      <c r="S367" s="52"/>
      <c r="T367" s="52"/>
      <c r="U367" s="52"/>
      <c r="V367" s="52"/>
      <c r="W367" s="50"/>
    </row>
    <row r="368" ht="14.25" customHeight="1">
      <c r="F368" s="28"/>
      <c r="K368" s="28"/>
      <c r="M368" s="51"/>
      <c r="N368" s="52"/>
      <c r="O368" s="52"/>
      <c r="P368" s="52"/>
      <c r="Q368" s="52"/>
      <c r="R368" s="50"/>
      <c r="S368" s="52"/>
      <c r="T368" s="52"/>
      <c r="U368" s="52"/>
      <c r="V368" s="52"/>
      <c r="W368" s="50"/>
    </row>
    <row r="369" ht="14.25" customHeight="1">
      <c r="F369" s="28"/>
      <c r="K369" s="28"/>
      <c r="M369" s="51"/>
      <c r="N369" s="52"/>
      <c r="O369" s="52"/>
      <c r="P369" s="52"/>
      <c r="Q369" s="52"/>
      <c r="R369" s="50"/>
      <c r="S369" s="52"/>
      <c r="T369" s="52"/>
      <c r="U369" s="52"/>
      <c r="V369" s="52"/>
      <c r="W369" s="50"/>
    </row>
    <row r="370" ht="14.25" customHeight="1">
      <c r="F370" s="28"/>
      <c r="K370" s="28"/>
      <c r="M370" s="51"/>
      <c r="N370" s="52"/>
      <c r="O370" s="52"/>
      <c r="P370" s="52"/>
      <c r="Q370" s="52"/>
      <c r="R370" s="50"/>
      <c r="S370" s="52"/>
      <c r="T370" s="52"/>
      <c r="U370" s="52"/>
      <c r="V370" s="52"/>
      <c r="W370" s="50"/>
    </row>
    <row r="371" ht="14.25" customHeight="1">
      <c r="F371" s="28"/>
      <c r="K371" s="28"/>
      <c r="M371" s="51"/>
      <c r="N371" s="52"/>
      <c r="O371" s="52"/>
      <c r="P371" s="52"/>
      <c r="Q371" s="52"/>
      <c r="R371" s="50"/>
      <c r="S371" s="52"/>
      <c r="T371" s="52"/>
      <c r="U371" s="52"/>
      <c r="V371" s="52"/>
      <c r="W371" s="50"/>
    </row>
    <row r="372" ht="14.25" customHeight="1">
      <c r="F372" s="28"/>
      <c r="K372" s="28"/>
      <c r="M372" s="51"/>
      <c r="N372" s="52"/>
      <c r="O372" s="52"/>
      <c r="P372" s="52"/>
      <c r="Q372" s="52"/>
      <c r="R372" s="50"/>
      <c r="S372" s="52"/>
      <c r="T372" s="52"/>
      <c r="U372" s="52"/>
      <c r="V372" s="52"/>
      <c r="W372" s="50"/>
    </row>
    <row r="373" ht="14.25" customHeight="1">
      <c r="F373" s="28"/>
      <c r="K373" s="28"/>
      <c r="M373" s="51"/>
      <c r="N373" s="52"/>
      <c r="O373" s="52"/>
      <c r="P373" s="52"/>
      <c r="Q373" s="52"/>
      <c r="R373" s="50"/>
      <c r="S373" s="52"/>
      <c r="T373" s="52"/>
      <c r="U373" s="52"/>
      <c r="V373" s="52"/>
      <c r="W373" s="50"/>
    </row>
    <row r="374" ht="14.25" customHeight="1">
      <c r="F374" s="28"/>
      <c r="K374" s="28"/>
      <c r="M374" s="51"/>
      <c r="N374" s="52"/>
      <c r="O374" s="52"/>
      <c r="P374" s="52"/>
      <c r="Q374" s="52"/>
      <c r="R374" s="50"/>
      <c r="S374" s="52"/>
      <c r="T374" s="52"/>
      <c r="U374" s="52"/>
      <c r="V374" s="52"/>
      <c r="W374" s="50"/>
    </row>
    <row r="375" ht="14.25" customHeight="1">
      <c r="F375" s="28"/>
      <c r="K375" s="28"/>
      <c r="M375" s="51"/>
      <c r="N375" s="52"/>
      <c r="O375" s="52"/>
      <c r="P375" s="52"/>
      <c r="Q375" s="52"/>
      <c r="R375" s="50"/>
      <c r="S375" s="52"/>
      <c r="T375" s="52"/>
      <c r="U375" s="52"/>
      <c r="V375" s="52"/>
      <c r="W375" s="50"/>
    </row>
    <row r="376" ht="14.25" customHeight="1">
      <c r="F376" s="28"/>
      <c r="K376" s="28"/>
      <c r="M376" s="51"/>
      <c r="N376" s="52"/>
      <c r="O376" s="52"/>
      <c r="P376" s="52"/>
      <c r="Q376" s="52"/>
      <c r="R376" s="50"/>
      <c r="S376" s="52"/>
      <c r="T376" s="52"/>
      <c r="U376" s="52"/>
      <c r="V376" s="52"/>
      <c r="W376" s="50"/>
    </row>
    <row r="377" ht="14.25" customHeight="1">
      <c r="F377" s="28"/>
      <c r="K377" s="28"/>
      <c r="M377" s="51"/>
      <c r="N377" s="52"/>
      <c r="O377" s="52"/>
      <c r="P377" s="52"/>
      <c r="Q377" s="52"/>
      <c r="R377" s="50"/>
      <c r="S377" s="52"/>
      <c r="T377" s="52"/>
      <c r="U377" s="52"/>
      <c r="V377" s="52"/>
      <c r="W377" s="50"/>
    </row>
    <row r="378" ht="14.25" customHeight="1">
      <c r="F378" s="28"/>
      <c r="K378" s="28"/>
      <c r="M378" s="51"/>
      <c r="N378" s="52"/>
      <c r="O378" s="52"/>
      <c r="P378" s="52"/>
      <c r="Q378" s="52"/>
      <c r="R378" s="50"/>
      <c r="S378" s="52"/>
      <c r="T378" s="52"/>
      <c r="U378" s="52"/>
      <c r="V378" s="52"/>
      <c r="W378" s="50"/>
    </row>
    <row r="379" ht="14.25" customHeight="1">
      <c r="F379" s="28"/>
      <c r="K379" s="28"/>
      <c r="M379" s="51"/>
      <c r="N379" s="52"/>
      <c r="O379" s="52"/>
      <c r="P379" s="52"/>
      <c r="Q379" s="52"/>
      <c r="R379" s="50"/>
      <c r="S379" s="52"/>
      <c r="T379" s="52"/>
      <c r="U379" s="52"/>
      <c r="V379" s="52"/>
      <c r="W379" s="50"/>
    </row>
    <row r="380" ht="14.25" customHeight="1">
      <c r="F380" s="28"/>
      <c r="K380" s="28"/>
      <c r="M380" s="51"/>
      <c r="N380" s="52"/>
      <c r="O380" s="52"/>
      <c r="P380" s="52"/>
      <c r="Q380" s="52"/>
      <c r="R380" s="50"/>
      <c r="S380" s="52"/>
      <c r="T380" s="52"/>
      <c r="U380" s="52"/>
      <c r="V380" s="52"/>
      <c r="W380" s="50"/>
    </row>
    <row r="381" ht="14.25" customHeight="1">
      <c r="F381" s="28"/>
      <c r="K381" s="28"/>
      <c r="M381" s="51"/>
      <c r="N381" s="52"/>
      <c r="O381" s="52"/>
      <c r="P381" s="52"/>
      <c r="Q381" s="52"/>
      <c r="R381" s="50"/>
      <c r="S381" s="52"/>
      <c r="T381" s="52"/>
      <c r="U381" s="52"/>
      <c r="V381" s="52"/>
      <c r="W381" s="50"/>
    </row>
    <row r="382" ht="14.25" customHeight="1">
      <c r="F382" s="28"/>
      <c r="K382" s="28"/>
      <c r="M382" s="51"/>
      <c r="N382" s="52"/>
      <c r="O382" s="52"/>
      <c r="P382" s="52"/>
      <c r="Q382" s="52"/>
      <c r="R382" s="50"/>
      <c r="S382" s="52"/>
      <c r="T382" s="52"/>
      <c r="U382" s="52"/>
      <c r="V382" s="52"/>
      <c r="W382" s="50"/>
    </row>
    <row r="383" ht="14.25" customHeight="1">
      <c r="F383" s="28"/>
      <c r="K383" s="28"/>
      <c r="M383" s="51"/>
      <c r="N383" s="52"/>
      <c r="O383" s="52"/>
      <c r="P383" s="52"/>
      <c r="Q383" s="52"/>
      <c r="R383" s="50"/>
      <c r="S383" s="52"/>
      <c r="T383" s="52"/>
      <c r="U383" s="52"/>
      <c r="V383" s="52"/>
      <c r="W383" s="50"/>
    </row>
    <row r="384" ht="14.25" customHeight="1">
      <c r="F384" s="28"/>
      <c r="K384" s="28"/>
      <c r="M384" s="51"/>
      <c r="N384" s="52"/>
      <c r="O384" s="52"/>
      <c r="P384" s="52"/>
      <c r="Q384" s="52"/>
      <c r="R384" s="50"/>
      <c r="S384" s="52"/>
      <c r="T384" s="52"/>
      <c r="U384" s="52"/>
      <c r="V384" s="52"/>
      <c r="W384" s="50"/>
    </row>
    <row r="385" ht="14.25" customHeight="1">
      <c r="F385" s="28"/>
      <c r="K385" s="28"/>
      <c r="M385" s="51"/>
      <c r="N385" s="52"/>
      <c r="O385" s="52"/>
      <c r="P385" s="52"/>
      <c r="Q385" s="52"/>
      <c r="R385" s="50"/>
      <c r="S385" s="52"/>
      <c r="T385" s="52"/>
      <c r="U385" s="52"/>
      <c r="V385" s="52"/>
      <c r="W385" s="50"/>
    </row>
    <row r="386" ht="14.25" customHeight="1">
      <c r="F386" s="28"/>
      <c r="K386" s="28"/>
      <c r="M386" s="51"/>
      <c r="N386" s="52"/>
      <c r="O386" s="52"/>
      <c r="P386" s="52"/>
      <c r="Q386" s="52"/>
      <c r="R386" s="50"/>
      <c r="S386" s="52"/>
      <c r="T386" s="52"/>
      <c r="U386" s="52"/>
      <c r="V386" s="52"/>
      <c r="W386" s="50"/>
    </row>
    <row r="387" ht="14.25" customHeight="1">
      <c r="F387" s="28"/>
      <c r="K387" s="28"/>
      <c r="M387" s="51"/>
      <c r="N387" s="52"/>
      <c r="O387" s="52"/>
      <c r="P387" s="52"/>
      <c r="Q387" s="52"/>
      <c r="R387" s="50"/>
      <c r="S387" s="52"/>
      <c r="T387" s="52"/>
      <c r="U387" s="52"/>
      <c r="V387" s="52"/>
      <c r="W387" s="50"/>
    </row>
    <row r="388" ht="14.25" customHeight="1">
      <c r="F388" s="28"/>
      <c r="K388" s="28"/>
      <c r="M388" s="51"/>
      <c r="N388" s="52"/>
      <c r="O388" s="52"/>
      <c r="P388" s="52"/>
      <c r="Q388" s="52"/>
      <c r="R388" s="50"/>
      <c r="S388" s="52"/>
      <c r="T388" s="52"/>
      <c r="U388" s="52"/>
      <c r="V388" s="52"/>
      <c r="W388" s="50"/>
    </row>
    <row r="389" ht="14.25" customHeight="1">
      <c r="F389" s="28"/>
      <c r="K389" s="28"/>
      <c r="M389" s="51"/>
      <c r="N389" s="52"/>
      <c r="O389" s="52"/>
      <c r="P389" s="52"/>
      <c r="Q389" s="52"/>
      <c r="R389" s="50"/>
      <c r="S389" s="52"/>
      <c r="T389" s="52"/>
      <c r="U389" s="52"/>
      <c r="V389" s="52"/>
      <c r="W389" s="50"/>
    </row>
    <row r="390" ht="14.25" customHeight="1">
      <c r="F390" s="28"/>
      <c r="K390" s="28"/>
      <c r="M390" s="51"/>
      <c r="N390" s="52"/>
      <c r="O390" s="52"/>
      <c r="P390" s="52"/>
      <c r="Q390" s="52"/>
      <c r="R390" s="50"/>
      <c r="S390" s="52"/>
      <c r="T390" s="52"/>
      <c r="U390" s="52"/>
      <c r="V390" s="52"/>
      <c r="W390" s="50"/>
    </row>
    <row r="391" ht="14.25" customHeight="1">
      <c r="F391" s="28"/>
      <c r="K391" s="28"/>
      <c r="M391" s="51"/>
      <c r="N391" s="52"/>
      <c r="O391" s="52"/>
      <c r="P391" s="52"/>
      <c r="Q391" s="52"/>
      <c r="R391" s="50"/>
      <c r="S391" s="52"/>
      <c r="T391" s="52"/>
      <c r="U391" s="52"/>
      <c r="V391" s="52"/>
      <c r="W391" s="50"/>
    </row>
    <row r="392" ht="14.25" customHeight="1">
      <c r="F392" s="28"/>
      <c r="K392" s="28"/>
      <c r="M392" s="51"/>
      <c r="N392" s="52"/>
      <c r="O392" s="52"/>
      <c r="P392" s="52"/>
      <c r="Q392" s="52"/>
      <c r="R392" s="50"/>
      <c r="S392" s="52"/>
      <c r="T392" s="52"/>
      <c r="U392" s="52"/>
      <c r="V392" s="52"/>
      <c r="W392" s="50"/>
    </row>
    <row r="393" ht="14.25" customHeight="1">
      <c r="F393" s="28"/>
      <c r="K393" s="28"/>
      <c r="M393" s="51"/>
      <c r="N393" s="52"/>
      <c r="O393" s="52"/>
      <c r="P393" s="52"/>
      <c r="Q393" s="52"/>
      <c r="R393" s="50"/>
      <c r="S393" s="52"/>
      <c r="T393" s="52"/>
      <c r="U393" s="52"/>
      <c r="V393" s="52"/>
      <c r="W393" s="50"/>
    </row>
    <row r="394" ht="14.25" customHeight="1">
      <c r="F394" s="28"/>
      <c r="K394" s="28"/>
      <c r="M394" s="51"/>
      <c r="N394" s="52"/>
      <c r="O394" s="52"/>
      <c r="P394" s="52"/>
      <c r="Q394" s="52"/>
      <c r="R394" s="50"/>
      <c r="S394" s="52"/>
      <c r="T394" s="52"/>
      <c r="U394" s="52"/>
      <c r="V394" s="52"/>
      <c r="W394" s="50"/>
    </row>
    <row r="395" ht="14.25" customHeight="1">
      <c r="F395" s="28"/>
      <c r="K395" s="28"/>
      <c r="M395" s="51"/>
      <c r="N395" s="52"/>
      <c r="O395" s="52"/>
      <c r="P395" s="52"/>
      <c r="Q395" s="52"/>
      <c r="R395" s="50"/>
      <c r="S395" s="52"/>
      <c r="T395" s="52"/>
      <c r="U395" s="52"/>
      <c r="V395" s="52"/>
      <c r="W395" s="50"/>
    </row>
    <row r="396" ht="14.25" customHeight="1">
      <c r="F396" s="28"/>
      <c r="K396" s="28"/>
      <c r="M396" s="51"/>
      <c r="N396" s="52"/>
      <c r="O396" s="52"/>
      <c r="P396" s="52"/>
      <c r="Q396" s="52"/>
      <c r="R396" s="50"/>
      <c r="S396" s="52"/>
      <c r="T396" s="52"/>
      <c r="U396" s="52"/>
      <c r="V396" s="52"/>
      <c r="W396" s="50"/>
    </row>
    <row r="397" ht="14.25" customHeight="1">
      <c r="F397" s="28"/>
      <c r="K397" s="28"/>
      <c r="M397" s="51"/>
      <c r="N397" s="52"/>
      <c r="O397" s="52"/>
      <c r="P397" s="52"/>
      <c r="Q397" s="52"/>
      <c r="R397" s="50"/>
      <c r="S397" s="52"/>
      <c r="T397" s="52"/>
      <c r="U397" s="52"/>
      <c r="V397" s="52"/>
      <c r="W397" s="50"/>
    </row>
    <row r="398" ht="14.25" customHeight="1">
      <c r="F398" s="28"/>
      <c r="K398" s="28"/>
      <c r="M398" s="51"/>
      <c r="N398" s="52"/>
      <c r="O398" s="52"/>
      <c r="P398" s="52"/>
      <c r="Q398" s="52"/>
      <c r="R398" s="50"/>
      <c r="S398" s="52"/>
      <c r="T398" s="52"/>
      <c r="U398" s="52"/>
      <c r="V398" s="52"/>
      <c r="W398" s="50"/>
    </row>
    <row r="399" ht="14.25" customHeight="1">
      <c r="F399" s="28"/>
      <c r="K399" s="28"/>
      <c r="M399" s="51"/>
      <c r="N399" s="52"/>
      <c r="O399" s="52"/>
      <c r="P399" s="52"/>
      <c r="Q399" s="52"/>
      <c r="R399" s="50"/>
      <c r="S399" s="52"/>
      <c r="T399" s="52"/>
      <c r="U399" s="52"/>
      <c r="V399" s="52"/>
      <c r="W399" s="50"/>
    </row>
    <row r="400" ht="14.25" customHeight="1">
      <c r="F400" s="28"/>
      <c r="K400" s="28"/>
      <c r="M400" s="51"/>
      <c r="N400" s="52"/>
      <c r="O400" s="52"/>
      <c r="P400" s="52"/>
      <c r="Q400" s="52"/>
      <c r="R400" s="50"/>
      <c r="S400" s="52"/>
      <c r="T400" s="52"/>
      <c r="U400" s="52"/>
      <c r="V400" s="52"/>
      <c r="W400" s="50"/>
    </row>
    <row r="401" ht="14.25" customHeight="1">
      <c r="F401" s="28"/>
      <c r="K401" s="28"/>
      <c r="M401" s="51"/>
      <c r="N401" s="52"/>
      <c r="O401" s="52"/>
      <c r="P401" s="52"/>
      <c r="Q401" s="52"/>
      <c r="R401" s="50"/>
      <c r="S401" s="52"/>
      <c r="T401" s="52"/>
      <c r="U401" s="52"/>
      <c r="V401" s="52"/>
      <c r="W401" s="50"/>
    </row>
    <row r="402" ht="14.25" customHeight="1">
      <c r="F402" s="28"/>
      <c r="K402" s="28"/>
      <c r="M402" s="51"/>
      <c r="N402" s="52"/>
      <c r="O402" s="52"/>
      <c r="P402" s="52"/>
      <c r="Q402" s="52"/>
      <c r="R402" s="50"/>
      <c r="S402" s="52"/>
      <c r="T402" s="52"/>
      <c r="U402" s="52"/>
      <c r="V402" s="52"/>
      <c r="W402" s="50"/>
    </row>
    <row r="403" ht="14.25" customHeight="1">
      <c r="F403" s="28"/>
      <c r="K403" s="28"/>
      <c r="M403" s="51"/>
      <c r="N403" s="52"/>
      <c r="O403" s="52"/>
      <c r="P403" s="52"/>
      <c r="Q403" s="52"/>
      <c r="R403" s="50"/>
      <c r="S403" s="52"/>
      <c r="T403" s="52"/>
      <c r="U403" s="52"/>
      <c r="V403" s="52"/>
      <c r="W403" s="50"/>
    </row>
    <row r="404" ht="14.25" customHeight="1">
      <c r="F404" s="28"/>
      <c r="K404" s="28"/>
      <c r="M404" s="51"/>
      <c r="N404" s="52"/>
      <c r="O404" s="52"/>
      <c r="P404" s="52"/>
      <c r="Q404" s="52"/>
      <c r="R404" s="50"/>
      <c r="S404" s="52"/>
      <c r="T404" s="52"/>
      <c r="U404" s="52"/>
      <c r="V404" s="52"/>
      <c r="W404" s="50"/>
    </row>
    <row r="405" ht="14.25" customHeight="1">
      <c r="F405" s="28"/>
      <c r="K405" s="28"/>
      <c r="M405" s="51"/>
      <c r="N405" s="52"/>
      <c r="O405" s="52"/>
      <c r="P405" s="52"/>
      <c r="Q405" s="52"/>
      <c r="R405" s="50"/>
      <c r="S405" s="52"/>
      <c r="T405" s="52"/>
      <c r="U405" s="52"/>
      <c r="V405" s="52"/>
      <c r="W405" s="50"/>
    </row>
    <row r="406" ht="14.25" customHeight="1">
      <c r="F406" s="28"/>
      <c r="K406" s="28"/>
      <c r="M406" s="51"/>
      <c r="N406" s="52"/>
      <c r="O406" s="52"/>
      <c r="P406" s="52"/>
      <c r="Q406" s="52"/>
      <c r="R406" s="50"/>
      <c r="S406" s="52"/>
      <c r="T406" s="52"/>
      <c r="U406" s="52"/>
      <c r="V406" s="52"/>
      <c r="W406" s="50"/>
    </row>
    <row r="407" ht="14.25" customHeight="1">
      <c r="F407" s="28"/>
      <c r="K407" s="28"/>
      <c r="M407" s="51"/>
      <c r="N407" s="52"/>
      <c r="O407" s="52"/>
      <c r="P407" s="52"/>
      <c r="Q407" s="52"/>
      <c r="R407" s="50"/>
      <c r="S407" s="52"/>
      <c r="T407" s="52"/>
      <c r="U407" s="52"/>
      <c r="V407" s="52"/>
      <c r="W407" s="50"/>
    </row>
    <row r="408" ht="14.25" customHeight="1">
      <c r="F408" s="28"/>
      <c r="K408" s="28"/>
      <c r="M408" s="51"/>
      <c r="N408" s="52"/>
      <c r="O408" s="52"/>
      <c r="P408" s="52"/>
      <c r="Q408" s="52"/>
      <c r="R408" s="50"/>
      <c r="S408" s="52"/>
      <c r="T408" s="52"/>
      <c r="U408" s="52"/>
      <c r="V408" s="52"/>
      <c r="W408" s="50"/>
    </row>
    <row r="409" ht="14.25" customHeight="1">
      <c r="F409" s="28"/>
      <c r="K409" s="28"/>
      <c r="M409" s="51"/>
      <c r="N409" s="52"/>
      <c r="O409" s="52"/>
      <c r="P409" s="52"/>
      <c r="Q409" s="52"/>
      <c r="R409" s="50"/>
      <c r="S409" s="52"/>
      <c r="T409" s="52"/>
      <c r="U409" s="52"/>
      <c r="V409" s="52"/>
      <c r="W409" s="50"/>
    </row>
    <row r="410" ht="14.25" customHeight="1">
      <c r="F410" s="28"/>
      <c r="K410" s="28"/>
      <c r="M410" s="51"/>
      <c r="N410" s="52"/>
      <c r="O410" s="52"/>
      <c r="P410" s="52"/>
      <c r="Q410" s="52"/>
      <c r="R410" s="50"/>
      <c r="S410" s="52"/>
      <c r="T410" s="52"/>
      <c r="U410" s="52"/>
      <c r="V410" s="52"/>
      <c r="W410" s="50"/>
    </row>
    <row r="411" ht="14.25" customHeight="1">
      <c r="F411" s="28"/>
      <c r="K411" s="28"/>
      <c r="M411" s="51"/>
      <c r="N411" s="52"/>
      <c r="O411" s="52"/>
      <c r="P411" s="52"/>
      <c r="Q411" s="52"/>
      <c r="R411" s="50"/>
      <c r="S411" s="52"/>
      <c r="T411" s="52"/>
      <c r="U411" s="52"/>
      <c r="V411" s="52"/>
      <c r="W411" s="50"/>
    </row>
    <row r="412" ht="14.25" customHeight="1">
      <c r="F412" s="28"/>
      <c r="K412" s="28"/>
      <c r="M412" s="51"/>
      <c r="N412" s="52"/>
      <c r="O412" s="52"/>
      <c r="P412" s="52"/>
      <c r="Q412" s="52"/>
      <c r="R412" s="50"/>
      <c r="S412" s="52"/>
      <c r="T412" s="52"/>
      <c r="U412" s="52"/>
      <c r="V412" s="52"/>
      <c r="W412" s="50"/>
    </row>
    <row r="413" ht="14.25" customHeight="1">
      <c r="F413" s="28"/>
      <c r="K413" s="28"/>
      <c r="M413" s="51"/>
      <c r="N413" s="52"/>
      <c r="O413" s="52"/>
      <c r="P413" s="52"/>
      <c r="Q413" s="52"/>
      <c r="R413" s="50"/>
      <c r="S413" s="52"/>
      <c r="T413" s="52"/>
      <c r="U413" s="52"/>
      <c r="V413" s="52"/>
      <c r="W413" s="50"/>
    </row>
    <row r="414" ht="14.25" customHeight="1">
      <c r="F414" s="28"/>
      <c r="K414" s="28"/>
      <c r="M414" s="51"/>
      <c r="N414" s="52"/>
      <c r="O414" s="52"/>
      <c r="P414" s="52"/>
      <c r="Q414" s="52"/>
      <c r="R414" s="50"/>
      <c r="S414" s="52"/>
      <c r="T414" s="52"/>
      <c r="U414" s="52"/>
      <c r="V414" s="52"/>
      <c r="W414" s="50"/>
    </row>
    <row r="415" ht="14.25" customHeight="1">
      <c r="F415" s="28"/>
      <c r="K415" s="28"/>
      <c r="M415" s="51"/>
      <c r="N415" s="52"/>
      <c r="O415" s="52"/>
      <c r="P415" s="52"/>
      <c r="Q415" s="52"/>
      <c r="R415" s="50"/>
      <c r="S415" s="52"/>
      <c r="T415" s="52"/>
      <c r="U415" s="52"/>
      <c r="V415" s="52"/>
      <c r="W415" s="50"/>
    </row>
    <row r="416" ht="14.25" customHeight="1">
      <c r="F416" s="28"/>
      <c r="K416" s="28"/>
      <c r="M416" s="51"/>
      <c r="N416" s="52"/>
      <c r="O416" s="52"/>
      <c r="P416" s="52"/>
      <c r="Q416" s="52"/>
      <c r="R416" s="50"/>
      <c r="S416" s="52"/>
      <c r="T416" s="52"/>
      <c r="U416" s="52"/>
      <c r="V416" s="52"/>
      <c r="W416" s="50"/>
    </row>
    <row r="417" ht="14.25" customHeight="1">
      <c r="F417" s="28"/>
      <c r="K417" s="28"/>
      <c r="M417" s="51"/>
      <c r="N417" s="52"/>
      <c r="O417" s="52"/>
      <c r="P417" s="52"/>
      <c r="Q417" s="52"/>
      <c r="R417" s="50"/>
      <c r="S417" s="52"/>
      <c r="T417" s="52"/>
      <c r="U417" s="52"/>
      <c r="V417" s="52"/>
      <c r="W417" s="50"/>
    </row>
    <row r="418" ht="14.25" customHeight="1">
      <c r="F418" s="28"/>
      <c r="K418" s="28"/>
      <c r="M418" s="51"/>
      <c r="N418" s="52"/>
      <c r="O418" s="52"/>
      <c r="P418" s="52"/>
      <c r="Q418" s="52"/>
      <c r="R418" s="50"/>
      <c r="S418" s="52"/>
      <c r="T418" s="52"/>
      <c r="U418" s="52"/>
      <c r="V418" s="52"/>
      <c r="W418" s="50"/>
    </row>
    <row r="419" ht="14.25" customHeight="1">
      <c r="F419" s="28"/>
      <c r="K419" s="28"/>
      <c r="M419" s="51"/>
      <c r="N419" s="52"/>
      <c r="O419" s="52"/>
      <c r="P419" s="52"/>
      <c r="Q419" s="52"/>
      <c r="R419" s="50"/>
      <c r="S419" s="52"/>
      <c r="T419" s="52"/>
      <c r="U419" s="52"/>
      <c r="V419" s="52"/>
      <c r="W419" s="50"/>
    </row>
    <row r="420" ht="14.25" customHeight="1">
      <c r="F420" s="28"/>
      <c r="K420" s="28"/>
      <c r="M420" s="51"/>
      <c r="N420" s="52"/>
      <c r="O420" s="52"/>
      <c r="P420" s="52"/>
      <c r="Q420" s="52"/>
      <c r="R420" s="50"/>
      <c r="S420" s="52"/>
      <c r="T420" s="52"/>
      <c r="U420" s="52"/>
      <c r="V420" s="52"/>
      <c r="W420" s="50"/>
    </row>
    <row r="421" ht="14.25" customHeight="1">
      <c r="F421" s="28"/>
      <c r="K421" s="28"/>
      <c r="M421" s="51"/>
      <c r="N421" s="52"/>
      <c r="O421" s="52"/>
      <c r="P421" s="52"/>
      <c r="Q421" s="52"/>
      <c r="R421" s="50"/>
      <c r="S421" s="52"/>
      <c r="T421" s="52"/>
      <c r="U421" s="52"/>
      <c r="V421" s="52"/>
      <c r="W421" s="50"/>
    </row>
    <row r="422" ht="14.25" customHeight="1">
      <c r="F422" s="28"/>
      <c r="K422" s="28"/>
      <c r="M422" s="51"/>
      <c r="N422" s="52"/>
      <c r="O422" s="52"/>
      <c r="P422" s="52"/>
      <c r="Q422" s="52"/>
      <c r="R422" s="50"/>
      <c r="S422" s="52"/>
      <c r="T422" s="52"/>
      <c r="U422" s="52"/>
      <c r="V422" s="52"/>
      <c r="W422" s="50"/>
    </row>
    <row r="423" ht="14.25" customHeight="1">
      <c r="F423" s="28"/>
      <c r="K423" s="28"/>
      <c r="M423" s="51"/>
      <c r="N423" s="52"/>
      <c r="O423" s="52"/>
      <c r="P423" s="52"/>
      <c r="Q423" s="52"/>
      <c r="R423" s="50"/>
      <c r="S423" s="52"/>
      <c r="T423" s="52"/>
      <c r="U423" s="52"/>
      <c r="V423" s="52"/>
      <c r="W423" s="50"/>
    </row>
    <row r="424" ht="14.25" customHeight="1">
      <c r="F424" s="28"/>
      <c r="K424" s="28"/>
      <c r="M424" s="51"/>
      <c r="N424" s="52"/>
      <c r="O424" s="52"/>
      <c r="P424" s="52"/>
      <c r="Q424" s="52"/>
      <c r="R424" s="50"/>
      <c r="S424" s="52"/>
      <c r="T424" s="52"/>
      <c r="U424" s="52"/>
      <c r="V424" s="52"/>
      <c r="W424" s="50"/>
    </row>
    <row r="425" ht="14.25" customHeight="1">
      <c r="F425" s="28"/>
      <c r="K425" s="28"/>
      <c r="M425" s="51"/>
      <c r="N425" s="52"/>
      <c r="O425" s="52"/>
      <c r="P425" s="52"/>
      <c r="Q425" s="52"/>
      <c r="R425" s="50"/>
      <c r="S425" s="52"/>
      <c r="T425" s="52"/>
      <c r="U425" s="52"/>
      <c r="V425" s="52"/>
      <c r="W425" s="50"/>
    </row>
    <row r="426" ht="14.25" customHeight="1">
      <c r="F426" s="28"/>
      <c r="K426" s="28"/>
      <c r="M426" s="51"/>
      <c r="N426" s="52"/>
      <c r="O426" s="52"/>
      <c r="P426" s="52"/>
      <c r="Q426" s="52"/>
      <c r="R426" s="50"/>
      <c r="S426" s="52"/>
      <c r="T426" s="52"/>
      <c r="U426" s="52"/>
      <c r="V426" s="52"/>
      <c r="W426" s="50"/>
    </row>
    <row r="427" ht="14.25" customHeight="1">
      <c r="F427" s="28"/>
      <c r="K427" s="28"/>
      <c r="M427" s="51"/>
      <c r="N427" s="52"/>
      <c r="O427" s="52"/>
      <c r="P427" s="52"/>
      <c r="Q427" s="52"/>
      <c r="R427" s="50"/>
      <c r="S427" s="52"/>
      <c r="T427" s="52"/>
      <c r="U427" s="52"/>
      <c r="V427" s="52"/>
      <c r="W427" s="50"/>
    </row>
    <row r="428" ht="14.25" customHeight="1">
      <c r="F428" s="28"/>
      <c r="K428" s="28"/>
      <c r="M428" s="51"/>
      <c r="N428" s="52"/>
      <c r="O428" s="52"/>
      <c r="P428" s="52"/>
      <c r="Q428" s="52"/>
      <c r="R428" s="50"/>
      <c r="S428" s="52"/>
      <c r="T428" s="52"/>
      <c r="U428" s="52"/>
      <c r="V428" s="52"/>
      <c r="W428" s="50"/>
    </row>
    <row r="429" ht="14.25" customHeight="1">
      <c r="F429" s="28"/>
      <c r="K429" s="28"/>
      <c r="M429" s="51"/>
      <c r="N429" s="52"/>
      <c r="O429" s="52"/>
      <c r="P429" s="52"/>
      <c r="Q429" s="52"/>
      <c r="R429" s="50"/>
      <c r="S429" s="52"/>
      <c r="T429" s="52"/>
      <c r="U429" s="52"/>
      <c r="V429" s="52"/>
      <c r="W429" s="50"/>
    </row>
    <row r="430" ht="14.25" customHeight="1">
      <c r="F430" s="28"/>
      <c r="K430" s="28"/>
      <c r="M430" s="51"/>
      <c r="N430" s="52"/>
      <c r="O430" s="52"/>
      <c r="P430" s="52"/>
      <c r="Q430" s="52"/>
      <c r="R430" s="50"/>
      <c r="S430" s="52"/>
      <c r="T430" s="52"/>
      <c r="U430" s="52"/>
      <c r="V430" s="52"/>
      <c r="W430" s="50"/>
    </row>
    <row r="431" ht="14.25" customHeight="1">
      <c r="F431" s="28"/>
      <c r="K431" s="28"/>
      <c r="M431" s="51"/>
      <c r="N431" s="52"/>
      <c r="O431" s="52"/>
      <c r="P431" s="52"/>
      <c r="Q431" s="52"/>
      <c r="R431" s="50"/>
      <c r="S431" s="52"/>
      <c r="T431" s="52"/>
      <c r="U431" s="52"/>
      <c r="V431" s="52"/>
      <c r="W431" s="50"/>
    </row>
    <row r="432" ht="14.25" customHeight="1">
      <c r="F432" s="28"/>
      <c r="K432" s="28"/>
      <c r="M432" s="51"/>
      <c r="N432" s="52"/>
      <c r="O432" s="52"/>
      <c r="P432" s="52"/>
      <c r="Q432" s="52"/>
      <c r="R432" s="50"/>
      <c r="S432" s="52"/>
      <c r="T432" s="52"/>
      <c r="U432" s="52"/>
      <c r="V432" s="52"/>
      <c r="W432" s="50"/>
    </row>
    <row r="433" ht="14.25" customHeight="1">
      <c r="F433" s="28"/>
      <c r="K433" s="28"/>
      <c r="M433" s="51"/>
      <c r="N433" s="52"/>
      <c r="O433" s="52"/>
      <c r="P433" s="52"/>
      <c r="Q433" s="52"/>
      <c r="R433" s="50"/>
      <c r="S433" s="52"/>
      <c r="T433" s="52"/>
      <c r="U433" s="52"/>
      <c r="V433" s="52"/>
      <c r="W433" s="50"/>
    </row>
    <row r="434" ht="14.25" customHeight="1">
      <c r="F434" s="28"/>
      <c r="K434" s="28"/>
      <c r="M434" s="51"/>
      <c r="N434" s="52"/>
      <c r="O434" s="52"/>
      <c r="P434" s="52"/>
      <c r="Q434" s="52"/>
      <c r="R434" s="50"/>
      <c r="S434" s="52"/>
      <c r="T434" s="52"/>
      <c r="U434" s="52"/>
      <c r="V434" s="52"/>
      <c r="W434" s="50"/>
    </row>
    <row r="435" ht="14.25" customHeight="1">
      <c r="F435" s="28"/>
      <c r="K435" s="28"/>
      <c r="M435" s="51"/>
      <c r="N435" s="52"/>
      <c r="O435" s="52"/>
      <c r="P435" s="52"/>
      <c r="Q435" s="52"/>
      <c r="R435" s="50"/>
      <c r="S435" s="52"/>
      <c r="T435" s="52"/>
      <c r="U435" s="52"/>
      <c r="V435" s="52"/>
      <c r="W435" s="50"/>
    </row>
    <row r="436" ht="14.25" customHeight="1">
      <c r="F436" s="28"/>
      <c r="K436" s="28"/>
      <c r="M436" s="51"/>
      <c r="N436" s="52"/>
      <c r="O436" s="52"/>
      <c r="P436" s="52"/>
      <c r="Q436" s="52"/>
      <c r="R436" s="50"/>
      <c r="S436" s="52"/>
      <c r="T436" s="52"/>
      <c r="U436" s="52"/>
      <c r="V436" s="52"/>
      <c r="W436" s="50"/>
    </row>
    <row r="437" ht="14.25" customHeight="1">
      <c r="F437" s="28"/>
      <c r="K437" s="28"/>
      <c r="M437" s="51"/>
      <c r="N437" s="52"/>
      <c r="O437" s="52"/>
      <c r="P437" s="52"/>
      <c r="Q437" s="52"/>
      <c r="R437" s="50"/>
      <c r="S437" s="52"/>
      <c r="T437" s="52"/>
      <c r="U437" s="52"/>
      <c r="V437" s="52"/>
      <c r="W437" s="50"/>
    </row>
    <row r="438" ht="14.25" customHeight="1">
      <c r="F438" s="28"/>
      <c r="K438" s="28"/>
      <c r="M438" s="51"/>
      <c r="N438" s="52"/>
      <c r="O438" s="52"/>
      <c r="P438" s="52"/>
      <c r="Q438" s="52"/>
      <c r="R438" s="50"/>
      <c r="S438" s="52"/>
      <c r="T438" s="52"/>
      <c r="U438" s="52"/>
      <c r="V438" s="52"/>
      <c r="W438" s="50"/>
    </row>
    <row r="439" ht="14.25" customHeight="1">
      <c r="F439" s="28"/>
      <c r="K439" s="28"/>
      <c r="M439" s="51"/>
      <c r="N439" s="52"/>
      <c r="O439" s="52"/>
      <c r="P439" s="52"/>
      <c r="Q439" s="52"/>
      <c r="R439" s="50"/>
      <c r="S439" s="52"/>
      <c r="T439" s="52"/>
      <c r="U439" s="52"/>
      <c r="V439" s="52"/>
      <c r="W439" s="50"/>
    </row>
    <row r="440" ht="14.25" customHeight="1">
      <c r="F440" s="28"/>
      <c r="K440" s="28"/>
      <c r="M440" s="51"/>
      <c r="N440" s="52"/>
      <c r="O440" s="52"/>
      <c r="P440" s="52"/>
      <c r="Q440" s="52"/>
      <c r="R440" s="50"/>
      <c r="S440" s="52"/>
      <c r="T440" s="52"/>
      <c r="U440" s="52"/>
      <c r="V440" s="52"/>
      <c r="W440" s="50"/>
    </row>
    <row r="441" ht="14.25" customHeight="1">
      <c r="F441" s="28"/>
      <c r="K441" s="28"/>
      <c r="M441" s="51"/>
      <c r="N441" s="52"/>
      <c r="O441" s="52"/>
      <c r="P441" s="52"/>
      <c r="Q441" s="52"/>
      <c r="R441" s="50"/>
      <c r="S441" s="52"/>
      <c r="T441" s="52"/>
      <c r="U441" s="52"/>
      <c r="V441" s="52"/>
      <c r="W441" s="50"/>
    </row>
    <row r="442" ht="14.25" customHeight="1">
      <c r="F442" s="28"/>
      <c r="K442" s="28"/>
      <c r="M442" s="51"/>
      <c r="N442" s="52"/>
      <c r="O442" s="52"/>
      <c r="P442" s="52"/>
      <c r="Q442" s="52"/>
      <c r="R442" s="50"/>
      <c r="S442" s="52"/>
      <c r="T442" s="52"/>
      <c r="U442" s="52"/>
      <c r="V442" s="52"/>
      <c r="W442" s="50"/>
    </row>
    <row r="443" ht="14.25" customHeight="1">
      <c r="F443" s="28"/>
      <c r="K443" s="28"/>
      <c r="M443" s="51"/>
      <c r="N443" s="52"/>
      <c r="O443" s="52"/>
      <c r="P443" s="52"/>
      <c r="Q443" s="52"/>
      <c r="R443" s="50"/>
      <c r="S443" s="52"/>
      <c r="T443" s="52"/>
      <c r="U443" s="52"/>
      <c r="V443" s="52"/>
      <c r="W443" s="50"/>
    </row>
    <row r="444" ht="14.25" customHeight="1">
      <c r="F444" s="28"/>
      <c r="K444" s="28"/>
      <c r="M444" s="51"/>
      <c r="N444" s="52"/>
      <c r="O444" s="52"/>
      <c r="P444" s="52"/>
      <c r="Q444" s="52"/>
      <c r="R444" s="50"/>
      <c r="S444" s="52"/>
      <c r="T444" s="52"/>
      <c r="U444" s="52"/>
      <c r="V444" s="52"/>
      <c r="W444" s="50"/>
    </row>
    <row r="445" ht="14.25" customHeight="1">
      <c r="F445" s="28"/>
      <c r="K445" s="28"/>
      <c r="M445" s="51"/>
      <c r="N445" s="52"/>
      <c r="O445" s="52"/>
      <c r="P445" s="52"/>
      <c r="Q445" s="52"/>
      <c r="R445" s="50"/>
      <c r="S445" s="52"/>
      <c r="T445" s="52"/>
      <c r="U445" s="52"/>
      <c r="V445" s="52"/>
      <c r="W445" s="50"/>
    </row>
    <row r="446" ht="14.25" customHeight="1">
      <c r="F446" s="28"/>
      <c r="K446" s="28"/>
      <c r="M446" s="51"/>
      <c r="N446" s="52"/>
      <c r="O446" s="52"/>
      <c r="P446" s="52"/>
      <c r="Q446" s="52"/>
      <c r="R446" s="50"/>
      <c r="S446" s="52"/>
      <c r="T446" s="52"/>
      <c r="U446" s="52"/>
      <c r="V446" s="52"/>
      <c r="W446" s="50"/>
    </row>
    <row r="447" ht="14.25" customHeight="1">
      <c r="F447" s="28"/>
      <c r="K447" s="28"/>
      <c r="M447" s="51"/>
      <c r="N447" s="52"/>
      <c r="O447" s="52"/>
      <c r="P447" s="52"/>
      <c r="Q447" s="52"/>
      <c r="R447" s="50"/>
      <c r="S447" s="52"/>
      <c r="T447" s="52"/>
      <c r="U447" s="52"/>
      <c r="V447" s="52"/>
      <c r="W447" s="50"/>
    </row>
    <row r="448" ht="14.25" customHeight="1">
      <c r="F448" s="28"/>
      <c r="K448" s="28"/>
      <c r="M448" s="51"/>
      <c r="N448" s="52"/>
      <c r="O448" s="52"/>
      <c r="P448" s="52"/>
      <c r="Q448" s="52"/>
      <c r="R448" s="50"/>
      <c r="S448" s="52"/>
      <c r="T448" s="52"/>
      <c r="U448" s="52"/>
      <c r="V448" s="52"/>
      <c r="W448" s="50"/>
    </row>
    <row r="449" ht="14.25" customHeight="1">
      <c r="F449" s="28"/>
      <c r="K449" s="28"/>
      <c r="M449" s="51"/>
      <c r="N449" s="52"/>
      <c r="O449" s="52"/>
      <c r="P449" s="52"/>
      <c r="Q449" s="52"/>
      <c r="R449" s="50"/>
      <c r="S449" s="52"/>
      <c r="T449" s="52"/>
      <c r="U449" s="52"/>
      <c r="V449" s="52"/>
      <c r="W449" s="50"/>
    </row>
    <row r="450" ht="14.25" customHeight="1">
      <c r="F450" s="28"/>
      <c r="K450" s="28"/>
      <c r="M450" s="51"/>
      <c r="N450" s="52"/>
      <c r="O450" s="52"/>
      <c r="P450" s="52"/>
      <c r="Q450" s="52"/>
      <c r="R450" s="50"/>
      <c r="S450" s="52"/>
      <c r="T450" s="52"/>
      <c r="U450" s="52"/>
      <c r="V450" s="52"/>
      <c r="W450" s="50"/>
    </row>
    <row r="451" ht="14.25" customHeight="1">
      <c r="F451" s="28"/>
      <c r="K451" s="28"/>
      <c r="M451" s="51"/>
      <c r="N451" s="52"/>
      <c r="O451" s="52"/>
      <c r="P451" s="52"/>
      <c r="Q451" s="52"/>
      <c r="R451" s="50"/>
      <c r="S451" s="52"/>
      <c r="T451" s="52"/>
      <c r="U451" s="52"/>
      <c r="V451" s="52"/>
      <c r="W451" s="50"/>
    </row>
    <row r="452" ht="14.25" customHeight="1">
      <c r="F452" s="28"/>
      <c r="K452" s="28"/>
      <c r="M452" s="51"/>
      <c r="N452" s="52"/>
      <c r="O452" s="52"/>
      <c r="P452" s="52"/>
      <c r="Q452" s="52"/>
      <c r="R452" s="50"/>
      <c r="S452" s="52"/>
      <c r="T452" s="52"/>
      <c r="U452" s="52"/>
      <c r="V452" s="52"/>
      <c r="W452" s="50"/>
    </row>
    <row r="453" ht="14.25" customHeight="1">
      <c r="F453" s="28"/>
      <c r="K453" s="28"/>
      <c r="M453" s="51"/>
      <c r="N453" s="52"/>
      <c r="O453" s="52"/>
      <c r="P453" s="52"/>
      <c r="Q453" s="52"/>
      <c r="R453" s="50"/>
      <c r="S453" s="52"/>
      <c r="T453" s="52"/>
      <c r="U453" s="52"/>
      <c r="V453" s="52"/>
      <c r="W453" s="50"/>
    </row>
    <row r="454" ht="14.25" customHeight="1">
      <c r="F454" s="28"/>
      <c r="K454" s="28"/>
      <c r="M454" s="51"/>
      <c r="N454" s="52"/>
      <c r="O454" s="52"/>
      <c r="P454" s="52"/>
      <c r="Q454" s="52"/>
      <c r="R454" s="50"/>
      <c r="S454" s="52"/>
      <c r="T454" s="52"/>
      <c r="U454" s="52"/>
      <c r="V454" s="52"/>
      <c r="W454" s="50"/>
    </row>
    <row r="455" ht="14.25" customHeight="1">
      <c r="F455" s="28"/>
      <c r="K455" s="28"/>
      <c r="M455" s="51"/>
      <c r="N455" s="52"/>
      <c r="O455" s="52"/>
      <c r="P455" s="52"/>
      <c r="Q455" s="52"/>
      <c r="R455" s="50"/>
      <c r="S455" s="52"/>
      <c r="T455" s="52"/>
      <c r="U455" s="52"/>
      <c r="V455" s="52"/>
      <c r="W455" s="50"/>
    </row>
    <row r="456" ht="14.25" customHeight="1">
      <c r="F456" s="28"/>
      <c r="K456" s="28"/>
      <c r="M456" s="51"/>
      <c r="N456" s="52"/>
      <c r="O456" s="52"/>
      <c r="P456" s="52"/>
      <c r="Q456" s="52"/>
      <c r="R456" s="50"/>
      <c r="S456" s="52"/>
      <c r="T456" s="52"/>
      <c r="U456" s="52"/>
      <c r="V456" s="52"/>
      <c r="W456" s="50"/>
    </row>
    <row r="457" ht="14.25" customHeight="1">
      <c r="F457" s="28"/>
      <c r="K457" s="28"/>
      <c r="M457" s="51"/>
      <c r="N457" s="52"/>
      <c r="O457" s="52"/>
      <c r="P457" s="52"/>
      <c r="Q457" s="52"/>
      <c r="R457" s="50"/>
      <c r="S457" s="52"/>
      <c r="T457" s="52"/>
      <c r="U457" s="52"/>
      <c r="V457" s="52"/>
      <c r="W457" s="50"/>
    </row>
    <row r="458" ht="14.25" customHeight="1">
      <c r="F458" s="28"/>
      <c r="K458" s="28"/>
      <c r="M458" s="51"/>
      <c r="N458" s="52"/>
      <c r="O458" s="52"/>
      <c r="P458" s="52"/>
      <c r="Q458" s="52"/>
      <c r="R458" s="50"/>
      <c r="S458" s="52"/>
      <c r="T458" s="52"/>
      <c r="U458" s="52"/>
      <c r="V458" s="52"/>
      <c r="W458" s="50"/>
    </row>
    <row r="459" ht="14.25" customHeight="1">
      <c r="F459" s="28"/>
      <c r="K459" s="28"/>
      <c r="M459" s="51"/>
      <c r="N459" s="52"/>
      <c r="O459" s="52"/>
      <c r="P459" s="52"/>
      <c r="Q459" s="52"/>
      <c r="R459" s="50"/>
      <c r="S459" s="52"/>
      <c r="T459" s="52"/>
      <c r="U459" s="52"/>
      <c r="V459" s="52"/>
      <c r="W459" s="50"/>
    </row>
    <row r="460" ht="14.25" customHeight="1">
      <c r="F460" s="28"/>
      <c r="K460" s="28"/>
      <c r="M460" s="51"/>
      <c r="N460" s="52"/>
      <c r="O460" s="52"/>
      <c r="P460" s="52"/>
      <c r="Q460" s="52"/>
      <c r="R460" s="50"/>
      <c r="S460" s="52"/>
      <c r="T460" s="52"/>
      <c r="U460" s="52"/>
      <c r="V460" s="52"/>
      <c r="W460" s="50"/>
    </row>
    <row r="461" ht="14.25" customHeight="1">
      <c r="F461" s="28"/>
      <c r="K461" s="28"/>
      <c r="M461" s="51"/>
      <c r="N461" s="52"/>
      <c r="O461" s="52"/>
      <c r="P461" s="52"/>
      <c r="Q461" s="52"/>
      <c r="R461" s="50"/>
      <c r="S461" s="52"/>
      <c r="T461" s="52"/>
      <c r="U461" s="52"/>
      <c r="V461" s="52"/>
      <c r="W461" s="50"/>
    </row>
    <row r="462" ht="14.25" customHeight="1">
      <c r="F462" s="28"/>
      <c r="K462" s="28"/>
      <c r="M462" s="51"/>
      <c r="N462" s="52"/>
      <c r="O462" s="52"/>
      <c r="P462" s="52"/>
      <c r="Q462" s="52"/>
      <c r="R462" s="50"/>
      <c r="S462" s="52"/>
      <c r="T462" s="52"/>
      <c r="U462" s="52"/>
      <c r="V462" s="52"/>
      <c r="W462" s="50"/>
    </row>
    <row r="463" ht="14.25" customHeight="1">
      <c r="F463" s="28"/>
      <c r="K463" s="28"/>
      <c r="M463" s="51"/>
      <c r="N463" s="52"/>
      <c r="O463" s="52"/>
      <c r="P463" s="52"/>
      <c r="Q463" s="52"/>
      <c r="R463" s="50"/>
      <c r="S463" s="52"/>
      <c r="T463" s="52"/>
      <c r="U463" s="52"/>
      <c r="V463" s="52"/>
      <c r="W463" s="50"/>
    </row>
    <row r="464" ht="14.25" customHeight="1">
      <c r="F464" s="28"/>
      <c r="K464" s="28"/>
      <c r="M464" s="51"/>
      <c r="N464" s="52"/>
      <c r="O464" s="52"/>
      <c r="P464" s="52"/>
      <c r="Q464" s="52"/>
      <c r="R464" s="50"/>
      <c r="S464" s="52"/>
      <c r="T464" s="52"/>
      <c r="U464" s="52"/>
      <c r="V464" s="52"/>
      <c r="W464" s="50"/>
    </row>
    <row r="465" ht="14.25" customHeight="1">
      <c r="F465" s="28"/>
      <c r="K465" s="28"/>
      <c r="M465" s="51"/>
      <c r="N465" s="52"/>
      <c r="O465" s="52"/>
      <c r="P465" s="52"/>
      <c r="Q465" s="52"/>
      <c r="R465" s="50"/>
      <c r="S465" s="52"/>
      <c r="T465" s="52"/>
      <c r="U465" s="52"/>
      <c r="V465" s="52"/>
      <c r="W465" s="50"/>
    </row>
    <row r="466" ht="14.25" customHeight="1">
      <c r="F466" s="28"/>
      <c r="K466" s="28"/>
      <c r="M466" s="51"/>
      <c r="N466" s="52"/>
      <c r="O466" s="52"/>
      <c r="P466" s="52"/>
      <c r="Q466" s="52"/>
      <c r="R466" s="50"/>
      <c r="S466" s="52"/>
      <c r="T466" s="52"/>
      <c r="U466" s="52"/>
      <c r="V466" s="52"/>
      <c r="W466" s="50"/>
    </row>
    <row r="467" ht="14.25" customHeight="1">
      <c r="F467" s="28"/>
      <c r="K467" s="28"/>
      <c r="M467" s="51"/>
      <c r="N467" s="52"/>
      <c r="O467" s="52"/>
      <c r="P467" s="52"/>
      <c r="Q467" s="52"/>
      <c r="R467" s="50"/>
      <c r="S467" s="52"/>
      <c r="T467" s="52"/>
      <c r="U467" s="52"/>
      <c r="V467" s="52"/>
      <c r="W467" s="50"/>
    </row>
    <row r="468" ht="14.25" customHeight="1">
      <c r="F468" s="28"/>
      <c r="K468" s="28"/>
      <c r="M468" s="51"/>
      <c r="N468" s="52"/>
      <c r="O468" s="52"/>
      <c r="P468" s="52"/>
      <c r="Q468" s="52"/>
      <c r="R468" s="50"/>
      <c r="S468" s="52"/>
      <c r="T468" s="52"/>
      <c r="U468" s="52"/>
      <c r="V468" s="52"/>
      <c r="W468" s="50"/>
    </row>
    <row r="469" ht="14.25" customHeight="1">
      <c r="F469" s="28"/>
      <c r="K469" s="28"/>
      <c r="M469" s="51"/>
      <c r="N469" s="52"/>
      <c r="O469" s="52"/>
      <c r="P469" s="52"/>
      <c r="Q469" s="52"/>
      <c r="R469" s="50"/>
      <c r="S469" s="52"/>
      <c r="T469" s="52"/>
      <c r="U469" s="52"/>
      <c r="V469" s="52"/>
      <c r="W469" s="50"/>
    </row>
    <row r="470" ht="14.25" customHeight="1">
      <c r="F470" s="28"/>
      <c r="K470" s="28"/>
      <c r="M470" s="51"/>
      <c r="N470" s="52"/>
      <c r="O470" s="52"/>
      <c r="P470" s="52"/>
      <c r="Q470" s="52"/>
      <c r="R470" s="50"/>
      <c r="S470" s="52"/>
      <c r="T470" s="52"/>
      <c r="U470" s="52"/>
      <c r="V470" s="52"/>
      <c r="W470" s="50"/>
    </row>
    <row r="471" ht="14.25" customHeight="1">
      <c r="F471" s="28"/>
      <c r="K471" s="28"/>
      <c r="M471" s="51"/>
      <c r="N471" s="52"/>
      <c r="O471" s="52"/>
      <c r="P471" s="52"/>
      <c r="Q471" s="52"/>
      <c r="R471" s="50"/>
      <c r="S471" s="52"/>
      <c r="T471" s="52"/>
      <c r="U471" s="52"/>
      <c r="V471" s="52"/>
      <c r="W471" s="50"/>
    </row>
    <row r="472" ht="14.25" customHeight="1">
      <c r="F472" s="28"/>
      <c r="K472" s="28"/>
      <c r="M472" s="51"/>
      <c r="N472" s="52"/>
      <c r="O472" s="52"/>
      <c r="P472" s="52"/>
      <c r="Q472" s="52"/>
      <c r="R472" s="50"/>
      <c r="S472" s="52"/>
      <c r="T472" s="52"/>
      <c r="U472" s="52"/>
      <c r="V472" s="52"/>
      <c r="W472" s="50"/>
    </row>
    <row r="473" ht="14.25" customHeight="1">
      <c r="F473" s="28"/>
      <c r="K473" s="28"/>
      <c r="M473" s="51"/>
      <c r="N473" s="52"/>
      <c r="O473" s="52"/>
      <c r="P473" s="52"/>
      <c r="Q473" s="52"/>
      <c r="R473" s="50"/>
      <c r="S473" s="52"/>
      <c r="T473" s="52"/>
      <c r="U473" s="52"/>
      <c r="V473" s="52"/>
      <c r="W473" s="50"/>
    </row>
    <row r="474" ht="14.25" customHeight="1">
      <c r="F474" s="28"/>
      <c r="K474" s="28"/>
      <c r="M474" s="51"/>
      <c r="N474" s="52"/>
      <c r="O474" s="52"/>
      <c r="P474" s="52"/>
      <c r="Q474" s="52"/>
      <c r="R474" s="50"/>
      <c r="S474" s="52"/>
      <c r="T474" s="52"/>
      <c r="U474" s="52"/>
      <c r="V474" s="52"/>
      <c r="W474" s="50"/>
    </row>
    <row r="475" ht="14.25" customHeight="1">
      <c r="F475" s="28"/>
      <c r="K475" s="28"/>
      <c r="M475" s="51"/>
      <c r="N475" s="52"/>
      <c r="O475" s="52"/>
      <c r="P475" s="52"/>
      <c r="Q475" s="52"/>
      <c r="R475" s="50"/>
      <c r="S475" s="52"/>
      <c r="T475" s="52"/>
      <c r="U475" s="52"/>
      <c r="V475" s="52"/>
      <c r="W475" s="50"/>
    </row>
    <row r="476" ht="14.25" customHeight="1">
      <c r="F476" s="28"/>
      <c r="K476" s="28"/>
      <c r="M476" s="51"/>
      <c r="N476" s="52"/>
      <c r="O476" s="52"/>
      <c r="P476" s="52"/>
      <c r="Q476" s="52"/>
      <c r="R476" s="50"/>
      <c r="S476" s="52"/>
      <c r="T476" s="52"/>
      <c r="U476" s="52"/>
      <c r="V476" s="52"/>
      <c r="W476" s="50"/>
    </row>
    <row r="477" ht="14.25" customHeight="1">
      <c r="F477" s="28"/>
      <c r="K477" s="28"/>
      <c r="M477" s="51"/>
      <c r="N477" s="52"/>
      <c r="O477" s="52"/>
      <c r="P477" s="52"/>
      <c r="Q477" s="52"/>
      <c r="R477" s="50"/>
      <c r="S477" s="52"/>
      <c r="T477" s="52"/>
      <c r="U477" s="52"/>
      <c r="V477" s="52"/>
      <c r="W477" s="50"/>
    </row>
    <row r="478" ht="14.25" customHeight="1">
      <c r="F478" s="28"/>
      <c r="K478" s="28"/>
      <c r="M478" s="51"/>
      <c r="N478" s="52"/>
      <c r="O478" s="52"/>
      <c r="P478" s="52"/>
      <c r="Q478" s="52"/>
      <c r="R478" s="50"/>
      <c r="S478" s="52"/>
      <c r="T478" s="52"/>
      <c r="U478" s="52"/>
      <c r="V478" s="52"/>
      <c r="W478" s="50"/>
    </row>
    <row r="479" ht="14.25" customHeight="1">
      <c r="F479" s="28"/>
      <c r="K479" s="28"/>
      <c r="M479" s="51"/>
      <c r="N479" s="52"/>
      <c r="O479" s="52"/>
      <c r="P479" s="52"/>
      <c r="Q479" s="52"/>
      <c r="R479" s="50"/>
      <c r="S479" s="52"/>
      <c r="T479" s="52"/>
      <c r="U479" s="52"/>
      <c r="V479" s="52"/>
      <c r="W479" s="50"/>
    </row>
    <row r="480" ht="14.25" customHeight="1">
      <c r="F480" s="28"/>
      <c r="K480" s="28"/>
      <c r="M480" s="51"/>
      <c r="N480" s="52"/>
      <c r="O480" s="52"/>
      <c r="P480" s="52"/>
      <c r="Q480" s="52"/>
      <c r="R480" s="50"/>
      <c r="S480" s="52"/>
      <c r="T480" s="52"/>
      <c r="U480" s="52"/>
      <c r="V480" s="52"/>
      <c r="W480" s="50"/>
    </row>
    <row r="481" ht="14.25" customHeight="1">
      <c r="F481" s="28"/>
      <c r="K481" s="28"/>
      <c r="M481" s="51"/>
      <c r="N481" s="52"/>
      <c r="O481" s="52"/>
      <c r="P481" s="52"/>
      <c r="Q481" s="52"/>
      <c r="R481" s="50"/>
      <c r="S481" s="52"/>
      <c r="T481" s="52"/>
      <c r="U481" s="52"/>
      <c r="V481" s="52"/>
      <c r="W481" s="50"/>
    </row>
    <row r="482" ht="14.25" customHeight="1">
      <c r="F482" s="28"/>
      <c r="K482" s="28"/>
      <c r="M482" s="51"/>
      <c r="N482" s="52"/>
      <c r="O482" s="52"/>
      <c r="P482" s="52"/>
      <c r="Q482" s="52"/>
      <c r="R482" s="50"/>
      <c r="S482" s="52"/>
      <c r="T482" s="52"/>
      <c r="U482" s="52"/>
      <c r="V482" s="52"/>
      <c r="W482" s="50"/>
    </row>
    <row r="483" ht="14.25" customHeight="1">
      <c r="F483" s="28"/>
      <c r="K483" s="28"/>
      <c r="M483" s="51"/>
      <c r="N483" s="52"/>
      <c r="O483" s="52"/>
      <c r="P483" s="52"/>
      <c r="Q483" s="52"/>
      <c r="R483" s="50"/>
      <c r="S483" s="52"/>
      <c r="T483" s="52"/>
      <c r="U483" s="52"/>
      <c r="V483" s="52"/>
      <c r="W483" s="50"/>
    </row>
    <row r="484" ht="14.25" customHeight="1">
      <c r="F484" s="28"/>
      <c r="K484" s="28"/>
      <c r="M484" s="51"/>
      <c r="N484" s="52"/>
      <c r="O484" s="52"/>
      <c r="P484" s="52"/>
      <c r="Q484" s="52"/>
      <c r="R484" s="50"/>
      <c r="S484" s="52"/>
      <c r="T484" s="52"/>
      <c r="U484" s="52"/>
      <c r="V484" s="52"/>
      <c r="W484" s="50"/>
    </row>
    <row r="485" ht="14.25" customHeight="1">
      <c r="F485" s="28"/>
      <c r="K485" s="28"/>
      <c r="M485" s="51"/>
      <c r="N485" s="52"/>
      <c r="O485" s="52"/>
      <c r="P485" s="52"/>
      <c r="Q485" s="52"/>
      <c r="R485" s="50"/>
      <c r="S485" s="52"/>
      <c r="T485" s="52"/>
      <c r="U485" s="52"/>
      <c r="V485" s="52"/>
      <c r="W485" s="50"/>
    </row>
    <row r="486" ht="14.25" customHeight="1">
      <c r="F486" s="28"/>
      <c r="K486" s="28"/>
      <c r="M486" s="51"/>
      <c r="N486" s="52"/>
      <c r="O486" s="52"/>
      <c r="P486" s="52"/>
      <c r="Q486" s="52"/>
      <c r="R486" s="50"/>
      <c r="S486" s="52"/>
      <c r="T486" s="52"/>
      <c r="U486" s="52"/>
      <c r="V486" s="52"/>
      <c r="W486" s="50"/>
    </row>
    <row r="487" ht="14.25" customHeight="1">
      <c r="F487" s="28"/>
      <c r="K487" s="28"/>
      <c r="M487" s="51"/>
      <c r="N487" s="52"/>
      <c r="O487" s="52"/>
      <c r="P487" s="52"/>
      <c r="Q487" s="52"/>
      <c r="R487" s="50"/>
      <c r="S487" s="52"/>
      <c r="T487" s="52"/>
      <c r="U487" s="52"/>
      <c r="V487" s="52"/>
      <c r="W487" s="50"/>
    </row>
    <row r="488" ht="14.25" customHeight="1">
      <c r="F488" s="28"/>
      <c r="K488" s="28"/>
      <c r="M488" s="51"/>
      <c r="N488" s="52"/>
      <c r="O488" s="52"/>
      <c r="P488" s="52"/>
      <c r="Q488" s="52"/>
      <c r="R488" s="50"/>
      <c r="S488" s="52"/>
      <c r="T488" s="52"/>
      <c r="U488" s="52"/>
      <c r="V488" s="52"/>
      <c r="W488" s="50"/>
    </row>
    <row r="489" ht="14.25" customHeight="1">
      <c r="F489" s="28"/>
      <c r="K489" s="28"/>
      <c r="M489" s="51"/>
      <c r="N489" s="52"/>
      <c r="O489" s="52"/>
      <c r="P489" s="52"/>
      <c r="Q489" s="52"/>
      <c r="R489" s="50"/>
      <c r="S489" s="52"/>
      <c r="T489" s="52"/>
      <c r="U489" s="52"/>
      <c r="V489" s="52"/>
      <c r="W489" s="50"/>
    </row>
    <row r="490" ht="14.25" customHeight="1">
      <c r="F490" s="28"/>
      <c r="K490" s="28"/>
      <c r="M490" s="51"/>
      <c r="N490" s="52"/>
      <c r="O490" s="52"/>
      <c r="P490" s="52"/>
      <c r="Q490" s="52"/>
      <c r="R490" s="50"/>
      <c r="S490" s="52"/>
      <c r="T490" s="52"/>
      <c r="U490" s="52"/>
      <c r="V490" s="52"/>
      <c r="W490" s="50"/>
    </row>
    <row r="491" ht="14.25" customHeight="1">
      <c r="F491" s="28"/>
      <c r="K491" s="28"/>
      <c r="M491" s="51"/>
      <c r="N491" s="52"/>
      <c r="O491" s="52"/>
      <c r="P491" s="52"/>
      <c r="Q491" s="52"/>
      <c r="R491" s="50"/>
      <c r="S491" s="52"/>
      <c r="T491" s="52"/>
      <c r="U491" s="52"/>
      <c r="V491" s="52"/>
      <c r="W491" s="50"/>
    </row>
    <row r="492" ht="14.25" customHeight="1">
      <c r="F492" s="28"/>
      <c r="K492" s="28"/>
      <c r="M492" s="51"/>
      <c r="N492" s="52"/>
      <c r="O492" s="52"/>
      <c r="P492" s="52"/>
      <c r="Q492" s="52"/>
      <c r="R492" s="50"/>
      <c r="S492" s="52"/>
      <c r="T492" s="52"/>
      <c r="U492" s="52"/>
      <c r="V492" s="52"/>
      <c r="W492" s="50"/>
    </row>
    <row r="493" ht="14.25" customHeight="1">
      <c r="F493" s="28"/>
      <c r="K493" s="28"/>
      <c r="M493" s="51"/>
      <c r="N493" s="52"/>
      <c r="O493" s="52"/>
      <c r="P493" s="52"/>
      <c r="Q493" s="52"/>
      <c r="R493" s="50"/>
      <c r="S493" s="52"/>
      <c r="T493" s="52"/>
      <c r="U493" s="52"/>
      <c r="V493" s="52"/>
      <c r="W493" s="50"/>
    </row>
    <row r="494" ht="14.25" customHeight="1">
      <c r="F494" s="28"/>
      <c r="K494" s="28"/>
      <c r="M494" s="51"/>
      <c r="N494" s="52"/>
      <c r="O494" s="52"/>
      <c r="P494" s="52"/>
      <c r="Q494" s="52"/>
      <c r="R494" s="50"/>
      <c r="S494" s="52"/>
      <c r="T494" s="52"/>
      <c r="U494" s="52"/>
      <c r="V494" s="52"/>
      <c r="W494" s="50"/>
    </row>
    <row r="495" ht="14.25" customHeight="1">
      <c r="F495" s="28"/>
      <c r="K495" s="28"/>
      <c r="M495" s="51"/>
      <c r="N495" s="52"/>
      <c r="O495" s="52"/>
      <c r="P495" s="52"/>
      <c r="Q495" s="52"/>
      <c r="R495" s="50"/>
      <c r="S495" s="52"/>
      <c r="T495" s="52"/>
      <c r="U495" s="52"/>
      <c r="V495" s="52"/>
      <c r="W495" s="50"/>
    </row>
    <row r="496" ht="14.25" customHeight="1">
      <c r="F496" s="28"/>
      <c r="K496" s="28"/>
      <c r="M496" s="51"/>
      <c r="N496" s="52"/>
      <c r="O496" s="52"/>
      <c r="P496" s="52"/>
      <c r="Q496" s="52"/>
      <c r="R496" s="50"/>
      <c r="S496" s="52"/>
      <c r="T496" s="52"/>
      <c r="U496" s="52"/>
      <c r="V496" s="52"/>
      <c r="W496" s="50"/>
    </row>
    <row r="497" ht="14.25" customHeight="1">
      <c r="F497" s="28"/>
      <c r="K497" s="28"/>
      <c r="M497" s="51"/>
      <c r="N497" s="52"/>
      <c r="O497" s="52"/>
      <c r="P497" s="52"/>
      <c r="Q497" s="52"/>
      <c r="R497" s="50"/>
      <c r="S497" s="52"/>
      <c r="T497" s="52"/>
      <c r="U497" s="52"/>
      <c r="V497" s="52"/>
      <c r="W497" s="50"/>
    </row>
    <row r="498" ht="14.25" customHeight="1">
      <c r="F498" s="28"/>
      <c r="K498" s="28"/>
      <c r="M498" s="51"/>
      <c r="N498" s="52"/>
      <c r="O498" s="52"/>
      <c r="P498" s="52"/>
      <c r="Q498" s="52"/>
      <c r="R498" s="50"/>
      <c r="S498" s="52"/>
      <c r="T498" s="52"/>
      <c r="U498" s="52"/>
      <c r="V498" s="52"/>
      <c r="W498" s="50"/>
    </row>
    <row r="499" ht="14.25" customHeight="1">
      <c r="F499" s="28"/>
      <c r="K499" s="28"/>
      <c r="M499" s="51"/>
      <c r="N499" s="52"/>
      <c r="O499" s="52"/>
      <c r="P499" s="52"/>
      <c r="Q499" s="52"/>
      <c r="R499" s="50"/>
      <c r="S499" s="52"/>
      <c r="T499" s="52"/>
      <c r="U499" s="52"/>
      <c r="V499" s="52"/>
      <c r="W499" s="50"/>
    </row>
    <row r="500" ht="14.25" customHeight="1">
      <c r="F500" s="28"/>
      <c r="K500" s="28"/>
      <c r="M500" s="51"/>
      <c r="N500" s="52"/>
      <c r="O500" s="52"/>
      <c r="P500" s="52"/>
      <c r="Q500" s="52"/>
      <c r="R500" s="50"/>
      <c r="S500" s="52"/>
      <c r="T500" s="52"/>
      <c r="U500" s="52"/>
      <c r="V500" s="52"/>
      <c r="W500" s="50"/>
    </row>
    <row r="501" ht="14.25" customHeight="1">
      <c r="F501" s="28"/>
      <c r="K501" s="28"/>
      <c r="M501" s="51"/>
      <c r="N501" s="52"/>
      <c r="O501" s="52"/>
      <c r="P501" s="52"/>
      <c r="Q501" s="52"/>
      <c r="R501" s="50"/>
      <c r="S501" s="52"/>
      <c r="T501" s="52"/>
      <c r="U501" s="52"/>
      <c r="V501" s="52"/>
      <c r="W501" s="50"/>
    </row>
    <row r="502" ht="14.25" customHeight="1">
      <c r="F502" s="28"/>
      <c r="K502" s="28"/>
      <c r="M502" s="51"/>
      <c r="N502" s="52"/>
      <c r="O502" s="52"/>
      <c r="P502" s="52"/>
      <c r="Q502" s="52"/>
      <c r="R502" s="50"/>
      <c r="S502" s="52"/>
      <c r="T502" s="52"/>
      <c r="U502" s="52"/>
      <c r="V502" s="52"/>
      <c r="W502" s="50"/>
    </row>
    <row r="503" ht="14.25" customHeight="1">
      <c r="F503" s="28"/>
      <c r="K503" s="28"/>
      <c r="M503" s="51"/>
      <c r="N503" s="52"/>
      <c r="O503" s="52"/>
      <c r="P503" s="52"/>
      <c r="Q503" s="52"/>
      <c r="R503" s="50"/>
      <c r="S503" s="52"/>
      <c r="T503" s="52"/>
      <c r="U503" s="52"/>
      <c r="V503" s="52"/>
      <c r="W503" s="50"/>
    </row>
    <row r="504" ht="14.25" customHeight="1">
      <c r="F504" s="28"/>
      <c r="K504" s="28"/>
      <c r="M504" s="51"/>
      <c r="N504" s="52"/>
      <c r="O504" s="52"/>
      <c r="P504" s="52"/>
      <c r="Q504" s="52"/>
      <c r="R504" s="50"/>
      <c r="S504" s="52"/>
      <c r="T504" s="52"/>
      <c r="U504" s="52"/>
      <c r="V504" s="52"/>
      <c r="W504" s="50"/>
    </row>
    <row r="505" ht="14.25" customHeight="1">
      <c r="F505" s="28"/>
      <c r="K505" s="28"/>
      <c r="M505" s="51"/>
      <c r="N505" s="52"/>
      <c r="O505" s="52"/>
      <c r="P505" s="52"/>
      <c r="Q505" s="52"/>
      <c r="R505" s="50"/>
      <c r="S505" s="52"/>
      <c r="T505" s="52"/>
      <c r="U505" s="52"/>
      <c r="V505" s="52"/>
      <c r="W505" s="50"/>
    </row>
    <row r="506" ht="14.25" customHeight="1">
      <c r="F506" s="28"/>
      <c r="K506" s="28"/>
      <c r="M506" s="51"/>
      <c r="N506" s="52"/>
      <c r="O506" s="52"/>
      <c r="P506" s="52"/>
      <c r="Q506" s="52"/>
      <c r="R506" s="50"/>
      <c r="S506" s="52"/>
      <c r="T506" s="52"/>
      <c r="U506" s="52"/>
      <c r="V506" s="52"/>
      <c r="W506" s="50"/>
    </row>
    <row r="507" ht="14.25" customHeight="1">
      <c r="F507" s="28"/>
      <c r="K507" s="28"/>
      <c r="M507" s="51"/>
      <c r="N507" s="52"/>
      <c r="O507" s="52"/>
      <c r="P507" s="52"/>
      <c r="Q507" s="52"/>
      <c r="R507" s="50"/>
      <c r="S507" s="52"/>
      <c r="T507" s="52"/>
      <c r="U507" s="52"/>
      <c r="V507" s="52"/>
      <c r="W507" s="50"/>
    </row>
    <row r="508" ht="14.25" customHeight="1">
      <c r="F508" s="28"/>
      <c r="K508" s="28"/>
      <c r="M508" s="51"/>
      <c r="N508" s="52"/>
      <c r="O508" s="52"/>
      <c r="P508" s="52"/>
      <c r="Q508" s="52"/>
      <c r="R508" s="50"/>
      <c r="S508" s="52"/>
      <c r="T508" s="52"/>
      <c r="U508" s="52"/>
      <c r="V508" s="52"/>
      <c r="W508" s="50"/>
    </row>
    <row r="509" ht="14.25" customHeight="1">
      <c r="F509" s="28"/>
      <c r="K509" s="28"/>
      <c r="M509" s="51"/>
      <c r="N509" s="52"/>
      <c r="O509" s="52"/>
      <c r="P509" s="52"/>
      <c r="Q509" s="52"/>
      <c r="R509" s="50"/>
      <c r="S509" s="52"/>
      <c r="T509" s="52"/>
      <c r="U509" s="52"/>
      <c r="V509" s="52"/>
      <c r="W509" s="50"/>
    </row>
    <row r="510" ht="14.25" customHeight="1">
      <c r="F510" s="28"/>
      <c r="K510" s="28"/>
      <c r="M510" s="51"/>
      <c r="N510" s="52"/>
      <c r="O510" s="52"/>
      <c r="P510" s="52"/>
      <c r="Q510" s="52"/>
      <c r="R510" s="50"/>
      <c r="S510" s="52"/>
      <c r="T510" s="52"/>
      <c r="U510" s="52"/>
      <c r="V510" s="52"/>
      <c r="W510" s="50"/>
    </row>
    <row r="511" ht="14.25" customHeight="1">
      <c r="F511" s="28"/>
      <c r="K511" s="28"/>
      <c r="M511" s="51"/>
      <c r="N511" s="52"/>
      <c r="O511" s="52"/>
      <c r="P511" s="52"/>
      <c r="Q511" s="52"/>
      <c r="R511" s="50"/>
      <c r="S511" s="52"/>
      <c r="T511" s="52"/>
      <c r="U511" s="52"/>
      <c r="V511" s="52"/>
      <c r="W511" s="50"/>
    </row>
    <row r="512" ht="14.25" customHeight="1">
      <c r="F512" s="28"/>
      <c r="K512" s="28"/>
      <c r="M512" s="51"/>
      <c r="N512" s="52"/>
      <c r="O512" s="52"/>
      <c r="P512" s="52"/>
      <c r="Q512" s="52"/>
      <c r="R512" s="50"/>
      <c r="S512" s="52"/>
      <c r="T512" s="52"/>
      <c r="U512" s="52"/>
      <c r="V512" s="52"/>
      <c r="W512" s="50"/>
    </row>
    <row r="513" ht="14.25" customHeight="1">
      <c r="F513" s="28"/>
      <c r="K513" s="28"/>
      <c r="M513" s="51"/>
      <c r="N513" s="52"/>
      <c r="O513" s="52"/>
      <c r="P513" s="52"/>
      <c r="Q513" s="52"/>
      <c r="R513" s="50"/>
      <c r="S513" s="52"/>
      <c r="T513" s="52"/>
      <c r="U513" s="52"/>
      <c r="V513" s="52"/>
      <c r="W513" s="50"/>
    </row>
    <row r="514" ht="14.25" customHeight="1">
      <c r="F514" s="28"/>
      <c r="K514" s="28"/>
      <c r="M514" s="51"/>
      <c r="N514" s="52"/>
      <c r="O514" s="52"/>
      <c r="P514" s="52"/>
      <c r="Q514" s="52"/>
      <c r="R514" s="50"/>
      <c r="S514" s="52"/>
      <c r="T514" s="52"/>
      <c r="U514" s="52"/>
      <c r="V514" s="52"/>
      <c r="W514" s="50"/>
    </row>
    <row r="515" ht="14.25" customHeight="1">
      <c r="F515" s="28"/>
      <c r="K515" s="28"/>
      <c r="M515" s="51"/>
      <c r="N515" s="52"/>
      <c r="O515" s="52"/>
      <c r="P515" s="52"/>
      <c r="Q515" s="52"/>
      <c r="R515" s="50"/>
      <c r="S515" s="52"/>
      <c r="T515" s="52"/>
      <c r="U515" s="52"/>
      <c r="V515" s="52"/>
      <c r="W515" s="50"/>
    </row>
    <row r="516" ht="14.25" customHeight="1">
      <c r="F516" s="28"/>
      <c r="K516" s="28"/>
      <c r="M516" s="51"/>
      <c r="N516" s="52"/>
      <c r="O516" s="52"/>
      <c r="P516" s="52"/>
      <c r="Q516" s="52"/>
      <c r="R516" s="50"/>
      <c r="S516" s="52"/>
      <c r="T516" s="52"/>
      <c r="U516" s="52"/>
      <c r="V516" s="52"/>
      <c r="W516" s="50"/>
    </row>
    <row r="517" ht="14.25" customHeight="1">
      <c r="F517" s="28"/>
      <c r="K517" s="28"/>
      <c r="M517" s="51"/>
      <c r="N517" s="52"/>
      <c r="O517" s="52"/>
      <c r="P517" s="52"/>
      <c r="Q517" s="52"/>
      <c r="R517" s="50"/>
      <c r="S517" s="52"/>
      <c r="T517" s="52"/>
      <c r="U517" s="52"/>
      <c r="V517" s="52"/>
      <c r="W517" s="50"/>
    </row>
    <row r="518" ht="14.25" customHeight="1">
      <c r="F518" s="28"/>
      <c r="K518" s="28"/>
      <c r="M518" s="51"/>
      <c r="N518" s="52"/>
      <c r="O518" s="52"/>
      <c r="P518" s="52"/>
      <c r="Q518" s="52"/>
      <c r="R518" s="50"/>
      <c r="S518" s="52"/>
      <c r="T518" s="52"/>
      <c r="U518" s="52"/>
      <c r="V518" s="52"/>
      <c r="W518" s="50"/>
    </row>
    <row r="519" ht="14.25" customHeight="1">
      <c r="F519" s="28"/>
      <c r="K519" s="28"/>
      <c r="M519" s="51"/>
      <c r="N519" s="52"/>
      <c r="O519" s="52"/>
      <c r="P519" s="52"/>
      <c r="Q519" s="52"/>
      <c r="R519" s="50"/>
      <c r="S519" s="52"/>
      <c r="T519" s="52"/>
      <c r="U519" s="52"/>
      <c r="V519" s="52"/>
      <c r="W519" s="50"/>
    </row>
    <row r="520" ht="14.25" customHeight="1">
      <c r="F520" s="28"/>
      <c r="K520" s="28"/>
      <c r="M520" s="51"/>
      <c r="N520" s="52"/>
      <c r="O520" s="52"/>
      <c r="P520" s="52"/>
      <c r="Q520" s="52"/>
      <c r="R520" s="50"/>
      <c r="S520" s="52"/>
      <c r="T520" s="52"/>
      <c r="U520" s="52"/>
      <c r="V520" s="52"/>
      <c r="W520" s="50"/>
    </row>
    <row r="521" ht="14.25" customHeight="1">
      <c r="F521" s="28"/>
      <c r="K521" s="28"/>
      <c r="M521" s="51"/>
      <c r="N521" s="52"/>
      <c r="O521" s="52"/>
      <c r="P521" s="52"/>
      <c r="Q521" s="52"/>
      <c r="R521" s="50"/>
      <c r="S521" s="52"/>
      <c r="T521" s="52"/>
      <c r="U521" s="52"/>
      <c r="V521" s="52"/>
      <c r="W521" s="50"/>
    </row>
    <row r="522" ht="14.25" customHeight="1">
      <c r="F522" s="28"/>
      <c r="K522" s="28"/>
      <c r="M522" s="51"/>
      <c r="N522" s="52"/>
      <c r="O522" s="52"/>
      <c r="P522" s="52"/>
      <c r="Q522" s="52"/>
      <c r="R522" s="50"/>
      <c r="S522" s="52"/>
      <c r="T522" s="52"/>
      <c r="U522" s="52"/>
      <c r="V522" s="52"/>
      <c r="W522" s="50"/>
    </row>
    <row r="523" ht="14.25" customHeight="1">
      <c r="F523" s="28"/>
      <c r="K523" s="28"/>
      <c r="M523" s="51"/>
      <c r="N523" s="52"/>
      <c r="O523" s="52"/>
      <c r="P523" s="52"/>
      <c r="Q523" s="52"/>
      <c r="R523" s="50"/>
      <c r="S523" s="52"/>
      <c r="T523" s="52"/>
      <c r="U523" s="52"/>
      <c r="V523" s="52"/>
      <c r="W523" s="50"/>
    </row>
    <row r="524" ht="14.25" customHeight="1">
      <c r="F524" s="28"/>
      <c r="K524" s="28"/>
      <c r="M524" s="51"/>
      <c r="N524" s="52"/>
      <c r="O524" s="52"/>
      <c r="P524" s="52"/>
      <c r="Q524" s="52"/>
      <c r="R524" s="50"/>
      <c r="S524" s="52"/>
      <c r="T524" s="52"/>
      <c r="U524" s="52"/>
      <c r="V524" s="52"/>
      <c r="W524" s="50"/>
    </row>
    <row r="525" ht="14.25" customHeight="1">
      <c r="F525" s="28"/>
      <c r="K525" s="28"/>
      <c r="M525" s="51"/>
      <c r="N525" s="52"/>
      <c r="O525" s="52"/>
      <c r="P525" s="52"/>
      <c r="Q525" s="52"/>
      <c r="R525" s="50"/>
      <c r="S525" s="52"/>
      <c r="T525" s="52"/>
      <c r="U525" s="52"/>
      <c r="V525" s="52"/>
      <c r="W525" s="50"/>
    </row>
    <row r="526" ht="14.25" customHeight="1">
      <c r="F526" s="28"/>
      <c r="K526" s="28"/>
      <c r="M526" s="51"/>
      <c r="N526" s="52"/>
      <c r="O526" s="52"/>
      <c r="P526" s="52"/>
      <c r="Q526" s="52"/>
      <c r="R526" s="50"/>
      <c r="S526" s="52"/>
      <c r="T526" s="52"/>
      <c r="U526" s="52"/>
      <c r="V526" s="52"/>
      <c r="W526" s="50"/>
    </row>
    <row r="527" ht="14.25" customHeight="1">
      <c r="F527" s="28"/>
      <c r="K527" s="28"/>
      <c r="M527" s="51"/>
      <c r="N527" s="52"/>
      <c r="O527" s="52"/>
      <c r="P527" s="52"/>
      <c r="Q527" s="52"/>
      <c r="R527" s="50"/>
      <c r="S527" s="52"/>
      <c r="T527" s="52"/>
      <c r="U527" s="52"/>
      <c r="V527" s="52"/>
      <c r="W527" s="50"/>
    </row>
    <row r="528" ht="14.25" customHeight="1">
      <c r="F528" s="28"/>
      <c r="K528" s="28"/>
      <c r="M528" s="51"/>
      <c r="N528" s="52"/>
      <c r="O528" s="52"/>
      <c r="P528" s="52"/>
      <c r="Q528" s="52"/>
      <c r="R528" s="50"/>
      <c r="S528" s="52"/>
      <c r="T528" s="52"/>
      <c r="U528" s="52"/>
      <c r="V528" s="52"/>
      <c r="W528" s="50"/>
    </row>
    <row r="529" ht="14.25" customHeight="1">
      <c r="F529" s="28"/>
      <c r="K529" s="28"/>
      <c r="M529" s="51"/>
      <c r="N529" s="52"/>
      <c r="O529" s="52"/>
      <c r="P529" s="52"/>
      <c r="Q529" s="52"/>
      <c r="R529" s="50"/>
      <c r="S529" s="52"/>
      <c r="T529" s="52"/>
      <c r="U529" s="52"/>
      <c r="V529" s="52"/>
      <c r="W529" s="50"/>
    </row>
    <row r="530" ht="14.25" customHeight="1">
      <c r="F530" s="28"/>
      <c r="K530" s="28"/>
      <c r="M530" s="51"/>
      <c r="N530" s="52"/>
      <c r="O530" s="52"/>
      <c r="P530" s="52"/>
      <c r="Q530" s="52"/>
      <c r="R530" s="50"/>
      <c r="S530" s="52"/>
      <c r="T530" s="52"/>
      <c r="U530" s="52"/>
      <c r="V530" s="52"/>
      <c r="W530" s="50"/>
    </row>
    <row r="531" ht="14.25" customHeight="1">
      <c r="F531" s="28"/>
      <c r="K531" s="28"/>
      <c r="M531" s="51"/>
      <c r="N531" s="52"/>
      <c r="O531" s="52"/>
      <c r="P531" s="52"/>
      <c r="Q531" s="52"/>
      <c r="R531" s="50"/>
      <c r="S531" s="52"/>
      <c r="T531" s="52"/>
      <c r="U531" s="52"/>
      <c r="V531" s="52"/>
      <c r="W531" s="50"/>
    </row>
    <row r="532" ht="14.25" customHeight="1">
      <c r="F532" s="28"/>
      <c r="K532" s="28"/>
      <c r="M532" s="51"/>
      <c r="N532" s="52"/>
      <c r="O532" s="52"/>
      <c r="P532" s="52"/>
      <c r="Q532" s="52"/>
      <c r="R532" s="50"/>
      <c r="S532" s="52"/>
      <c r="T532" s="52"/>
      <c r="U532" s="52"/>
      <c r="V532" s="52"/>
      <c r="W532" s="50"/>
    </row>
    <row r="533" ht="14.25" customHeight="1">
      <c r="F533" s="28"/>
      <c r="K533" s="28"/>
      <c r="M533" s="51"/>
      <c r="N533" s="52"/>
      <c r="O533" s="52"/>
      <c r="P533" s="52"/>
      <c r="Q533" s="52"/>
      <c r="R533" s="50"/>
      <c r="S533" s="52"/>
      <c r="T533" s="52"/>
      <c r="U533" s="52"/>
      <c r="V533" s="52"/>
      <c r="W533" s="50"/>
    </row>
    <row r="534" ht="14.25" customHeight="1">
      <c r="F534" s="28"/>
      <c r="K534" s="28"/>
      <c r="M534" s="51"/>
      <c r="N534" s="52"/>
      <c r="O534" s="52"/>
      <c r="P534" s="52"/>
      <c r="Q534" s="52"/>
      <c r="R534" s="50"/>
      <c r="S534" s="52"/>
      <c r="T534" s="52"/>
      <c r="U534" s="52"/>
      <c r="V534" s="52"/>
      <c r="W534" s="50"/>
    </row>
    <row r="535" ht="14.25" customHeight="1">
      <c r="F535" s="28"/>
      <c r="K535" s="28"/>
      <c r="M535" s="51"/>
      <c r="N535" s="52"/>
      <c r="O535" s="52"/>
      <c r="P535" s="52"/>
      <c r="Q535" s="52"/>
      <c r="R535" s="50"/>
      <c r="S535" s="52"/>
      <c r="T535" s="52"/>
      <c r="U535" s="52"/>
      <c r="V535" s="52"/>
      <c r="W535" s="50"/>
    </row>
    <row r="536" ht="14.25" customHeight="1">
      <c r="F536" s="28"/>
      <c r="K536" s="28"/>
      <c r="M536" s="51"/>
      <c r="N536" s="52"/>
      <c r="O536" s="52"/>
      <c r="P536" s="52"/>
      <c r="Q536" s="52"/>
      <c r="R536" s="50"/>
      <c r="S536" s="52"/>
      <c r="T536" s="52"/>
      <c r="U536" s="52"/>
      <c r="V536" s="52"/>
      <c r="W536" s="50"/>
    </row>
    <row r="537" ht="14.25" customHeight="1">
      <c r="F537" s="28"/>
      <c r="K537" s="28"/>
      <c r="M537" s="51"/>
      <c r="N537" s="52"/>
      <c r="O537" s="52"/>
      <c r="P537" s="52"/>
      <c r="Q537" s="52"/>
      <c r="R537" s="50"/>
      <c r="S537" s="52"/>
      <c r="T537" s="52"/>
      <c r="U537" s="52"/>
      <c r="V537" s="52"/>
      <c r="W537" s="50"/>
    </row>
    <row r="538" ht="14.25" customHeight="1">
      <c r="F538" s="28"/>
      <c r="K538" s="28"/>
      <c r="M538" s="51"/>
      <c r="N538" s="52"/>
      <c r="O538" s="52"/>
      <c r="P538" s="52"/>
      <c r="Q538" s="52"/>
      <c r="R538" s="50"/>
      <c r="S538" s="52"/>
      <c r="T538" s="52"/>
      <c r="U538" s="52"/>
      <c r="V538" s="52"/>
      <c r="W538" s="50"/>
    </row>
    <row r="539" ht="14.25" customHeight="1">
      <c r="F539" s="28"/>
      <c r="K539" s="28"/>
      <c r="M539" s="51"/>
      <c r="N539" s="52"/>
      <c r="O539" s="52"/>
      <c r="P539" s="52"/>
      <c r="Q539" s="52"/>
      <c r="R539" s="50"/>
      <c r="S539" s="52"/>
      <c r="T539" s="52"/>
      <c r="U539" s="52"/>
      <c r="V539" s="52"/>
      <c r="W539" s="50"/>
    </row>
    <row r="540" ht="14.25" customHeight="1">
      <c r="F540" s="28"/>
      <c r="K540" s="28"/>
      <c r="M540" s="51"/>
      <c r="N540" s="52"/>
      <c r="O540" s="52"/>
      <c r="P540" s="52"/>
      <c r="Q540" s="52"/>
      <c r="R540" s="50"/>
      <c r="S540" s="52"/>
      <c r="T540" s="52"/>
      <c r="U540" s="52"/>
      <c r="V540" s="52"/>
      <c r="W540" s="50"/>
    </row>
    <row r="541" ht="14.25" customHeight="1">
      <c r="F541" s="28"/>
      <c r="K541" s="28"/>
      <c r="M541" s="51"/>
      <c r="N541" s="52"/>
      <c r="O541" s="52"/>
      <c r="P541" s="52"/>
      <c r="Q541" s="52"/>
      <c r="R541" s="50"/>
      <c r="S541" s="52"/>
      <c r="T541" s="52"/>
      <c r="U541" s="52"/>
      <c r="V541" s="52"/>
      <c r="W541" s="50"/>
    </row>
    <row r="542" ht="14.25" customHeight="1">
      <c r="F542" s="28"/>
      <c r="K542" s="28"/>
      <c r="M542" s="51"/>
      <c r="N542" s="52"/>
      <c r="O542" s="52"/>
      <c r="P542" s="52"/>
      <c r="Q542" s="52"/>
      <c r="R542" s="50"/>
      <c r="S542" s="52"/>
      <c r="T542" s="52"/>
      <c r="U542" s="52"/>
      <c r="V542" s="52"/>
      <c r="W542" s="50"/>
    </row>
    <row r="543" ht="14.25" customHeight="1">
      <c r="F543" s="28"/>
      <c r="K543" s="28"/>
      <c r="M543" s="51"/>
      <c r="N543" s="52"/>
      <c r="O543" s="52"/>
      <c r="P543" s="52"/>
      <c r="Q543" s="52"/>
      <c r="R543" s="50"/>
      <c r="S543" s="52"/>
      <c r="T543" s="52"/>
      <c r="U543" s="52"/>
      <c r="V543" s="52"/>
      <c r="W543" s="50"/>
    </row>
    <row r="544" ht="14.25" customHeight="1">
      <c r="F544" s="28"/>
      <c r="K544" s="28"/>
      <c r="M544" s="51"/>
      <c r="N544" s="52"/>
      <c r="O544" s="52"/>
      <c r="P544" s="52"/>
      <c r="Q544" s="52"/>
      <c r="R544" s="50"/>
      <c r="S544" s="52"/>
      <c r="T544" s="52"/>
      <c r="U544" s="52"/>
      <c r="V544" s="52"/>
      <c r="W544" s="50"/>
    </row>
    <row r="545" ht="14.25" customHeight="1">
      <c r="F545" s="28"/>
      <c r="K545" s="28"/>
      <c r="M545" s="51"/>
      <c r="N545" s="52"/>
      <c r="O545" s="52"/>
      <c r="P545" s="52"/>
      <c r="Q545" s="52"/>
      <c r="R545" s="50"/>
      <c r="S545" s="52"/>
      <c r="T545" s="52"/>
      <c r="U545" s="52"/>
      <c r="V545" s="52"/>
      <c r="W545" s="50"/>
    </row>
    <row r="546" ht="14.25" customHeight="1">
      <c r="F546" s="28"/>
      <c r="K546" s="28"/>
      <c r="M546" s="51"/>
      <c r="N546" s="52"/>
      <c r="O546" s="52"/>
      <c r="P546" s="52"/>
      <c r="Q546" s="52"/>
      <c r="R546" s="50"/>
      <c r="S546" s="52"/>
      <c r="T546" s="52"/>
      <c r="U546" s="52"/>
      <c r="V546" s="52"/>
      <c r="W546" s="50"/>
    </row>
    <row r="547" ht="14.25" customHeight="1">
      <c r="F547" s="28"/>
      <c r="K547" s="28"/>
      <c r="M547" s="51"/>
      <c r="N547" s="52"/>
      <c r="O547" s="52"/>
      <c r="P547" s="52"/>
      <c r="Q547" s="52"/>
      <c r="R547" s="50"/>
      <c r="S547" s="52"/>
      <c r="T547" s="52"/>
      <c r="U547" s="52"/>
      <c r="V547" s="52"/>
      <c r="W547" s="50"/>
    </row>
    <row r="548" ht="14.25" customHeight="1">
      <c r="F548" s="28"/>
      <c r="K548" s="28"/>
      <c r="M548" s="51"/>
      <c r="N548" s="52"/>
      <c r="O548" s="52"/>
      <c r="P548" s="52"/>
      <c r="Q548" s="52"/>
      <c r="R548" s="50"/>
      <c r="S548" s="52"/>
      <c r="T548" s="52"/>
      <c r="U548" s="52"/>
      <c r="V548" s="52"/>
      <c r="W548" s="50"/>
    </row>
    <row r="549" ht="14.25" customHeight="1">
      <c r="F549" s="28"/>
      <c r="K549" s="28"/>
      <c r="M549" s="51"/>
      <c r="N549" s="52"/>
      <c r="O549" s="52"/>
      <c r="P549" s="52"/>
      <c r="Q549" s="52"/>
      <c r="R549" s="50"/>
      <c r="S549" s="52"/>
      <c r="T549" s="52"/>
      <c r="U549" s="52"/>
      <c r="V549" s="52"/>
      <c r="W549" s="50"/>
    </row>
    <row r="550" ht="14.25" customHeight="1">
      <c r="F550" s="28"/>
      <c r="K550" s="28"/>
      <c r="M550" s="51"/>
      <c r="N550" s="52"/>
      <c r="O550" s="52"/>
      <c r="P550" s="52"/>
      <c r="Q550" s="52"/>
      <c r="R550" s="50"/>
      <c r="S550" s="52"/>
      <c r="T550" s="52"/>
      <c r="U550" s="52"/>
      <c r="V550" s="52"/>
      <c r="W550" s="50"/>
    </row>
    <row r="551" ht="14.25" customHeight="1">
      <c r="F551" s="28"/>
      <c r="K551" s="28"/>
      <c r="M551" s="51"/>
      <c r="N551" s="52"/>
      <c r="O551" s="52"/>
      <c r="P551" s="52"/>
      <c r="Q551" s="52"/>
      <c r="R551" s="50"/>
      <c r="S551" s="52"/>
      <c r="T551" s="52"/>
      <c r="U551" s="52"/>
      <c r="V551" s="52"/>
      <c r="W551" s="50"/>
    </row>
    <row r="552" ht="14.25" customHeight="1">
      <c r="F552" s="28"/>
      <c r="K552" s="28"/>
      <c r="M552" s="51"/>
      <c r="N552" s="52"/>
      <c r="O552" s="52"/>
      <c r="P552" s="52"/>
      <c r="Q552" s="52"/>
      <c r="R552" s="50"/>
      <c r="S552" s="52"/>
      <c r="T552" s="52"/>
      <c r="U552" s="52"/>
      <c r="V552" s="52"/>
      <c r="W552" s="50"/>
    </row>
    <row r="553" ht="14.25" customHeight="1">
      <c r="F553" s="28"/>
      <c r="K553" s="28"/>
      <c r="M553" s="51"/>
      <c r="N553" s="52"/>
      <c r="O553" s="52"/>
      <c r="P553" s="52"/>
      <c r="Q553" s="52"/>
      <c r="R553" s="50"/>
      <c r="S553" s="52"/>
      <c r="T553" s="52"/>
      <c r="U553" s="52"/>
      <c r="V553" s="52"/>
      <c r="W553" s="50"/>
    </row>
    <row r="554" ht="14.25" customHeight="1">
      <c r="F554" s="28"/>
      <c r="K554" s="28"/>
      <c r="M554" s="51"/>
      <c r="N554" s="52"/>
      <c r="O554" s="52"/>
      <c r="P554" s="52"/>
      <c r="Q554" s="52"/>
      <c r="R554" s="50"/>
      <c r="S554" s="52"/>
      <c r="T554" s="52"/>
      <c r="U554" s="52"/>
      <c r="V554" s="52"/>
      <c r="W554" s="50"/>
    </row>
    <row r="555" ht="14.25" customHeight="1">
      <c r="F555" s="28"/>
      <c r="K555" s="28"/>
      <c r="M555" s="51"/>
      <c r="N555" s="52"/>
      <c r="O555" s="52"/>
      <c r="P555" s="52"/>
      <c r="Q555" s="52"/>
      <c r="R555" s="50"/>
      <c r="S555" s="52"/>
      <c r="T555" s="52"/>
      <c r="U555" s="52"/>
      <c r="V555" s="52"/>
      <c r="W555" s="50"/>
    </row>
    <row r="556" ht="14.25" customHeight="1">
      <c r="F556" s="28"/>
      <c r="K556" s="28"/>
      <c r="M556" s="51"/>
      <c r="N556" s="52"/>
      <c r="O556" s="52"/>
      <c r="P556" s="52"/>
      <c r="Q556" s="52"/>
      <c r="R556" s="50"/>
      <c r="S556" s="52"/>
      <c r="T556" s="52"/>
      <c r="U556" s="52"/>
      <c r="V556" s="52"/>
      <c r="W556" s="50"/>
    </row>
    <row r="557" ht="14.25" customHeight="1">
      <c r="F557" s="28"/>
      <c r="K557" s="28"/>
      <c r="M557" s="51"/>
      <c r="N557" s="52"/>
      <c r="O557" s="52"/>
      <c r="P557" s="52"/>
      <c r="Q557" s="52"/>
      <c r="R557" s="50"/>
      <c r="S557" s="52"/>
      <c r="T557" s="52"/>
      <c r="U557" s="52"/>
      <c r="V557" s="52"/>
      <c r="W557" s="50"/>
    </row>
    <row r="558" ht="14.25" customHeight="1">
      <c r="F558" s="28"/>
      <c r="K558" s="28"/>
      <c r="M558" s="51"/>
      <c r="N558" s="52"/>
      <c r="O558" s="52"/>
      <c r="P558" s="52"/>
      <c r="Q558" s="52"/>
      <c r="R558" s="50"/>
      <c r="S558" s="52"/>
      <c r="T558" s="52"/>
      <c r="U558" s="52"/>
      <c r="V558" s="52"/>
      <c r="W558" s="50"/>
    </row>
    <row r="559" ht="14.25" customHeight="1">
      <c r="F559" s="28"/>
      <c r="K559" s="28"/>
      <c r="M559" s="51"/>
      <c r="N559" s="52"/>
      <c r="O559" s="52"/>
      <c r="P559" s="52"/>
      <c r="Q559" s="52"/>
      <c r="R559" s="50"/>
      <c r="S559" s="52"/>
      <c r="T559" s="52"/>
      <c r="U559" s="52"/>
      <c r="V559" s="52"/>
      <c r="W559" s="50"/>
    </row>
    <row r="560" ht="14.25" customHeight="1">
      <c r="F560" s="28"/>
      <c r="K560" s="28"/>
      <c r="M560" s="51"/>
      <c r="N560" s="52"/>
      <c r="O560" s="52"/>
      <c r="P560" s="52"/>
      <c r="Q560" s="52"/>
      <c r="R560" s="50"/>
      <c r="S560" s="52"/>
      <c r="T560" s="52"/>
      <c r="U560" s="52"/>
      <c r="V560" s="52"/>
      <c r="W560" s="50"/>
    </row>
    <row r="561" ht="14.25" customHeight="1">
      <c r="F561" s="28"/>
      <c r="K561" s="28"/>
      <c r="M561" s="51"/>
      <c r="N561" s="52"/>
      <c r="O561" s="52"/>
      <c r="P561" s="52"/>
      <c r="Q561" s="52"/>
      <c r="R561" s="50"/>
      <c r="S561" s="52"/>
      <c r="T561" s="52"/>
      <c r="U561" s="52"/>
      <c r="V561" s="52"/>
      <c r="W561" s="50"/>
    </row>
    <row r="562" ht="14.25" customHeight="1">
      <c r="F562" s="28"/>
      <c r="K562" s="28"/>
      <c r="M562" s="51"/>
      <c r="N562" s="52"/>
      <c r="O562" s="52"/>
      <c r="P562" s="52"/>
      <c r="Q562" s="52"/>
      <c r="R562" s="50"/>
      <c r="S562" s="52"/>
      <c r="T562" s="52"/>
      <c r="U562" s="52"/>
      <c r="V562" s="52"/>
      <c r="W562" s="50"/>
    </row>
    <row r="563" ht="14.25" customHeight="1">
      <c r="F563" s="28"/>
      <c r="K563" s="28"/>
      <c r="M563" s="51"/>
      <c r="N563" s="52"/>
      <c r="O563" s="52"/>
      <c r="P563" s="52"/>
      <c r="Q563" s="52"/>
      <c r="R563" s="50"/>
      <c r="S563" s="52"/>
      <c r="T563" s="52"/>
      <c r="U563" s="52"/>
      <c r="V563" s="52"/>
      <c r="W563" s="50"/>
    </row>
    <row r="564" ht="14.25" customHeight="1">
      <c r="F564" s="28"/>
      <c r="K564" s="28"/>
      <c r="M564" s="51"/>
      <c r="N564" s="52"/>
      <c r="O564" s="52"/>
      <c r="P564" s="52"/>
      <c r="Q564" s="52"/>
      <c r="R564" s="50"/>
      <c r="S564" s="52"/>
      <c r="T564" s="52"/>
      <c r="U564" s="52"/>
      <c r="V564" s="52"/>
      <c r="W564" s="50"/>
    </row>
    <row r="565" ht="14.25" customHeight="1">
      <c r="F565" s="28"/>
      <c r="K565" s="28"/>
      <c r="M565" s="51"/>
      <c r="N565" s="52"/>
      <c r="O565" s="52"/>
      <c r="P565" s="52"/>
      <c r="Q565" s="52"/>
      <c r="R565" s="50"/>
      <c r="S565" s="52"/>
      <c r="T565" s="52"/>
      <c r="U565" s="52"/>
      <c r="V565" s="52"/>
      <c r="W565" s="50"/>
    </row>
    <row r="566" ht="14.25" customHeight="1">
      <c r="F566" s="28"/>
      <c r="K566" s="28"/>
      <c r="M566" s="51"/>
      <c r="N566" s="52"/>
      <c r="O566" s="52"/>
      <c r="P566" s="52"/>
      <c r="Q566" s="52"/>
      <c r="R566" s="50"/>
      <c r="S566" s="52"/>
      <c r="T566" s="52"/>
      <c r="U566" s="52"/>
      <c r="V566" s="52"/>
      <c r="W566" s="50"/>
    </row>
    <row r="567" ht="14.25" customHeight="1">
      <c r="F567" s="28"/>
      <c r="K567" s="28"/>
      <c r="M567" s="51"/>
      <c r="N567" s="52"/>
      <c r="O567" s="52"/>
      <c r="P567" s="52"/>
      <c r="Q567" s="52"/>
      <c r="R567" s="50"/>
      <c r="S567" s="52"/>
      <c r="T567" s="52"/>
      <c r="U567" s="52"/>
      <c r="V567" s="52"/>
      <c r="W567" s="50"/>
    </row>
    <row r="568" ht="14.25" customHeight="1">
      <c r="F568" s="28"/>
      <c r="K568" s="28"/>
      <c r="M568" s="51"/>
      <c r="N568" s="52"/>
      <c r="O568" s="52"/>
      <c r="P568" s="52"/>
      <c r="Q568" s="52"/>
      <c r="R568" s="50"/>
      <c r="S568" s="52"/>
      <c r="T568" s="52"/>
      <c r="U568" s="52"/>
      <c r="V568" s="52"/>
      <c r="W568" s="50"/>
    </row>
    <row r="569" ht="14.25" customHeight="1">
      <c r="F569" s="28"/>
      <c r="K569" s="28"/>
      <c r="M569" s="51"/>
      <c r="N569" s="52"/>
      <c r="O569" s="52"/>
      <c r="P569" s="52"/>
      <c r="Q569" s="52"/>
      <c r="R569" s="50"/>
      <c r="S569" s="52"/>
      <c r="T569" s="52"/>
      <c r="U569" s="52"/>
      <c r="V569" s="52"/>
      <c r="W569" s="50"/>
    </row>
    <row r="570" ht="14.25" customHeight="1">
      <c r="F570" s="28"/>
      <c r="K570" s="28"/>
      <c r="M570" s="51"/>
      <c r="N570" s="52"/>
      <c r="O570" s="52"/>
      <c r="P570" s="52"/>
      <c r="Q570" s="52"/>
      <c r="R570" s="50"/>
      <c r="S570" s="52"/>
      <c r="T570" s="52"/>
      <c r="U570" s="52"/>
      <c r="V570" s="52"/>
      <c r="W570" s="50"/>
    </row>
    <row r="571" ht="14.25" customHeight="1">
      <c r="F571" s="28"/>
      <c r="K571" s="28"/>
      <c r="M571" s="51"/>
      <c r="N571" s="52"/>
      <c r="O571" s="52"/>
      <c r="P571" s="52"/>
      <c r="Q571" s="52"/>
      <c r="R571" s="50"/>
      <c r="S571" s="52"/>
      <c r="T571" s="52"/>
      <c r="U571" s="52"/>
      <c r="V571" s="52"/>
      <c r="W571" s="50"/>
    </row>
    <row r="572" ht="14.25" customHeight="1">
      <c r="F572" s="28"/>
      <c r="K572" s="28"/>
      <c r="M572" s="51"/>
      <c r="N572" s="52"/>
      <c r="O572" s="52"/>
      <c r="P572" s="52"/>
      <c r="Q572" s="52"/>
      <c r="R572" s="50"/>
      <c r="S572" s="52"/>
      <c r="T572" s="52"/>
      <c r="U572" s="52"/>
      <c r="V572" s="52"/>
      <c r="W572" s="50"/>
    </row>
    <row r="573" ht="14.25" customHeight="1">
      <c r="F573" s="28"/>
      <c r="K573" s="28"/>
      <c r="M573" s="51"/>
      <c r="N573" s="52"/>
      <c r="O573" s="52"/>
      <c r="P573" s="52"/>
      <c r="Q573" s="52"/>
      <c r="R573" s="50"/>
      <c r="S573" s="52"/>
      <c r="T573" s="52"/>
      <c r="U573" s="52"/>
      <c r="V573" s="52"/>
      <c r="W573" s="50"/>
    </row>
    <row r="574" ht="14.25" customHeight="1">
      <c r="F574" s="28"/>
      <c r="K574" s="28"/>
      <c r="M574" s="51"/>
      <c r="N574" s="52"/>
      <c r="O574" s="52"/>
      <c r="P574" s="52"/>
      <c r="Q574" s="52"/>
      <c r="R574" s="50"/>
      <c r="S574" s="52"/>
      <c r="T574" s="52"/>
      <c r="U574" s="52"/>
      <c r="V574" s="52"/>
      <c r="W574" s="50"/>
    </row>
    <row r="575" ht="14.25" customHeight="1">
      <c r="F575" s="28"/>
      <c r="K575" s="28"/>
      <c r="M575" s="51"/>
      <c r="N575" s="52"/>
      <c r="O575" s="52"/>
      <c r="P575" s="52"/>
      <c r="Q575" s="52"/>
      <c r="R575" s="50"/>
      <c r="S575" s="52"/>
      <c r="T575" s="52"/>
      <c r="U575" s="52"/>
      <c r="V575" s="52"/>
      <c r="W575" s="50"/>
    </row>
    <row r="576" ht="14.25" customHeight="1">
      <c r="F576" s="28"/>
      <c r="K576" s="28"/>
      <c r="M576" s="51"/>
      <c r="N576" s="52"/>
      <c r="O576" s="52"/>
      <c r="P576" s="52"/>
      <c r="Q576" s="52"/>
      <c r="R576" s="50"/>
      <c r="S576" s="52"/>
      <c r="T576" s="52"/>
      <c r="U576" s="52"/>
      <c r="V576" s="52"/>
      <c r="W576" s="50"/>
    </row>
    <row r="577" ht="14.25" customHeight="1">
      <c r="F577" s="28"/>
      <c r="K577" s="28"/>
      <c r="M577" s="51"/>
      <c r="N577" s="52"/>
      <c r="O577" s="52"/>
      <c r="P577" s="52"/>
      <c r="Q577" s="52"/>
      <c r="R577" s="50"/>
      <c r="S577" s="52"/>
      <c r="T577" s="52"/>
      <c r="U577" s="52"/>
      <c r="V577" s="52"/>
      <c r="W577" s="50"/>
    </row>
    <row r="578" ht="14.25" customHeight="1">
      <c r="F578" s="28"/>
      <c r="K578" s="28"/>
      <c r="M578" s="51"/>
      <c r="N578" s="52"/>
      <c r="O578" s="52"/>
      <c r="P578" s="52"/>
      <c r="Q578" s="52"/>
      <c r="R578" s="50"/>
      <c r="S578" s="52"/>
      <c r="T578" s="52"/>
      <c r="U578" s="52"/>
      <c r="V578" s="52"/>
      <c r="W578" s="50"/>
    </row>
    <row r="579" ht="14.25" customHeight="1">
      <c r="F579" s="28"/>
      <c r="K579" s="28"/>
      <c r="M579" s="51"/>
      <c r="N579" s="52"/>
      <c r="O579" s="52"/>
      <c r="P579" s="52"/>
      <c r="Q579" s="52"/>
      <c r="R579" s="50"/>
      <c r="S579" s="52"/>
      <c r="T579" s="52"/>
      <c r="U579" s="52"/>
      <c r="V579" s="52"/>
      <c r="W579" s="50"/>
    </row>
    <row r="580" ht="14.25" customHeight="1">
      <c r="F580" s="28"/>
      <c r="K580" s="28"/>
      <c r="M580" s="51"/>
      <c r="N580" s="52"/>
      <c r="O580" s="52"/>
      <c r="P580" s="52"/>
      <c r="Q580" s="52"/>
      <c r="R580" s="50"/>
      <c r="S580" s="52"/>
      <c r="T580" s="52"/>
      <c r="U580" s="52"/>
      <c r="V580" s="52"/>
      <c r="W580" s="50"/>
    </row>
    <row r="581" ht="14.25" customHeight="1">
      <c r="F581" s="28"/>
      <c r="K581" s="28"/>
      <c r="M581" s="51"/>
      <c r="N581" s="52"/>
      <c r="O581" s="52"/>
      <c r="P581" s="52"/>
      <c r="Q581" s="52"/>
      <c r="R581" s="50"/>
      <c r="S581" s="52"/>
      <c r="T581" s="52"/>
      <c r="U581" s="52"/>
      <c r="V581" s="52"/>
      <c r="W581" s="50"/>
    </row>
    <row r="582" ht="14.25" customHeight="1">
      <c r="F582" s="28"/>
      <c r="K582" s="28"/>
      <c r="M582" s="51"/>
      <c r="N582" s="52"/>
      <c r="O582" s="52"/>
      <c r="P582" s="52"/>
      <c r="Q582" s="52"/>
      <c r="R582" s="50"/>
      <c r="S582" s="52"/>
      <c r="T582" s="52"/>
      <c r="U582" s="52"/>
      <c r="V582" s="52"/>
      <c r="W582" s="50"/>
    </row>
    <row r="583" ht="14.25" customHeight="1">
      <c r="F583" s="28"/>
      <c r="K583" s="28"/>
      <c r="M583" s="51"/>
      <c r="N583" s="52"/>
      <c r="O583" s="52"/>
      <c r="P583" s="52"/>
      <c r="Q583" s="52"/>
      <c r="R583" s="50"/>
      <c r="S583" s="52"/>
      <c r="T583" s="52"/>
      <c r="U583" s="52"/>
      <c r="V583" s="52"/>
      <c r="W583" s="50"/>
    </row>
    <row r="584" ht="14.25" customHeight="1">
      <c r="F584" s="28"/>
      <c r="K584" s="28"/>
      <c r="M584" s="51"/>
      <c r="N584" s="52"/>
      <c r="O584" s="52"/>
      <c r="P584" s="52"/>
      <c r="Q584" s="52"/>
      <c r="R584" s="50"/>
      <c r="S584" s="52"/>
      <c r="T584" s="52"/>
      <c r="U584" s="52"/>
      <c r="V584" s="52"/>
      <c r="W584" s="50"/>
    </row>
    <row r="585" ht="14.25" customHeight="1">
      <c r="F585" s="28"/>
      <c r="K585" s="28"/>
      <c r="M585" s="51"/>
      <c r="N585" s="52"/>
      <c r="O585" s="52"/>
      <c r="P585" s="52"/>
      <c r="Q585" s="52"/>
      <c r="R585" s="50"/>
      <c r="S585" s="52"/>
      <c r="T585" s="52"/>
      <c r="U585" s="52"/>
      <c r="V585" s="52"/>
      <c r="W585" s="50"/>
    </row>
    <row r="586" ht="14.25" customHeight="1">
      <c r="F586" s="28"/>
      <c r="K586" s="28"/>
      <c r="M586" s="51"/>
      <c r="N586" s="52"/>
      <c r="O586" s="52"/>
      <c r="P586" s="52"/>
      <c r="Q586" s="52"/>
      <c r="R586" s="50"/>
      <c r="S586" s="52"/>
      <c r="T586" s="52"/>
      <c r="U586" s="52"/>
      <c r="V586" s="52"/>
      <c r="W586" s="50"/>
    </row>
    <row r="587" ht="14.25" customHeight="1">
      <c r="F587" s="28"/>
      <c r="K587" s="28"/>
      <c r="M587" s="51"/>
      <c r="N587" s="52"/>
      <c r="O587" s="52"/>
      <c r="P587" s="52"/>
      <c r="Q587" s="52"/>
      <c r="R587" s="50"/>
      <c r="S587" s="52"/>
      <c r="T587" s="52"/>
      <c r="U587" s="52"/>
      <c r="V587" s="52"/>
      <c r="W587" s="50"/>
    </row>
    <row r="588" ht="14.25" customHeight="1">
      <c r="F588" s="28"/>
      <c r="K588" s="28"/>
      <c r="M588" s="51"/>
      <c r="N588" s="52"/>
      <c r="O588" s="52"/>
      <c r="P588" s="52"/>
      <c r="Q588" s="52"/>
      <c r="R588" s="50"/>
      <c r="S588" s="52"/>
      <c r="T588" s="52"/>
      <c r="U588" s="52"/>
      <c r="V588" s="52"/>
      <c r="W588" s="50"/>
    </row>
    <row r="589" ht="14.25" customHeight="1">
      <c r="F589" s="28"/>
      <c r="K589" s="28"/>
      <c r="M589" s="51"/>
      <c r="N589" s="52"/>
      <c r="O589" s="52"/>
      <c r="P589" s="52"/>
      <c r="Q589" s="52"/>
      <c r="R589" s="50"/>
      <c r="S589" s="52"/>
      <c r="T589" s="52"/>
      <c r="U589" s="52"/>
      <c r="V589" s="52"/>
      <c r="W589" s="50"/>
    </row>
    <row r="590" ht="14.25" customHeight="1">
      <c r="F590" s="28"/>
      <c r="K590" s="28"/>
      <c r="M590" s="51"/>
      <c r="N590" s="52"/>
      <c r="O590" s="52"/>
      <c r="P590" s="52"/>
      <c r="Q590" s="52"/>
      <c r="R590" s="50"/>
      <c r="S590" s="52"/>
      <c r="T590" s="52"/>
      <c r="U590" s="52"/>
      <c r="V590" s="52"/>
      <c r="W590" s="50"/>
    </row>
    <row r="591" ht="14.25" customHeight="1">
      <c r="F591" s="28"/>
      <c r="K591" s="28"/>
      <c r="M591" s="51"/>
      <c r="N591" s="52"/>
      <c r="O591" s="52"/>
      <c r="P591" s="52"/>
      <c r="Q591" s="52"/>
      <c r="R591" s="50"/>
      <c r="S591" s="52"/>
      <c r="T591" s="52"/>
      <c r="U591" s="52"/>
      <c r="V591" s="52"/>
      <c r="W591" s="50"/>
    </row>
    <row r="592" ht="14.25" customHeight="1">
      <c r="F592" s="28"/>
      <c r="K592" s="28"/>
      <c r="M592" s="51"/>
      <c r="N592" s="52"/>
      <c r="O592" s="52"/>
      <c r="P592" s="52"/>
      <c r="Q592" s="52"/>
      <c r="R592" s="50"/>
      <c r="S592" s="52"/>
      <c r="T592" s="52"/>
      <c r="U592" s="52"/>
      <c r="V592" s="52"/>
      <c r="W592" s="50"/>
    </row>
    <row r="593" ht="14.25" customHeight="1">
      <c r="F593" s="28"/>
      <c r="K593" s="28"/>
      <c r="M593" s="51"/>
      <c r="N593" s="52"/>
      <c r="O593" s="52"/>
      <c r="P593" s="52"/>
      <c r="Q593" s="52"/>
      <c r="R593" s="50"/>
      <c r="S593" s="52"/>
      <c r="T593" s="52"/>
      <c r="U593" s="52"/>
      <c r="V593" s="52"/>
      <c r="W593" s="50"/>
    </row>
    <row r="594" ht="14.25" customHeight="1">
      <c r="F594" s="28"/>
      <c r="K594" s="28"/>
      <c r="M594" s="51"/>
      <c r="N594" s="52"/>
      <c r="O594" s="52"/>
      <c r="P594" s="52"/>
      <c r="Q594" s="52"/>
      <c r="R594" s="50"/>
      <c r="S594" s="52"/>
      <c r="T594" s="52"/>
      <c r="U594" s="52"/>
      <c r="V594" s="52"/>
      <c r="W594" s="50"/>
    </row>
    <row r="595" ht="14.25" customHeight="1">
      <c r="F595" s="28"/>
      <c r="K595" s="28"/>
      <c r="M595" s="51"/>
      <c r="N595" s="52"/>
      <c r="O595" s="52"/>
      <c r="P595" s="52"/>
      <c r="Q595" s="52"/>
      <c r="R595" s="50"/>
      <c r="S595" s="52"/>
      <c r="T595" s="52"/>
      <c r="U595" s="52"/>
      <c r="V595" s="52"/>
      <c r="W595" s="50"/>
    </row>
    <row r="596" ht="14.25" customHeight="1">
      <c r="F596" s="28"/>
      <c r="K596" s="28"/>
      <c r="M596" s="51"/>
      <c r="N596" s="52"/>
      <c r="O596" s="52"/>
      <c r="P596" s="52"/>
      <c r="Q596" s="52"/>
      <c r="R596" s="50"/>
      <c r="S596" s="52"/>
      <c r="T596" s="52"/>
      <c r="U596" s="52"/>
      <c r="V596" s="52"/>
      <c r="W596" s="50"/>
    </row>
    <row r="597" ht="14.25" customHeight="1">
      <c r="F597" s="28"/>
      <c r="K597" s="28"/>
      <c r="M597" s="51"/>
      <c r="N597" s="52"/>
      <c r="O597" s="52"/>
      <c r="P597" s="52"/>
      <c r="Q597" s="52"/>
      <c r="R597" s="50"/>
      <c r="S597" s="52"/>
      <c r="T597" s="52"/>
      <c r="U597" s="52"/>
      <c r="V597" s="52"/>
      <c r="W597" s="50"/>
    </row>
    <row r="598" ht="14.25" customHeight="1">
      <c r="F598" s="28"/>
      <c r="K598" s="28"/>
      <c r="M598" s="51"/>
      <c r="N598" s="52"/>
      <c r="O598" s="52"/>
      <c r="P598" s="52"/>
      <c r="Q598" s="52"/>
      <c r="R598" s="50"/>
      <c r="S598" s="52"/>
      <c r="T598" s="52"/>
      <c r="U598" s="52"/>
      <c r="V598" s="52"/>
      <c r="W598" s="50"/>
    </row>
    <row r="599" ht="14.25" customHeight="1">
      <c r="F599" s="28"/>
      <c r="K599" s="28"/>
      <c r="M599" s="51"/>
      <c r="N599" s="52"/>
      <c r="O599" s="52"/>
      <c r="P599" s="52"/>
      <c r="Q599" s="52"/>
      <c r="R599" s="50"/>
      <c r="S599" s="52"/>
      <c r="T599" s="52"/>
      <c r="U599" s="52"/>
      <c r="V599" s="52"/>
      <c r="W599" s="50"/>
    </row>
    <row r="600" ht="14.25" customHeight="1">
      <c r="F600" s="28"/>
      <c r="K600" s="28"/>
      <c r="M600" s="51"/>
      <c r="N600" s="52"/>
      <c r="O600" s="52"/>
      <c r="P600" s="52"/>
      <c r="Q600" s="52"/>
      <c r="R600" s="50"/>
      <c r="S600" s="52"/>
      <c r="T600" s="52"/>
      <c r="U600" s="52"/>
      <c r="V600" s="52"/>
      <c r="W600" s="50"/>
    </row>
    <row r="601" ht="14.25" customHeight="1">
      <c r="F601" s="28"/>
      <c r="K601" s="28"/>
      <c r="M601" s="51"/>
      <c r="N601" s="52"/>
      <c r="O601" s="52"/>
      <c r="P601" s="52"/>
      <c r="Q601" s="52"/>
      <c r="R601" s="50"/>
      <c r="S601" s="52"/>
      <c r="T601" s="52"/>
      <c r="U601" s="52"/>
      <c r="V601" s="52"/>
      <c r="W601" s="50"/>
    </row>
    <row r="602" ht="14.25" customHeight="1">
      <c r="F602" s="28"/>
      <c r="K602" s="28"/>
      <c r="M602" s="51"/>
      <c r="N602" s="52"/>
      <c r="O602" s="52"/>
      <c r="P602" s="52"/>
      <c r="Q602" s="52"/>
      <c r="R602" s="50"/>
      <c r="S602" s="52"/>
      <c r="T602" s="52"/>
      <c r="U602" s="52"/>
      <c r="V602" s="52"/>
      <c r="W602" s="50"/>
    </row>
    <row r="603" ht="14.25" customHeight="1">
      <c r="F603" s="28"/>
      <c r="K603" s="28"/>
      <c r="M603" s="51"/>
      <c r="N603" s="52"/>
      <c r="O603" s="52"/>
      <c r="P603" s="52"/>
      <c r="Q603" s="52"/>
      <c r="R603" s="50"/>
      <c r="S603" s="52"/>
      <c r="T603" s="52"/>
      <c r="U603" s="52"/>
      <c r="V603" s="52"/>
      <c r="W603" s="50"/>
    </row>
    <row r="604" ht="14.25" customHeight="1">
      <c r="F604" s="28"/>
      <c r="K604" s="28"/>
      <c r="M604" s="51"/>
      <c r="N604" s="52"/>
      <c r="O604" s="52"/>
      <c r="P604" s="52"/>
      <c r="Q604" s="52"/>
      <c r="R604" s="50"/>
      <c r="S604" s="52"/>
      <c r="T604" s="52"/>
      <c r="U604" s="52"/>
      <c r="V604" s="52"/>
      <c r="W604" s="50"/>
    </row>
    <row r="605" ht="14.25" customHeight="1">
      <c r="F605" s="28"/>
      <c r="K605" s="28"/>
      <c r="M605" s="51"/>
      <c r="N605" s="52"/>
      <c r="O605" s="52"/>
      <c r="P605" s="52"/>
      <c r="Q605" s="52"/>
      <c r="R605" s="50"/>
      <c r="S605" s="52"/>
      <c r="T605" s="52"/>
      <c r="U605" s="52"/>
      <c r="V605" s="52"/>
      <c r="W605" s="50"/>
    </row>
    <row r="606" ht="14.25" customHeight="1">
      <c r="F606" s="28"/>
      <c r="K606" s="28"/>
      <c r="M606" s="51"/>
      <c r="N606" s="52"/>
      <c r="O606" s="52"/>
      <c r="P606" s="52"/>
      <c r="Q606" s="52"/>
      <c r="R606" s="50"/>
      <c r="S606" s="52"/>
      <c r="T606" s="52"/>
      <c r="U606" s="52"/>
      <c r="V606" s="52"/>
      <c r="W606" s="50"/>
    </row>
    <row r="607" ht="14.25" customHeight="1">
      <c r="F607" s="28"/>
      <c r="K607" s="28"/>
      <c r="M607" s="51"/>
      <c r="N607" s="52"/>
      <c r="O607" s="52"/>
      <c r="P607" s="52"/>
      <c r="Q607" s="52"/>
      <c r="R607" s="50"/>
      <c r="S607" s="52"/>
      <c r="T607" s="52"/>
      <c r="U607" s="52"/>
      <c r="V607" s="52"/>
      <c r="W607" s="50"/>
    </row>
    <row r="608" ht="14.25" customHeight="1">
      <c r="F608" s="28"/>
      <c r="K608" s="28"/>
      <c r="M608" s="51"/>
      <c r="N608" s="52"/>
      <c r="O608" s="52"/>
      <c r="P608" s="52"/>
      <c r="Q608" s="52"/>
      <c r="R608" s="50"/>
      <c r="S608" s="52"/>
      <c r="T608" s="52"/>
      <c r="U608" s="52"/>
      <c r="V608" s="52"/>
      <c r="W608" s="50"/>
    </row>
    <row r="609" ht="14.25" customHeight="1">
      <c r="F609" s="28"/>
      <c r="K609" s="28"/>
      <c r="M609" s="51"/>
      <c r="N609" s="52"/>
      <c r="O609" s="52"/>
      <c r="P609" s="52"/>
      <c r="Q609" s="52"/>
      <c r="R609" s="50"/>
      <c r="S609" s="52"/>
      <c r="T609" s="52"/>
      <c r="U609" s="52"/>
      <c r="V609" s="52"/>
      <c r="W609" s="50"/>
    </row>
    <row r="610" ht="14.25" customHeight="1">
      <c r="F610" s="28"/>
      <c r="K610" s="28"/>
      <c r="M610" s="51"/>
      <c r="N610" s="52"/>
      <c r="O610" s="52"/>
      <c r="P610" s="52"/>
      <c r="Q610" s="52"/>
      <c r="R610" s="50"/>
      <c r="S610" s="52"/>
      <c r="T610" s="52"/>
      <c r="U610" s="52"/>
      <c r="V610" s="52"/>
      <c r="W610" s="50"/>
    </row>
    <row r="611" ht="14.25" customHeight="1">
      <c r="F611" s="28"/>
      <c r="K611" s="28"/>
      <c r="M611" s="51"/>
      <c r="N611" s="52"/>
      <c r="O611" s="52"/>
      <c r="P611" s="52"/>
      <c r="Q611" s="52"/>
      <c r="R611" s="50"/>
      <c r="S611" s="52"/>
      <c r="T611" s="52"/>
      <c r="U611" s="52"/>
      <c r="V611" s="52"/>
      <c r="W611" s="50"/>
    </row>
    <row r="612" ht="14.25" customHeight="1">
      <c r="F612" s="28"/>
      <c r="K612" s="28"/>
      <c r="M612" s="51"/>
      <c r="N612" s="52"/>
      <c r="O612" s="52"/>
      <c r="P612" s="52"/>
      <c r="Q612" s="52"/>
      <c r="R612" s="50"/>
      <c r="S612" s="52"/>
      <c r="T612" s="52"/>
      <c r="U612" s="52"/>
      <c r="V612" s="52"/>
      <c r="W612" s="50"/>
    </row>
    <row r="613" ht="14.25" customHeight="1">
      <c r="F613" s="28"/>
      <c r="K613" s="28"/>
      <c r="M613" s="51"/>
      <c r="N613" s="52"/>
      <c r="O613" s="52"/>
      <c r="P613" s="52"/>
      <c r="Q613" s="52"/>
      <c r="R613" s="50"/>
      <c r="S613" s="52"/>
      <c r="T613" s="52"/>
      <c r="U613" s="52"/>
      <c r="V613" s="52"/>
      <c r="W613" s="50"/>
    </row>
    <row r="614" ht="14.25" customHeight="1">
      <c r="F614" s="28"/>
      <c r="K614" s="28"/>
      <c r="M614" s="51"/>
      <c r="N614" s="52"/>
      <c r="O614" s="52"/>
      <c r="P614" s="52"/>
      <c r="Q614" s="52"/>
      <c r="R614" s="50"/>
      <c r="S614" s="52"/>
      <c r="T614" s="52"/>
      <c r="U614" s="52"/>
      <c r="V614" s="52"/>
      <c r="W614" s="50"/>
    </row>
    <row r="615" ht="14.25" customHeight="1">
      <c r="F615" s="28"/>
      <c r="K615" s="28"/>
      <c r="M615" s="51"/>
      <c r="N615" s="52"/>
      <c r="O615" s="52"/>
      <c r="P615" s="52"/>
      <c r="Q615" s="52"/>
      <c r="R615" s="50"/>
      <c r="S615" s="52"/>
      <c r="T615" s="52"/>
      <c r="U615" s="52"/>
      <c r="V615" s="52"/>
      <c r="W615" s="50"/>
    </row>
    <row r="616" ht="14.25" customHeight="1">
      <c r="F616" s="28"/>
      <c r="K616" s="28"/>
      <c r="M616" s="51"/>
      <c r="N616" s="52"/>
      <c r="O616" s="52"/>
      <c r="P616" s="52"/>
      <c r="Q616" s="52"/>
      <c r="R616" s="50"/>
      <c r="S616" s="52"/>
      <c r="T616" s="52"/>
      <c r="U616" s="52"/>
      <c r="V616" s="52"/>
      <c r="W616" s="50"/>
    </row>
    <row r="617" ht="14.25" customHeight="1">
      <c r="F617" s="28"/>
      <c r="K617" s="28"/>
      <c r="M617" s="51"/>
      <c r="N617" s="52"/>
      <c r="O617" s="52"/>
      <c r="P617" s="52"/>
      <c r="Q617" s="52"/>
      <c r="R617" s="50"/>
      <c r="S617" s="52"/>
      <c r="T617" s="52"/>
      <c r="U617" s="52"/>
      <c r="V617" s="52"/>
      <c r="W617" s="50"/>
    </row>
    <row r="618" ht="14.25" customHeight="1">
      <c r="F618" s="28"/>
      <c r="K618" s="28"/>
      <c r="M618" s="51"/>
      <c r="N618" s="52"/>
      <c r="O618" s="52"/>
      <c r="P618" s="52"/>
      <c r="Q618" s="52"/>
      <c r="R618" s="50"/>
      <c r="S618" s="52"/>
      <c r="T618" s="52"/>
      <c r="U618" s="52"/>
      <c r="V618" s="52"/>
      <c r="W618" s="50"/>
    </row>
    <row r="619" ht="14.25" customHeight="1">
      <c r="F619" s="28"/>
      <c r="K619" s="28"/>
      <c r="M619" s="51"/>
      <c r="N619" s="52"/>
      <c r="O619" s="52"/>
      <c r="P619" s="52"/>
      <c r="Q619" s="52"/>
      <c r="R619" s="50"/>
      <c r="S619" s="52"/>
      <c r="T619" s="52"/>
      <c r="U619" s="52"/>
      <c r="V619" s="52"/>
      <c r="W619" s="50"/>
    </row>
    <row r="620" ht="14.25" customHeight="1">
      <c r="F620" s="28"/>
      <c r="K620" s="28"/>
      <c r="M620" s="51"/>
      <c r="N620" s="52"/>
      <c r="O620" s="52"/>
      <c r="P620" s="52"/>
      <c r="Q620" s="52"/>
      <c r="R620" s="50"/>
      <c r="S620" s="52"/>
      <c r="T620" s="52"/>
      <c r="U620" s="52"/>
      <c r="V620" s="52"/>
      <c r="W620" s="50"/>
    </row>
    <row r="621" ht="14.25" customHeight="1">
      <c r="F621" s="28"/>
      <c r="K621" s="28"/>
      <c r="M621" s="51"/>
      <c r="N621" s="52"/>
      <c r="O621" s="52"/>
      <c r="P621" s="52"/>
      <c r="Q621" s="52"/>
      <c r="R621" s="50"/>
      <c r="S621" s="52"/>
      <c r="T621" s="52"/>
      <c r="U621" s="52"/>
      <c r="V621" s="52"/>
      <c r="W621" s="50"/>
    </row>
    <row r="622" ht="14.25" customHeight="1">
      <c r="F622" s="28"/>
      <c r="K622" s="28"/>
      <c r="M622" s="51"/>
      <c r="N622" s="52"/>
      <c r="O622" s="52"/>
      <c r="P622" s="52"/>
      <c r="Q622" s="52"/>
      <c r="R622" s="50"/>
      <c r="S622" s="52"/>
      <c r="T622" s="52"/>
      <c r="U622" s="52"/>
      <c r="V622" s="52"/>
      <c r="W622" s="50"/>
    </row>
    <row r="623" ht="14.25" customHeight="1">
      <c r="F623" s="28"/>
      <c r="K623" s="28"/>
      <c r="M623" s="51"/>
      <c r="N623" s="52"/>
      <c r="O623" s="52"/>
      <c r="P623" s="52"/>
      <c r="Q623" s="52"/>
      <c r="R623" s="50"/>
      <c r="S623" s="52"/>
      <c r="T623" s="52"/>
      <c r="U623" s="52"/>
      <c r="V623" s="52"/>
      <c r="W623" s="50"/>
    </row>
    <row r="624" ht="14.25" customHeight="1">
      <c r="F624" s="28"/>
      <c r="K624" s="28"/>
      <c r="M624" s="51"/>
      <c r="N624" s="52"/>
      <c r="O624" s="52"/>
      <c r="P624" s="52"/>
      <c r="Q624" s="52"/>
      <c r="R624" s="50"/>
      <c r="S624" s="52"/>
      <c r="T624" s="52"/>
      <c r="U624" s="52"/>
      <c r="V624" s="52"/>
      <c r="W624" s="50"/>
    </row>
    <row r="625" ht="14.25" customHeight="1">
      <c r="F625" s="28"/>
      <c r="K625" s="28"/>
      <c r="M625" s="51"/>
      <c r="N625" s="52"/>
      <c r="O625" s="52"/>
      <c r="P625" s="52"/>
      <c r="Q625" s="52"/>
      <c r="R625" s="50"/>
      <c r="S625" s="52"/>
      <c r="T625" s="52"/>
      <c r="U625" s="52"/>
      <c r="V625" s="52"/>
      <c r="W625" s="50"/>
    </row>
    <row r="626" ht="14.25" customHeight="1">
      <c r="F626" s="28"/>
      <c r="K626" s="28"/>
      <c r="M626" s="51"/>
      <c r="N626" s="52"/>
      <c r="O626" s="52"/>
      <c r="P626" s="52"/>
      <c r="Q626" s="52"/>
      <c r="R626" s="50"/>
      <c r="S626" s="52"/>
      <c r="T626" s="52"/>
      <c r="U626" s="52"/>
      <c r="V626" s="52"/>
      <c r="W626" s="50"/>
    </row>
    <row r="627" ht="14.25" customHeight="1">
      <c r="F627" s="28"/>
      <c r="K627" s="28"/>
      <c r="M627" s="51"/>
      <c r="N627" s="52"/>
      <c r="O627" s="52"/>
      <c r="P627" s="52"/>
      <c r="Q627" s="52"/>
      <c r="R627" s="50"/>
      <c r="S627" s="52"/>
      <c r="T627" s="52"/>
      <c r="U627" s="52"/>
      <c r="V627" s="52"/>
      <c r="W627" s="50"/>
    </row>
    <row r="628" ht="14.25" customHeight="1">
      <c r="F628" s="28"/>
      <c r="K628" s="28"/>
      <c r="M628" s="51"/>
      <c r="N628" s="52"/>
      <c r="O628" s="52"/>
      <c r="P628" s="52"/>
      <c r="Q628" s="52"/>
      <c r="R628" s="50"/>
      <c r="S628" s="52"/>
      <c r="T628" s="52"/>
      <c r="U628" s="52"/>
      <c r="V628" s="52"/>
      <c r="W628" s="50"/>
    </row>
    <row r="629" ht="14.25" customHeight="1">
      <c r="F629" s="28"/>
      <c r="K629" s="28"/>
      <c r="M629" s="51"/>
      <c r="N629" s="52"/>
      <c r="O629" s="52"/>
      <c r="P629" s="52"/>
      <c r="Q629" s="52"/>
      <c r="R629" s="50"/>
      <c r="S629" s="52"/>
      <c r="T629" s="52"/>
      <c r="U629" s="52"/>
      <c r="V629" s="52"/>
      <c r="W629" s="50"/>
    </row>
    <row r="630" ht="14.25" customHeight="1">
      <c r="F630" s="28"/>
      <c r="K630" s="28"/>
      <c r="M630" s="51"/>
      <c r="N630" s="52"/>
      <c r="O630" s="52"/>
      <c r="P630" s="52"/>
      <c r="Q630" s="52"/>
      <c r="R630" s="50"/>
      <c r="S630" s="52"/>
      <c r="T630" s="52"/>
      <c r="U630" s="52"/>
      <c r="V630" s="52"/>
      <c r="W630" s="50"/>
    </row>
    <row r="631" ht="14.25" customHeight="1">
      <c r="F631" s="28"/>
      <c r="K631" s="28"/>
      <c r="M631" s="51"/>
      <c r="N631" s="52"/>
      <c r="O631" s="52"/>
      <c r="P631" s="52"/>
      <c r="Q631" s="52"/>
      <c r="R631" s="50"/>
      <c r="S631" s="52"/>
      <c r="T631" s="52"/>
      <c r="U631" s="52"/>
      <c r="V631" s="52"/>
      <c r="W631" s="50"/>
    </row>
    <row r="632" ht="14.25" customHeight="1">
      <c r="F632" s="28"/>
      <c r="K632" s="28"/>
      <c r="M632" s="51"/>
      <c r="N632" s="52"/>
      <c r="O632" s="52"/>
      <c r="P632" s="52"/>
      <c r="Q632" s="52"/>
      <c r="R632" s="50"/>
      <c r="S632" s="52"/>
      <c r="T632" s="52"/>
      <c r="U632" s="52"/>
      <c r="V632" s="52"/>
      <c r="W632" s="50"/>
    </row>
    <row r="633" ht="14.25" customHeight="1">
      <c r="F633" s="28"/>
      <c r="K633" s="28"/>
      <c r="M633" s="51"/>
      <c r="N633" s="52"/>
      <c r="O633" s="52"/>
      <c r="P633" s="52"/>
      <c r="Q633" s="52"/>
      <c r="R633" s="50"/>
      <c r="S633" s="52"/>
      <c r="T633" s="52"/>
      <c r="U633" s="52"/>
      <c r="V633" s="52"/>
      <c r="W633" s="50"/>
    </row>
    <row r="634" ht="14.25" customHeight="1">
      <c r="F634" s="28"/>
      <c r="K634" s="28"/>
      <c r="M634" s="51"/>
      <c r="N634" s="52"/>
      <c r="O634" s="52"/>
      <c r="P634" s="52"/>
      <c r="Q634" s="52"/>
      <c r="R634" s="50"/>
      <c r="S634" s="52"/>
      <c r="T634" s="52"/>
      <c r="U634" s="52"/>
      <c r="V634" s="52"/>
      <c r="W634" s="50"/>
    </row>
    <row r="635" ht="14.25" customHeight="1">
      <c r="F635" s="28"/>
      <c r="K635" s="28"/>
      <c r="M635" s="51"/>
      <c r="N635" s="52"/>
      <c r="O635" s="52"/>
      <c r="P635" s="52"/>
      <c r="Q635" s="52"/>
      <c r="R635" s="50"/>
      <c r="S635" s="52"/>
      <c r="T635" s="52"/>
      <c r="U635" s="52"/>
      <c r="V635" s="52"/>
      <c r="W635" s="50"/>
    </row>
    <row r="636" ht="14.25" customHeight="1">
      <c r="F636" s="28"/>
      <c r="K636" s="28"/>
      <c r="M636" s="51"/>
      <c r="N636" s="52"/>
      <c r="O636" s="52"/>
      <c r="P636" s="52"/>
      <c r="Q636" s="52"/>
      <c r="R636" s="50"/>
      <c r="S636" s="52"/>
      <c r="T636" s="52"/>
      <c r="U636" s="52"/>
      <c r="V636" s="52"/>
      <c r="W636" s="50"/>
    </row>
    <row r="637" ht="14.25" customHeight="1">
      <c r="F637" s="28"/>
      <c r="K637" s="28"/>
      <c r="M637" s="51"/>
      <c r="N637" s="52"/>
      <c r="O637" s="52"/>
      <c r="P637" s="52"/>
      <c r="Q637" s="52"/>
      <c r="R637" s="50"/>
      <c r="S637" s="52"/>
      <c r="T637" s="52"/>
      <c r="U637" s="52"/>
      <c r="V637" s="52"/>
      <c r="W637" s="50"/>
    </row>
    <row r="638" ht="14.25" customHeight="1">
      <c r="F638" s="28"/>
      <c r="K638" s="28"/>
      <c r="M638" s="51"/>
      <c r="N638" s="52"/>
      <c r="O638" s="52"/>
      <c r="P638" s="52"/>
      <c r="Q638" s="52"/>
      <c r="R638" s="50"/>
      <c r="S638" s="52"/>
      <c r="T638" s="52"/>
      <c r="U638" s="52"/>
      <c r="V638" s="52"/>
      <c r="W638" s="50"/>
    </row>
    <row r="639" ht="14.25" customHeight="1">
      <c r="F639" s="28"/>
      <c r="K639" s="28"/>
      <c r="M639" s="51"/>
      <c r="N639" s="52"/>
      <c r="O639" s="52"/>
      <c r="P639" s="52"/>
      <c r="Q639" s="52"/>
      <c r="R639" s="50"/>
      <c r="S639" s="52"/>
      <c r="T639" s="52"/>
      <c r="U639" s="52"/>
      <c r="V639" s="52"/>
      <c r="W639" s="50"/>
    </row>
    <row r="640" ht="14.25" customHeight="1">
      <c r="F640" s="28"/>
      <c r="K640" s="28"/>
      <c r="M640" s="51"/>
      <c r="N640" s="52"/>
      <c r="O640" s="52"/>
      <c r="P640" s="52"/>
      <c r="Q640" s="52"/>
      <c r="R640" s="50"/>
      <c r="S640" s="52"/>
      <c r="T640" s="52"/>
      <c r="U640" s="52"/>
      <c r="V640" s="52"/>
      <c r="W640" s="50"/>
    </row>
    <row r="641" ht="14.25" customHeight="1">
      <c r="F641" s="28"/>
      <c r="K641" s="28"/>
      <c r="M641" s="51"/>
      <c r="N641" s="52"/>
      <c r="O641" s="52"/>
      <c r="P641" s="52"/>
      <c r="Q641" s="52"/>
      <c r="R641" s="50"/>
      <c r="S641" s="52"/>
      <c r="T641" s="52"/>
      <c r="U641" s="52"/>
      <c r="V641" s="52"/>
      <c r="W641" s="50"/>
    </row>
    <row r="642" ht="14.25" customHeight="1">
      <c r="F642" s="28"/>
      <c r="K642" s="28"/>
      <c r="M642" s="51"/>
      <c r="N642" s="52"/>
      <c r="O642" s="52"/>
      <c r="P642" s="52"/>
      <c r="Q642" s="52"/>
      <c r="R642" s="50"/>
      <c r="S642" s="52"/>
      <c r="T642" s="52"/>
      <c r="U642" s="52"/>
      <c r="V642" s="52"/>
      <c r="W642" s="50"/>
    </row>
    <row r="643" ht="14.25" customHeight="1">
      <c r="F643" s="28"/>
      <c r="K643" s="28"/>
      <c r="M643" s="51"/>
      <c r="N643" s="52"/>
      <c r="O643" s="52"/>
      <c r="P643" s="52"/>
      <c r="Q643" s="52"/>
      <c r="R643" s="50"/>
      <c r="S643" s="52"/>
      <c r="T643" s="52"/>
      <c r="U643" s="52"/>
      <c r="V643" s="52"/>
      <c r="W643" s="50"/>
    </row>
    <row r="644" ht="14.25" customHeight="1">
      <c r="F644" s="28"/>
      <c r="K644" s="28"/>
      <c r="M644" s="51"/>
      <c r="N644" s="52"/>
      <c r="O644" s="52"/>
      <c r="P644" s="52"/>
      <c r="Q644" s="52"/>
      <c r="R644" s="50"/>
      <c r="S644" s="52"/>
      <c r="T644" s="52"/>
      <c r="U644" s="52"/>
      <c r="V644" s="52"/>
      <c r="W644" s="50"/>
    </row>
    <row r="645" ht="14.25" customHeight="1">
      <c r="F645" s="28"/>
      <c r="K645" s="28"/>
      <c r="M645" s="51"/>
      <c r="N645" s="52"/>
      <c r="O645" s="52"/>
      <c r="P645" s="52"/>
      <c r="Q645" s="52"/>
      <c r="R645" s="50"/>
      <c r="S645" s="52"/>
      <c r="T645" s="52"/>
      <c r="U645" s="52"/>
      <c r="V645" s="52"/>
      <c r="W645" s="50"/>
    </row>
    <row r="646" ht="14.25" customHeight="1">
      <c r="F646" s="28"/>
      <c r="K646" s="28"/>
      <c r="M646" s="51"/>
      <c r="N646" s="52"/>
      <c r="O646" s="52"/>
      <c r="P646" s="52"/>
      <c r="Q646" s="52"/>
      <c r="R646" s="50"/>
      <c r="S646" s="52"/>
      <c r="T646" s="52"/>
      <c r="U646" s="52"/>
      <c r="V646" s="52"/>
      <c r="W646" s="50"/>
    </row>
    <row r="647" ht="14.25" customHeight="1">
      <c r="F647" s="28"/>
      <c r="K647" s="28"/>
      <c r="M647" s="51"/>
      <c r="N647" s="52"/>
      <c r="O647" s="52"/>
      <c r="P647" s="52"/>
      <c r="Q647" s="52"/>
      <c r="R647" s="50"/>
      <c r="S647" s="52"/>
      <c r="T647" s="52"/>
      <c r="U647" s="52"/>
      <c r="V647" s="52"/>
      <c r="W647" s="50"/>
    </row>
    <row r="648" ht="14.25" customHeight="1">
      <c r="F648" s="28"/>
      <c r="K648" s="28"/>
      <c r="M648" s="51"/>
      <c r="N648" s="52"/>
      <c r="O648" s="52"/>
      <c r="P648" s="52"/>
      <c r="Q648" s="52"/>
      <c r="R648" s="50"/>
      <c r="S648" s="52"/>
      <c r="T648" s="52"/>
      <c r="U648" s="52"/>
      <c r="V648" s="52"/>
      <c r="W648" s="50"/>
    </row>
    <row r="649" ht="14.25" customHeight="1">
      <c r="F649" s="28"/>
      <c r="K649" s="28"/>
      <c r="M649" s="51"/>
      <c r="N649" s="52"/>
      <c r="O649" s="52"/>
      <c r="P649" s="52"/>
      <c r="Q649" s="52"/>
      <c r="R649" s="50"/>
      <c r="S649" s="52"/>
      <c r="T649" s="52"/>
      <c r="U649" s="52"/>
      <c r="V649" s="52"/>
      <c r="W649" s="50"/>
    </row>
    <row r="650" ht="14.25" customHeight="1">
      <c r="F650" s="28"/>
      <c r="K650" s="28"/>
      <c r="M650" s="51"/>
      <c r="N650" s="52"/>
      <c r="O650" s="52"/>
      <c r="P650" s="52"/>
      <c r="Q650" s="52"/>
      <c r="R650" s="50"/>
      <c r="S650" s="52"/>
      <c r="T650" s="52"/>
      <c r="U650" s="52"/>
      <c r="V650" s="52"/>
      <c r="W650" s="50"/>
    </row>
    <row r="651" ht="14.25" customHeight="1">
      <c r="F651" s="28"/>
      <c r="K651" s="28"/>
      <c r="M651" s="51"/>
      <c r="N651" s="52"/>
      <c r="O651" s="52"/>
      <c r="P651" s="52"/>
      <c r="Q651" s="52"/>
      <c r="R651" s="50"/>
      <c r="S651" s="52"/>
      <c r="T651" s="52"/>
      <c r="U651" s="52"/>
      <c r="V651" s="52"/>
      <c r="W651" s="50"/>
    </row>
    <row r="652" ht="14.25" customHeight="1">
      <c r="F652" s="28"/>
      <c r="K652" s="28"/>
      <c r="M652" s="51"/>
      <c r="N652" s="52"/>
      <c r="O652" s="52"/>
      <c r="P652" s="52"/>
      <c r="Q652" s="52"/>
      <c r="R652" s="50"/>
      <c r="S652" s="52"/>
      <c r="T652" s="52"/>
      <c r="U652" s="52"/>
      <c r="V652" s="52"/>
      <c r="W652" s="50"/>
    </row>
    <row r="653" ht="14.25" customHeight="1">
      <c r="F653" s="28"/>
      <c r="K653" s="28"/>
      <c r="M653" s="51"/>
      <c r="N653" s="52"/>
      <c r="O653" s="52"/>
      <c r="P653" s="52"/>
      <c r="Q653" s="52"/>
      <c r="R653" s="50"/>
      <c r="S653" s="52"/>
      <c r="T653" s="52"/>
      <c r="U653" s="52"/>
      <c r="V653" s="52"/>
      <c r="W653" s="50"/>
    </row>
    <row r="654" ht="14.25" customHeight="1">
      <c r="F654" s="28"/>
      <c r="K654" s="28"/>
      <c r="M654" s="51"/>
      <c r="N654" s="52"/>
      <c r="O654" s="52"/>
      <c r="P654" s="52"/>
      <c r="Q654" s="52"/>
      <c r="R654" s="50"/>
      <c r="S654" s="52"/>
      <c r="T654" s="52"/>
      <c r="U654" s="52"/>
      <c r="V654" s="52"/>
      <c r="W654" s="50"/>
    </row>
    <row r="655" ht="14.25" customHeight="1">
      <c r="F655" s="28"/>
      <c r="K655" s="28"/>
      <c r="M655" s="51"/>
      <c r="N655" s="52"/>
      <c r="O655" s="52"/>
      <c r="P655" s="52"/>
      <c r="Q655" s="52"/>
      <c r="R655" s="50"/>
      <c r="S655" s="52"/>
      <c r="T655" s="52"/>
      <c r="U655" s="52"/>
      <c r="V655" s="52"/>
      <c r="W655" s="50"/>
    </row>
    <row r="656" ht="14.25" customHeight="1">
      <c r="F656" s="28"/>
      <c r="K656" s="28"/>
      <c r="M656" s="51"/>
      <c r="N656" s="52"/>
      <c r="O656" s="52"/>
      <c r="P656" s="52"/>
      <c r="Q656" s="52"/>
      <c r="R656" s="50"/>
      <c r="S656" s="52"/>
      <c r="T656" s="52"/>
      <c r="U656" s="52"/>
      <c r="V656" s="52"/>
      <c r="W656" s="50"/>
    </row>
    <row r="657" ht="14.25" customHeight="1">
      <c r="F657" s="28"/>
      <c r="K657" s="28"/>
      <c r="M657" s="51"/>
      <c r="N657" s="52"/>
      <c r="O657" s="52"/>
      <c r="P657" s="52"/>
      <c r="Q657" s="52"/>
      <c r="R657" s="50"/>
      <c r="S657" s="52"/>
      <c r="T657" s="52"/>
      <c r="U657" s="52"/>
      <c r="V657" s="52"/>
      <c r="W657" s="50"/>
    </row>
    <row r="658" ht="14.25" customHeight="1">
      <c r="F658" s="28"/>
      <c r="K658" s="28"/>
      <c r="M658" s="51"/>
      <c r="N658" s="52"/>
      <c r="O658" s="52"/>
      <c r="P658" s="52"/>
      <c r="Q658" s="52"/>
      <c r="R658" s="50"/>
      <c r="S658" s="52"/>
      <c r="T658" s="52"/>
      <c r="U658" s="52"/>
      <c r="V658" s="52"/>
      <c r="W658" s="50"/>
    </row>
    <row r="659" ht="14.25" customHeight="1">
      <c r="F659" s="28"/>
      <c r="K659" s="28"/>
      <c r="M659" s="51"/>
      <c r="N659" s="52"/>
      <c r="O659" s="52"/>
      <c r="P659" s="52"/>
      <c r="Q659" s="52"/>
      <c r="R659" s="50"/>
      <c r="S659" s="52"/>
      <c r="T659" s="52"/>
      <c r="U659" s="52"/>
      <c r="V659" s="52"/>
      <c r="W659" s="50"/>
    </row>
    <row r="660" ht="14.25" customHeight="1">
      <c r="F660" s="28"/>
      <c r="K660" s="28"/>
      <c r="M660" s="51"/>
      <c r="N660" s="52"/>
      <c r="O660" s="52"/>
      <c r="P660" s="52"/>
      <c r="Q660" s="52"/>
      <c r="R660" s="50"/>
      <c r="S660" s="52"/>
      <c r="T660" s="52"/>
      <c r="U660" s="52"/>
      <c r="V660" s="52"/>
      <c r="W660" s="50"/>
    </row>
    <row r="661" ht="14.25" customHeight="1">
      <c r="F661" s="28"/>
      <c r="K661" s="28"/>
      <c r="M661" s="51"/>
      <c r="N661" s="52"/>
      <c r="O661" s="52"/>
      <c r="P661" s="52"/>
      <c r="Q661" s="52"/>
      <c r="R661" s="50"/>
      <c r="S661" s="52"/>
      <c r="T661" s="52"/>
      <c r="U661" s="52"/>
      <c r="V661" s="52"/>
      <c r="W661" s="50"/>
    </row>
    <row r="662" ht="14.25" customHeight="1">
      <c r="F662" s="28"/>
      <c r="K662" s="28"/>
      <c r="M662" s="51"/>
      <c r="N662" s="52"/>
      <c r="O662" s="52"/>
      <c r="P662" s="52"/>
      <c r="Q662" s="52"/>
      <c r="R662" s="50"/>
      <c r="S662" s="52"/>
      <c r="T662" s="52"/>
      <c r="U662" s="52"/>
      <c r="V662" s="52"/>
      <c r="W662" s="50"/>
    </row>
    <row r="663" ht="14.25" customHeight="1">
      <c r="F663" s="28"/>
      <c r="K663" s="28"/>
      <c r="M663" s="51"/>
      <c r="N663" s="52"/>
      <c r="O663" s="52"/>
      <c r="P663" s="52"/>
      <c r="Q663" s="52"/>
      <c r="R663" s="50"/>
      <c r="S663" s="52"/>
      <c r="T663" s="52"/>
      <c r="U663" s="52"/>
      <c r="V663" s="52"/>
      <c r="W663" s="50"/>
    </row>
    <row r="664" ht="14.25" customHeight="1">
      <c r="F664" s="28"/>
      <c r="K664" s="28"/>
      <c r="M664" s="51"/>
      <c r="N664" s="52"/>
      <c r="O664" s="52"/>
      <c r="P664" s="52"/>
      <c r="Q664" s="52"/>
      <c r="R664" s="50"/>
      <c r="S664" s="52"/>
      <c r="T664" s="52"/>
      <c r="U664" s="52"/>
      <c r="V664" s="52"/>
      <c r="W664" s="50"/>
    </row>
    <row r="665" ht="14.25" customHeight="1">
      <c r="F665" s="28"/>
      <c r="K665" s="28"/>
      <c r="M665" s="51"/>
      <c r="N665" s="52"/>
      <c r="O665" s="52"/>
      <c r="P665" s="52"/>
      <c r="Q665" s="52"/>
      <c r="R665" s="50"/>
      <c r="S665" s="52"/>
      <c r="T665" s="52"/>
      <c r="U665" s="52"/>
      <c r="V665" s="52"/>
      <c r="W665" s="50"/>
    </row>
    <row r="666" ht="14.25" customHeight="1">
      <c r="F666" s="28"/>
      <c r="K666" s="28"/>
      <c r="M666" s="51"/>
      <c r="N666" s="52"/>
      <c r="O666" s="52"/>
      <c r="P666" s="52"/>
      <c r="Q666" s="52"/>
      <c r="R666" s="50"/>
      <c r="S666" s="52"/>
      <c r="T666" s="52"/>
      <c r="U666" s="52"/>
      <c r="V666" s="52"/>
      <c r="W666" s="50"/>
    </row>
    <row r="667" ht="14.25" customHeight="1">
      <c r="F667" s="28"/>
      <c r="K667" s="28"/>
      <c r="M667" s="51"/>
      <c r="N667" s="52"/>
      <c r="O667" s="52"/>
      <c r="P667" s="52"/>
      <c r="Q667" s="52"/>
      <c r="R667" s="50"/>
      <c r="S667" s="52"/>
      <c r="T667" s="52"/>
      <c r="U667" s="52"/>
      <c r="V667" s="52"/>
      <c r="W667" s="50"/>
    </row>
    <row r="668" ht="14.25" customHeight="1">
      <c r="F668" s="28"/>
      <c r="K668" s="28"/>
      <c r="M668" s="51"/>
      <c r="N668" s="52"/>
      <c r="O668" s="52"/>
      <c r="P668" s="52"/>
      <c r="Q668" s="52"/>
      <c r="R668" s="50"/>
      <c r="S668" s="52"/>
      <c r="T668" s="52"/>
      <c r="U668" s="52"/>
      <c r="V668" s="52"/>
      <c r="W668" s="50"/>
    </row>
    <row r="669" ht="14.25" customHeight="1">
      <c r="F669" s="28"/>
      <c r="K669" s="28"/>
      <c r="M669" s="51"/>
      <c r="N669" s="52"/>
      <c r="O669" s="52"/>
      <c r="P669" s="52"/>
      <c r="Q669" s="52"/>
      <c r="R669" s="50"/>
      <c r="S669" s="52"/>
      <c r="T669" s="52"/>
      <c r="U669" s="52"/>
      <c r="V669" s="52"/>
      <c r="W669" s="50"/>
    </row>
    <row r="670" ht="14.25" customHeight="1">
      <c r="F670" s="28"/>
      <c r="K670" s="28"/>
      <c r="M670" s="51"/>
      <c r="N670" s="52"/>
      <c r="O670" s="52"/>
      <c r="P670" s="52"/>
      <c r="Q670" s="52"/>
      <c r="R670" s="50"/>
      <c r="S670" s="52"/>
      <c r="T670" s="52"/>
      <c r="U670" s="52"/>
      <c r="V670" s="52"/>
      <c r="W670" s="50"/>
    </row>
    <row r="671" ht="14.25" customHeight="1">
      <c r="F671" s="28"/>
      <c r="K671" s="28"/>
      <c r="M671" s="51"/>
      <c r="N671" s="52"/>
      <c r="O671" s="52"/>
      <c r="P671" s="52"/>
      <c r="Q671" s="52"/>
      <c r="R671" s="50"/>
      <c r="S671" s="52"/>
      <c r="T671" s="52"/>
      <c r="U671" s="52"/>
      <c r="V671" s="52"/>
      <c r="W671" s="50"/>
    </row>
    <row r="672" ht="14.25" customHeight="1">
      <c r="F672" s="28"/>
      <c r="K672" s="28"/>
      <c r="M672" s="51"/>
      <c r="N672" s="52"/>
      <c r="O672" s="52"/>
      <c r="P672" s="52"/>
      <c r="Q672" s="52"/>
      <c r="R672" s="50"/>
      <c r="S672" s="52"/>
      <c r="T672" s="52"/>
      <c r="U672" s="52"/>
      <c r="V672" s="52"/>
      <c r="W672" s="50"/>
    </row>
    <row r="673" ht="14.25" customHeight="1">
      <c r="F673" s="28"/>
      <c r="K673" s="28"/>
      <c r="M673" s="51"/>
      <c r="N673" s="52"/>
      <c r="O673" s="52"/>
      <c r="P673" s="52"/>
      <c r="Q673" s="52"/>
      <c r="R673" s="50"/>
      <c r="S673" s="52"/>
      <c r="T673" s="52"/>
      <c r="U673" s="52"/>
      <c r="V673" s="52"/>
      <c r="W673" s="50"/>
    </row>
    <row r="674" ht="14.25" customHeight="1">
      <c r="F674" s="28"/>
      <c r="K674" s="28"/>
      <c r="M674" s="51"/>
      <c r="N674" s="52"/>
      <c r="O674" s="52"/>
      <c r="P674" s="52"/>
      <c r="Q674" s="52"/>
      <c r="R674" s="50"/>
      <c r="S674" s="52"/>
      <c r="T674" s="52"/>
      <c r="U674" s="52"/>
      <c r="V674" s="52"/>
      <c r="W674" s="50"/>
    </row>
    <row r="675" ht="14.25" customHeight="1">
      <c r="F675" s="28"/>
      <c r="K675" s="28"/>
      <c r="M675" s="51"/>
      <c r="N675" s="52"/>
      <c r="O675" s="52"/>
      <c r="P675" s="52"/>
      <c r="Q675" s="52"/>
      <c r="R675" s="50"/>
      <c r="S675" s="52"/>
      <c r="T675" s="52"/>
      <c r="U675" s="52"/>
      <c r="V675" s="52"/>
      <c r="W675" s="50"/>
    </row>
    <row r="676" ht="14.25" customHeight="1">
      <c r="F676" s="28"/>
      <c r="K676" s="28"/>
      <c r="M676" s="51"/>
      <c r="N676" s="52"/>
      <c r="O676" s="52"/>
      <c r="P676" s="52"/>
      <c r="Q676" s="52"/>
      <c r="R676" s="50"/>
      <c r="S676" s="52"/>
      <c r="T676" s="52"/>
      <c r="U676" s="52"/>
      <c r="V676" s="52"/>
      <c r="W676" s="50"/>
    </row>
    <row r="677" ht="14.25" customHeight="1">
      <c r="F677" s="28"/>
      <c r="K677" s="28"/>
      <c r="M677" s="51"/>
      <c r="N677" s="52"/>
      <c r="O677" s="52"/>
      <c r="P677" s="52"/>
      <c r="Q677" s="52"/>
      <c r="R677" s="50"/>
      <c r="S677" s="52"/>
      <c r="T677" s="52"/>
      <c r="U677" s="52"/>
      <c r="V677" s="52"/>
      <c r="W677" s="50"/>
    </row>
    <row r="678" ht="14.25" customHeight="1">
      <c r="F678" s="28"/>
      <c r="K678" s="28"/>
      <c r="M678" s="51"/>
      <c r="N678" s="52"/>
      <c r="O678" s="52"/>
      <c r="P678" s="52"/>
      <c r="Q678" s="52"/>
      <c r="R678" s="50"/>
      <c r="S678" s="52"/>
      <c r="T678" s="52"/>
      <c r="U678" s="52"/>
      <c r="V678" s="52"/>
      <c r="W678" s="50"/>
    </row>
    <row r="679" ht="14.25" customHeight="1">
      <c r="F679" s="28"/>
      <c r="K679" s="28"/>
      <c r="M679" s="51"/>
      <c r="N679" s="52"/>
      <c r="O679" s="52"/>
      <c r="P679" s="52"/>
      <c r="Q679" s="52"/>
      <c r="R679" s="50"/>
      <c r="S679" s="52"/>
      <c r="T679" s="52"/>
      <c r="U679" s="52"/>
      <c r="V679" s="52"/>
      <c r="W679" s="50"/>
    </row>
    <row r="680" ht="14.25" customHeight="1">
      <c r="F680" s="28"/>
      <c r="K680" s="28"/>
      <c r="M680" s="51"/>
      <c r="N680" s="52"/>
      <c r="O680" s="52"/>
      <c r="P680" s="52"/>
      <c r="Q680" s="52"/>
      <c r="R680" s="50"/>
      <c r="S680" s="52"/>
      <c r="T680" s="52"/>
      <c r="U680" s="52"/>
      <c r="V680" s="52"/>
      <c r="W680" s="50"/>
    </row>
    <row r="681" ht="14.25" customHeight="1">
      <c r="F681" s="28"/>
      <c r="K681" s="28"/>
      <c r="M681" s="51"/>
      <c r="N681" s="52"/>
      <c r="O681" s="52"/>
      <c r="P681" s="52"/>
      <c r="Q681" s="52"/>
      <c r="R681" s="50"/>
      <c r="S681" s="52"/>
      <c r="T681" s="52"/>
      <c r="U681" s="52"/>
      <c r="V681" s="52"/>
      <c r="W681" s="50"/>
    </row>
    <row r="682" ht="14.25" customHeight="1">
      <c r="F682" s="28"/>
      <c r="K682" s="28"/>
      <c r="M682" s="51"/>
      <c r="N682" s="52"/>
      <c r="O682" s="52"/>
      <c r="P682" s="52"/>
      <c r="Q682" s="52"/>
      <c r="R682" s="50"/>
      <c r="S682" s="52"/>
      <c r="T682" s="52"/>
      <c r="U682" s="52"/>
      <c r="V682" s="52"/>
      <c r="W682" s="50"/>
    </row>
    <row r="683" ht="14.25" customHeight="1">
      <c r="F683" s="28"/>
      <c r="K683" s="28"/>
      <c r="M683" s="51"/>
      <c r="N683" s="52"/>
      <c r="O683" s="52"/>
      <c r="P683" s="52"/>
      <c r="Q683" s="52"/>
      <c r="R683" s="50"/>
      <c r="S683" s="52"/>
      <c r="T683" s="52"/>
      <c r="U683" s="52"/>
      <c r="V683" s="52"/>
      <c r="W683" s="50"/>
    </row>
    <row r="684" ht="14.25" customHeight="1">
      <c r="F684" s="28"/>
      <c r="K684" s="28"/>
      <c r="M684" s="51"/>
      <c r="N684" s="52"/>
      <c r="O684" s="52"/>
      <c r="P684" s="52"/>
      <c r="Q684" s="52"/>
      <c r="R684" s="50"/>
      <c r="S684" s="52"/>
      <c r="T684" s="52"/>
      <c r="U684" s="52"/>
      <c r="V684" s="52"/>
      <c r="W684" s="50"/>
    </row>
    <row r="685" ht="14.25" customHeight="1">
      <c r="F685" s="28"/>
      <c r="K685" s="28"/>
      <c r="M685" s="51"/>
      <c r="N685" s="52"/>
      <c r="O685" s="52"/>
      <c r="P685" s="52"/>
      <c r="Q685" s="52"/>
      <c r="R685" s="50"/>
      <c r="S685" s="52"/>
      <c r="T685" s="52"/>
      <c r="U685" s="52"/>
      <c r="V685" s="52"/>
      <c r="W685" s="50"/>
    </row>
    <row r="686" ht="14.25" customHeight="1">
      <c r="F686" s="28"/>
      <c r="K686" s="28"/>
      <c r="M686" s="51"/>
      <c r="N686" s="52"/>
      <c r="O686" s="52"/>
      <c r="P686" s="52"/>
      <c r="Q686" s="52"/>
      <c r="R686" s="50"/>
      <c r="S686" s="52"/>
      <c r="T686" s="52"/>
      <c r="U686" s="52"/>
      <c r="V686" s="52"/>
      <c r="W686" s="50"/>
    </row>
    <row r="687" ht="14.25" customHeight="1">
      <c r="F687" s="28"/>
      <c r="K687" s="28"/>
      <c r="M687" s="51"/>
      <c r="N687" s="52"/>
      <c r="O687" s="52"/>
      <c r="P687" s="52"/>
      <c r="Q687" s="52"/>
      <c r="R687" s="50"/>
      <c r="S687" s="52"/>
      <c r="T687" s="52"/>
      <c r="U687" s="52"/>
      <c r="V687" s="52"/>
      <c r="W687" s="50"/>
    </row>
    <row r="688" ht="14.25" customHeight="1">
      <c r="F688" s="28"/>
      <c r="K688" s="28"/>
      <c r="M688" s="51"/>
      <c r="N688" s="52"/>
      <c r="O688" s="52"/>
      <c r="P688" s="52"/>
      <c r="Q688" s="52"/>
      <c r="R688" s="50"/>
      <c r="S688" s="52"/>
      <c r="T688" s="52"/>
      <c r="U688" s="52"/>
      <c r="V688" s="52"/>
      <c r="W688" s="50"/>
    </row>
    <row r="689" ht="14.25" customHeight="1">
      <c r="F689" s="28"/>
      <c r="K689" s="28"/>
      <c r="M689" s="51"/>
      <c r="N689" s="52"/>
      <c r="O689" s="52"/>
      <c r="P689" s="52"/>
      <c r="Q689" s="52"/>
      <c r="R689" s="50"/>
      <c r="S689" s="52"/>
      <c r="T689" s="52"/>
      <c r="U689" s="52"/>
      <c r="V689" s="52"/>
      <c r="W689" s="50"/>
    </row>
    <row r="690" ht="14.25" customHeight="1">
      <c r="F690" s="28"/>
      <c r="K690" s="28"/>
      <c r="M690" s="51"/>
      <c r="N690" s="52"/>
      <c r="O690" s="52"/>
      <c r="P690" s="52"/>
      <c r="Q690" s="52"/>
      <c r="R690" s="50"/>
      <c r="S690" s="52"/>
      <c r="T690" s="52"/>
      <c r="U690" s="52"/>
      <c r="V690" s="52"/>
      <c r="W690" s="50"/>
    </row>
    <row r="691" ht="14.25" customHeight="1">
      <c r="F691" s="28"/>
      <c r="K691" s="28"/>
      <c r="M691" s="51"/>
      <c r="N691" s="52"/>
      <c r="O691" s="52"/>
      <c r="P691" s="52"/>
      <c r="Q691" s="52"/>
      <c r="R691" s="50"/>
      <c r="S691" s="52"/>
      <c r="T691" s="52"/>
      <c r="U691" s="52"/>
      <c r="V691" s="52"/>
      <c r="W691" s="50"/>
    </row>
    <row r="692" ht="14.25" customHeight="1">
      <c r="F692" s="28"/>
      <c r="K692" s="28"/>
      <c r="M692" s="51"/>
      <c r="N692" s="52"/>
      <c r="O692" s="52"/>
      <c r="P692" s="52"/>
      <c r="Q692" s="52"/>
      <c r="R692" s="50"/>
      <c r="S692" s="52"/>
      <c r="T692" s="52"/>
      <c r="U692" s="52"/>
      <c r="V692" s="52"/>
      <c r="W692" s="50"/>
    </row>
    <row r="693" ht="14.25" customHeight="1">
      <c r="F693" s="28"/>
      <c r="K693" s="28"/>
      <c r="M693" s="51"/>
      <c r="N693" s="52"/>
      <c r="O693" s="52"/>
      <c r="P693" s="52"/>
      <c r="Q693" s="52"/>
      <c r="R693" s="50"/>
      <c r="S693" s="52"/>
      <c r="T693" s="52"/>
      <c r="U693" s="52"/>
      <c r="V693" s="52"/>
      <c r="W693" s="50"/>
    </row>
    <row r="694" ht="14.25" customHeight="1">
      <c r="F694" s="28"/>
      <c r="K694" s="28"/>
      <c r="M694" s="51"/>
      <c r="N694" s="52"/>
      <c r="O694" s="52"/>
      <c r="P694" s="52"/>
      <c r="Q694" s="52"/>
      <c r="R694" s="50"/>
      <c r="S694" s="52"/>
      <c r="T694" s="52"/>
      <c r="U694" s="52"/>
      <c r="V694" s="52"/>
      <c r="W694" s="50"/>
    </row>
    <row r="695" ht="14.25" customHeight="1">
      <c r="F695" s="28"/>
      <c r="K695" s="28"/>
      <c r="M695" s="51"/>
      <c r="N695" s="52"/>
      <c r="O695" s="52"/>
      <c r="P695" s="52"/>
      <c r="Q695" s="52"/>
      <c r="R695" s="50"/>
      <c r="S695" s="52"/>
      <c r="T695" s="52"/>
      <c r="U695" s="52"/>
      <c r="V695" s="52"/>
      <c r="W695" s="50"/>
    </row>
    <row r="696" ht="14.25" customHeight="1">
      <c r="F696" s="28"/>
      <c r="K696" s="28"/>
      <c r="M696" s="51"/>
      <c r="N696" s="52"/>
      <c r="O696" s="52"/>
      <c r="P696" s="52"/>
      <c r="Q696" s="52"/>
      <c r="R696" s="50"/>
      <c r="S696" s="52"/>
      <c r="T696" s="52"/>
      <c r="U696" s="52"/>
      <c r="V696" s="52"/>
      <c r="W696" s="50"/>
    </row>
    <row r="697" ht="14.25" customHeight="1">
      <c r="F697" s="28"/>
      <c r="K697" s="28"/>
      <c r="M697" s="51"/>
      <c r="N697" s="52"/>
      <c r="O697" s="52"/>
      <c r="P697" s="52"/>
      <c r="Q697" s="52"/>
      <c r="R697" s="50"/>
      <c r="S697" s="52"/>
      <c r="T697" s="52"/>
      <c r="U697" s="52"/>
      <c r="V697" s="52"/>
      <c r="W697" s="50"/>
    </row>
    <row r="698" ht="14.25" customHeight="1">
      <c r="F698" s="28"/>
      <c r="K698" s="28"/>
      <c r="M698" s="51"/>
      <c r="N698" s="52"/>
      <c r="O698" s="52"/>
      <c r="P698" s="52"/>
      <c r="Q698" s="52"/>
      <c r="R698" s="50"/>
      <c r="S698" s="52"/>
      <c r="T698" s="52"/>
      <c r="U698" s="52"/>
      <c r="V698" s="52"/>
      <c r="W698" s="50"/>
    </row>
    <row r="699" ht="14.25" customHeight="1">
      <c r="F699" s="28"/>
      <c r="K699" s="28"/>
      <c r="M699" s="51"/>
      <c r="N699" s="52"/>
      <c r="O699" s="52"/>
      <c r="P699" s="52"/>
      <c r="Q699" s="52"/>
      <c r="R699" s="50"/>
      <c r="S699" s="52"/>
      <c r="T699" s="52"/>
      <c r="U699" s="52"/>
      <c r="V699" s="52"/>
      <c r="W699" s="50"/>
    </row>
    <row r="700" ht="14.25" customHeight="1">
      <c r="F700" s="28"/>
      <c r="K700" s="28"/>
      <c r="M700" s="51"/>
      <c r="N700" s="52"/>
      <c r="O700" s="52"/>
      <c r="P700" s="52"/>
      <c r="Q700" s="52"/>
      <c r="R700" s="50"/>
      <c r="S700" s="52"/>
      <c r="T700" s="52"/>
      <c r="U700" s="52"/>
      <c r="V700" s="52"/>
      <c r="W700" s="50"/>
    </row>
    <row r="701" ht="14.25" customHeight="1">
      <c r="F701" s="28"/>
      <c r="K701" s="28"/>
      <c r="M701" s="51"/>
      <c r="N701" s="52"/>
      <c r="O701" s="52"/>
      <c r="P701" s="52"/>
      <c r="Q701" s="52"/>
      <c r="R701" s="50"/>
      <c r="S701" s="52"/>
      <c r="T701" s="52"/>
      <c r="U701" s="52"/>
      <c r="V701" s="52"/>
      <c r="W701" s="50"/>
    </row>
    <row r="702" ht="14.25" customHeight="1">
      <c r="F702" s="28"/>
      <c r="K702" s="28"/>
      <c r="M702" s="51"/>
      <c r="N702" s="52"/>
      <c r="O702" s="52"/>
      <c r="P702" s="52"/>
      <c r="Q702" s="52"/>
      <c r="R702" s="50"/>
      <c r="S702" s="52"/>
      <c r="T702" s="52"/>
      <c r="U702" s="52"/>
      <c r="V702" s="52"/>
      <c r="W702" s="50"/>
    </row>
    <row r="703" ht="14.25" customHeight="1">
      <c r="F703" s="28"/>
      <c r="K703" s="28"/>
      <c r="M703" s="51"/>
      <c r="N703" s="52"/>
      <c r="O703" s="52"/>
      <c r="P703" s="52"/>
      <c r="Q703" s="52"/>
      <c r="R703" s="50"/>
      <c r="S703" s="52"/>
      <c r="T703" s="52"/>
      <c r="U703" s="52"/>
      <c r="V703" s="52"/>
      <c r="W703" s="50"/>
    </row>
    <row r="704" ht="14.25" customHeight="1">
      <c r="F704" s="28"/>
      <c r="K704" s="28"/>
      <c r="M704" s="51"/>
      <c r="N704" s="52"/>
      <c r="O704" s="52"/>
      <c r="P704" s="52"/>
      <c r="Q704" s="52"/>
      <c r="R704" s="50"/>
      <c r="S704" s="52"/>
      <c r="T704" s="52"/>
      <c r="U704" s="52"/>
      <c r="V704" s="52"/>
      <c r="W704" s="50"/>
    </row>
    <row r="705" ht="14.25" customHeight="1">
      <c r="F705" s="28"/>
      <c r="K705" s="28"/>
      <c r="M705" s="51"/>
      <c r="N705" s="52"/>
      <c r="O705" s="52"/>
      <c r="P705" s="52"/>
      <c r="Q705" s="52"/>
      <c r="R705" s="50"/>
      <c r="S705" s="52"/>
      <c r="T705" s="52"/>
      <c r="U705" s="52"/>
      <c r="V705" s="52"/>
      <c r="W705" s="50"/>
    </row>
    <row r="706" ht="14.25" customHeight="1">
      <c r="F706" s="28"/>
      <c r="K706" s="28"/>
      <c r="M706" s="51"/>
      <c r="N706" s="52"/>
      <c r="O706" s="52"/>
      <c r="P706" s="52"/>
      <c r="Q706" s="52"/>
      <c r="R706" s="50"/>
      <c r="S706" s="52"/>
      <c r="T706" s="52"/>
      <c r="U706" s="52"/>
      <c r="V706" s="52"/>
      <c r="W706" s="50"/>
    </row>
    <row r="707" ht="14.25" customHeight="1">
      <c r="F707" s="28"/>
      <c r="K707" s="28"/>
      <c r="M707" s="51"/>
      <c r="N707" s="52"/>
      <c r="O707" s="52"/>
      <c r="P707" s="52"/>
      <c r="Q707" s="52"/>
      <c r="R707" s="50"/>
      <c r="S707" s="52"/>
      <c r="T707" s="52"/>
      <c r="U707" s="52"/>
      <c r="V707" s="52"/>
      <c r="W707" s="50"/>
    </row>
    <row r="708" ht="14.25" customHeight="1">
      <c r="F708" s="28"/>
      <c r="K708" s="28"/>
      <c r="M708" s="51"/>
      <c r="N708" s="52"/>
      <c r="O708" s="52"/>
      <c r="P708" s="52"/>
      <c r="Q708" s="52"/>
      <c r="R708" s="50"/>
      <c r="S708" s="52"/>
      <c r="T708" s="52"/>
      <c r="U708" s="52"/>
      <c r="V708" s="52"/>
      <c r="W708" s="50"/>
    </row>
    <row r="709" ht="14.25" customHeight="1">
      <c r="F709" s="28"/>
      <c r="K709" s="28"/>
      <c r="M709" s="51"/>
      <c r="N709" s="52"/>
      <c r="O709" s="52"/>
      <c r="P709" s="52"/>
      <c r="Q709" s="52"/>
      <c r="R709" s="50"/>
      <c r="S709" s="52"/>
      <c r="T709" s="52"/>
      <c r="U709" s="52"/>
      <c r="V709" s="52"/>
      <c r="W709" s="50"/>
    </row>
    <row r="710" ht="14.25" customHeight="1">
      <c r="F710" s="28"/>
      <c r="K710" s="28"/>
      <c r="M710" s="51"/>
      <c r="N710" s="52"/>
      <c r="O710" s="52"/>
      <c r="P710" s="52"/>
      <c r="Q710" s="52"/>
      <c r="R710" s="50"/>
      <c r="S710" s="52"/>
      <c r="T710" s="52"/>
      <c r="U710" s="52"/>
      <c r="V710" s="52"/>
      <c r="W710" s="50"/>
    </row>
    <row r="711" ht="14.25" customHeight="1">
      <c r="F711" s="28"/>
      <c r="K711" s="28"/>
      <c r="M711" s="51"/>
      <c r="N711" s="52"/>
      <c r="O711" s="52"/>
      <c r="P711" s="52"/>
      <c r="Q711" s="52"/>
      <c r="R711" s="50"/>
      <c r="S711" s="52"/>
      <c r="T711" s="52"/>
      <c r="U711" s="52"/>
      <c r="V711" s="52"/>
      <c r="W711" s="50"/>
    </row>
    <row r="712" ht="14.25" customHeight="1">
      <c r="F712" s="28"/>
      <c r="K712" s="28"/>
      <c r="M712" s="51"/>
      <c r="N712" s="52"/>
      <c r="O712" s="52"/>
      <c r="P712" s="52"/>
      <c r="Q712" s="52"/>
      <c r="R712" s="50"/>
      <c r="S712" s="52"/>
      <c r="T712" s="52"/>
      <c r="U712" s="52"/>
      <c r="V712" s="52"/>
      <c r="W712" s="50"/>
    </row>
    <row r="713" ht="14.25" customHeight="1">
      <c r="F713" s="28"/>
      <c r="K713" s="28"/>
      <c r="M713" s="51"/>
      <c r="N713" s="52"/>
      <c r="O713" s="52"/>
      <c r="P713" s="52"/>
      <c r="Q713" s="52"/>
      <c r="R713" s="50"/>
      <c r="S713" s="52"/>
      <c r="T713" s="52"/>
      <c r="U713" s="52"/>
      <c r="V713" s="52"/>
      <c r="W713" s="50"/>
    </row>
    <row r="714" ht="14.25" customHeight="1">
      <c r="F714" s="28"/>
      <c r="K714" s="28"/>
      <c r="M714" s="51"/>
      <c r="N714" s="52"/>
      <c r="O714" s="52"/>
      <c r="P714" s="52"/>
      <c r="Q714" s="52"/>
      <c r="R714" s="50"/>
      <c r="S714" s="52"/>
      <c r="T714" s="52"/>
      <c r="U714" s="52"/>
      <c r="V714" s="52"/>
      <c r="W714" s="50"/>
    </row>
    <row r="715" ht="14.25" customHeight="1">
      <c r="F715" s="28"/>
      <c r="K715" s="28"/>
      <c r="M715" s="51"/>
      <c r="N715" s="52"/>
      <c r="O715" s="52"/>
      <c r="P715" s="52"/>
      <c r="Q715" s="52"/>
      <c r="R715" s="50"/>
      <c r="S715" s="52"/>
      <c r="T715" s="52"/>
      <c r="U715" s="52"/>
      <c r="V715" s="52"/>
      <c r="W715" s="50"/>
    </row>
    <row r="716" ht="14.25" customHeight="1">
      <c r="F716" s="28"/>
      <c r="K716" s="28"/>
      <c r="M716" s="51"/>
      <c r="N716" s="52"/>
      <c r="O716" s="52"/>
      <c r="P716" s="52"/>
      <c r="Q716" s="52"/>
      <c r="R716" s="50"/>
      <c r="S716" s="52"/>
      <c r="T716" s="52"/>
      <c r="U716" s="52"/>
      <c r="V716" s="52"/>
      <c r="W716" s="50"/>
    </row>
    <row r="717" ht="14.25" customHeight="1">
      <c r="F717" s="28"/>
      <c r="K717" s="28"/>
      <c r="M717" s="51"/>
      <c r="N717" s="52"/>
      <c r="O717" s="52"/>
      <c r="P717" s="52"/>
      <c r="Q717" s="52"/>
      <c r="R717" s="50"/>
      <c r="S717" s="52"/>
      <c r="T717" s="52"/>
      <c r="U717" s="52"/>
      <c r="V717" s="52"/>
      <c r="W717" s="50"/>
    </row>
    <row r="718" ht="14.25" customHeight="1">
      <c r="F718" s="28"/>
      <c r="K718" s="28"/>
      <c r="M718" s="51"/>
      <c r="N718" s="52"/>
      <c r="O718" s="52"/>
      <c r="P718" s="52"/>
      <c r="Q718" s="52"/>
      <c r="R718" s="50"/>
      <c r="S718" s="52"/>
      <c r="T718" s="52"/>
      <c r="U718" s="52"/>
      <c r="V718" s="52"/>
      <c r="W718" s="50"/>
    </row>
    <row r="719" ht="14.25" customHeight="1">
      <c r="F719" s="28"/>
      <c r="K719" s="28"/>
      <c r="M719" s="51"/>
      <c r="N719" s="52"/>
      <c r="O719" s="52"/>
      <c r="P719" s="52"/>
      <c r="Q719" s="52"/>
      <c r="R719" s="50"/>
      <c r="S719" s="52"/>
      <c r="T719" s="52"/>
      <c r="U719" s="52"/>
      <c r="V719" s="52"/>
      <c r="W719" s="50"/>
    </row>
    <row r="720" ht="14.25" customHeight="1">
      <c r="F720" s="28"/>
      <c r="K720" s="28"/>
      <c r="M720" s="51"/>
      <c r="N720" s="52"/>
      <c r="O720" s="52"/>
      <c r="P720" s="52"/>
      <c r="Q720" s="52"/>
      <c r="R720" s="50"/>
      <c r="S720" s="52"/>
      <c r="T720" s="52"/>
      <c r="U720" s="52"/>
      <c r="V720" s="52"/>
      <c r="W720" s="50"/>
    </row>
    <row r="721" ht="14.25" customHeight="1">
      <c r="F721" s="28"/>
      <c r="K721" s="28"/>
      <c r="M721" s="51"/>
      <c r="N721" s="52"/>
      <c r="O721" s="52"/>
      <c r="P721" s="52"/>
      <c r="Q721" s="52"/>
      <c r="R721" s="50"/>
      <c r="S721" s="52"/>
      <c r="T721" s="52"/>
      <c r="U721" s="52"/>
      <c r="V721" s="52"/>
      <c r="W721" s="50"/>
    </row>
    <row r="722" ht="14.25" customHeight="1">
      <c r="F722" s="28"/>
      <c r="K722" s="28"/>
      <c r="M722" s="51"/>
      <c r="N722" s="52"/>
      <c r="O722" s="52"/>
      <c r="P722" s="52"/>
      <c r="Q722" s="52"/>
      <c r="R722" s="50"/>
      <c r="S722" s="52"/>
      <c r="T722" s="52"/>
      <c r="U722" s="52"/>
      <c r="V722" s="52"/>
      <c r="W722" s="50"/>
    </row>
    <row r="723" ht="14.25" customHeight="1">
      <c r="F723" s="28"/>
      <c r="K723" s="28"/>
      <c r="M723" s="51"/>
      <c r="N723" s="52"/>
      <c r="O723" s="52"/>
      <c r="P723" s="52"/>
      <c r="Q723" s="52"/>
      <c r="R723" s="50"/>
      <c r="S723" s="52"/>
      <c r="T723" s="52"/>
      <c r="U723" s="52"/>
      <c r="V723" s="52"/>
      <c r="W723" s="50"/>
    </row>
    <row r="724" ht="14.25" customHeight="1">
      <c r="F724" s="28"/>
      <c r="K724" s="28"/>
      <c r="M724" s="51"/>
      <c r="N724" s="52"/>
      <c r="O724" s="52"/>
      <c r="P724" s="52"/>
      <c r="Q724" s="52"/>
      <c r="R724" s="50"/>
      <c r="S724" s="52"/>
      <c r="T724" s="52"/>
      <c r="U724" s="52"/>
      <c r="V724" s="52"/>
      <c r="W724" s="50"/>
    </row>
    <row r="725" ht="14.25" customHeight="1">
      <c r="F725" s="28"/>
      <c r="K725" s="28"/>
      <c r="M725" s="51"/>
      <c r="N725" s="52"/>
      <c r="O725" s="52"/>
      <c r="P725" s="52"/>
      <c r="Q725" s="52"/>
      <c r="R725" s="50"/>
      <c r="S725" s="52"/>
      <c r="T725" s="52"/>
      <c r="U725" s="52"/>
      <c r="V725" s="52"/>
      <c r="W725" s="50"/>
    </row>
    <row r="726" ht="14.25" customHeight="1">
      <c r="F726" s="28"/>
      <c r="K726" s="28"/>
      <c r="M726" s="51"/>
      <c r="N726" s="52"/>
      <c r="O726" s="52"/>
      <c r="P726" s="52"/>
      <c r="Q726" s="52"/>
      <c r="R726" s="50"/>
      <c r="S726" s="52"/>
      <c r="T726" s="52"/>
      <c r="U726" s="52"/>
      <c r="V726" s="52"/>
      <c r="W726" s="50"/>
    </row>
    <row r="727" ht="14.25" customHeight="1">
      <c r="F727" s="28"/>
      <c r="K727" s="28"/>
      <c r="M727" s="51"/>
      <c r="N727" s="52"/>
      <c r="O727" s="52"/>
      <c r="P727" s="52"/>
      <c r="Q727" s="52"/>
      <c r="R727" s="50"/>
      <c r="S727" s="52"/>
      <c r="T727" s="52"/>
      <c r="U727" s="52"/>
      <c r="V727" s="52"/>
      <c r="W727" s="50"/>
    </row>
    <row r="728" ht="14.25" customHeight="1">
      <c r="F728" s="28"/>
      <c r="K728" s="28"/>
      <c r="M728" s="51"/>
      <c r="N728" s="52"/>
      <c r="O728" s="52"/>
      <c r="P728" s="52"/>
      <c r="Q728" s="52"/>
      <c r="R728" s="50"/>
      <c r="S728" s="52"/>
      <c r="T728" s="52"/>
      <c r="U728" s="52"/>
      <c r="V728" s="52"/>
      <c r="W728" s="50"/>
    </row>
    <row r="729" ht="14.25" customHeight="1">
      <c r="F729" s="28"/>
      <c r="K729" s="28"/>
      <c r="M729" s="51"/>
      <c r="N729" s="52"/>
      <c r="O729" s="52"/>
      <c r="P729" s="52"/>
      <c r="Q729" s="52"/>
      <c r="R729" s="50"/>
      <c r="S729" s="52"/>
      <c r="T729" s="52"/>
      <c r="U729" s="52"/>
      <c r="V729" s="52"/>
      <c r="W729" s="50"/>
    </row>
    <row r="730" ht="14.25" customHeight="1">
      <c r="F730" s="28"/>
      <c r="K730" s="28"/>
      <c r="M730" s="51"/>
      <c r="N730" s="52"/>
      <c r="O730" s="52"/>
      <c r="P730" s="52"/>
      <c r="Q730" s="52"/>
      <c r="R730" s="50"/>
      <c r="S730" s="52"/>
      <c r="T730" s="52"/>
      <c r="U730" s="52"/>
      <c r="V730" s="52"/>
      <c r="W730" s="50"/>
    </row>
    <row r="731" ht="14.25" customHeight="1">
      <c r="F731" s="28"/>
      <c r="K731" s="28"/>
      <c r="M731" s="51"/>
      <c r="N731" s="52"/>
      <c r="O731" s="52"/>
      <c r="P731" s="52"/>
      <c r="Q731" s="52"/>
      <c r="R731" s="50"/>
      <c r="S731" s="52"/>
      <c r="T731" s="52"/>
      <c r="U731" s="52"/>
      <c r="V731" s="52"/>
      <c r="W731" s="50"/>
    </row>
    <row r="732" ht="14.25" customHeight="1">
      <c r="F732" s="28"/>
      <c r="K732" s="28"/>
      <c r="M732" s="51"/>
      <c r="N732" s="52"/>
      <c r="O732" s="52"/>
      <c r="P732" s="52"/>
      <c r="Q732" s="52"/>
      <c r="R732" s="50"/>
      <c r="S732" s="52"/>
      <c r="T732" s="52"/>
      <c r="U732" s="52"/>
      <c r="V732" s="52"/>
      <c r="W732" s="50"/>
    </row>
    <row r="733" ht="14.25" customHeight="1">
      <c r="F733" s="28"/>
      <c r="K733" s="28"/>
      <c r="M733" s="51"/>
      <c r="N733" s="52"/>
      <c r="O733" s="52"/>
      <c r="P733" s="52"/>
      <c r="Q733" s="52"/>
      <c r="R733" s="50"/>
      <c r="S733" s="52"/>
      <c r="T733" s="52"/>
      <c r="U733" s="52"/>
      <c r="V733" s="52"/>
      <c r="W733" s="50"/>
    </row>
    <row r="734" ht="14.25" customHeight="1">
      <c r="F734" s="28"/>
      <c r="K734" s="28"/>
      <c r="M734" s="51"/>
      <c r="N734" s="52"/>
      <c r="O734" s="52"/>
      <c r="P734" s="52"/>
      <c r="Q734" s="52"/>
      <c r="R734" s="50"/>
      <c r="S734" s="52"/>
      <c r="T734" s="52"/>
      <c r="U734" s="52"/>
      <c r="V734" s="52"/>
      <c r="W734" s="50"/>
    </row>
    <row r="735" ht="14.25" customHeight="1">
      <c r="F735" s="28"/>
      <c r="K735" s="28"/>
      <c r="M735" s="51"/>
      <c r="N735" s="52"/>
      <c r="O735" s="52"/>
      <c r="P735" s="52"/>
      <c r="Q735" s="52"/>
      <c r="R735" s="50"/>
      <c r="S735" s="52"/>
      <c r="T735" s="52"/>
      <c r="U735" s="52"/>
      <c r="V735" s="52"/>
      <c r="W735" s="50"/>
    </row>
    <row r="736" ht="14.25" customHeight="1">
      <c r="F736" s="28"/>
      <c r="K736" s="28"/>
      <c r="M736" s="51"/>
      <c r="N736" s="52"/>
      <c r="O736" s="52"/>
      <c r="P736" s="52"/>
      <c r="Q736" s="52"/>
      <c r="R736" s="50"/>
      <c r="S736" s="52"/>
      <c r="T736" s="52"/>
      <c r="U736" s="52"/>
      <c r="V736" s="52"/>
      <c r="W736" s="50"/>
    </row>
    <row r="737" ht="14.25" customHeight="1">
      <c r="F737" s="28"/>
      <c r="K737" s="28"/>
      <c r="M737" s="51"/>
      <c r="N737" s="52"/>
      <c r="O737" s="52"/>
      <c r="P737" s="52"/>
      <c r="Q737" s="52"/>
      <c r="R737" s="50"/>
      <c r="S737" s="52"/>
      <c r="T737" s="52"/>
      <c r="U737" s="52"/>
      <c r="V737" s="52"/>
      <c r="W737" s="50"/>
    </row>
    <row r="738" ht="14.25" customHeight="1">
      <c r="F738" s="28"/>
      <c r="K738" s="28"/>
      <c r="M738" s="51"/>
      <c r="N738" s="52"/>
      <c r="O738" s="52"/>
      <c r="P738" s="52"/>
      <c r="Q738" s="52"/>
      <c r="R738" s="50"/>
      <c r="S738" s="52"/>
      <c r="T738" s="52"/>
      <c r="U738" s="52"/>
      <c r="V738" s="52"/>
      <c r="W738" s="50"/>
    </row>
    <row r="739" ht="14.25" customHeight="1">
      <c r="F739" s="28"/>
      <c r="K739" s="28"/>
      <c r="M739" s="51"/>
      <c r="N739" s="52"/>
      <c r="O739" s="52"/>
      <c r="P739" s="52"/>
      <c r="Q739" s="52"/>
      <c r="R739" s="50"/>
      <c r="S739" s="52"/>
      <c r="T739" s="52"/>
      <c r="U739" s="52"/>
      <c r="V739" s="52"/>
      <c r="W739" s="50"/>
    </row>
    <row r="740" ht="14.25" customHeight="1">
      <c r="F740" s="28"/>
      <c r="K740" s="28"/>
      <c r="M740" s="51"/>
      <c r="N740" s="52"/>
      <c r="O740" s="52"/>
      <c r="P740" s="52"/>
      <c r="Q740" s="52"/>
      <c r="R740" s="50"/>
      <c r="S740" s="52"/>
      <c r="T740" s="52"/>
      <c r="U740" s="52"/>
      <c r="V740" s="52"/>
      <c r="W740" s="50"/>
    </row>
    <row r="741" ht="14.25" customHeight="1">
      <c r="F741" s="28"/>
      <c r="K741" s="28"/>
      <c r="M741" s="51"/>
      <c r="N741" s="52"/>
      <c r="O741" s="52"/>
      <c r="P741" s="52"/>
      <c r="Q741" s="52"/>
      <c r="R741" s="50"/>
      <c r="S741" s="52"/>
      <c r="T741" s="52"/>
      <c r="U741" s="52"/>
      <c r="V741" s="52"/>
      <c r="W741" s="50"/>
    </row>
    <row r="742" ht="14.25" customHeight="1">
      <c r="F742" s="28"/>
      <c r="K742" s="28"/>
      <c r="M742" s="51"/>
      <c r="N742" s="52"/>
      <c r="O742" s="52"/>
      <c r="P742" s="52"/>
      <c r="Q742" s="52"/>
      <c r="R742" s="50"/>
      <c r="S742" s="52"/>
      <c r="T742" s="52"/>
      <c r="U742" s="52"/>
      <c r="V742" s="52"/>
      <c r="W742" s="50"/>
    </row>
    <row r="743" ht="14.25" customHeight="1">
      <c r="F743" s="28"/>
      <c r="K743" s="28"/>
      <c r="M743" s="51"/>
      <c r="N743" s="52"/>
      <c r="O743" s="52"/>
      <c r="P743" s="52"/>
      <c r="Q743" s="52"/>
      <c r="R743" s="50"/>
      <c r="S743" s="52"/>
      <c r="T743" s="52"/>
      <c r="U743" s="52"/>
      <c r="V743" s="52"/>
      <c r="W743" s="50"/>
    </row>
    <row r="744" ht="14.25" customHeight="1">
      <c r="F744" s="28"/>
      <c r="K744" s="28"/>
      <c r="M744" s="51"/>
      <c r="N744" s="52"/>
      <c r="O744" s="52"/>
      <c r="P744" s="52"/>
      <c r="Q744" s="52"/>
      <c r="R744" s="50"/>
      <c r="S744" s="52"/>
      <c r="T744" s="52"/>
      <c r="U744" s="52"/>
      <c r="V744" s="52"/>
      <c r="W744" s="50"/>
    </row>
    <row r="745" ht="14.25" customHeight="1">
      <c r="F745" s="28"/>
      <c r="K745" s="28"/>
      <c r="M745" s="51"/>
      <c r="N745" s="52"/>
      <c r="O745" s="52"/>
      <c r="P745" s="52"/>
      <c r="Q745" s="52"/>
      <c r="R745" s="50"/>
      <c r="S745" s="52"/>
      <c r="T745" s="52"/>
      <c r="U745" s="52"/>
      <c r="V745" s="52"/>
      <c r="W745" s="50"/>
    </row>
    <row r="746" ht="14.25" customHeight="1">
      <c r="F746" s="28"/>
      <c r="K746" s="28"/>
      <c r="M746" s="51"/>
      <c r="N746" s="52"/>
      <c r="O746" s="52"/>
      <c r="P746" s="52"/>
      <c r="Q746" s="52"/>
      <c r="R746" s="50"/>
      <c r="S746" s="52"/>
      <c r="T746" s="52"/>
      <c r="U746" s="52"/>
      <c r="V746" s="52"/>
      <c r="W746" s="50"/>
    </row>
    <row r="747" ht="14.25" customHeight="1">
      <c r="F747" s="28"/>
      <c r="K747" s="28"/>
      <c r="M747" s="51"/>
      <c r="N747" s="52"/>
      <c r="O747" s="52"/>
      <c r="P747" s="52"/>
      <c r="Q747" s="52"/>
      <c r="R747" s="50"/>
      <c r="S747" s="52"/>
      <c r="T747" s="52"/>
      <c r="U747" s="52"/>
      <c r="V747" s="52"/>
      <c r="W747" s="50"/>
    </row>
    <row r="748" ht="14.25" customHeight="1">
      <c r="F748" s="28"/>
      <c r="K748" s="28"/>
      <c r="M748" s="51"/>
      <c r="N748" s="52"/>
      <c r="O748" s="52"/>
      <c r="P748" s="52"/>
      <c r="Q748" s="52"/>
      <c r="R748" s="50"/>
      <c r="S748" s="52"/>
      <c r="T748" s="52"/>
      <c r="U748" s="52"/>
      <c r="V748" s="52"/>
      <c r="W748" s="50"/>
    </row>
    <row r="749" ht="14.25" customHeight="1">
      <c r="F749" s="28"/>
      <c r="K749" s="28"/>
      <c r="M749" s="51"/>
      <c r="N749" s="52"/>
      <c r="O749" s="52"/>
      <c r="P749" s="52"/>
      <c r="Q749" s="52"/>
      <c r="R749" s="50"/>
      <c r="S749" s="52"/>
      <c r="T749" s="52"/>
      <c r="U749" s="52"/>
      <c r="V749" s="52"/>
      <c r="W749" s="50"/>
    </row>
    <row r="750" ht="14.25" customHeight="1">
      <c r="F750" s="28"/>
      <c r="K750" s="28"/>
      <c r="M750" s="51"/>
      <c r="N750" s="52"/>
      <c r="O750" s="52"/>
      <c r="P750" s="52"/>
      <c r="Q750" s="52"/>
      <c r="R750" s="50"/>
      <c r="S750" s="52"/>
      <c r="T750" s="52"/>
      <c r="U750" s="52"/>
      <c r="V750" s="52"/>
      <c r="W750" s="50"/>
    </row>
    <row r="751" ht="14.25" customHeight="1">
      <c r="F751" s="28"/>
      <c r="K751" s="28"/>
      <c r="M751" s="51"/>
      <c r="N751" s="52"/>
      <c r="O751" s="52"/>
      <c r="P751" s="52"/>
      <c r="Q751" s="52"/>
      <c r="R751" s="50"/>
      <c r="S751" s="52"/>
      <c r="T751" s="52"/>
      <c r="U751" s="52"/>
      <c r="V751" s="52"/>
      <c r="W751" s="50"/>
    </row>
    <row r="752" ht="14.25" customHeight="1">
      <c r="F752" s="28"/>
      <c r="K752" s="28"/>
      <c r="M752" s="51"/>
      <c r="N752" s="52"/>
      <c r="O752" s="52"/>
      <c r="P752" s="52"/>
      <c r="Q752" s="52"/>
      <c r="R752" s="50"/>
      <c r="S752" s="52"/>
      <c r="T752" s="52"/>
      <c r="U752" s="52"/>
      <c r="V752" s="52"/>
      <c r="W752" s="50"/>
    </row>
    <row r="753" ht="14.25" customHeight="1">
      <c r="F753" s="28"/>
      <c r="K753" s="28"/>
      <c r="M753" s="51"/>
      <c r="N753" s="52"/>
      <c r="O753" s="52"/>
      <c r="P753" s="52"/>
      <c r="Q753" s="52"/>
      <c r="R753" s="50"/>
      <c r="S753" s="52"/>
      <c r="T753" s="52"/>
      <c r="U753" s="52"/>
      <c r="V753" s="52"/>
      <c r="W753" s="50"/>
    </row>
    <row r="754" ht="14.25" customHeight="1">
      <c r="F754" s="28"/>
      <c r="K754" s="28"/>
      <c r="M754" s="51"/>
      <c r="N754" s="52"/>
      <c r="O754" s="52"/>
      <c r="P754" s="52"/>
      <c r="Q754" s="52"/>
      <c r="R754" s="50"/>
      <c r="S754" s="52"/>
      <c r="T754" s="52"/>
      <c r="U754" s="52"/>
      <c r="V754" s="52"/>
      <c r="W754" s="50"/>
    </row>
    <row r="755" ht="14.25" customHeight="1">
      <c r="F755" s="28"/>
      <c r="K755" s="28"/>
      <c r="M755" s="51"/>
      <c r="N755" s="52"/>
      <c r="O755" s="52"/>
      <c r="P755" s="52"/>
      <c r="Q755" s="52"/>
      <c r="R755" s="50"/>
      <c r="S755" s="52"/>
      <c r="T755" s="52"/>
      <c r="U755" s="52"/>
      <c r="V755" s="52"/>
      <c r="W755" s="50"/>
    </row>
    <row r="756" ht="14.25" customHeight="1">
      <c r="F756" s="28"/>
      <c r="K756" s="28"/>
      <c r="M756" s="51"/>
      <c r="N756" s="52"/>
      <c r="O756" s="52"/>
      <c r="P756" s="52"/>
      <c r="Q756" s="52"/>
      <c r="R756" s="50"/>
      <c r="S756" s="52"/>
      <c r="T756" s="52"/>
      <c r="U756" s="52"/>
      <c r="V756" s="52"/>
      <c r="W756" s="50"/>
    </row>
    <row r="757" ht="14.25" customHeight="1">
      <c r="F757" s="28"/>
      <c r="K757" s="28"/>
      <c r="M757" s="51"/>
      <c r="N757" s="52"/>
      <c r="O757" s="52"/>
      <c r="P757" s="52"/>
      <c r="Q757" s="52"/>
      <c r="R757" s="50"/>
      <c r="S757" s="52"/>
      <c r="T757" s="52"/>
      <c r="U757" s="52"/>
      <c r="V757" s="52"/>
      <c r="W757" s="50"/>
    </row>
    <row r="758" ht="14.25" customHeight="1">
      <c r="F758" s="28"/>
      <c r="K758" s="28"/>
      <c r="M758" s="51"/>
      <c r="N758" s="52"/>
      <c r="O758" s="52"/>
      <c r="P758" s="52"/>
      <c r="Q758" s="52"/>
      <c r="R758" s="50"/>
      <c r="S758" s="52"/>
      <c r="T758" s="52"/>
      <c r="U758" s="52"/>
      <c r="V758" s="52"/>
      <c r="W758" s="50"/>
    </row>
    <row r="759" ht="14.25" customHeight="1">
      <c r="F759" s="28"/>
      <c r="K759" s="28"/>
      <c r="M759" s="51"/>
      <c r="N759" s="52"/>
      <c r="O759" s="52"/>
      <c r="P759" s="52"/>
      <c r="Q759" s="52"/>
      <c r="R759" s="50"/>
      <c r="S759" s="52"/>
      <c r="T759" s="52"/>
      <c r="U759" s="52"/>
      <c r="V759" s="52"/>
      <c r="W759" s="50"/>
    </row>
    <row r="760" ht="14.25" customHeight="1">
      <c r="F760" s="28"/>
      <c r="K760" s="28"/>
      <c r="M760" s="51"/>
      <c r="N760" s="52"/>
      <c r="O760" s="52"/>
      <c r="P760" s="52"/>
      <c r="Q760" s="52"/>
      <c r="R760" s="50"/>
      <c r="S760" s="52"/>
      <c r="T760" s="52"/>
      <c r="U760" s="52"/>
      <c r="V760" s="52"/>
      <c r="W760" s="50"/>
    </row>
    <row r="761" ht="14.25" customHeight="1">
      <c r="F761" s="28"/>
      <c r="K761" s="28"/>
      <c r="M761" s="51"/>
      <c r="N761" s="52"/>
      <c r="O761" s="52"/>
      <c r="P761" s="52"/>
      <c r="Q761" s="52"/>
      <c r="R761" s="50"/>
      <c r="S761" s="52"/>
      <c r="T761" s="52"/>
      <c r="U761" s="52"/>
      <c r="V761" s="52"/>
      <c r="W761" s="50"/>
    </row>
    <row r="762" ht="14.25" customHeight="1">
      <c r="F762" s="28"/>
      <c r="K762" s="28"/>
      <c r="M762" s="51"/>
      <c r="N762" s="52"/>
      <c r="O762" s="52"/>
      <c r="P762" s="52"/>
      <c r="Q762" s="52"/>
      <c r="R762" s="50"/>
      <c r="S762" s="52"/>
      <c r="T762" s="52"/>
      <c r="U762" s="52"/>
      <c r="V762" s="52"/>
      <c r="W762" s="50"/>
    </row>
    <row r="763" ht="14.25" customHeight="1">
      <c r="F763" s="28"/>
      <c r="K763" s="28"/>
      <c r="M763" s="51"/>
      <c r="N763" s="52"/>
      <c r="O763" s="52"/>
      <c r="P763" s="52"/>
      <c r="Q763" s="52"/>
      <c r="R763" s="50"/>
      <c r="S763" s="52"/>
      <c r="T763" s="52"/>
      <c r="U763" s="52"/>
      <c r="V763" s="52"/>
      <c r="W763" s="50"/>
    </row>
    <row r="764" ht="14.25" customHeight="1">
      <c r="F764" s="28"/>
      <c r="K764" s="28"/>
      <c r="M764" s="51"/>
      <c r="N764" s="52"/>
      <c r="O764" s="52"/>
      <c r="P764" s="52"/>
      <c r="Q764" s="52"/>
      <c r="R764" s="50"/>
      <c r="S764" s="52"/>
      <c r="T764" s="52"/>
      <c r="U764" s="52"/>
      <c r="V764" s="52"/>
      <c r="W764" s="50"/>
    </row>
    <row r="765" ht="14.25" customHeight="1">
      <c r="F765" s="28"/>
      <c r="K765" s="28"/>
      <c r="M765" s="51"/>
      <c r="N765" s="52"/>
      <c r="O765" s="52"/>
      <c r="P765" s="52"/>
      <c r="Q765" s="52"/>
      <c r="R765" s="50"/>
      <c r="S765" s="52"/>
      <c r="T765" s="52"/>
      <c r="U765" s="52"/>
      <c r="V765" s="52"/>
      <c r="W765" s="50"/>
    </row>
    <row r="766" ht="14.25" customHeight="1">
      <c r="F766" s="28"/>
      <c r="K766" s="28"/>
      <c r="M766" s="51"/>
      <c r="N766" s="52"/>
      <c r="O766" s="52"/>
      <c r="P766" s="52"/>
      <c r="Q766" s="52"/>
      <c r="R766" s="50"/>
      <c r="S766" s="52"/>
      <c r="T766" s="52"/>
      <c r="U766" s="52"/>
      <c r="V766" s="52"/>
      <c r="W766" s="50"/>
    </row>
    <row r="767" ht="14.25" customHeight="1">
      <c r="F767" s="28"/>
      <c r="K767" s="28"/>
      <c r="M767" s="51"/>
      <c r="N767" s="52"/>
      <c r="O767" s="52"/>
      <c r="P767" s="52"/>
      <c r="Q767" s="52"/>
      <c r="R767" s="50"/>
      <c r="S767" s="52"/>
      <c r="T767" s="52"/>
      <c r="U767" s="52"/>
      <c r="V767" s="52"/>
      <c r="W767" s="50"/>
    </row>
    <row r="768" ht="14.25" customHeight="1">
      <c r="F768" s="28"/>
      <c r="K768" s="28"/>
      <c r="M768" s="51"/>
      <c r="N768" s="52"/>
      <c r="O768" s="52"/>
      <c r="P768" s="52"/>
      <c r="Q768" s="52"/>
      <c r="R768" s="50"/>
      <c r="S768" s="52"/>
      <c r="T768" s="52"/>
      <c r="U768" s="52"/>
      <c r="V768" s="52"/>
      <c r="W768" s="50"/>
    </row>
    <row r="769" ht="14.25" customHeight="1">
      <c r="F769" s="28"/>
      <c r="K769" s="28"/>
      <c r="M769" s="51"/>
      <c r="N769" s="52"/>
      <c r="O769" s="52"/>
      <c r="P769" s="52"/>
      <c r="Q769" s="52"/>
      <c r="R769" s="50"/>
      <c r="S769" s="52"/>
      <c r="T769" s="52"/>
      <c r="U769" s="52"/>
      <c r="V769" s="52"/>
      <c r="W769" s="50"/>
    </row>
    <row r="770" ht="14.25" customHeight="1">
      <c r="F770" s="28"/>
      <c r="K770" s="28"/>
      <c r="M770" s="51"/>
      <c r="N770" s="52"/>
      <c r="O770" s="52"/>
      <c r="P770" s="52"/>
      <c r="Q770" s="52"/>
      <c r="R770" s="50"/>
      <c r="S770" s="52"/>
      <c r="T770" s="52"/>
      <c r="U770" s="52"/>
      <c r="V770" s="52"/>
      <c r="W770" s="50"/>
    </row>
    <row r="771" ht="14.25" customHeight="1">
      <c r="F771" s="28"/>
      <c r="K771" s="28"/>
      <c r="M771" s="51"/>
      <c r="N771" s="52"/>
      <c r="O771" s="52"/>
      <c r="P771" s="52"/>
      <c r="Q771" s="52"/>
      <c r="R771" s="50"/>
      <c r="S771" s="52"/>
      <c r="T771" s="52"/>
      <c r="U771" s="52"/>
      <c r="V771" s="52"/>
      <c r="W771" s="50"/>
    </row>
    <row r="772" ht="14.25" customHeight="1">
      <c r="F772" s="28"/>
      <c r="K772" s="28"/>
      <c r="M772" s="51"/>
      <c r="N772" s="52"/>
      <c r="O772" s="52"/>
      <c r="P772" s="52"/>
      <c r="Q772" s="52"/>
      <c r="R772" s="50"/>
      <c r="S772" s="52"/>
      <c r="T772" s="52"/>
      <c r="U772" s="52"/>
      <c r="V772" s="52"/>
      <c r="W772" s="50"/>
    </row>
    <row r="773" ht="14.25" customHeight="1">
      <c r="F773" s="28"/>
      <c r="K773" s="28"/>
      <c r="M773" s="51"/>
      <c r="N773" s="52"/>
      <c r="O773" s="52"/>
      <c r="P773" s="52"/>
      <c r="Q773" s="52"/>
      <c r="R773" s="50"/>
      <c r="S773" s="52"/>
      <c r="T773" s="52"/>
      <c r="U773" s="52"/>
      <c r="V773" s="52"/>
      <c r="W773" s="50"/>
    </row>
    <row r="774" ht="14.25" customHeight="1">
      <c r="F774" s="28"/>
      <c r="K774" s="28"/>
      <c r="M774" s="51"/>
      <c r="N774" s="52"/>
      <c r="O774" s="52"/>
      <c r="P774" s="52"/>
      <c r="Q774" s="52"/>
      <c r="R774" s="50"/>
      <c r="S774" s="52"/>
      <c r="T774" s="52"/>
      <c r="U774" s="52"/>
      <c r="V774" s="52"/>
      <c r="W774" s="50"/>
    </row>
    <row r="775" ht="14.25" customHeight="1">
      <c r="F775" s="28"/>
      <c r="K775" s="28"/>
      <c r="M775" s="51"/>
      <c r="N775" s="52"/>
      <c r="O775" s="52"/>
      <c r="P775" s="52"/>
      <c r="Q775" s="52"/>
      <c r="R775" s="50"/>
      <c r="S775" s="52"/>
      <c r="T775" s="52"/>
      <c r="U775" s="52"/>
      <c r="V775" s="52"/>
      <c r="W775" s="50"/>
    </row>
    <row r="776" ht="14.25" customHeight="1">
      <c r="F776" s="28"/>
      <c r="K776" s="28"/>
      <c r="M776" s="51"/>
      <c r="N776" s="52"/>
      <c r="O776" s="52"/>
      <c r="P776" s="52"/>
      <c r="Q776" s="52"/>
      <c r="R776" s="50"/>
      <c r="S776" s="52"/>
      <c r="T776" s="52"/>
      <c r="U776" s="52"/>
      <c r="V776" s="52"/>
      <c r="W776" s="50"/>
    </row>
    <row r="777" ht="14.25" customHeight="1">
      <c r="F777" s="28"/>
      <c r="K777" s="28"/>
      <c r="M777" s="51"/>
      <c r="N777" s="52"/>
      <c r="O777" s="52"/>
      <c r="P777" s="52"/>
      <c r="Q777" s="52"/>
      <c r="R777" s="50"/>
      <c r="S777" s="52"/>
      <c r="T777" s="52"/>
      <c r="U777" s="52"/>
      <c r="V777" s="52"/>
      <c r="W777" s="50"/>
    </row>
    <row r="778" ht="14.25" customHeight="1">
      <c r="F778" s="28"/>
      <c r="K778" s="28"/>
      <c r="M778" s="51"/>
      <c r="N778" s="52"/>
      <c r="O778" s="52"/>
      <c r="P778" s="52"/>
      <c r="Q778" s="52"/>
      <c r="R778" s="50"/>
      <c r="S778" s="52"/>
      <c r="T778" s="52"/>
      <c r="U778" s="52"/>
      <c r="V778" s="52"/>
      <c r="W778" s="50"/>
    </row>
    <row r="779" ht="14.25" customHeight="1">
      <c r="F779" s="28"/>
      <c r="K779" s="28"/>
      <c r="M779" s="51"/>
      <c r="N779" s="52"/>
      <c r="O779" s="52"/>
      <c r="P779" s="52"/>
      <c r="Q779" s="52"/>
      <c r="R779" s="50"/>
      <c r="S779" s="52"/>
      <c r="T779" s="52"/>
      <c r="U779" s="52"/>
      <c r="V779" s="52"/>
      <c r="W779" s="50"/>
    </row>
    <row r="780" ht="14.25" customHeight="1">
      <c r="F780" s="28"/>
      <c r="K780" s="28"/>
      <c r="M780" s="51"/>
      <c r="N780" s="52"/>
      <c r="O780" s="52"/>
      <c r="P780" s="52"/>
      <c r="Q780" s="52"/>
      <c r="R780" s="50"/>
      <c r="S780" s="52"/>
      <c r="T780" s="52"/>
      <c r="U780" s="52"/>
      <c r="V780" s="52"/>
      <c r="W780" s="50"/>
    </row>
    <row r="781" ht="14.25" customHeight="1">
      <c r="F781" s="28"/>
      <c r="K781" s="28"/>
      <c r="M781" s="51"/>
      <c r="N781" s="52"/>
      <c r="O781" s="52"/>
      <c r="P781" s="52"/>
      <c r="Q781" s="52"/>
      <c r="R781" s="50"/>
      <c r="S781" s="52"/>
      <c r="T781" s="52"/>
      <c r="U781" s="52"/>
      <c r="V781" s="52"/>
      <c r="W781" s="50"/>
    </row>
    <row r="782" ht="14.25" customHeight="1">
      <c r="F782" s="28"/>
      <c r="K782" s="28"/>
      <c r="M782" s="51"/>
      <c r="N782" s="52"/>
      <c r="O782" s="52"/>
      <c r="P782" s="52"/>
      <c r="Q782" s="52"/>
      <c r="R782" s="50"/>
      <c r="S782" s="52"/>
      <c r="T782" s="52"/>
      <c r="U782" s="52"/>
      <c r="V782" s="52"/>
      <c r="W782" s="50"/>
    </row>
    <row r="783" ht="14.25" customHeight="1">
      <c r="F783" s="28"/>
      <c r="K783" s="28"/>
      <c r="M783" s="51"/>
      <c r="N783" s="52"/>
      <c r="O783" s="52"/>
      <c r="P783" s="52"/>
      <c r="Q783" s="52"/>
      <c r="R783" s="50"/>
      <c r="S783" s="52"/>
      <c r="T783" s="52"/>
      <c r="U783" s="52"/>
      <c r="V783" s="52"/>
      <c r="W783" s="50"/>
    </row>
    <row r="784" ht="14.25" customHeight="1">
      <c r="F784" s="28"/>
      <c r="K784" s="28"/>
      <c r="M784" s="51"/>
      <c r="N784" s="52"/>
      <c r="O784" s="52"/>
      <c r="P784" s="52"/>
      <c r="Q784" s="52"/>
      <c r="R784" s="50"/>
      <c r="S784" s="52"/>
      <c r="T784" s="52"/>
      <c r="U784" s="52"/>
      <c r="V784" s="52"/>
      <c r="W784" s="50"/>
    </row>
    <row r="785" ht="14.25" customHeight="1">
      <c r="F785" s="28"/>
      <c r="K785" s="28"/>
      <c r="M785" s="51"/>
      <c r="N785" s="52"/>
      <c r="O785" s="52"/>
      <c r="P785" s="52"/>
      <c r="Q785" s="52"/>
      <c r="R785" s="50"/>
      <c r="S785" s="52"/>
      <c r="T785" s="52"/>
      <c r="U785" s="52"/>
      <c r="V785" s="52"/>
      <c r="W785" s="50"/>
    </row>
    <row r="786" ht="14.25" customHeight="1">
      <c r="F786" s="28"/>
      <c r="K786" s="28"/>
      <c r="M786" s="51"/>
      <c r="N786" s="52"/>
      <c r="O786" s="52"/>
      <c r="P786" s="52"/>
      <c r="Q786" s="52"/>
      <c r="R786" s="50"/>
      <c r="S786" s="52"/>
      <c r="T786" s="52"/>
      <c r="U786" s="52"/>
      <c r="V786" s="52"/>
      <c r="W786" s="50"/>
    </row>
    <row r="787" ht="14.25" customHeight="1">
      <c r="F787" s="28"/>
      <c r="K787" s="28"/>
      <c r="M787" s="51"/>
      <c r="N787" s="52"/>
      <c r="O787" s="52"/>
      <c r="P787" s="52"/>
      <c r="Q787" s="52"/>
      <c r="R787" s="50"/>
      <c r="S787" s="52"/>
      <c r="T787" s="52"/>
      <c r="U787" s="52"/>
      <c r="V787" s="52"/>
      <c r="W787" s="50"/>
    </row>
    <row r="788" ht="14.25" customHeight="1">
      <c r="F788" s="28"/>
      <c r="K788" s="28"/>
      <c r="M788" s="51"/>
      <c r="N788" s="52"/>
      <c r="O788" s="52"/>
      <c r="P788" s="52"/>
      <c r="Q788" s="52"/>
      <c r="R788" s="50"/>
      <c r="S788" s="52"/>
      <c r="T788" s="52"/>
      <c r="U788" s="52"/>
      <c r="V788" s="52"/>
      <c r="W788" s="50"/>
    </row>
    <row r="789" ht="14.25" customHeight="1">
      <c r="F789" s="28"/>
      <c r="K789" s="28"/>
      <c r="M789" s="51"/>
      <c r="N789" s="52"/>
      <c r="O789" s="52"/>
      <c r="P789" s="52"/>
      <c r="Q789" s="52"/>
      <c r="R789" s="50"/>
      <c r="S789" s="52"/>
      <c r="T789" s="52"/>
      <c r="U789" s="52"/>
      <c r="V789" s="52"/>
      <c r="W789" s="50"/>
    </row>
    <row r="790" ht="14.25" customHeight="1">
      <c r="F790" s="28"/>
      <c r="K790" s="28"/>
      <c r="M790" s="51"/>
      <c r="N790" s="52"/>
      <c r="O790" s="52"/>
      <c r="P790" s="52"/>
      <c r="Q790" s="52"/>
      <c r="R790" s="50"/>
      <c r="S790" s="52"/>
      <c r="T790" s="52"/>
      <c r="U790" s="52"/>
      <c r="V790" s="52"/>
      <c r="W790" s="50"/>
    </row>
    <row r="791" ht="14.25" customHeight="1">
      <c r="F791" s="28"/>
      <c r="K791" s="28"/>
      <c r="M791" s="51"/>
      <c r="N791" s="52"/>
      <c r="O791" s="52"/>
      <c r="P791" s="52"/>
      <c r="Q791" s="52"/>
      <c r="R791" s="50"/>
      <c r="S791" s="52"/>
      <c r="T791" s="52"/>
      <c r="U791" s="52"/>
      <c r="V791" s="52"/>
      <c r="W791" s="50"/>
    </row>
    <row r="792" ht="14.25" customHeight="1">
      <c r="F792" s="28"/>
      <c r="K792" s="28"/>
      <c r="M792" s="51"/>
      <c r="N792" s="52"/>
      <c r="O792" s="52"/>
      <c r="P792" s="52"/>
      <c r="Q792" s="52"/>
      <c r="R792" s="50"/>
      <c r="S792" s="52"/>
      <c r="T792" s="52"/>
      <c r="U792" s="52"/>
      <c r="V792" s="52"/>
      <c r="W792" s="50"/>
    </row>
    <row r="793" ht="14.25" customHeight="1">
      <c r="F793" s="28"/>
      <c r="K793" s="28"/>
      <c r="M793" s="51"/>
      <c r="N793" s="52"/>
      <c r="O793" s="52"/>
      <c r="P793" s="52"/>
      <c r="Q793" s="52"/>
      <c r="R793" s="50"/>
      <c r="S793" s="52"/>
      <c r="T793" s="52"/>
      <c r="U793" s="52"/>
      <c r="V793" s="52"/>
      <c r="W793" s="50"/>
    </row>
    <row r="794" ht="14.25" customHeight="1">
      <c r="F794" s="28"/>
      <c r="K794" s="28"/>
      <c r="M794" s="51"/>
      <c r="N794" s="52"/>
      <c r="O794" s="52"/>
      <c r="P794" s="52"/>
      <c r="Q794" s="52"/>
      <c r="R794" s="50"/>
      <c r="S794" s="52"/>
      <c r="T794" s="52"/>
      <c r="U794" s="52"/>
      <c r="V794" s="52"/>
      <c r="W794" s="50"/>
    </row>
    <row r="795" ht="14.25" customHeight="1">
      <c r="F795" s="28"/>
      <c r="K795" s="28"/>
      <c r="M795" s="51"/>
      <c r="N795" s="52"/>
      <c r="O795" s="52"/>
      <c r="P795" s="52"/>
      <c r="Q795" s="52"/>
      <c r="R795" s="50"/>
      <c r="S795" s="52"/>
      <c r="T795" s="52"/>
      <c r="U795" s="52"/>
      <c r="V795" s="52"/>
      <c r="W795" s="50"/>
    </row>
    <row r="796" ht="14.25" customHeight="1">
      <c r="F796" s="28"/>
      <c r="K796" s="28"/>
      <c r="M796" s="51"/>
      <c r="N796" s="52"/>
      <c r="O796" s="52"/>
      <c r="P796" s="52"/>
      <c r="Q796" s="52"/>
      <c r="R796" s="50"/>
      <c r="S796" s="52"/>
      <c r="T796" s="52"/>
      <c r="U796" s="52"/>
      <c r="V796" s="52"/>
      <c r="W796" s="50"/>
    </row>
    <row r="797" ht="14.25" customHeight="1">
      <c r="F797" s="28"/>
      <c r="K797" s="28"/>
      <c r="M797" s="51"/>
      <c r="N797" s="52"/>
      <c r="O797" s="52"/>
      <c r="P797" s="52"/>
      <c r="Q797" s="52"/>
      <c r="R797" s="50"/>
      <c r="S797" s="52"/>
      <c r="T797" s="52"/>
      <c r="U797" s="52"/>
      <c r="V797" s="52"/>
      <c r="W797" s="50"/>
    </row>
    <row r="798" ht="14.25" customHeight="1">
      <c r="F798" s="28"/>
      <c r="K798" s="28"/>
      <c r="M798" s="51"/>
      <c r="N798" s="52"/>
      <c r="O798" s="52"/>
      <c r="P798" s="52"/>
      <c r="Q798" s="52"/>
      <c r="R798" s="50"/>
      <c r="S798" s="52"/>
      <c r="T798" s="52"/>
      <c r="U798" s="52"/>
      <c r="V798" s="52"/>
      <c r="W798" s="50"/>
    </row>
    <row r="799" ht="14.25" customHeight="1">
      <c r="F799" s="28"/>
      <c r="K799" s="28"/>
      <c r="M799" s="51"/>
      <c r="N799" s="52"/>
      <c r="O799" s="52"/>
      <c r="P799" s="52"/>
      <c r="Q799" s="52"/>
      <c r="R799" s="50"/>
      <c r="S799" s="52"/>
      <c r="T799" s="52"/>
      <c r="U799" s="52"/>
      <c r="V799" s="52"/>
      <c r="W799" s="50"/>
    </row>
    <row r="800" ht="14.25" customHeight="1">
      <c r="F800" s="28"/>
      <c r="K800" s="28"/>
      <c r="M800" s="51"/>
      <c r="N800" s="52"/>
      <c r="O800" s="52"/>
      <c r="P800" s="52"/>
      <c r="Q800" s="52"/>
      <c r="R800" s="50"/>
      <c r="S800" s="52"/>
      <c r="T800" s="52"/>
      <c r="U800" s="52"/>
      <c r="V800" s="52"/>
      <c r="W800" s="50"/>
    </row>
    <row r="801" ht="14.25" customHeight="1">
      <c r="F801" s="28"/>
      <c r="K801" s="28"/>
      <c r="M801" s="51"/>
      <c r="N801" s="52"/>
      <c r="O801" s="52"/>
      <c r="P801" s="52"/>
      <c r="Q801" s="52"/>
      <c r="R801" s="50"/>
      <c r="S801" s="52"/>
      <c r="T801" s="52"/>
      <c r="U801" s="52"/>
      <c r="V801" s="52"/>
      <c r="W801" s="50"/>
    </row>
    <row r="802" ht="14.25" customHeight="1">
      <c r="F802" s="28"/>
      <c r="K802" s="28"/>
      <c r="M802" s="51"/>
      <c r="N802" s="52"/>
      <c r="O802" s="52"/>
      <c r="P802" s="52"/>
      <c r="Q802" s="52"/>
      <c r="R802" s="50"/>
      <c r="S802" s="52"/>
      <c r="T802" s="52"/>
      <c r="U802" s="52"/>
      <c r="V802" s="52"/>
      <c r="W802" s="50"/>
    </row>
    <row r="803" ht="14.25" customHeight="1">
      <c r="F803" s="28"/>
      <c r="K803" s="28"/>
      <c r="M803" s="51"/>
      <c r="N803" s="52"/>
      <c r="O803" s="52"/>
      <c r="P803" s="52"/>
      <c r="Q803" s="52"/>
      <c r="R803" s="50"/>
      <c r="S803" s="52"/>
      <c r="T803" s="52"/>
      <c r="U803" s="52"/>
      <c r="V803" s="52"/>
      <c r="W803" s="50"/>
    </row>
    <row r="804" ht="14.25" customHeight="1">
      <c r="F804" s="28"/>
      <c r="K804" s="28"/>
      <c r="M804" s="51"/>
      <c r="N804" s="52"/>
      <c r="O804" s="52"/>
      <c r="P804" s="52"/>
      <c r="Q804" s="52"/>
      <c r="R804" s="50"/>
      <c r="S804" s="52"/>
      <c r="T804" s="52"/>
      <c r="U804" s="52"/>
      <c r="V804" s="52"/>
      <c r="W804" s="50"/>
    </row>
    <row r="805" ht="14.25" customHeight="1">
      <c r="F805" s="28"/>
      <c r="K805" s="28"/>
      <c r="M805" s="51"/>
      <c r="N805" s="52"/>
      <c r="O805" s="52"/>
      <c r="P805" s="52"/>
      <c r="Q805" s="52"/>
      <c r="R805" s="50"/>
      <c r="S805" s="52"/>
      <c r="T805" s="52"/>
      <c r="U805" s="52"/>
      <c r="V805" s="52"/>
      <c r="W805" s="50"/>
    </row>
    <row r="806" ht="14.25" customHeight="1">
      <c r="F806" s="28"/>
      <c r="K806" s="28"/>
      <c r="M806" s="51"/>
      <c r="N806" s="52"/>
      <c r="O806" s="52"/>
      <c r="P806" s="52"/>
      <c r="Q806" s="52"/>
      <c r="R806" s="50"/>
      <c r="S806" s="52"/>
      <c r="T806" s="52"/>
      <c r="U806" s="52"/>
      <c r="V806" s="52"/>
      <c r="W806" s="50"/>
    </row>
    <row r="807" ht="14.25" customHeight="1">
      <c r="F807" s="28"/>
      <c r="K807" s="28"/>
      <c r="M807" s="51"/>
      <c r="N807" s="52"/>
      <c r="O807" s="52"/>
      <c r="P807" s="52"/>
      <c r="Q807" s="52"/>
      <c r="R807" s="50"/>
      <c r="S807" s="52"/>
      <c r="T807" s="52"/>
      <c r="U807" s="52"/>
      <c r="V807" s="52"/>
      <c r="W807" s="50"/>
    </row>
    <row r="808" ht="14.25" customHeight="1">
      <c r="F808" s="28"/>
      <c r="K808" s="28"/>
      <c r="M808" s="51"/>
      <c r="N808" s="52"/>
      <c r="O808" s="52"/>
      <c r="P808" s="52"/>
      <c r="Q808" s="52"/>
      <c r="R808" s="50"/>
      <c r="S808" s="52"/>
      <c r="T808" s="52"/>
      <c r="U808" s="52"/>
      <c r="V808" s="52"/>
      <c r="W808" s="50"/>
    </row>
    <row r="809" ht="14.25" customHeight="1">
      <c r="F809" s="28"/>
      <c r="K809" s="28"/>
      <c r="M809" s="51"/>
      <c r="N809" s="52"/>
      <c r="O809" s="52"/>
      <c r="P809" s="52"/>
      <c r="Q809" s="52"/>
      <c r="R809" s="50"/>
      <c r="S809" s="52"/>
      <c r="T809" s="52"/>
      <c r="U809" s="52"/>
      <c r="V809" s="52"/>
      <c r="W809" s="50"/>
    </row>
    <row r="810" ht="14.25" customHeight="1">
      <c r="F810" s="28"/>
      <c r="K810" s="28"/>
      <c r="M810" s="51"/>
      <c r="N810" s="52"/>
      <c r="O810" s="52"/>
      <c r="P810" s="52"/>
      <c r="Q810" s="52"/>
      <c r="R810" s="50"/>
      <c r="S810" s="52"/>
      <c r="T810" s="52"/>
      <c r="U810" s="52"/>
      <c r="V810" s="52"/>
      <c r="W810" s="50"/>
    </row>
    <row r="811" ht="14.25" customHeight="1">
      <c r="F811" s="28"/>
      <c r="K811" s="28"/>
      <c r="M811" s="51"/>
      <c r="N811" s="52"/>
      <c r="O811" s="52"/>
      <c r="P811" s="52"/>
      <c r="Q811" s="52"/>
      <c r="R811" s="50"/>
      <c r="S811" s="52"/>
      <c r="T811" s="52"/>
      <c r="U811" s="52"/>
      <c r="V811" s="52"/>
      <c r="W811" s="50"/>
    </row>
    <row r="812" ht="14.25" customHeight="1">
      <c r="F812" s="28"/>
      <c r="K812" s="28"/>
      <c r="M812" s="51"/>
      <c r="N812" s="52"/>
      <c r="O812" s="52"/>
      <c r="P812" s="52"/>
      <c r="Q812" s="52"/>
      <c r="R812" s="50"/>
      <c r="S812" s="52"/>
      <c r="T812" s="52"/>
      <c r="U812" s="52"/>
      <c r="V812" s="52"/>
      <c r="W812" s="50"/>
    </row>
    <row r="813" ht="14.25" customHeight="1">
      <c r="F813" s="28"/>
      <c r="K813" s="28"/>
      <c r="M813" s="51"/>
      <c r="N813" s="52"/>
      <c r="O813" s="52"/>
      <c r="P813" s="52"/>
      <c r="Q813" s="52"/>
      <c r="R813" s="50"/>
      <c r="S813" s="52"/>
      <c r="T813" s="52"/>
      <c r="U813" s="52"/>
      <c r="V813" s="52"/>
      <c r="W813" s="50"/>
    </row>
    <row r="814" ht="14.25" customHeight="1">
      <c r="F814" s="28"/>
      <c r="K814" s="28"/>
      <c r="M814" s="51"/>
      <c r="N814" s="52"/>
      <c r="O814" s="52"/>
      <c r="P814" s="52"/>
      <c r="Q814" s="52"/>
      <c r="R814" s="50"/>
      <c r="S814" s="52"/>
      <c r="T814" s="52"/>
      <c r="U814" s="52"/>
      <c r="V814" s="52"/>
      <c r="W814" s="50"/>
    </row>
    <row r="815" ht="14.25" customHeight="1">
      <c r="F815" s="28"/>
      <c r="K815" s="28"/>
      <c r="M815" s="51"/>
      <c r="N815" s="52"/>
      <c r="O815" s="52"/>
      <c r="P815" s="52"/>
      <c r="Q815" s="52"/>
      <c r="R815" s="50"/>
      <c r="S815" s="52"/>
      <c r="T815" s="52"/>
      <c r="U815" s="52"/>
      <c r="V815" s="52"/>
      <c r="W815" s="50"/>
    </row>
    <row r="816" ht="14.25" customHeight="1">
      <c r="F816" s="28"/>
      <c r="K816" s="28"/>
      <c r="M816" s="51"/>
      <c r="N816" s="52"/>
      <c r="O816" s="52"/>
      <c r="P816" s="52"/>
      <c r="Q816" s="52"/>
      <c r="R816" s="50"/>
      <c r="S816" s="52"/>
      <c r="T816" s="52"/>
      <c r="U816" s="52"/>
      <c r="V816" s="52"/>
      <c r="W816" s="50"/>
    </row>
    <row r="817" ht="14.25" customHeight="1">
      <c r="F817" s="28"/>
      <c r="K817" s="28"/>
      <c r="M817" s="51"/>
      <c r="N817" s="52"/>
      <c r="O817" s="52"/>
      <c r="P817" s="52"/>
      <c r="Q817" s="52"/>
      <c r="R817" s="50"/>
      <c r="S817" s="52"/>
      <c r="T817" s="52"/>
      <c r="U817" s="52"/>
      <c r="V817" s="52"/>
      <c r="W817" s="50"/>
    </row>
    <row r="818" ht="14.25" customHeight="1">
      <c r="F818" s="28"/>
      <c r="K818" s="28"/>
      <c r="M818" s="51"/>
      <c r="N818" s="52"/>
      <c r="O818" s="52"/>
      <c r="P818" s="52"/>
      <c r="Q818" s="52"/>
      <c r="R818" s="50"/>
      <c r="S818" s="52"/>
      <c r="T818" s="52"/>
      <c r="U818" s="52"/>
      <c r="V818" s="52"/>
      <c r="W818" s="50"/>
    </row>
    <row r="819" ht="14.25" customHeight="1">
      <c r="F819" s="28"/>
      <c r="K819" s="28"/>
      <c r="M819" s="51"/>
      <c r="N819" s="52"/>
      <c r="O819" s="52"/>
      <c r="P819" s="52"/>
      <c r="Q819" s="52"/>
      <c r="R819" s="50"/>
      <c r="S819" s="52"/>
      <c r="T819" s="52"/>
      <c r="U819" s="52"/>
      <c r="V819" s="52"/>
      <c r="W819" s="50"/>
    </row>
    <row r="820" ht="14.25" customHeight="1">
      <c r="F820" s="28"/>
      <c r="K820" s="28"/>
      <c r="M820" s="51"/>
      <c r="N820" s="52"/>
      <c r="O820" s="52"/>
      <c r="P820" s="52"/>
      <c r="Q820" s="52"/>
      <c r="R820" s="50"/>
      <c r="S820" s="52"/>
      <c r="T820" s="52"/>
      <c r="U820" s="52"/>
      <c r="V820" s="52"/>
      <c r="W820" s="50"/>
    </row>
    <row r="821" ht="14.25" customHeight="1">
      <c r="F821" s="28"/>
      <c r="K821" s="28"/>
      <c r="M821" s="51"/>
      <c r="N821" s="52"/>
      <c r="O821" s="52"/>
      <c r="P821" s="52"/>
      <c r="Q821" s="52"/>
      <c r="R821" s="50"/>
      <c r="S821" s="52"/>
      <c r="T821" s="52"/>
      <c r="U821" s="52"/>
      <c r="V821" s="52"/>
      <c r="W821" s="50"/>
    </row>
    <row r="822" ht="14.25" customHeight="1">
      <c r="F822" s="28"/>
      <c r="K822" s="28"/>
      <c r="M822" s="51"/>
      <c r="N822" s="52"/>
      <c r="O822" s="52"/>
      <c r="P822" s="52"/>
      <c r="Q822" s="52"/>
      <c r="R822" s="50"/>
      <c r="S822" s="52"/>
      <c r="T822" s="52"/>
      <c r="U822" s="52"/>
      <c r="V822" s="52"/>
      <c r="W822" s="50"/>
    </row>
    <row r="823" ht="14.25" customHeight="1">
      <c r="F823" s="28"/>
      <c r="K823" s="28"/>
      <c r="M823" s="51"/>
      <c r="N823" s="52"/>
      <c r="O823" s="52"/>
      <c r="P823" s="52"/>
      <c r="Q823" s="52"/>
      <c r="R823" s="50"/>
      <c r="S823" s="52"/>
      <c r="T823" s="52"/>
      <c r="U823" s="52"/>
      <c r="V823" s="52"/>
      <c r="W823" s="50"/>
    </row>
    <row r="824" ht="14.25" customHeight="1">
      <c r="F824" s="28"/>
      <c r="K824" s="28"/>
      <c r="M824" s="51"/>
      <c r="N824" s="52"/>
      <c r="O824" s="52"/>
      <c r="P824" s="52"/>
      <c r="Q824" s="52"/>
      <c r="R824" s="50"/>
      <c r="S824" s="52"/>
      <c r="T824" s="52"/>
      <c r="U824" s="52"/>
      <c r="V824" s="52"/>
      <c r="W824" s="50"/>
    </row>
    <row r="825" ht="14.25" customHeight="1">
      <c r="F825" s="28"/>
      <c r="K825" s="28"/>
      <c r="M825" s="51"/>
      <c r="N825" s="52"/>
      <c r="O825" s="52"/>
      <c r="P825" s="52"/>
      <c r="Q825" s="52"/>
      <c r="R825" s="50"/>
      <c r="S825" s="52"/>
      <c r="T825" s="52"/>
      <c r="U825" s="52"/>
      <c r="V825" s="52"/>
      <c r="W825" s="50"/>
    </row>
    <row r="826" ht="14.25" customHeight="1">
      <c r="F826" s="28"/>
      <c r="K826" s="28"/>
      <c r="M826" s="51"/>
      <c r="N826" s="52"/>
      <c r="O826" s="52"/>
      <c r="P826" s="52"/>
      <c r="Q826" s="52"/>
      <c r="R826" s="50"/>
      <c r="S826" s="52"/>
      <c r="T826" s="52"/>
      <c r="U826" s="52"/>
      <c r="V826" s="52"/>
      <c r="W826" s="50"/>
    </row>
    <row r="827" ht="14.25" customHeight="1">
      <c r="F827" s="28"/>
      <c r="K827" s="28"/>
      <c r="M827" s="51"/>
      <c r="N827" s="52"/>
      <c r="O827" s="52"/>
      <c r="P827" s="52"/>
      <c r="Q827" s="52"/>
      <c r="R827" s="50"/>
      <c r="S827" s="52"/>
      <c r="T827" s="52"/>
      <c r="U827" s="52"/>
      <c r="V827" s="52"/>
      <c r="W827" s="50"/>
    </row>
    <row r="828" ht="14.25" customHeight="1">
      <c r="F828" s="28"/>
      <c r="K828" s="28"/>
      <c r="M828" s="51"/>
      <c r="N828" s="52"/>
      <c r="O828" s="52"/>
      <c r="P828" s="52"/>
      <c r="Q828" s="52"/>
      <c r="R828" s="50"/>
      <c r="S828" s="52"/>
      <c r="T828" s="52"/>
      <c r="U828" s="52"/>
      <c r="V828" s="52"/>
      <c r="W828" s="50"/>
    </row>
    <row r="829" ht="14.25" customHeight="1">
      <c r="F829" s="28"/>
      <c r="K829" s="28"/>
      <c r="M829" s="51"/>
      <c r="N829" s="52"/>
      <c r="O829" s="52"/>
      <c r="P829" s="52"/>
      <c r="Q829" s="52"/>
      <c r="R829" s="50"/>
      <c r="S829" s="52"/>
      <c r="T829" s="52"/>
      <c r="U829" s="52"/>
      <c r="V829" s="52"/>
      <c r="W829" s="50"/>
    </row>
    <row r="830" ht="14.25" customHeight="1">
      <c r="F830" s="28"/>
      <c r="K830" s="28"/>
      <c r="M830" s="51"/>
      <c r="N830" s="52"/>
      <c r="O830" s="52"/>
      <c r="P830" s="52"/>
      <c r="Q830" s="52"/>
      <c r="R830" s="50"/>
      <c r="S830" s="52"/>
      <c r="T830" s="52"/>
      <c r="U830" s="52"/>
      <c r="V830" s="52"/>
      <c r="W830" s="50"/>
    </row>
    <row r="831" ht="14.25" customHeight="1">
      <c r="F831" s="28"/>
      <c r="K831" s="28"/>
      <c r="M831" s="51"/>
      <c r="N831" s="52"/>
      <c r="O831" s="52"/>
      <c r="P831" s="52"/>
      <c r="Q831" s="52"/>
      <c r="R831" s="50"/>
      <c r="S831" s="52"/>
      <c r="T831" s="52"/>
      <c r="U831" s="52"/>
      <c r="V831" s="52"/>
      <c r="W831" s="50"/>
    </row>
    <row r="832" ht="14.25" customHeight="1">
      <c r="F832" s="28"/>
      <c r="K832" s="28"/>
      <c r="M832" s="51"/>
      <c r="N832" s="52"/>
      <c r="O832" s="52"/>
      <c r="P832" s="52"/>
      <c r="Q832" s="52"/>
      <c r="R832" s="50"/>
      <c r="S832" s="52"/>
      <c r="T832" s="52"/>
      <c r="U832" s="52"/>
      <c r="V832" s="52"/>
      <c r="W832" s="50"/>
    </row>
    <row r="833" ht="14.25" customHeight="1">
      <c r="F833" s="28"/>
      <c r="K833" s="28"/>
      <c r="M833" s="51"/>
      <c r="N833" s="52"/>
      <c r="O833" s="52"/>
      <c r="P833" s="52"/>
      <c r="Q833" s="52"/>
      <c r="R833" s="50"/>
      <c r="S833" s="52"/>
      <c r="T833" s="52"/>
      <c r="U833" s="52"/>
      <c r="V833" s="52"/>
      <c r="W833" s="50"/>
    </row>
    <row r="834" ht="14.25" customHeight="1">
      <c r="F834" s="28"/>
      <c r="K834" s="28"/>
      <c r="M834" s="51"/>
      <c r="N834" s="52"/>
      <c r="O834" s="52"/>
      <c r="P834" s="52"/>
      <c r="Q834" s="52"/>
      <c r="R834" s="50"/>
      <c r="S834" s="52"/>
      <c r="T834" s="52"/>
      <c r="U834" s="52"/>
      <c r="V834" s="52"/>
      <c r="W834" s="50"/>
    </row>
    <row r="835" ht="14.25" customHeight="1">
      <c r="F835" s="28"/>
      <c r="K835" s="28"/>
      <c r="M835" s="51"/>
      <c r="N835" s="52"/>
      <c r="O835" s="52"/>
      <c r="P835" s="52"/>
      <c r="Q835" s="52"/>
      <c r="R835" s="50"/>
      <c r="S835" s="52"/>
      <c r="T835" s="52"/>
      <c r="U835" s="52"/>
      <c r="V835" s="52"/>
      <c r="W835" s="50"/>
    </row>
    <row r="836" ht="14.25" customHeight="1">
      <c r="F836" s="28"/>
      <c r="K836" s="28"/>
      <c r="M836" s="51"/>
      <c r="N836" s="52"/>
      <c r="O836" s="52"/>
      <c r="P836" s="52"/>
      <c r="Q836" s="52"/>
      <c r="R836" s="50"/>
      <c r="S836" s="52"/>
      <c r="T836" s="52"/>
      <c r="U836" s="52"/>
      <c r="V836" s="52"/>
      <c r="W836" s="50"/>
    </row>
    <row r="837" ht="14.25" customHeight="1">
      <c r="F837" s="28"/>
      <c r="K837" s="28"/>
      <c r="M837" s="51"/>
      <c r="N837" s="52"/>
      <c r="O837" s="52"/>
      <c r="P837" s="52"/>
      <c r="Q837" s="52"/>
      <c r="R837" s="50"/>
      <c r="S837" s="52"/>
      <c r="T837" s="52"/>
      <c r="U837" s="52"/>
      <c r="V837" s="52"/>
      <c r="W837" s="50"/>
    </row>
    <row r="838" ht="14.25" customHeight="1">
      <c r="F838" s="28"/>
      <c r="K838" s="28"/>
      <c r="M838" s="51"/>
      <c r="N838" s="52"/>
      <c r="O838" s="52"/>
      <c r="P838" s="52"/>
      <c r="Q838" s="52"/>
      <c r="R838" s="50"/>
      <c r="S838" s="52"/>
      <c r="T838" s="52"/>
      <c r="U838" s="52"/>
      <c r="V838" s="52"/>
      <c r="W838" s="50"/>
    </row>
    <row r="839" ht="14.25" customHeight="1">
      <c r="F839" s="28"/>
      <c r="K839" s="28"/>
      <c r="M839" s="51"/>
      <c r="N839" s="52"/>
      <c r="O839" s="52"/>
      <c r="P839" s="52"/>
      <c r="Q839" s="52"/>
      <c r="R839" s="50"/>
      <c r="S839" s="52"/>
      <c r="T839" s="52"/>
      <c r="U839" s="52"/>
      <c r="V839" s="52"/>
      <c r="W839" s="50"/>
    </row>
    <row r="840" ht="14.25" customHeight="1">
      <c r="F840" s="28"/>
      <c r="K840" s="28"/>
      <c r="M840" s="51"/>
      <c r="N840" s="52"/>
      <c r="O840" s="52"/>
      <c r="P840" s="52"/>
      <c r="Q840" s="52"/>
      <c r="R840" s="50"/>
      <c r="S840" s="52"/>
      <c r="T840" s="52"/>
      <c r="U840" s="52"/>
      <c r="V840" s="52"/>
      <c r="W840" s="50"/>
    </row>
    <row r="841" ht="14.25" customHeight="1">
      <c r="F841" s="28"/>
      <c r="K841" s="28"/>
      <c r="M841" s="51"/>
      <c r="N841" s="52"/>
      <c r="O841" s="52"/>
      <c r="P841" s="52"/>
      <c r="Q841" s="52"/>
      <c r="R841" s="50"/>
      <c r="S841" s="52"/>
      <c r="T841" s="52"/>
      <c r="U841" s="52"/>
      <c r="V841" s="52"/>
      <c r="W841" s="50"/>
    </row>
    <row r="842" ht="14.25" customHeight="1">
      <c r="F842" s="28"/>
      <c r="K842" s="28"/>
      <c r="M842" s="51"/>
      <c r="N842" s="52"/>
      <c r="O842" s="52"/>
      <c r="P842" s="52"/>
      <c r="Q842" s="52"/>
      <c r="R842" s="50"/>
      <c r="S842" s="52"/>
      <c r="T842" s="52"/>
      <c r="U842" s="52"/>
      <c r="V842" s="52"/>
      <c r="W842" s="50"/>
    </row>
    <row r="843" ht="14.25" customHeight="1">
      <c r="F843" s="28"/>
      <c r="K843" s="28"/>
      <c r="M843" s="51"/>
      <c r="N843" s="52"/>
      <c r="O843" s="52"/>
      <c r="P843" s="52"/>
      <c r="Q843" s="52"/>
      <c r="R843" s="50"/>
      <c r="S843" s="52"/>
      <c r="T843" s="52"/>
      <c r="U843" s="52"/>
      <c r="V843" s="52"/>
      <c r="W843" s="50"/>
    </row>
    <row r="844" ht="14.25" customHeight="1">
      <c r="F844" s="28"/>
      <c r="K844" s="28"/>
      <c r="M844" s="51"/>
      <c r="N844" s="52"/>
      <c r="O844" s="52"/>
      <c r="P844" s="52"/>
      <c r="Q844" s="52"/>
      <c r="R844" s="50"/>
      <c r="S844" s="52"/>
      <c r="T844" s="52"/>
      <c r="U844" s="52"/>
      <c r="V844" s="52"/>
      <c r="W844" s="50"/>
    </row>
    <row r="845" ht="14.25" customHeight="1">
      <c r="F845" s="28"/>
      <c r="K845" s="28"/>
      <c r="M845" s="51"/>
      <c r="N845" s="52"/>
      <c r="O845" s="52"/>
      <c r="P845" s="52"/>
      <c r="Q845" s="52"/>
      <c r="R845" s="50"/>
      <c r="S845" s="52"/>
      <c r="T845" s="52"/>
      <c r="U845" s="52"/>
      <c r="V845" s="52"/>
      <c r="W845" s="50"/>
    </row>
    <row r="846" ht="14.25" customHeight="1">
      <c r="F846" s="28"/>
      <c r="K846" s="28"/>
      <c r="M846" s="51"/>
      <c r="N846" s="52"/>
      <c r="O846" s="52"/>
      <c r="P846" s="52"/>
      <c r="Q846" s="52"/>
      <c r="R846" s="50"/>
      <c r="S846" s="52"/>
      <c r="T846" s="52"/>
      <c r="U846" s="52"/>
      <c r="V846" s="52"/>
      <c r="W846" s="50"/>
    </row>
    <row r="847" ht="14.25" customHeight="1">
      <c r="F847" s="28"/>
      <c r="K847" s="28"/>
      <c r="M847" s="51"/>
      <c r="N847" s="52"/>
      <c r="O847" s="52"/>
      <c r="P847" s="52"/>
      <c r="Q847" s="52"/>
      <c r="R847" s="50"/>
      <c r="S847" s="52"/>
      <c r="T847" s="52"/>
      <c r="U847" s="52"/>
      <c r="V847" s="52"/>
      <c r="W847" s="50"/>
    </row>
    <row r="848" ht="14.25" customHeight="1">
      <c r="F848" s="28"/>
      <c r="K848" s="28"/>
      <c r="M848" s="51"/>
      <c r="N848" s="52"/>
      <c r="O848" s="52"/>
      <c r="P848" s="52"/>
      <c r="Q848" s="52"/>
      <c r="R848" s="50"/>
      <c r="S848" s="52"/>
      <c r="T848" s="52"/>
      <c r="U848" s="52"/>
      <c r="V848" s="52"/>
      <c r="W848" s="50"/>
    </row>
    <row r="849" ht="14.25" customHeight="1">
      <c r="F849" s="28"/>
      <c r="K849" s="28"/>
      <c r="M849" s="51"/>
      <c r="N849" s="52"/>
      <c r="O849" s="52"/>
      <c r="P849" s="52"/>
      <c r="Q849" s="52"/>
      <c r="R849" s="50"/>
      <c r="S849" s="52"/>
      <c r="T849" s="52"/>
      <c r="U849" s="52"/>
      <c r="V849" s="52"/>
      <c r="W849" s="50"/>
    </row>
    <row r="850" ht="14.25" customHeight="1">
      <c r="F850" s="28"/>
      <c r="K850" s="28"/>
      <c r="M850" s="51"/>
      <c r="N850" s="52"/>
      <c r="O850" s="52"/>
      <c r="P850" s="52"/>
      <c r="Q850" s="52"/>
      <c r="R850" s="50"/>
      <c r="S850" s="52"/>
      <c r="T850" s="52"/>
      <c r="U850" s="52"/>
      <c r="V850" s="52"/>
      <c r="W850" s="50"/>
    </row>
    <row r="851" ht="14.25" customHeight="1">
      <c r="F851" s="28"/>
      <c r="K851" s="28"/>
      <c r="M851" s="51"/>
      <c r="N851" s="52"/>
      <c r="O851" s="52"/>
      <c r="P851" s="52"/>
      <c r="Q851" s="52"/>
      <c r="R851" s="50"/>
      <c r="S851" s="52"/>
      <c r="T851" s="52"/>
      <c r="U851" s="52"/>
      <c r="V851" s="52"/>
      <c r="W851" s="50"/>
    </row>
    <row r="852" ht="14.25" customHeight="1">
      <c r="F852" s="28"/>
      <c r="K852" s="28"/>
      <c r="M852" s="51"/>
      <c r="N852" s="52"/>
      <c r="O852" s="52"/>
      <c r="P852" s="52"/>
      <c r="Q852" s="52"/>
      <c r="R852" s="50"/>
      <c r="S852" s="52"/>
      <c r="T852" s="52"/>
      <c r="U852" s="52"/>
      <c r="V852" s="52"/>
      <c r="W852" s="50"/>
    </row>
    <row r="853" ht="14.25" customHeight="1">
      <c r="F853" s="28"/>
      <c r="K853" s="28"/>
      <c r="M853" s="51"/>
      <c r="N853" s="52"/>
      <c r="O853" s="52"/>
      <c r="P853" s="52"/>
      <c r="Q853" s="52"/>
      <c r="R853" s="50"/>
      <c r="S853" s="52"/>
      <c r="T853" s="52"/>
      <c r="U853" s="52"/>
      <c r="V853" s="52"/>
      <c r="W853" s="50"/>
    </row>
    <row r="854" ht="14.25" customHeight="1">
      <c r="F854" s="28"/>
      <c r="K854" s="28"/>
      <c r="M854" s="51"/>
      <c r="N854" s="52"/>
      <c r="O854" s="52"/>
      <c r="P854" s="52"/>
      <c r="Q854" s="52"/>
      <c r="R854" s="50"/>
      <c r="S854" s="52"/>
      <c r="T854" s="52"/>
      <c r="U854" s="52"/>
      <c r="V854" s="52"/>
      <c r="W854" s="50"/>
    </row>
    <row r="855" ht="14.25" customHeight="1">
      <c r="F855" s="28"/>
      <c r="K855" s="28"/>
      <c r="M855" s="51"/>
      <c r="N855" s="52"/>
      <c r="O855" s="52"/>
      <c r="P855" s="52"/>
      <c r="Q855" s="52"/>
      <c r="R855" s="50"/>
      <c r="S855" s="52"/>
      <c r="T855" s="52"/>
      <c r="U855" s="52"/>
      <c r="V855" s="52"/>
      <c r="W855" s="50"/>
    </row>
    <row r="856" ht="14.25" customHeight="1">
      <c r="F856" s="28"/>
      <c r="K856" s="28"/>
      <c r="M856" s="51"/>
      <c r="N856" s="52"/>
      <c r="O856" s="52"/>
      <c r="P856" s="52"/>
      <c r="Q856" s="52"/>
      <c r="R856" s="50"/>
      <c r="S856" s="52"/>
      <c r="T856" s="52"/>
      <c r="U856" s="52"/>
      <c r="V856" s="52"/>
      <c r="W856" s="50"/>
    </row>
    <row r="857" ht="14.25" customHeight="1">
      <c r="F857" s="28"/>
      <c r="K857" s="28"/>
      <c r="M857" s="51"/>
      <c r="N857" s="52"/>
      <c r="O857" s="52"/>
      <c r="P857" s="52"/>
      <c r="Q857" s="52"/>
      <c r="R857" s="50"/>
      <c r="S857" s="52"/>
      <c r="T857" s="52"/>
      <c r="U857" s="52"/>
      <c r="V857" s="52"/>
      <c r="W857" s="50"/>
    </row>
    <row r="858" ht="14.25" customHeight="1">
      <c r="F858" s="28"/>
      <c r="K858" s="28"/>
      <c r="M858" s="51"/>
      <c r="N858" s="52"/>
      <c r="O858" s="52"/>
      <c r="P858" s="52"/>
      <c r="Q858" s="52"/>
      <c r="R858" s="50"/>
      <c r="S858" s="52"/>
      <c r="T858" s="52"/>
      <c r="U858" s="52"/>
      <c r="V858" s="52"/>
      <c r="W858" s="50"/>
    </row>
    <row r="859" ht="14.25" customHeight="1">
      <c r="F859" s="28"/>
      <c r="K859" s="28"/>
      <c r="M859" s="51"/>
      <c r="N859" s="52"/>
      <c r="O859" s="52"/>
      <c r="P859" s="52"/>
      <c r="Q859" s="52"/>
      <c r="R859" s="50"/>
      <c r="S859" s="52"/>
      <c r="T859" s="52"/>
      <c r="U859" s="52"/>
      <c r="V859" s="52"/>
      <c r="W859" s="50"/>
    </row>
    <row r="860" ht="14.25" customHeight="1">
      <c r="F860" s="28"/>
      <c r="K860" s="28"/>
      <c r="M860" s="51"/>
      <c r="N860" s="52"/>
      <c r="O860" s="52"/>
      <c r="P860" s="52"/>
      <c r="Q860" s="52"/>
      <c r="R860" s="50"/>
      <c r="S860" s="52"/>
      <c r="T860" s="52"/>
      <c r="U860" s="52"/>
      <c r="V860" s="52"/>
      <c r="W860" s="50"/>
    </row>
    <row r="861" ht="14.25" customHeight="1">
      <c r="F861" s="28"/>
      <c r="K861" s="28"/>
      <c r="M861" s="51"/>
      <c r="N861" s="52"/>
      <c r="O861" s="52"/>
      <c r="P861" s="52"/>
      <c r="Q861" s="52"/>
      <c r="R861" s="50"/>
      <c r="S861" s="52"/>
      <c r="T861" s="52"/>
      <c r="U861" s="52"/>
      <c r="V861" s="52"/>
      <c r="W861" s="50"/>
    </row>
    <row r="862" ht="14.25" customHeight="1">
      <c r="F862" s="28"/>
      <c r="K862" s="28"/>
      <c r="M862" s="51"/>
      <c r="N862" s="52"/>
      <c r="O862" s="52"/>
      <c r="P862" s="52"/>
      <c r="Q862" s="52"/>
      <c r="R862" s="50"/>
      <c r="S862" s="52"/>
      <c r="T862" s="52"/>
      <c r="U862" s="52"/>
      <c r="V862" s="52"/>
      <c r="W862" s="50"/>
    </row>
    <row r="863" ht="14.25" customHeight="1">
      <c r="F863" s="28"/>
      <c r="K863" s="28"/>
      <c r="M863" s="51"/>
      <c r="N863" s="52"/>
      <c r="O863" s="52"/>
      <c r="P863" s="52"/>
      <c r="Q863" s="52"/>
      <c r="R863" s="50"/>
      <c r="S863" s="52"/>
      <c r="T863" s="52"/>
      <c r="U863" s="52"/>
      <c r="V863" s="52"/>
      <c r="W863" s="50"/>
    </row>
    <row r="864" ht="14.25" customHeight="1">
      <c r="F864" s="28"/>
      <c r="K864" s="28"/>
      <c r="M864" s="51"/>
      <c r="N864" s="52"/>
      <c r="O864" s="52"/>
      <c r="P864" s="52"/>
      <c r="Q864" s="52"/>
      <c r="R864" s="50"/>
      <c r="S864" s="52"/>
      <c r="T864" s="52"/>
      <c r="U864" s="52"/>
      <c r="V864" s="52"/>
      <c r="W864" s="50"/>
    </row>
    <row r="865" ht="14.25" customHeight="1">
      <c r="F865" s="28"/>
      <c r="K865" s="28"/>
      <c r="M865" s="51"/>
      <c r="N865" s="52"/>
      <c r="O865" s="52"/>
      <c r="P865" s="52"/>
      <c r="Q865" s="52"/>
      <c r="R865" s="50"/>
      <c r="S865" s="52"/>
      <c r="T865" s="52"/>
      <c r="U865" s="52"/>
      <c r="V865" s="52"/>
      <c r="W865" s="50"/>
    </row>
    <row r="866" ht="14.25" customHeight="1">
      <c r="F866" s="28"/>
      <c r="K866" s="28"/>
      <c r="M866" s="51"/>
      <c r="N866" s="52"/>
      <c r="O866" s="52"/>
      <c r="P866" s="52"/>
      <c r="Q866" s="52"/>
      <c r="R866" s="50"/>
      <c r="S866" s="52"/>
      <c r="T866" s="52"/>
      <c r="U866" s="52"/>
      <c r="V866" s="52"/>
      <c r="W866" s="50"/>
    </row>
    <row r="867" ht="14.25" customHeight="1">
      <c r="F867" s="28"/>
      <c r="K867" s="28"/>
      <c r="M867" s="51"/>
      <c r="N867" s="52"/>
      <c r="O867" s="52"/>
      <c r="P867" s="52"/>
      <c r="Q867" s="52"/>
      <c r="R867" s="50"/>
      <c r="S867" s="52"/>
      <c r="T867" s="52"/>
      <c r="U867" s="52"/>
      <c r="V867" s="52"/>
      <c r="W867" s="50"/>
    </row>
    <row r="868" ht="14.25" customHeight="1">
      <c r="F868" s="28"/>
      <c r="K868" s="28"/>
      <c r="M868" s="51"/>
      <c r="N868" s="52"/>
      <c r="O868" s="52"/>
      <c r="P868" s="52"/>
      <c r="Q868" s="52"/>
      <c r="R868" s="50"/>
      <c r="S868" s="52"/>
      <c r="T868" s="52"/>
      <c r="U868" s="52"/>
      <c r="V868" s="52"/>
      <c r="W868" s="50"/>
    </row>
    <row r="869" ht="14.25" customHeight="1">
      <c r="F869" s="28"/>
      <c r="K869" s="28"/>
      <c r="M869" s="51"/>
      <c r="N869" s="52"/>
      <c r="O869" s="52"/>
      <c r="P869" s="52"/>
      <c r="Q869" s="52"/>
      <c r="R869" s="50"/>
      <c r="S869" s="52"/>
      <c r="T869" s="52"/>
      <c r="U869" s="52"/>
      <c r="V869" s="52"/>
      <c r="W869" s="50"/>
    </row>
    <row r="870" ht="14.25" customHeight="1">
      <c r="F870" s="28"/>
      <c r="K870" s="28"/>
      <c r="M870" s="51"/>
      <c r="N870" s="52"/>
      <c r="O870" s="52"/>
      <c r="P870" s="52"/>
      <c r="Q870" s="52"/>
      <c r="R870" s="50"/>
      <c r="S870" s="52"/>
      <c r="T870" s="52"/>
      <c r="U870" s="52"/>
      <c r="V870" s="52"/>
      <c r="W870" s="50"/>
    </row>
    <row r="871" ht="14.25" customHeight="1">
      <c r="F871" s="28"/>
      <c r="K871" s="28"/>
      <c r="M871" s="51"/>
      <c r="N871" s="52"/>
      <c r="O871" s="52"/>
      <c r="P871" s="52"/>
      <c r="Q871" s="52"/>
      <c r="R871" s="50"/>
      <c r="S871" s="52"/>
      <c r="T871" s="52"/>
      <c r="U871" s="52"/>
      <c r="V871" s="52"/>
      <c r="W871" s="50"/>
    </row>
    <row r="872" ht="14.25" customHeight="1">
      <c r="F872" s="28"/>
      <c r="K872" s="28"/>
      <c r="M872" s="51"/>
      <c r="N872" s="52"/>
      <c r="O872" s="52"/>
      <c r="P872" s="52"/>
      <c r="Q872" s="52"/>
      <c r="R872" s="50"/>
      <c r="S872" s="52"/>
      <c r="T872" s="52"/>
      <c r="U872" s="52"/>
      <c r="V872" s="52"/>
      <c r="W872" s="50"/>
    </row>
    <row r="873" ht="14.25" customHeight="1">
      <c r="F873" s="28"/>
      <c r="K873" s="28"/>
      <c r="M873" s="51"/>
      <c r="N873" s="52"/>
      <c r="O873" s="52"/>
      <c r="P873" s="52"/>
      <c r="Q873" s="52"/>
      <c r="R873" s="50"/>
      <c r="S873" s="52"/>
      <c r="T873" s="52"/>
      <c r="U873" s="52"/>
      <c r="V873" s="52"/>
      <c r="W873" s="50"/>
    </row>
    <row r="874" ht="14.25" customHeight="1">
      <c r="F874" s="28"/>
      <c r="K874" s="28"/>
      <c r="M874" s="51"/>
      <c r="N874" s="52"/>
      <c r="O874" s="52"/>
      <c r="P874" s="52"/>
      <c r="Q874" s="52"/>
      <c r="R874" s="50"/>
      <c r="S874" s="52"/>
      <c r="T874" s="52"/>
      <c r="U874" s="52"/>
      <c r="V874" s="52"/>
      <c r="W874" s="50"/>
    </row>
    <row r="875" ht="14.25" customHeight="1">
      <c r="F875" s="28"/>
      <c r="K875" s="28"/>
      <c r="M875" s="51"/>
      <c r="N875" s="52"/>
      <c r="O875" s="52"/>
      <c r="P875" s="52"/>
      <c r="Q875" s="52"/>
      <c r="R875" s="50"/>
      <c r="S875" s="52"/>
      <c r="T875" s="52"/>
      <c r="U875" s="52"/>
      <c r="V875" s="52"/>
      <c r="W875" s="50"/>
    </row>
    <row r="876" ht="14.25" customHeight="1">
      <c r="F876" s="28"/>
      <c r="K876" s="28"/>
      <c r="M876" s="51"/>
      <c r="N876" s="52"/>
      <c r="O876" s="52"/>
      <c r="P876" s="52"/>
      <c r="Q876" s="52"/>
      <c r="R876" s="50"/>
      <c r="S876" s="52"/>
      <c r="T876" s="52"/>
      <c r="U876" s="52"/>
      <c r="V876" s="52"/>
      <c r="W876" s="50"/>
    </row>
    <row r="877" ht="14.25" customHeight="1">
      <c r="F877" s="28"/>
      <c r="K877" s="28"/>
      <c r="M877" s="51"/>
      <c r="N877" s="52"/>
      <c r="O877" s="52"/>
      <c r="P877" s="52"/>
      <c r="Q877" s="52"/>
      <c r="R877" s="50"/>
      <c r="S877" s="52"/>
      <c r="T877" s="52"/>
      <c r="U877" s="52"/>
      <c r="V877" s="52"/>
      <c r="W877" s="50"/>
    </row>
    <row r="878" ht="14.25" customHeight="1">
      <c r="F878" s="28"/>
      <c r="K878" s="28"/>
      <c r="M878" s="51"/>
      <c r="N878" s="52"/>
      <c r="O878" s="52"/>
      <c r="P878" s="52"/>
      <c r="Q878" s="52"/>
      <c r="R878" s="50"/>
      <c r="S878" s="52"/>
      <c r="T878" s="52"/>
      <c r="U878" s="52"/>
      <c r="V878" s="52"/>
      <c r="W878" s="50"/>
    </row>
    <row r="879" ht="14.25" customHeight="1">
      <c r="F879" s="28"/>
      <c r="K879" s="28"/>
      <c r="M879" s="51"/>
      <c r="N879" s="52"/>
      <c r="O879" s="52"/>
      <c r="P879" s="52"/>
      <c r="Q879" s="52"/>
      <c r="R879" s="50"/>
      <c r="S879" s="52"/>
      <c r="T879" s="52"/>
      <c r="U879" s="52"/>
      <c r="V879" s="52"/>
      <c r="W879" s="50"/>
    </row>
    <row r="880" ht="14.25" customHeight="1">
      <c r="F880" s="28"/>
      <c r="K880" s="28"/>
      <c r="M880" s="51"/>
      <c r="N880" s="52"/>
      <c r="O880" s="52"/>
      <c r="P880" s="52"/>
      <c r="Q880" s="52"/>
      <c r="R880" s="50"/>
      <c r="S880" s="52"/>
      <c r="T880" s="52"/>
      <c r="U880" s="52"/>
      <c r="V880" s="52"/>
      <c r="W880" s="50"/>
    </row>
    <row r="881" ht="14.25" customHeight="1">
      <c r="F881" s="28"/>
      <c r="K881" s="28"/>
      <c r="M881" s="51"/>
      <c r="N881" s="52"/>
      <c r="O881" s="52"/>
      <c r="P881" s="52"/>
      <c r="Q881" s="52"/>
      <c r="R881" s="50"/>
      <c r="S881" s="52"/>
      <c r="T881" s="52"/>
      <c r="U881" s="52"/>
      <c r="V881" s="52"/>
      <c r="W881" s="50"/>
    </row>
    <row r="882" ht="14.25" customHeight="1">
      <c r="F882" s="28"/>
      <c r="K882" s="28"/>
      <c r="M882" s="51"/>
      <c r="N882" s="52"/>
      <c r="O882" s="52"/>
      <c r="P882" s="52"/>
      <c r="Q882" s="52"/>
      <c r="R882" s="50"/>
      <c r="S882" s="52"/>
      <c r="T882" s="52"/>
      <c r="U882" s="52"/>
      <c r="V882" s="52"/>
      <c r="W882" s="50"/>
    </row>
    <row r="883" ht="14.25" customHeight="1">
      <c r="F883" s="28"/>
      <c r="K883" s="28"/>
      <c r="M883" s="51"/>
      <c r="N883" s="52"/>
      <c r="O883" s="52"/>
      <c r="P883" s="52"/>
      <c r="Q883" s="52"/>
      <c r="R883" s="50"/>
      <c r="S883" s="52"/>
      <c r="T883" s="52"/>
      <c r="U883" s="52"/>
      <c r="V883" s="52"/>
      <c r="W883" s="50"/>
    </row>
    <row r="884" ht="14.25" customHeight="1">
      <c r="F884" s="28"/>
      <c r="K884" s="28"/>
      <c r="M884" s="51"/>
      <c r="N884" s="52"/>
      <c r="O884" s="52"/>
      <c r="P884" s="52"/>
      <c r="Q884" s="52"/>
      <c r="R884" s="50"/>
      <c r="S884" s="52"/>
      <c r="T884" s="52"/>
      <c r="U884" s="52"/>
      <c r="V884" s="52"/>
      <c r="W884" s="50"/>
    </row>
    <row r="885" ht="14.25" customHeight="1">
      <c r="F885" s="28"/>
      <c r="K885" s="28"/>
      <c r="M885" s="51"/>
      <c r="N885" s="52"/>
      <c r="O885" s="52"/>
      <c r="P885" s="52"/>
      <c r="Q885" s="52"/>
      <c r="R885" s="50"/>
      <c r="S885" s="52"/>
      <c r="T885" s="52"/>
      <c r="U885" s="52"/>
      <c r="V885" s="52"/>
      <c r="W885" s="50"/>
    </row>
    <row r="886" ht="14.25" customHeight="1">
      <c r="F886" s="28"/>
      <c r="K886" s="28"/>
      <c r="M886" s="51"/>
      <c r="N886" s="52"/>
      <c r="O886" s="52"/>
      <c r="P886" s="52"/>
      <c r="Q886" s="52"/>
      <c r="R886" s="50"/>
      <c r="S886" s="52"/>
      <c r="T886" s="52"/>
      <c r="U886" s="52"/>
      <c r="V886" s="52"/>
      <c r="W886" s="50"/>
    </row>
    <row r="887" ht="14.25" customHeight="1">
      <c r="F887" s="28"/>
      <c r="K887" s="28"/>
      <c r="M887" s="51"/>
      <c r="N887" s="52"/>
      <c r="O887" s="52"/>
      <c r="P887" s="52"/>
      <c r="Q887" s="52"/>
      <c r="R887" s="50"/>
      <c r="S887" s="52"/>
      <c r="T887" s="52"/>
      <c r="U887" s="52"/>
      <c r="V887" s="52"/>
      <c r="W887" s="50"/>
    </row>
    <row r="888" ht="14.25" customHeight="1">
      <c r="F888" s="28"/>
      <c r="K888" s="28"/>
      <c r="M888" s="51"/>
      <c r="N888" s="52"/>
      <c r="O888" s="52"/>
      <c r="P888" s="52"/>
      <c r="Q888" s="52"/>
      <c r="R888" s="50"/>
      <c r="S888" s="52"/>
      <c r="T888" s="52"/>
      <c r="U888" s="52"/>
      <c r="V888" s="52"/>
      <c r="W888" s="50"/>
    </row>
    <row r="889" ht="14.25" customHeight="1">
      <c r="F889" s="28"/>
      <c r="K889" s="28"/>
      <c r="M889" s="51"/>
      <c r="N889" s="52"/>
      <c r="O889" s="52"/>
      <c r="P889" s="52"/>
      <c r="Q889" s="52"/>
      <c r="R889" s="50"/>
      <c r="S889" s="52"/>
      <c r="T889" s="52"/>
      <c r="U889" s="52"/>
      <c r="V889" s="52"/>
      <c r="W889" s="50"/>
    </row>
    <row r="890" ht="14.25" customHeight="1">
      <c r="F890" s="28"/>
      <c r="K890" s="28"/>
      <c r="M890" s="51"/>
      <c r="N890" s="52"/>
      <c r="O890" s="52"/>
      <c r="P890" s="52"/>
      <c r="Q890" s="52"/>
      <c r="R890" s="50"/>
      <c r="S890" s="52"/>
      <c r="T890" s="52"/>
      <c r="U890" s="52"/>
      <c r="V890" s="52"/>
      <c r="W890" s="50"/>
    </row>
    <row r="891" ht="14.25" customHeight="1">
      <c r="F891" s="28"/>
      <c r="K891" s="28"/>
      <c r="M891" s="51"/>
      <c r="N891" s="52"/>
      <c r="O891" s="52"/>
      <c r="P891" s="52"/>
      <c r="Q891" s="52"/>
      <c r="R891" s="50"/>
      <c r="S891" s="52"/>
      <c r="T891" s="52"/>
      <c r="U891" s="52"/>
      <c r="V891" s="52"/>
      <c r="W891" s="50"/>
    </row>
    <row r="892" ht="14.25" customHeight="1">
      <c r="F892" s="28"/>
      <c r="K892" s="28"/>
      <c r="M892" s="51"/>
      <c r="N892" s="52"/>
      <c r="O892" s="52"/>
      <c r="P892" s="52"/>
      <c r="Q892" s="52"/>
      <c r="R892" s="50"/>
      <c r="S892" s="52"/>
      <c r="T892" s="52"/>
      <c r="U892" s="52"/>
      <c r="V892" s="52"/>
      <c r="W892" s="50"/>
    </row>
    <row r="893" ht="14.25" customHeight="1">
      <c r="F893" s="28"/>
      <c r="K893" s="28"/>
      <c r="M893" s="51"/>
      <c r="N893" s="52"/>
      <c r="O893" s="52"/>
      <c r="P893" s="52"/>
      <c r="Q893" s="52"/>
      <c r="R893" s="50"/>
      <c r="S893" s="52"/>
      <c r="T893" s="52"/>
      <c r="U893" s="52"/>
      <c r="V893" s="52"/>
      <c r="W893" s="50"/>
    </row>
    <row r="894" ht="14.25" customHeight="1">
      <c r="F894" s="28"/>
      <c r="K894" s="28"/>
      <c r="M894" s="51"/>
      <c r="N894" s="52"/>
      <c r="O894" s="52"/>
      <c r="P894" s="52"/>
      <c r="Q894" s="52"/>
      <c r="R894" s="50"/>
      <c r="S894" s="52"/>
      <c r="T894" s="52"/>
      <c r="U894" s="52"/>
      <c r="V894" s="52"/>
      <c r="W894" s="50"/>
    </row>
    <row r="895" ht="14.25" customHeight="1">
      <c r="F895" s="28"/>
      <c r="K895" s="28"/>
      <c r="M895" s="51"/>
      <c r="N895" s="52"/>
      <c r="O895" s="52"/>
      <c r="P895" s="52"/>
      <c r="Q895" s="52"/>
      <c r="R895" s="50"/>
      <c r="S895" s="52"/>
      <c r="T895" s="52"/>
      <c r="U895" s="52"/>
      <c r="V895" s="52"/>
      <c r="W895" s="50"/>
    </row>
    <row r="896" ht="14.25" customHeight="1">
      <c r="F896" s="28"/>
      <c r="K896" s="28"/>
      <c r="M896" s="51"/>
      <c r="N896" s="52"/>
      <c r="O896" s="52"/>
      <c r="P896" s="52"/>
      <c r="Q896" s="52"/>
      <c r="R896" s="50"/>
      <c r="S896" s="52"/>
      <c r="T896" s="52"/>
      <c r="U896" s="52"/>
      <c r="V896" s="52"/>
      <c r="W896" s="50"/>
    </row>
    <row r="897" ht="14.25" customHeight="1">
      <c r="F897" s="28"/>
      <c r="K897" s="28"/>
      <c r="M897" s="51"/>
      <c r="N897" s="52"/>
      <c r="O897" s="52"/>
      <c r="P897" s="52"/>
      <c r="Q897" s="52"/>
      <c r="R897" s="50"/>
      <c r="S897" s="52"/>
      <c r="T897" s="52"/>
      <c r="U897" s="52"/>
      <c r="V897" s="52"/>
      <c r="W897" s="50"/>
    </row>
    <row r="898" ht="14.25" customHeight="1">
      <c r="F898" s="28"/>
      <c r="K898" s="28"/>
      <c r="M898" s="51"/>
      <c r="N898" s="52"/>
      <c r="O898" s="52"/>
      <c r="P898" s="52"/>
      <c r="Q898" s="52"/>
      <c r="R898" s="50"/>
      <c r="S898" s="52"/>
      <c r="T898" s="52"/>
      <c r="U898" s="52"/>
      <c r="V898" s="52"/>
      <c r="W898" s="50"/>
    </row>
    <row r="899" ht="14.25" customHeight="1">
      <c r="F899" s="28"/>
      <c r="K899" s="28"/>
      <c r="M899" s="51"/>
      <c r="N899" s="52"/>
      <c r="O899" s="52"/>
      <c r="P899" s="52"/>
      <c r="Q899" s="52"/>
      <c r="R899" s="50"/>
      <c r="S899" s="52"/>
      <c r="T899" s="52"/>
      <c r="U899" s="52"/>
      <c r="V899" s="52"/>
      <c r="W899" s="50"/>
    </row>
    <row r="900" ht="14.25" customHeight="1">
      <c r="F900" s="28"/>
      <c r="K900" s="28"/>
      <c r="M900" s="51"/>
      <c r="N900" s="52"/>
      <c r="O900" s="52"/>
      <c r="P900" s="52"/>
      <c r="Q900" s="52"/>
      <c r="R900" s="50"/>
      <c r="S900" s="52"/>
      <c r="T900" s="52"/>
      <c r="U900" s="52"/>
      <c r="V900" s="52"/>
      <c r="W900" s="50"/>
    </row>
    <row r="901" ht="14.25" customHeight="1">
      <c r="F901" s="28"/>
      <c r="K901" s="28"/>
      <c r="M901" s="51"/>
      <c r="N901" s="52"/>
      <c r="O901" s="52"/>
      <c r="P901" s="52"/>
      <c r="Q901" s="52"/>
      <c r="R901" s="50"/>
      <c r="S901" s="52"/>
      <c r="T901" s="52"/>
      <c r="U901" s="52"/>
      <c r="V901" s="52"/>
      <c r="W901" s="50"/>
    </row>
    <row r="902" ht="14.25" customHeight="1">
      <c r="F902" s="28"/>
      <c r="K902" s="28"/>
      <c r="M902" s="51"/>
      <c r="N902" s="52"/>
      <c r="O902" s="52"/>
      <c r="P902" s="52"/>
      <c r="Q902" s="52"/>
      <c r="R902" s="50"/>
      <c r="S902" s="52"/>
      <c r="T902" s="52"/>
      <c r="U902" s="52"/>
      <c r="V902" s="52"/>
      <c r="W902" s="50"/>
    </row>
    <row r="903" ht="14.25" customHeight="1">
      <c r="F903" s="28"/>
      <c r="K903" s="28"/>
      <c r="M903" s="51"/>
      <c r="N903" s="52"/>
      <c r="O903" s="52"/>
      <c r="P903" s="52"/>
      <c r="Q903" s="52"/>
      <c r="R903" s="50"/>
      <c r="S903" s="52"/>
      <c r="T903" s="52"/>
      <c r="U903" s="52"/>
      <c r="V903" s="52"/>
      <c r="W903" s="50"/>
    </row>
    <row r="904" ht="14.25" customHeight="1">
      <c r="F904" s="28"/>
      <c r="K904" s="28"/>
      <c r="M904" s="51"/>
      <c r="N904" s="52"/>
      <c r="O904" s="52"/>
      <c r="P904" s="52"/>
      <c r="Q904" s="52"/>
      <c r="R904" s="50"/>
      <c r="S904" s="52"/>
      <c r="T904" s="52"/>
      <c r="U904" s="52"/>
      <c r="V904" s="52"/>
      <c r="W904" s="50"/>
    </row>
    <row r="905" ht="14.25" customHeight="1">
      <c r="F905" s="28"/>
      <c r="K905" s="28"/>
      <c r="M905" s="51"/>
      <c r="N905" s="52"/>
      <c r="O905" s="52"/>
      <c r="P905" s="52"/>
      <c r="Q905" s="52"/>
      <c r="R905" s="50"/>
      <c r="S905" s="52"/>
      <c r="T905" s="52"/>
      <c r="U905" s="52"/>
      <c r="V905" s="52"/>
      <c r="W905" s="50"/>
    </row>
    <row r="906" ht="14.25" customHeight="1">
      <c r="F906" s="28"/>
      <c r="K906" s="28"/>
      <c r="M906" s="51"/>
      <c r="N906" s="52"/>
      <c r="O906" s="52"/>
      <c r="P906" s="52"/>
      <c r="Q906" s="52"/>
      <c r="R906" s="50"/>
      <c r="S906" s="52"/>
      <c r="T906" s="52"/>
      <c r="U906" s="52"/>
      <c r="V906" s="52"/>
      <c r="W906" s="50"/>
    </row>
    <row r="907" ht="14.25" customHeight="1">
      <c r="F907" s="28"/>
      <c r="K907" s="28"/>
      <c r="M907" s="51"/>
      <c r="N907" s="52"/>
      <c r="O907" s="52"/>
      <c r="P907" s="52"/>
      <c r="Q907" s="52"/>
      <c r="R907" s="50"/>
      <c r="S907" s="52"/>
      <c r="T907" s="52"/>
      <c r="U907" s="52"/>
      <c r="V907" s="52"/>
      <c r="W907" s="50"/>
    </row>
    <row r="908" ht="14.25" customHeight="1">
      <c r="F908" s="28"/>
      <c r="K908" s="28"/>
      <c r="M908" s="51"/>
      <c r="N908" s="52"/>
      <c r="O908" s="52"/>
      <c r="P908" s="52"/>
      <c r="Q908" s="52"/>
      <c r="R908" s="50"/>
      <c r="S908" s="52"/>
      <c r="T908" s="52"/>
      <c r="U908" s="52"/>
      <c r="V908" s="52"/>
      <c r="W908" s="50"/>
    </row>
    <row r="909" ht="14.25" customHeight="1">
      <c r="F909" s="28"/>
      <c r="K909" s="28"/>
      <c r="M909" s="51"/>
      <c r="N909" s="52"/>
      <c r="O909" s="52"/>
      <c r="P909" s="52"/>
      <c r="Q909" s="52"/>
      <c r="R909" s="50"/>
      <c r="S909" s="52"/>
      <c r="T909" s="52"/>
      <c r="U909" s="52"/>
      <c r="V909" s="52"/>
      <c r="W909" s="50"/>
    </row>
    <row r="910" ht="14.25" customHeight="1">
      <c r="F910" s="28"/>
      <c r="K910" s="28"/>
      <c r="M910" s="51"/>
      <c r="N910" s="52"/>
      <c r="O910" s="52"/>
      <c r="P910" s="52"/>
      <c r="Q910" s="52"/>
      <c r="R910" s="50"/>
      <c r="S910" s="52"/>
      <c r="T910" s="52"/>
      <c r="U910" s="52"/>
      <c r="V910" s="52"/>
      <c r="W910" s="50"/>
    </row>
    <row r="911" ht="14.25" customHeight="1">
      <c r="F911" s="28"/>
      <c r="K911" s="28"/>
      <c r="M911" s="51"/>
      <c r="N911" s="52"/>
      <c r="O911" s="52"/>
      <c r="P911" s="52"/>
      <c r="Q911" s="52"/>
      <c r="R911" s="50"/>
      <c r="S911" s="52"/>
      <c r="T911" s="52"/>
      <c r="U911" s="52"/>
      <c r="V911" s="52"/>
      <c r="W911" s="50"/>
    </row>
    <row r="912" ht="14.25" customHeight="1">
      <c r="F912" s="28"/>
      <c r="K912" s="28"/>
      <c r="M912" s="51"/>
      <c r="N912" s="52"/>
      <c r="O912" s="52"/>
      <c r="P912" s="52"/>
      <c r="Q912" s="52"/>
      <c r="R912" s="50"/>
      <c r="S912" s="52"/>
      <c r="T912" s="52"/>
      <c r="U912" s="52"/>
      <c r="V912" s="52"/>
      <c r="W912" s="50"/>
    </row>
    <row r="913" ht="14.25" customHeight="1">
      <c r="F913" s="28"/>
      <c r="K913" s="28"/>
      <c r="M913" s="51"/>
      <c r="N913" s="52"/>
      <c r="O913" s="52"/>
      <c r="P913" s="52"/>
      <c r="Q913" s="52"/>
      <c r="R913" s="50"/>
      <c r="S913" s="52"/>
      <c r="T913" s="52"/>
      <c r="U913" s="52"/>
      <c r="V913" s="52"/>
      <c r="W913" s="50"/>
    </row>
    <row r="914" ht="14.25" customHeight="1">
      <c r="F914" s="28"/>
      <c r="K914" s="28"/>
      <c r="M914" s="51"/>
      <c r="N914" s="52"/>
      <c r="O914" s="52"/>
      <c r="P914" s="52"/>
      <c r="Q914" s="52"/>
      <c r="R914" s="50"/>
      <c r="S914" s="52"/>
      <c r="T914" s="52"/>
      <c r="U914" s="52"/>
      <c r="V914" s="52"/>
      <c r="W914" s="50"/>
    </row>
    <row r="915" ht="14.25" customHeight="1">
      <c r="F915" s="28"/>
      <c r="K915" s="28"/>
      <c r="M915" s="51"/>
      <c r="N915" s="52"/>
      <c r="O915" s="52"/>
      <c r="P915" s="52"/>
      <c r="Q915" s="52"/>
      <c r="R915" s="50"/>
      <c r="S915" s="52"/>
      <c r="T915" s="52"/>
      <c r="U915" s="52"/>
      <c r="V915" s="52"/>
      <c r="W915" s="50"/>
    </row>
    <row r="916" ht="14.25" customHeight="1">
      <c r="F916" s="28"/>
      <c r="K916" s="28"/>
      <c r="M916" s="51"/>
      <c r="N916" s="52"/>
      <c r="O916" s="52"/>
      <c r="P916" s="52"/>
      <c r="Q916" s="52"/>
      <c r="R916" s="50"/>
      <c r="S916" s="52"/>
      <c r="T916" s="52"/>
      <c r="U916" s="52"/>
      <c r="V916" s="52"/>
      <c r="W916" s="50"/>
    </row>
    <row r="917" ht="14.25" customHeight="1">
      <c r="F917" s="28"/>
      <c r="K917" s="28"/>
      <c r="M917" s="51"/>
      <c r="N917" s="52"/>
      <c r="O917" s="52"/>
      <c r="P917" s="52"/>
      <c r="Q917" s="52"/>
      <c r="R917" s="50"/>
      <c r="S917" s="52"/>
      <c r="T917" s="52"/>
      <c r="U917" s="52"/>
      <c r="V917" s="52"/>
      <c r="W917" s="50"/>
    </row>
    <row r="918" ht="14.25" customHeight="1">
      <c r="F918" s="28"/>
      <c r="K918" s="28"/>
      <c r="M918" s="51"/>
      <c r="N918" s="52"/>
      <c r="O918" s="52"/>
      <c r="P918" s="52"/>
      <c r="Q918" s="52"/>
      <c r="R918" s="50"/>
      <c r="S918" s="52"/>
      <c r="T918" s="52"/>
      <c r="U918" s="52"/>
      <c r="V918" s="52"/>
      <c r="W918" s="50"/>
    </row>
    <row r="919" ht="14.25" customHeight="1">
      <c r="F919" s="28"/>
      <c r="K919" s="28"/>
      <c r="M919" s="51"/>
      <c r="N919" s="52"/>
      <c r="O919" s="52"/>
      <c r="P919" s="52"/>
      <c r="Q919" s="52"/>
      <c r="R919" s="50"/>
      <c r="S919" s="52"/>
      <c r="T919" s="52"/>
      <c r="U919" s="52"/>
      <c r="V919" s="52"/>
      <c r="W919" s="50"/>
    </row>
    <row r="920" ht="14.25" customHeight="1">
      <c r="F920" s="28"/>
      <c r="K920" s="28"/>
      <c r="M920" s="51"/>
      <c r="N920" s="52"/>
      <c r="O920" s="52"/>
      <c r="P920" s="52"/>
      <c r="Q920" s="52"/>
      <c r="R920" s="50"/>
      <c r="S920" s="52"/>
      <c r="T920" s="52"/>
      <c r="U920" s="52"/>
      <c r="V920" s="52"/>
      <c r="W920" s="50"/>
    </row>
    <row r="921" ht="14.25" customHeight="1">
      <c r="F921" s="28"/>
      <c r="K921" s="28"/>
      <c r="M921" s="51"/>
      <c r="N921" s="52"/>
      <c r="O921" s="52"/>
      <c r="P921" s="52"/>
      <c r="Q921" s="52"/>
      <c r="R921" s="50"/>
      <c r="S921" s="52"/>
      <c r="T921" s="52"/>
      <c r="U921" s="52"/>
      <c r="V921" s="52"/>
      <c r="W921" s="50"/>
    </row>
    <row r="922" ht="14.25" customHeight="1">
      <c r="F922" s="28"/>
      <c r="K922" s="28"/>
      <c r="M922" s="51"/>
      <c r="N922" s="52"/>
      <c r="O922" s="52"/>
      <c r="P922" s="52"/>
      <c r="Q922" s="52"/>
      <c r="R922" s="50"/>
      <c r="S922" s="52"/>
      <c r="T922" s="52"/>
      <c r="U922" s="52"/>
      <c r="V922" s="52"/>
      <c r="W922" s="50"/>
    </row>
    <row r="923" ht="14.25" customHeight="1">
      <c r="F923" s="28"/>
      <c r="K923" s="28"/>
      <c r="M923" s="51"/>
      <c r="N923" s="52"/>
      <c r="O923" s="52"/>
      <c r="P923" s="52"/>
      <c r="Q923" s="52"/>
      <c r="R923" s="50"/>
      <c r="S923" s="52"/>
      <c r="T923" s="52"/>
      <c r="U923" s="52"/>
      <c r="V923" s="52"/>
      <c r="W923" s="50"/>
    </row>
    <row r="924" ht="14.25" customHeight="1">
      <c r="F924" s="28"/>
      <c r="K924" s="28"/>
      <c r="M924" s="51"/>
      <c r="N924" s="52"/>
      <c r="O924" s="52"/>
      <c r="P924" s="52"/>
      <c r="Q924" s="52"/>
      <c r="R924" s="50"/>
      <c r="S924" s="52"/>
      <c r="T924" s="52"/>
      <c r="U924" s="52"/>
      <c r="V924" s="52"/>
      <c r="W924" s="50"/>
    </row>
    <row r="925" ht="14.25" customHeight="1">
      <c r="F925" s="28"/>
      <c r="K925" s="28"/>
      <c r="M925" s="51"/>
      <c r="N925" s="52"/>
      <c r="O925" s="52"/>
      <c r="P925" s="52"/>
      <c r="Q925" s="52"/>
      <c r="R925" s="50"/>
      <c r="S925" s="52"/>
      <c r="T925" s="52"/>
      <c r="U925" s="52"/>
      <c r="V925" s="52"/>
      <c r="W925" s="50"/>
    </row>
    <row r="926" ht="14.25" customHeight="1">
      <c r="F926" s="28"/>
      <c r="K926" s="28"/>
      <c r="M926" s="51"/>
      <c r="N926" s="52"/>
      <c r="O926" s="52"/>
      <c r="P926" s="52"/>
      <c r="Q926" s="52"/>
      <c r="R926" s="50"/>
      <c r="S926" s="52"/>
      <c r="T926" s="52"/>
      <c r="U926" s="52"/>
      <c r="V926" s="52"/>
      <c r="W926" s="50"/>
    </row>
    <row r="927" ht="14.25" customHeight="1">
      <c r="F927" s="28"/>
      <c r="K927" s="28"/>
      <c r="M927" s="51"/>
      <c r="N927" s="52"/>
      <c r="O927" s="52"/>
      <c r="P927" s="52"/>
      <c r="Q927" s="52"/>
      <c r="R927" s="50"/>
      <c r="S927" s="52"/>
      <c r="T927" s="52"/>
      <c r="U927" s="52"/>
      <c r="V927" s="52"/>
      <c r="W927" s="50"/>
    </row>
    <row r="928" ht="14.25" customHeight="1">
      <c r="F928" s="28"/>
      <c r="K928" s="28"/>
      <c r="M928" s="51"/>
      <c r="N928" s="52"/>
      <c r="O928" s="52"/>
      <c r="P928" s="52"/>
      <c r="Q928" s="52"/>
      <c r="R928" s="50"/>
      <c r="S928" s="52"/>
      <c r="T928" s="52"/>
      <c r="U928" s="52"/>
      <c r="V928" s="52"/>
      <c r="W928" s="50"/>
    </row>
    <row r="929" ht="14.25" customHeight="1">
      <c r="F929" s="28"/>
      <c r="K929" s="28"/>
      <c r="M929" s="51"/>
      <c r="N929" s="52"/>
      <c r="O929" s="52"/>
      <c r="P929" s="52"/>
      <c r="Q929" s="52"/>
      <c r="R929" s="50"/>
      <c r="S929" s="52"/>
      <c r="T929" s="52"/>
      <c r="U929" s="52"/>
      <c r="V929" s="52"/>
      <c r="W929" s="50"/>
    </row>
    <row r="930" ht="14.25" customHeight="1">
      <c r="F930" s="28"/>
      <c r="K930" s="28"/>
      <c r="M930" s="51"/>
      <c r="N930" s="52"/>
      <c r="O930" s="52"/>
      <c r="P930" s="52"/>
      <c r="Q930" s="52"/>
      <c r="R930" s="50"/>
      <c r="S930" s="52"/>
      <c r="T930" s="52"/>
      <c r="U930" s="52"/>
      <c r="V930" s="52"/>
      <c r="W930" s="50"/>
    </row>
    <row r="931" ht="14.25" customHeight="1">
      <c r="F931" s="28"/>
      <c r="K931" s="28"/>
      <c r="M931" s="51"/>
      <c r="N931" s="52"/>
      <c r="O931" s="52"/>
      <c r="P931" s="52"/>
      <c r="Q931" s="52"/>
      <c r="R931" s="50"/>
      <c r="S931" s="52"/>
      <c r="T931" s="52"/>
      <c r="U931" s="52"/>
      <c r="V931" s="52"/>
      <c r="W931" s="50"/>
    </row>
    <row r="932" ht="14.25" customHeight="1">
      <c r="F932" s="28"/>
      <c r="K932" s="28"/>
      <c r="M932" s="51"/>
      <c r="N932" s="52"/>
      <c r="O932" s="52"/>
      <c r="P932" s="52"/>
      <c r="Q932" s="52"/>
      <c r="R932" s="50"/>
      <c r="S932" s="52"/>
      <c r="T932" s="52"/>
      <c r="U932" s="52"/>
      <c r="V932" s="52"/>
      <c r="W932" s="50"/>
    </row>
    <row r="933" ht="14.25" customHeight="1">
      <c r="F933" s="28"/>
      <c r="K933" s="28"/>
      <c r="M933" s="51"/>
      <c r="N933" s="52"/>
      <c r="O933" s="52"/>
      <c r="P933" s="52"/>
      <c r="Q933" s="52"/>
      <c r="R933" s="50"/>
      <c r="S933" s="52"/>
      <c r="T933" s="52"/>
      <c r="U933" s="52"/>
      <c r="V933" s="52"/>
      <c r="W933" s="50"/>
    </row>
    <row r="934" ht="14.25" customHeight="1">
      <c r="F934" s="28"/>
      <c r="K934" s="28"/>
      <c r="M934" s="51"/>
      <c r="N934" s="52"/>
      <c r="O934" s="52"/>
      <c r="P934" s="52"/>
      <c r="Q934" s="52"/>
      <c r="R934" s="50"/>
      <c r="S934" s="52"/>
      <c r="T934" s="52"/>
      <c r="U934" s="52"/>
      <c r="V934" s="52"/>
      <c r="W934" s="50"/>
    </row>
    <row r="935" ht="14.25" customHeight="1">
      <c r="F935" s="28"/>
      <c r="K935" s="28"/>
      <c r="M935" s="51"/>
      <c r="N935" s="52"/>
      <c r="O935" s="52"/>
      <c r="P935" s="52"/>
      <c r="Q935" s="52"/>
      <c r="R935" s="50"/>
      <c r="S935" s="52"/>
      <c r="T935" s="52"/>
      <c r="U935" s="52"/>
      <c r="V935" s="52"/>
      <c r="W935" s="50"/>
    </row>
    <row r="936" ht="14.25" customHeight="1">
      <c r="F936" s="28"/>
      <c r="K936" s="28"/>
      <c r="M936" s="51"/>
      <c r="N936" s="52"/>
      <c r="O936" s="52"/>
      <c r="P936" s="52"/>
      <c r="Q936" s="52"/>
      <c r="R936" s="50"/>
      <c r="S936" s="52"/>
      <c r="T936" s="52"/>
      <c r="U936" s="52"/>
      <c r="V936" s="52"/>
      <c r="W936" s="50"/>
    </row>
    <row r="937" ht="14.25" customHeight="1">
      <c r="F937" s="28"/>
      <c r="K937" s="28"/>
      <c r="M937" s="51"/>
      <c r="N937" s="52"/>
      <c r="O937" s="52"/>
      <c r="P937" s="52"/>
      <c r="Q937" s="52"/>
      <c r="R937" s="50"/>
      <c r="S937" s="52"/>
      <c r="T937" s="52"/>
      <c r="U937" s="52"/>
      <c r="V937" s="52"/>
      <c r="W937" s="50"/>
    </row>
    <row r="938" ht="14.25" customHeight="1">
      <c r="F938" s="28"/>
      <c r="K938" s="28"/>
      <c r="M938" s="51"/>
      <c r="N938" s="52"/>
      <c r="O938" s="52"/>
      <c r="P938" s="52"/>
      <c r="Q938" s="52"/>
      <c r="R938" s="50"/>
      <c r="S938" s="52"/>
      <c r="T938" s="52"/>
      <c r="U938" s="52"/>
      <c r="V938" s="52"/>
      <c r="W938" s="50"/>
    </row>
    <row r="939" ht="14.25" customHeight="1">
      <c r="F939" s="28"/>
      <c r="K939" s="28"/>
      <c r="M939" s="51"/>
      <c r="N939" s="52"/>
      <c r="O939" s="52"/>
      <c r="P939" s="52"/>
      <c r="Q939" s="52"/>
      <c r="R939" s="50"/>
      <c r="S939" s="52"/>
      <c r="T939" s="52"/>
      <c r="U939" s="52"/>
      <c r="V939" s="52"/>
      <c r="W939" s="50"/>
    </row>
    <row r="940" ht="14.25" customHeight="1">
      <c r="F940" s="28"/>
      <c r="K940" s="28"/>
      <c r="M940" s="51"/>
      <c r="N940" s="52"/>
      <c r="O940" s="52"/>
      <c r="P940" s="52"/>
      <c r="Q940" s="52"/>
      <c r="R940" s="50"/>
      <c r="S940" s="52"/>
      <c r="T940" s="52"/>
      <c r="U940" s="52"/>
      <c r="V940" s="52"/>
      <c r="W940" s="50"/>
    </row>
    <row r="941" ht="14.25" customHeight="1">
      <c r="F941" s="28"/>
      <c r="K941" s="28"/>
      <c r="M941" s="51"/>
      <c r="N941" s="52"/>
      <c r="O941" s="52"/>
      <c r="P941" s="52"/>
      <c r="Q941" s="52"/>
      <c r="R941" s="50"/>
      <c r="S941" s="52"/>
      <c r="T941" s="52"/>
      <c r="U941" s="52"/>
      <c r="V941" s="52"/>
      <c r="W941" s="50"/>
    </row>
    <row r="942" ht="14.25" customHeight="1">
      <c r="F942" s="28"/>
      <c r="K942" s="28"/>
      <c r="M942" s="51"/>
      <c r="N942" s="52"/>
      <c r="O942" s="52"/>
      <c r="P942" s="52"/>
      <c r="Q942" s="52"/>
      <c r="R942" s="50"/>
      <c r="S942" s="52"/>
      <c r="T942" s="52"/>
      <c r="U942" s="52"/>
      <c r="V942" s="52"/>
      <c r="W942" s="50"/>
    </row>
    <row r="943" ht="14.25" customHeight="1">
      <c r="F943" s="28"/>
      <c r="K943" s="28"/>
      <c r="M943" s="51"/>
      <c r="N943" s="52"/>
      <c r="O943" s="52"/>
      <c r="P943" s="52"/>
      <c r="Q943" s="52"/>
      <c r="R943" s="50"/>
      <c r="S943" s="52"/>
      <c r="T943" s="52"/>
      <c r="U943" s="52"/>
      <c r="V943" s="52"/>
      <c r="W943" s="50"/>
    </row>
    <row r="944" ht="14.25" customHeight="1">
      <c r="F944" s="28"/>
      <c r="K944" s="28"/>
      <c r="M944" s="51"/>
      <c r="N944" s="52"/>
      <c r="O944" s="52"/>
      <c r="P944" s="52"/>
      <c r="Q944" s="52"/>
      <c r="R944" s="50"/>
      <c r="S944" s="52"/>
      <c r="T944" s="52"/>
      <c r="U944" s="52"/>
      <c r="V944" s="52"/>
      <c r="W944" s="50"/>
    </row>
    <row r="945" ht="14.25" customHeight="1">
      <c r="F945" s="28"/>
      <c r="K945" s="28"/>
      <c r="M945" s="51"/>
      <c r="N945" s="52"/>
      <c r="O945" s="52"/>
      <c r="P945" s="52"/>
      <c r="Q945" s="52"/>
      <c r="R945" s="50"/>
      <c r="S945" s="52"/>
      <c r="T945" s="52"/>
      <c r="U945" s="52"/>
      <c r="V945" s="52"/>
      <c r="W945" s="50"/>
    </row>
    <row r="946" ht="14.25" customHeight="1">
      <c r="F946" s="28"/>
      <c r="K946" s="28"/>
      <c r="M946" s="51"/>
      <c r="N946" s="52"/>
      <c r="O946" s="52"/>
      <c r="P946" s="52"/>
      <c r="Q946" s="52"/>
      <c r="R946" s="50"/>
      <c r="S946" s="52"/>
      <c r="T946" s="52"/>
      <c r="U946" s="52"/>
      <c r="V946" s="52"/>
      <c r="W946" s="50"/>
    </row>
    <row r="947" ht="14.25" customHeight="1">
      <c r="F947" s="28"/>
      <c r="K947" s="28"/>
      <c r="M947" s="51"/>
      <c r="N947" s="52"/>
      <c r="O947" s="52"/>
      <c r="P947" s="52"/>
      <c r="Q947" s="52"/>
      <c r="R947" s="50"/>
      <c r="S947" s="52"/>
      <c r="T947" s="52"/>
      <c r="U947" s="52"/>
      <c r="V947" s="52"/>
      <c r="W947" s="50"/>
    </row>
    <row r="948" ht="14.25" customHeight="1">
      <c r="F948" s="28"/>
      <c r="K948" s="28"/>
      <c r="M948" s="51"/>
      <c r="N948" s="52"/>
      <c r="O948" s="52"/>
      <c r="P948" s="52"/>
      <c r="Q948" s="52"/>
      <c r="R948" s="50"/>
      <c r="S948" s="52"/>
      <c r="T948" s="52"/>
      <c r="U948" s="52"/>
      <c r="V948" s="52"/>
      <c r="W948" s="50"/>
    </row>
    <row r="949" ht="14.25" customHeight="1">
      <c r="F949" s="28"/>
      <c r="K949" s="28"/>
      <c r="M949" s="51"/>
      <c r="N949" s="52"/>
      <c r="O949" s="52"/>
      <c r="P949" s="52"/>
      <c r="Q949" s="52"/>
      <c r="R949" s="50"/>
      <c r="S949" s="52"/>
      <c r="T949" s="52"/>
      <c r="U949" s="52"/>
      <c r="V949" s="52"/>
      <c r="W949" s="50"/>
    </row>
    <row r="950" ht="14.25" customHeight="1">
      <c r="F950" s="28"/>
      <c r="K950" s="28"/>
      <c r="M950" s="51"/>
      <c r="N950" s="52"/>
      <c r="O950" s="52"/>
      <c r="P950" s="52"/>
      <c r="Q950" s="52"/>
      <c r="R950" s="50"/>
      <c r="S950" s="52"/>
      <c r="T950" s="52"/>
      <c r="U950" s="52"/>
      <c r="V950" s="52"/>
      <c r="W950" s="50"/>
    </row>
    <row r="951" ht="14.25" customHeight="1">
      <c r="F951" s="28"/>
      <c r="K951" s="28"/>
      <c r="M951" s="51"/>
      <c r="N951" s="52"/>
      <c r="O951" s="52"/>
      <c r="P951" s="52"/>
      <c r="Q951" s="52"/>
      <c r="R951" s="50"/>
      <c r="S951" s="52"/>
      <c r="T951" s="52"/>
      <c r="U951" s="52"/>
      <c r="V951" s="52"/>
      <c r="W951" s="50"/>
    </row>
    <row r="952" ht="14.25" customHeight="1">
      <c r="F952" s="28"/>
      <c r="K952" s="28"/>
      <c r="M952" s="51"/>
      <c r="N952" s="52"/>
      <c r="O952" s="52"/>
      <c r="P952" s="52"/>
      <c r="Q952" s="52"/>
      <c r="R952" s="50"/>
      <c r="S952" s="52"/>
      <c r="T952" s="52"/>
      <c r="U952" s="52"/>
      <c r="V952" s="52"/>
      <c r="W952" s="50"/>
    </row>
    <row r="953" ht="14.25" customHeight="1">
      <c r="F953" s="28"/>
      <c r="K953" s="28"/>
      <c r="M953" s="51"/>
      <c r="N953" s="52"/>
      <c r="O953" s="52"/>
      <c r="P953" s="52"/>
      <c r="Q953" s="52"/>
      <c r="R953" s="50"/>
      <c r="S953" s="52"/>
      <c r="T953" s="52"/>
      <c r="U953" s="52"/>
      <c r="V953" s="52"/>
      <c r="W953" s="50"/>
    </row>
    <row r="954" ht="14.25" customHeight="1">
      <c r="F954" s="28"/>
      <c r="K954" s="28"/>
      <c r="M954" s="51"/>
      <c r="N954" s="52"/>
      <c r="O954" s="52"/>
      <c r="P954" s="52"/>
      <c r="Q954" s="52"/>
      <c r="R954" s="50"/>
      <c r="S954" s="52"/>
      <c r="T954" s="52"/>
      <c r="U954" s="52"/>
      <c r="V954" s="52"/>
      <c r="W954" s="50"/>
    </row>
    <row r="955" ht="14.25" customHeight="1">
      <c r="F955" s="28"/>
      <c r="K955" s="28"/>
      <c r="M955" s="51"/>
      <c r="N955" s="52"/>
      <c r="O955" s="52"/>
      <c r="P955" s="52"/>
      <c r="Q955" s="52"/>
      <c r="R955" s="50"/>
      <c r="S955" s="52"/>
      <c r="T955" s="52"/>
      <c r="U955" s="52"/>
      <c r="V955" s="52"/>
      <c r="W955" s="50"/>
    </row>
    <row r="956" ht="14.25" customHeight="1">
      <c r="F956" s="28"/>
      <c r="K956" s="28"/>
      <c r="M956" s="51"/>
      <c r="N956" s="52"/>
      <c r="O956" s="52"/>
      <c r="P956" s="52"/>
      <c r="Q956" s="52"/>
      <c r="R956" s="50"/>
      <c r="S956" s="52"/>
      <c r="T956" s="52"/>
      <c r="U956" s="52"/>
      <c r="V956" s="52"/>
      <c r="W956" s="50"/>
    </row>
    <row r="957" ht="14.25" customHeight="1">
      <c r="F957" s="28"/>
      <c r="K957" s="28"/>
      <c r="M957" s="51"/>
      <c r="N957" s="52"/>
      <c r="O957" s="52"/>
      <c r="P957" s="52"/>
      <c r="Q957" s="52"/>
      <c r="R957" s="50"/>
      <c r="S957" s="52"/>
      <c r="T957" s="52"/>
      <c r="U957" s="52"/>
      <c r="V957" s="52"/>
      <c r="W957" s="50"/>
    </row>
    <row r="958" ht="14.25" customHeight="1">
      <c r="F958" s="28"/>
      <c r="K958" s="28"/>
      <c r="M958" s="51"/>
      <c r="N958" s="52"/>
      <c r="O958" s="52"/>
      <c r="P958" s="52"/>
      <c r="Q958" s="52"/>
      <c r="R958" s="50"/>
      <c r="S958" s="52"/>
      <c r="T958" s="52"/>
      <c r="U958" s="52"/>
      <c r="V958" s="52"/>
      <c r="W958" s="50"/>
    </row>
    <row r="959" ht="14.25" customHeight="1">
      <c r="F959" s="28"/>
      <c r="K959" s="28"/>
      <c r="M959" s="51"/>
      <c r="N959" s="52"/>
      <c r="O959" s="52"/>
      <c r="P959" s="52"/>
      <c r="Q959" s="52"/>
      <c r="R959" s="50"/>
      <c r="S959" s="52"/>
      <c r="T959" s="52"/>
      <c r="U959" s="52"/>
      <c r="V959" s="52"/>
      <c r="W959" s="50"/>
    </row>
    <row r="960" ht="14.25" customHeight="1">
      <c r="F960" s="28"/>
      <c r="K960" s="28"/>
      <c r="M960" s="51"/>
      <c r="N960" s="52"/>
      <c r="O960" s="52"/>
      <c r="P960" s="52"/>
      <c r="Q960" s="52"/>
      <c r="R960" s="50"/>
      <c r="S960" s="52"/>
      <c r="T960" s="52"/>
      <c r="U960" s="52"/>
      <c r="V960" s="52"/>
      <c r="W960" s="50"/>
    </row>
    <row r="961" ht="14.25" customHeight="1">
      <c r="F961" s="28"/>
      <c r="K961" s="28"/>
      <c r="M961" s="51"/>
      <c r="N961" s="52"/>
      <c r="O961" s="52"/>
      <c r="P961" s="52"/>
      <c r="Q961" s="52"/>
      <c r="R961" s="50"/>
      <c r="S961" s="52"/>
      <c r="T961" s="52"/>
      <c r="U961" s="52"/>
      <c r="V961" s="52"/>
      <c r="W961" s="50"/>
    </row>
    <row r="962" ht="14.25" customHeight="1">
      <c r="F962" s="28"/>
      <c r="K962" s="28"/>
      <c r="M962" s="51"/>
      <c r="N962" s="52"/>
      <c r="O962" s="52"/>
      <c r="P962" s="52"/>
      <c r="Q962" s="52"/>
      <c r="R962" s="50"/>
      <c r="S962" s="52"/>
      <c r="T962" s="52"/>
      <c r="U962" s="52"/>
      <c r="V962" s="52"/>
      <c r="W962" s="50"/>
    </row>
    <row r="963" ht="14.25" customHeight="1">
      <c r="F963" s="28"/>
      <c r="K963" s="28"/>
      <c r="M963" s="51"/>
      <c r="N963" s="52"/>
      <c r="O963" s="52"/>
      <c r="P963" s="52"/>
      <c r="Q963" s="52"/>
      <c r="R963" s="50"/>
      <c r="S963" s="52"/>
      <c r="T963" s="52"/>
      <c r="U963" s="52"/>
      <c r="V963" s="52"/>
      <c r="W963" s="50"/>
    </row>
    <row r="964" ht="14.25" customHeight="1">
      <c r="F964" s="28"/>
      <c r="K964" s="28"/>
      <c r="M964" s="51"/>
      <c r="N964" s="52"/>
      <c r="O964" s="52"/>
      <c r="P964" s="52"/>
      <c r="Q964" s="52"/>
      <c r="R964" s="50"/>
      <c r="S964" s="52"/>
      <c r="T964" s="52"/>
      <c r="U964" s="52"/>
      <c r="V964" s="52"/>
      <c r="W964" s="50"/>
    </row>
    <row r="965" ht="14.25" customHeight="1">
      <c r="F965" s="28"/>
      <c r="K965" s="28"/>
      <c r="M965" s="51"/>
      <c r="N965" s="52"/>
      <c r="O965" s="52"/>
      <c r="P965" s="52"/>
      <c r="Q965" s="52"/>
      <c r="R965" s="50"/>
      <c r="S965" s="52"/>
      <c r="T965" s="52"/>
      <c r="U965" s="52"/>
      <c r="V965" s="52"/>
      <c r="W965" s="50"/>
    </row>
    <row r="966" ht="14.25" customHeight="1">
      <c r="F966" s="28"/>
      <c r="K966" s="28"/>
      <c r="M966" s="51"/>
      <c r="N966" s="52"/>
      <c r="O966" s="52"/>
      <c r="P966" s="52"/>
      <c r="Q966" s="52"/>
      <c r="R966" s="50"/>
      <c r="S966" s="52"/>
      <c r="T966" s="52"/>
      <c r="U966" s="52"/>
      <c r="V966" s="52"/>
      <c r="W966" s="50"/>
    </row>
    <row r="967" ht="14.25" customHeight="1">
      <c r="F967" s="28"/>
      <c r="K967" s="28"/>
      <c r="M967" s="51"/>
      <c r="N967" s="52"/>
      <c r="O967" s="52"/>
      <c r="P967" s="52"/>
      <c r="Q967" s="52"/>
      <c r="R967" s="50"/>
      <c r="S967" s="52"/>
      <c r="T967" s="52"/>
      <c r="U967" s="52"/>
      <c r="V967" s="52"/>
      <c r="W967" s="50"/>
    </row>
    <row r="968" ht="14.25" customHeight="1">
      <c r="F968" s="28"/>
      <c r="K968" s="28"/>
      <c r="M968" s="51"/>
      <c r="N968" s="52"/>
      <c r="O968" s="52"/>
      <c r="P968" s="52"/>
      <c r="Q968" s="52"/>
      <c r="R968" s="50"/>
      <c r="S968" s="52"/>
      <c r="T968" s="52"/>
      <c r="U968" s="52"/>
      <c r="V968" s="52"/>
      <c r="W968" s="50"/>
    </row>
    <row r="969" ht="14.25" customHeight="1">
      <c r="F969" s="28"/>
      <c r="K969" s="28"/>
      <c r="M969" s="51"/>
      <c r="N969" s="52"/>
      <c r="O969" s="52"/>
      <c r="P969" s="52"/>
      <c r="Q969" s="52"/>
      <c r="R969" s="50"/>
      <c r="S969" s="52"/>
      <c r="T969" s="52"/>
      <c r="U969" s="52"/>
      <c r="V969" s="52"/>
      <c r="W969" s="50"/>
    </row>
    <row r="970" ht="14.25" customHeight="1">
      <c r="F970" s="28"/>
      <c r="K970" s="28"/>
      <c r="M970" s="51"/>
      <c r="N970" s="52"/>
      <c r="O970" s="52"/>
      <c r="P970" s="52"/>
      <c r="Q970" s="52"/>
      <c r="R970" s="50"/>
      <c r="S970" s="52"/>
      <c r="T970" s="52"/>
      <c r="U970" s="52"/>
      <c r="V970" s="52"/>
      <c r="W970" s="50"/>
    </row>
    <row r="971" ht="14.25" customHeight="1">
      <c r="F971" s="28"/>
      <c r="K971" s="28"/>
      <c r="M971" s="51"/>
      <c r="N971" s="52"/>
      <c r="O971" s="52"/>
      <c r="P971" s="52"/>
      <c r="Q971" s="52"/>
      <c r="R971" s="50"/>
      <c r="S971" s="52"/>
      <c r="T971" s="52"/>
      <c r="U971" s="52"/>
      <c r="V971" s="52"/>
      <c r="W971" s="50"/>
    </row>
    <row r="972" ht="14.25" customHeight="1">
      <c r="F972" s="28"/>
      <c r="K972" s="28"/>
      <c r="M972" s="51"/>
      <c r="N972" s="52"/>
      <c r="O972" s="52"/>
      <c r="P972" s="52"/>
      <c r="Q972" s="52"/>
      <c r="R972" s="50"/>
      <c r="S972" s="52"/>
      <c r="T972" s="52"/>
      <c r="U972" s="52"/>
      <c r="V972" s="52"/>
      <c r="W972" s="50"/>
    </row>
    <row r="973" ht="14.25" customHeight="1">
      <c r="F973" s="28"/>
      <c r="K973" s="28"/>
      <c r="M973" s="51"/>
      <c r="N973" s="52"/>
      <c r="O973" s="52"/>
      <c r="P973" s="52"/>
      <c r="Q973" s="52"/>
      <c r="R973" s="50"/>
      <c r="S973" s="52"/>
      <c r="T973" s="52"/>
      <c r="U973" s="52"/>
      <c r="V973" s="52"/>
      <c r="W973" s="50"/>
    </row>
    <row r="974" ht="14.25" customHeight="1">
      <c r="F974" s="28"/>
      <c r="K974" s="28"/>
      <c r="M974" s="51"/>
      <c r="N974" s="52"/>
      <c r="O974" s="52"/>
      <c r="P974" s="52"/>
      <c r="Q974" s="52"/>
      <c r="R974" s="50"/>
      <c r="S974" s="52"/>
      <c r="T974" s="52"/>
      <c r="U974" s="52"/>
      <c r="V974" s="52"/>
      <c r="W974" s="50"/>
    </row>
    <row r="975" ht="14.25" customHeight="1">
      <c r="F975" s="28"/>
      <c r="K975" s="28"/>
      <c r="M975" s="51"/>
      <c r="N975" s="52"/>
      <c r="O975" s="52"/>
      <c r="P975" s="52"/>
      <c r="Q975" s="52"/>
      <c r="R975" s="50"/>
      <c r="S975" s="52"/>
      <c r="T975" s="52"/>
      <c r="U975" s="52"/>
      <c r="V975" s="52"/>
      <c r="W975" s="50"/>
    </row>
    <row r="976" ht="14.25" customHeight="1">
      <c r="F976" s="28"/>
      <c r="K976" s="28"/>
      <c r="M976" s="51"/>
      <c r="N976" s="52"/>
      <c r="O976" s="52"/>
      <c r="P976" s="52"/>
      <c r="Q976" s="52"/>
      <c r="R976" s="50"/>
      <c r="S976" s="52"/>
      <c r="T976" s="52"/>
      <c r="U976" s="52"/>
      <c r="V976" s="52"/>
      <c r="W976" s="50"/>
    </row>
    <row r="977" ht="14.25" customHeight="1">
      <c r="F977" s="28"/>
      <c r="K977" s="28"/>
      <c r="M977" s="51"/>
      <c r="N977" s="52"/>
      <c r="O977" s="52"/>
      <c r="P977" s="52"/>
      <c r="Q977" s="52"/>
      <c r="R977" s="50"/>
      <c r="S977" s="52"/>
      <c r="T977" s="52"/>
      <c r="U977" s="52"/>
      <c r="V977" s="52"/>
      <c r="W977" s="50"/>
    </row>
    <row r="978" ht="14.25" customHeight="1">
      <c r="F978" s="28"/>
      <c r="K978" s="28"/>
      <c r="M978" s="51"/>
      <c r="N978" s="52"/>
      <c r="O978" s="52"/>
      <c r="P978" s="52"/>
      <c r="Q978" s="52"/>
      <c r="R978" s="50"/>
      <c r="S978" s="52"/>
      <c r="T978" s="52"/>
      <c r="U978" s="52"/>
      <c r="V978" s="52"/>
      <c r="W978" s="50"/>
    </row>
    <row r="979" ht="14.25" customHeight="1">
      <c r="F979" s="28"/>
      <c r="K979" s="28"/>
      <c r="M979" s="51"/>
      <c r="N979" s="52"/>
      <c r="O979" s="52"/>
      <c r="P979" s="52"/>
      <c r="Q979" s="52"/>
      <c r="R979" s="50"/>
      <c r="S979" s="52"/>
      <c r="T979" s="52"/>
      <c r="U979" s="52"/>
      <c r="V979" s="52"/>
      <c r="W979" s="50"/>
    </row>
    <row r="980" ht="14.25" customHeight="1">
      <c r="F980" s="28"/>
      <c r="K980" s="28"/>
      <c r="M980" s="51"/>
      <c r="N980" s="52"/>
      <c r="O980" s="52"/>
      <c r="P980" s="52"/>
      <c r="Q980" s="52"/>
      <c r="R980" s="50"/>
      <c r="S980" s="52"/>
      <c r="T980" s="52"/>
      <c r="U980" s="52"/>
      <c r="V980" s="52"/>
      <c r="W980" s="50"/>
    </row>
    <row r="981" ht="14.25" customHeight="1">
      <c r="F981" s="28"/>
      <c r="K981" s="28"/>
      <c r="M981" s="51"/>
      <c r="N981" s="52"/>
      <c r="O981" s="52"/>
      <c r="P981" s="52"/>
      <c r="Q981" s="52"/>
      <c r="R981" s="50"/>
      <c r="S981" s="52"/>
      <c r="T981" s="52"/>
      <c r="U981" s="52"/>
      <c r="V981" s="52"/>
      <c r="W981" s="50"/>
    </row>
    <row r="982" ht="14.25" customHeight="1">
      <c r="F982" s="28"/>
      <c r="K982" s="28"/>
      <c r="M982" s="51"/>
      <c r="N982" s="52"/>
      <c r="O982" s="52"/>
      <c r="P982" s="52"/>
      <c r="Q982" s="52"/>
      <c r="R982" s="50"/>
      <c r="S982" s="52"/>
      <c r="T982" s="52"/>
      <c r="U982" s="52"/>
      <c r="V982" s="52"/>
      <c r="W982" s="50"/>
    </row>
    <row r="983" ht="14.25" customHeight="1">
      <c r="F983" s="28"/>
      <c r="K983" s="28"/>
      <c r="M983" s="51"/>
      <c r="N983" s="52"/>
      <c r="O983" s="52"/>
      <c r="P983" s="52"/>
      <c r="Q983" s="52"/>
      <c r="R983" s="50"/>
      <c r="S983" s="52"/>
      <c r="T983" s="52"/>
      <c r="U983" s="52"/>
      <c r="V983" s="52"/>
      <c r="W983" s="50"/>
    </row>
    <row r="984" ht="14.25" customHeight="1">
      <c r="F984" s="28"/>
      <c r="K984" s="28"/>
      <c r="M984" s="51"/>
      <c r="N984" s="52"/>
      <c r="O984" s="52"/>
      <c r="P984" s="52"/>
      <c r="Q984" s="52"/>
      <c r="R984" s="50"/>
      <c r="S984" s="52"/>
      <c r="T984" s="52"/>
      <c r="U984" s="52"/>
      <c r="V984" s="52"/>
      <c r="W984" s="50"/>
    </row>
    <row r="985" ht="14.25" customHeight="1">
      <c r="F985" s="28"/>
      <c r="K985" s="28"/>
      <c r="M985" s="51"/>
      <c r="N985" s="52"/>
      <c r="O985" s="52"/>
      <c r="P985" s="52"/>
      <c r="Q985" s="52"/>
      <c r="R985" s="50"/>
      <c r="S985" s="52"/>
      <c r="T985" s="52"/>
      <c r="U985" s="52"/>
      <c r="V985" s="52"/>
      <c r="W985" s="50"/>
    </row>
    <row r="986" ht="14.25" customHeight="1">
      <c r="F986" s="28"/>
      <c r="K986" s="28"/>
      <c r="M986" s="51"/>
      <c r="N986" s="52"/>
      <c r="O986" s="52"/>
      <c r="P986" s="52"/>
      <c r="Q986" s="52"/>
      <c r="R986" s="50"/>
      <c r="S986" s="52"/>
      <c r="T986" s="52"/>
      <c r="U986" s="52"/>
      <c r="V986" s="52"/>
      <c r="W986" s="50"/>
    </row>
    <row r="987" ht="14.25" customHeight="1">
      <c r="F987" s="28"/>
      <c r="K987" s="28"/>
      <c r="M987" s="51"/>
      <c r="N987" s="52"/>
      <c r="O987" s="52"/>
      <c r="P987" s="52"/>
      <c r="Q987" s="52"/>
      <c r="R987" s="50"/>
      <c r="S987" s="52"/>
      <c r="T987" s="52"/>
      <c r="U987" s="52"/>
      <c r="V987" s="52"/>
      <c r="W987" s="50"/>
    </row>
    <row r="988" ht="14.25" customHeight="1">
      <c r="F988" s="28"/>
      <c r="K988" s="28"/>
      <c r="M988" s="51"/>
      <c r="N988" s="52"/>
      <c r="O988" s="52"/>
      <c r="P988" s="52"/>
      <c r="Q988" s="52"/>
      <c r="R988" s="50"/>
      <c r="S988" s="52"/>
      <c r="T988" s="52"/>
      <c r="U988" s="52"/>
      <c r="V988" s="52"/>
      <c r="W988" s="50"/>
    </row>
    <row r="989" ht="14.25" customHeight="1">
      <c r="F989" s="28"/>
      <c r="K989" s="28"/>
      <c r="M989" s="51"/>
      <c r="N989" s="52"/>
      <c r="O989" s="52"/>
      <c r="P989" s="52"/>
      <c r="Q989" s="52"/>
      <c r="R989" s="50"/>
      <c r="S989" s="52"/>
      <c r="T989" s="52"/>
      <c r="U989" s="52"/>
      <c r="V989" s="52"/>
      <c r="W989" s="50"/>
    </row>
    <row r="990" ht="14.25" customHeight="1">
      <c r="F990" s="28"/>
      <c r="K990" s="28"/>
      <c r="M990" s="51"/>
      <c r="N990" s="52"/>
      <c r="O990" s="52"/>
      <c r="P990" s="52"/>
      <c r="Q990" s="52"/>
      <c r="R990" s="50"/>
      <c r="S990" s="52"/>
      <c r="T990" s="52"/>
      <c r="U990" s="52"/>
      <c r="V990" s="52"/>
      <c r="W990" s="50"/>
    </row>
    <row r="991" ht="14.25" customHeight="1">
      <c r="F991" s="28"/>
      <c r="K991" s="28"/>
      <c r="M991" s="51"/>
      <c r="N991" s="52"/>
      <c r="O991" s="52"/>
      <c r="P991" s="52"/>
      <c r="Q991" s="52"/>
      <c r="R991" s="50"/>
      <c r="S991" s="52"/>
      <c r="T991" s="52"/>
      <c r="U991" s="52"/>
      <c r="V991" s="52"/>
      <c r="W991" s="50"/>
    </row>
    <row r="992" ht="14.25" customHeight="1">
      <c r="F992" s="28"/>
      <c r="K992" s="28"/>
      <c r="M992" s="51"/>
      <c r="N992" s="52"/>
      <c r="O992" s="52"/>
      <c r="P992" s="52"/>
      <c r="Q992" s="52"/>
      <c r="R992" s="50"/>
      <c r="S992" s="52"/>
      <c r="T992" s="52"/>
      <c r="U992" s="52"/>
      <c r="V992" s="52"/>
      <c r="W992" s="50"/>
    </row>
    <row r="993" ht="14.25" customHeight="1">
      <c r="F993" s="28"/>
      <c r="K993" s="28"/>
      <c r="M993" s="51"/>
      <c r="N993" s="52"/>
      <c r="O993" s="52"/>
      <c r="P993" s="52"/>
      <c r="Q993" s="52"/>
      <c r="R993" s="50"/>
      <c r="S993" s="52"/>
      <c r="T993" s="52"/>
      <c r="U993" s="52"/>
      <c r="V993" s="52"/>
      <c r="W993" s="50"/>
    </row>
    <row r="994" ht="14.25" customHeight="1">
      <c r="F994" s="28"/>
      <c r="K994" s="28"/>
      <c r="M994" s="51"/>
      <c r="N994" s="52"/>
      <c r="O994" s="52"/>
      <c r="P994" s="52"/>
      <c r="Q994" s="52"/>
      <c r="R994" s="50"/>
      <c r="S994" s="52"/>
      <c r="T994" s="52"/>
      <c r="U994" s="52"/>
      <c r="V994" s="52"/>
      <c r="W994" s="50"/>
    </row>
    <row r="995" ht="14.25" customHeight="1">
      <c r="F995" s="28"/>
      <c r="K995" s="28"/>
      <c r="M995" s="51"/>
      <c r="N995" s="52"/>
      <c r="O995" s="52"/>
      <c r="P995" s="52"/>
      <c r="Q995" s="52"/>
      <c r="R995" s="50"/>
      <c r="S995" s="52"/>
      <c r="T995" s="52"/>
      <c r="U995" s="52"/>
      <c r="V995" s="52"/>
      <c r="W995" s="50"/>
    </row>
    <row r="996" ht="14.25" customHeight="1">
      <c r="F996" s="28"/>
      <c r="K996" s="28"/>
      <c r="M996" s="51"/>
      <c r="N996" s="52"/>
      <c r="O996" s="52"/>
      <c r="P996" s="52"/>
      <c r="Q996" s="52"/>
      <c r="R996" s="50"/>
      <c r="S996" s="52"/>
      <c r="T996" s="52"/>
      <c r="U996" s="52"/>
      <c r="V996" s="52"/>
      <c r="W996" s="50"/>
    </row>
    <row r="997" ht="14.25" customHeight="1">
      <c r="F997" s="28"/>
      <c r="K997" s="28"/>
      <c r="M997" s="51"/>
      <c r="N997" s="52"/>
      <c r="O997" s="52"/>
      <c r="P997" s="52"/>
      <c r="Q997" s="52"/>
      <c r="R997" s="50"/>
      <c r="S997" s="52"/>
      <c r="T997" s="52"/>
      <c r="U997" s="52"/>
      <c r="V997" s="52"/>
      <c r="W997" s="50"/>
    </row>
    <row r="998" ht="14.25" customHeight="1">
      <c r="F998" s="28"/>
      <c r="K998" s="28"/>
      <c r="M998" s="51"/>
      <c r="N998" s="52"/>
      <c r="O998" s="52"/>
      <c r="P998" s="52"/>
      <c r="Q998" s="52"/>
      <c r="R998" s="50"/>
      <c r="S998" s="52"/>
      <c r="T998" s="52"/>
      <c r="U998" s="52"/>
      <c r="V998" s="52"/>
      <c r="W998" s="50"/>
    </row>
    <row r="999" ht="14.25" customHeight="1">
      <c r="F999" s="28"/>
      <c r="K999" s="28"/>
      <c r="M999" s="51"/>
      <c r="N999" s="52"/>
      <c r="O999" s="52"/>
      <c r="P999" s="52"/>
      <c r="Q999" s="52"/>
      <c r="R999" s="50"/>
      <c r="S999" s="52"/>
      <c r="T999" s="52"/>
      <c r="U999" s="52"/>
      <c r="V999" s="52"/>
      <c r="W999" s="50"/>
    </row>
    <row r="1000" ht="14.25" customHeight="1">
      <c r="F1000" s="28"/>
      <c r="K1000" s="28"/>
      <c r="M1000" s="51"/>
      <c r="N1000" s="52"/>
      <c r="O1000" s="52"/>
      <c r="P1000" s="52"/>
      <c r="Q1000" s="52"/>
      <c r="R1000" s="50"/>
      <c r="S1000" s="52"/>
      <c r="T1000" s="52"/>
      <c r="U1000" s="52"/>
      <c r="V1000" s="52"/>
      <c r="W1000" s="50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5" width="9.38"/>
    <col customWidth="1" min="6" max="6" width="2.38"/>
    <col customWidth="1" min="7" max="10" width="9.38"/>
    <col customWidth="1" min="11" max="11" width="2.75"/>
    <col customWidth="1" min="12" max="17" width="9.38"/>
    <col customWidth="1" min="18" max="18" width="2.38"/>
    <col customWidth="1" min="19" max="21" width="9.38"/>
    <col customWidth="1" min="22" max="22" width="8.63"/>
    <col customWidth="1" min="23" max="24" width="7.75"/>
    <col customWidth="1" min="25" max="25" width="10.25"/>
    <col customWidth="1" min="26" max="26" width="15.75"/>
    <col customWidth="1" min="27" max="27" width="14.88"/>
    <col customWidth="1" min="28" max="28" width="15.5"/>
    <col customWidth="1" min="29" max="30" width="16.13"/>
    <col customWidth="1" min="31" max="41" width="7.75"/>
  </cols>
  <sheetData>
    <row r="1" ht="14.25" customHeight="1">
      <c r="A1" s="26"/>
      <c r="B1" s="40" t="s">
        <v>98</v>
      </c>
      <c r="K1" s="28"/>
      <c r="L1" s="27"/>
      <c r="M1" s="41"/>
      <c r="N1" s="42" t="s">
        <v>99</v>
      </c>
      <c r="V1" s="43"/>
      <c r="W1" s="44"/>
      <c r="Y1" s="15" t="s">
        <v>72</v>
      </c>
      <c r="Z1" s="29"/>
    </row>
    <row r="2" ht="64.5" customHeight="1">
      <c r="A2" s="54" t="s">
        <v>115</v>
      </c>
      <c r="B2" s="30" t="s">
        <v>74</v>
      </c>
      <c r="C2" s="30" t="s">
        <v>75</v>
      </c>
      <c r="D2" s="30" t="s">
        <v>76</v>
      </c>
      <c r="E2" s="30" t="s">
        <v>77</v>
      </c>
      <c r="F2" s="32"/>
      <c r="G2" s="30" t="s">
        <v>78</v>
      </c>
      <c r="H2" s="30" t="s">
        <v>79</v>
      </c>
      <c r="I2" s="30" t="s">
        <v>80</v>
      </c>
      <c r="J2" s="31" t="s">
        <v>81</v>
      </c>
      <c r="K2" s="32"/>
      <c r="L2" s="30" t="s">
        <v>100</v>
      </c>
      <c r="M2" s="45"/>
      <c r="N2" s="46" t="s">
        <v>101</v>
      </c>
      <c r="O2" s="46" t="s">
        <v>102</v>
      </c>
      <c r="P2" s="46" t="s">
        <v>103</v>
      </c>
      <c r="Q2" s="46" t="s">
        <v>104</v>
      </c>
      <c r="R2" s="47"/>
      <c r="S2" s="46" t="s">
        <v>105</v>
      </c>
      <c r="T2" s="46" t="s">
        <v>106</v>
      </c>
      <c r="U2" s="46" t="s">
        <v>107</v>
      </c>
      <c r="V2" s="46" t="s">
        <v>81</v>
      </c>
      <c r="W2" s="47"/>
      <c r="X2" s="31"/>
      <c r="Z2" s="12" t="s">
        <v>108</v>
      </c>
      <c r="AA2" s="12" t="s">
        <v>109</v>
      </c>
      <c r="AB2" s="13" t="s">
        <v>58</v>
      </c>
      <c r="AC2" s="12" t="s">
        <v>110</v>
      </c>
      <c r="AD2" s="12" t="s">
        <v>111</v>
      </c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ht="14.25" customHeight="1">
      <c r="B3" s="55">
        <v>12.6</v>
      </c>
      <c r="C3" s="55">
        <v>9.05</v>
      </c>
      <c r="D3" s="55">
        <v>17.35</v>
      </c>
      <c r="E3" s="55">
        <v>14.37</v>
      </c>
      <c r="F3" s="28"/>
      <c r="G3" s="55">
        <v>17.73</v>
      </c>
      <c r="H3" s="55">
        <v>16.71</v>
      </c>
      <c r="I3" s="55">
        <v>20.36</v>
      </c>
      <c r="J3" s="55">
        <v>11.03</v>
      </c>
      <c r="K3" s="28"/>
      <c r="L3" s="55">
        <v>12.0</v>
      </c>
      <c r="M3" s="48"/>
      <c r="N3" s="33">
        <v>3279.177</v>
      </c>
      <c r="O3" s="33">
        <v>4284.117</v>
      </c>
      <c r="P3" s="33">
        <v>3655.198</v>
      </c>
      <c r="Q3" s="33">
        <v>3870.21</v>
      </c>
      <c r="R3" s="49"/>
      <c r="S3" s="33">
        <v>2876.474</v>
      </c>
      <c r="T3" s="33">
        <v>6498.448</v>
      </c>
      <c r="U3" s="33">
        <v>7469.163</v>
      </c>
      <c r="V3" s="33">
        <v>2904.354</v>
      </c>
      <c r="W3" s="50"/>
      <c r="Y3" s="15" t="s">
        <v>28</v>
      </c>
      <c r="Z3" s="15">
        <f>AVERAGE(B$3:B$52)</f>
        <v>10.13425</v>
      </c>
      <c r="AA3" s="15">
        <f>AVERAGE(G$3:G$52)</f>
        <v>8.66975</v>
      </c>
      <c r="AB3" s="15">
        <f>AVERAGE(L3:L43)</f>
        <v>9.2725</v>
      </c>
      <c r="AC3" s="15">
        <f>AVERAGE(N3:N43)</f>
        <v>3087.148308</v>
      </c>
      <c r="AD3" s="15">
        <f>AVERAGE(S3:S43)</f>
        <v>3589.921188</v>
      </c>
    </row>
    <row r="4" ht="14.25" customHeight="1">
      <c r="B4" s="55">
        <v>12.57</v>
      </c>
      <c r="C4" s="55">
        <v>11.88</v>
      </c>
      <c r="D4" s="55">
        <v>3.98</v>
      </c>
      <c r="E4" s="55">
        <v>9.49</v>
      </c>
      <c r="F4" s="28"/>
      <c r="G4" s="55">
        <v>13.3</v>
      </c>
      <c r="H4" s="55">
        <v>18.18</v>
      </c>
      <c r="I4" s="55">
        <v>19.19</v>
      </c>
      <c r="J4" s="55">
        <v>8.16</v>
      </c>
      <c r="K4" s="28"/>
      <c r="L4" s="55">
        <v>12.7</v>
      </c>
      <c r="M4" s="48"/>
      <c r="N4" s="33">
        <v>3396.646</v>
      </c>
      <c r="O4" s="33">
        <v>2922.967</v>
      </c>
      <c r="P4" s="33">
        <v>3701.093</v>
      </c>
      <c r="Q4" s="33">
        <v>4217.632</v>
      </c>
      <c r="R4" s="49"/>
      <c r="S4" s="33">
        <v>2850.153</v>
      </c>
      <c r="T4" s="33">
        <v>2179.105</v>
      </c>
      <c r="U4" s="33">
        <v>1852.609</v>
      </c>
      <c r="V4" s="33">
        <v>2667.083</v>
      </c>
      <c r="W4" s="50"/>
      <c r="Y4" s="15" t="s">
        <v>29</v>
      </c>
      <c r="Z4" s="15">
        <f>AVERAGE(C$3:C$52)</f>
        <v>8.69975</v>
      </c>
      <c r="AA4" s="15">
        <f>AVERAGE(H$3:H$52)</f>
        <v>8.7085</v>
      </c>
      <c r="AC4" s="15">
        <f>AVERAGE(O3:O43)</f>
        <v>3498.247107</v>
      </c>
      <c r="AD4" s="15">
        <f>AVERAGE(T3:T43)</f>
        <v>3584.550943</v>
      </c>
    </row>
    <row r="5" ht="14.25" customHeight="1">
      <c r="B5" s="55">
        <v>18.35</v>
      </c>
      <c r="C5" s="55">
        <v>10.94</v>
      </c>
      <c r="D5" s="55">
        <v>12.45</v>
      </c>
      <c r="E5" s="55">
        <v>7.82</v>
      </c>
      <c r="F5" s="28"/>
      <c r="G5" s="55">
        <v>10.62</v>
      </c>
      <c r="H5" s="55">
        <v>8.15</v>
      </c>
      <c r="I5" s="55">
        <v>6.76</v>
      </c>
      <c r="J5" s="55">
        <v>14.4</v>
      </c>
      <c r="K5" s="28"/>
      <c r="L5" s="55">
        <v>10.48</v>
      </c>
      <c r="M5" s="48"/>
      <c r="N5" s="33">
        <v>2627.942</v>
      </c>
      <c r="O5" s="33">
        <v>2341.918</v>
      </c>
      <c r="P5" s="33">
        <v>2369.533</v>
      </c>
      <c r="Q5" s="33">
        <v>5975.039</v>
      </c>
      <c r="R5" s="49"/>
      <c r="S5" s="33">
        <v>2796.177</v>
      </c>
      <c r="T5" s="33">
        <v>4045.07</v>
      </c>
      <c r="U5" s="33">
        <v>3446.096</v>
      </c>
      <c r="V5" s="33">
        <v>3290.184</v>
      </c>
      <c r="W5" s="50"/>
      <c r="Y5" s="15" t="s">
        <v>30</v>
      </c>
      <c r="Z5" s="15">
        <f>AVERAGE(D$3:D$52)</f>
        <v>8.88525</v>
      </c>
      <c r="AA5" s="15">
        <f>AVERAGE(I$3:I$52)</f>
        <v>9.368</v>
      </c>
      <c r="AC5" s="15">
        <f>AVERAGE(P3:P43)</f>
        <v>2434.746393</v>
      </c>
      <c r="AD5" s="15">
        <f>AVERAGE(U3:U43)</f>
        <v>2981.714</v>
      </c>
    </row>
    <row r="6" ht="14.25" customHeight="1">
      <c r="B6" s="55">
        <v>16.4</v>
      </c>
      <c r="C6" s="55">
        <v>6.97</v>
      </c>
      <c r="D6" s="55">
        <v>10.87</v>
      </c>
      <c r="E6" s="55">
        <v>13.0</v>
      </c>
      <c r="F6" s="28"/>
      <c r="G6" s="55">
        <v>7.7</v>
      </c>
      <c r="H6" s="55">
        <v>14.5</v>
      </c>
      <c r="I6" s="55">
        <v>8.32</v>
      </c>
      <c r="J6" s="55">
        <v>7.32</v>
      </c>
      <c r="K6" s="28"/>
      <c r="L6" s="55">
        <v>9.09</v>
      </c>
      <c r="M6" s="48"/>
      <c r="N6" s="33">
        <v>3170.056</v>
      </c>
      <c r="O6" s="33">
        <v>4260.188</v>
      </c>
      <c r="P6" s="33">
        <v>1741.092</v>
      </c>
      <c r="Q6" s="33">
        <v>5802.217</v>
      </c>
      <c r="R6" s="49"/>
      <c r="S6" s="33">
        <v>3483.683</v>
      </c>
      <c r="T6" s="33">
        <v>3922.357</v>
      </c>
      <c r="U6" s="33">
        <v>2474.499</v>
      </c>
      <c r="V6" s="33">
        <v>3291.731</v>
      </c>
      <c r="W6" s="50"/>
      <c r="Y6" s="15" t="s">
        <v>31</v>
      </c>
      <c r="Z6" s="15">
        <f>AVERAGE(E$3:E$52)</f>
        <v>7.81075</v>
      </c>
      <c r="AA6" s="15">
        <f>AVERAGE(J$3:J$52)</f>
        <v>8.44525</v>
      </c>
      <c r="AC6" s="15">
        <f>AVERAGE(Q3:Q43)</f>
        <v>3278.07855</v>
      </c>
      <c r="AD6" s="15">
        <f>AVERAGE(V3:V43)</f>
        <v>2848.922719</v>
      </c>
    </row>
    <row r="7" ht="14.25" customHeight="1">
      <c r="B7" s="55">
        <v>18.8</v>
      </c>
      <c r="C7" s="55">
        <v>7.22</v>
      </c>
      <c r="D7" s="55">
        <v>3.34</v>
      </c>
      <c r="E7" s="55">
        <v>12.78</v>
      </c>
      <c r="F7" s="28"/>
      <c r="G7" s="55">
        <v>16.34</v>
      </c>
      <c r="H7" s="55">
        <v>13.31</v>
      </c>
      <c r="I7" s="55">
        <v>12.25</v>
      </c>
      <c r="J7" s="55">
        <v>11.51</v>
      </c>
      <c r="K7" s="28"/>
      <c r="L7" s="55">
        <v>8.19</v>
      </c>
      <c r="M7" s="48"/>
      <c r="N7" s="33">
        <v>2671.28</v>
      </c>
      <c r="O7" s="33">
        <v>3681.538</v>
      </c>
      <c r="P7" s="33">
        <v>2265.717</v>
      </c>
      <c r="Q7" s="33">
        <v>6115.667</v>
      </c>
      <c r="R7" s="49"/>
      <c r="S7" s="33">
        <v>3174.069</v>
      </c>
      <c r="T7" s="33">
        <v>4536.628</v>
      </c>
      <c r="U7" s="33">
        <v>2823.046</v>
      </c>
      <c r="V7" s="33">
        <v>3770.947</v>
      </c>
      <c r="W7" s="50"/>
    </row>
    <row r="8" ht="14.25" customHeight="1">
      <c r="B8" s="55">
        <v>16.58</v>
      </c>
      <c r="C8" s="55">
        <v>7.67</v>
      </c>
      <c r="D8" s="55">
        <v>9.69</v>
      </c>
      <c r="E8" s="55">
        <v>11.31</v>
      </c>
      <c r="F8" s="28"/>
      <c r="G8" s="55">
        <v>11.34</v>
      </c>
      <c r="H8" s="55">
        <v>8.69</v>
      </c>
      <c r="I8" s="55">
        <v>17.65</v>
      </c>
      <c r="J8" s="55">
        <v>6.25</v>
      </c>
      <c r="K8" s="28"/>
      <c r="L8" s="55">
        <v>8.8</v>
      </c>
      <c r="M8" s="48"/>
      <c r="N8" s="33">
        <v>4671.345</v>
      </c>
      <c r="O8" s="33">
        <v>2891.615</v>
      </c>
      <c r="P8" s="33">
        <v>2349.137</v>
      </c>
      <c r="Q8" s="33">
        <v>2475.117</v>
      </c>
      <c r="R8" s="49"/>
      <c r="S8" s="33">
        <v>2913.806</v>
      </c>
      <c r="T8" s="33">
        <v>3925.764</v>
      </c>
      <c r="U8" s="33">
        <v>3204.128</v>
      </c>
      <c r="V8" s="33">
        <v>2340.777</v>
      </c>
      <c r="W8" s="50"/>
      <c r="Y8" s="35" t="s">
        <v>84</v>
      </c>
      <c r="Z8" s="35">
        <f t="shared" ref="Z8:AB8" si="1">AVERAGE(Z3:Z7)</f>
        <v>8.8825</v>
      </c>
      <c r="AA8" s="35">
        <f t="shared" si="1"/>
        <v>8.797875</v>
      </c>
      <c r="AB8" s="35">
        <f t="shared" si="1"/>
        <v>9.2725</v>
      </c>
    </row>
    <row r="9" ht="14.25" customHeight="1">
      <c r="B9" s="55">
        <v>15.16</v>
      </c>
      <c r="C9" s="55">
        <v>11.37</v>
      </c>
      <c r="D9" s="55">
        <v>4.31</v>
      </c>
      <c r="E9" s="55">
        <v>10.07</v>
      </c>
      <c r="F9" s="28"/>
      <c r="G9" s="55">
        <v>8.29</v>
      </c>
      <c r="H9" s="55">
        <v>6.09</v>
      </c>
      <c r="I9" s="55">
        <v>17.36</v>
      </c>
      <c r="J9" s="55">
        <v>3.42</v>
      </c>
      <c r="K9" s="28"/>
      <c r="L9" s="55">
        <v>8.63</v>
      </c>
      <c r="M9" s="48"/>
      <c r="N9" s="33">
        <v>3104.973</v>
      </c>
      <c r="O9" s="33">
        <v>2770.977</v>
      </c>
      <c r="P9" s="33">
        <v>2019.937</v>
      </c>
      <c r="Q9" s="33">
        <v>2880.852</v>
      </c>
      <c r="R9" s="49"/>
      <c r="S9" s="33">
        <v>3502.38</v>
      </c>
      <c r="T9" s="33">
        <v>3767.907</v>
      </c>
      <c r="U9" s="33">
        <v>3098.693</v>
      </c>
      <c r="V9" s="33">
        <v>2133.408</v>
      </c>
      <c r="W9" s="50"/>
      <c r="Y9" s="35" t="s">
        <v>85</v>
      </c>
      <c r="Z9" s="35">
        <f t="shared" ref="Z9:AB9" si="2">STDEV(Z3:Z7)/SQRT(4)</f>
        <v>0.4786205221</v>
      </c>
      <c r="AA9" s="35">
        <f t="shared" si="2"/>
        <v>0.1987022086</v>
      </c>
      <c r="AB9" s="35" t="str">
        <f t="shared" si="2"/>
        <v>#DIV/0!</v>
      </c>
      <c r="AC9" s="34"/>
    </row>
    <row r="10" ht="14.25" customHeight="1">
      <c r="B10" s="55">
        <v>12.58</v>
      </c>
      <c r="C10" s="55">
        <v>13.25</v>
      </c>
      <c r="D10" s="55">
        <v>15.52</v>
      </c>
      <c r="E10" s="55">
        <v>11.15</v>
      </c>
      <c r="F10" s="28"/>
      <c r="G10" s="55">
        <v>8.97</v>
      </c>
      <c r="H10" s="55">
        <v>10.54</v>
      </c>
      <c r="I10" s="55">
        <v>11.33</v>
      </c>
      <c r="J10" s="55">
        <v>4.0</v>
      </c>
      <c r="K10" s="28"/>
      <c r="L10" s="55">
        <v>13.23</v>
      </c>
      <c r="M10" s="48"/>
      <c r="N10" s="33">
        <v>2868.008</v>
      </c>
      <c r="O10" s="33">
        <v>3748.973</v>
      </c>
      <c r="P10" s="33">
        <v>4517.28</v>
      </c>
      <c r="Q10" s="33">
        <v>3073.696</v>
      </c>
      <c r="R10" s="50"/>
      <c r="S10" s="33">
        <v>3140.887</v>
      </c>
      <c r="T10" s="33">
        <v>3048.702</v>
      </c>
      <c r="U10" s="33">
        <v>3117.249</v>
      </c>
      <c r="V10" s="33">
        <v>3951.621</v>
      </c>
      <c r="W10" s="50"/>
      <c r="AC10" s="34"/>
    </row>
    <row r="11" ht="14.25" customHeight="1">
      <c r="B11" s="55">
        <v>13.15</v>
      </c>
      <c r="C11" s="55">
        <v>6.03</v>
      </c>
      <c r="D11" s="55">
        <v>7.24</v>
      </c>
      <c r="E11" s="55">
        <v>7.98</v>
      </c>
      <c r="F11" s="28"/>
      <c r="G11" s="55">
        <v>4.96</v>
      </c>
      <c r="H11" s="55">
        <v>12.22</v>
      </c>
      <c r="I11" s="55">
        <v>12.33</v>
      </c>
      <c r="J11" s="55">
        <v>16.26</v>
      </c>
      <c r="K11" s="28"/>
      <c r="L11" s="55">
        <v>11.53</v>
      </c>
      <c r="M11" s="48"/>
      <c r="N11" s="33">
        <v>2684.543</v>
      </c>
      <c r="O11" s="33">
        <v>2808.442</v>
      </c>
      <c r="P11" s="33">
        <v>3419.618</v>
      </c>
      <c r="Q11" s="33">
        <v>1920.428</v>
      </c>
      <c r="R11" s="50"/>
      <c r="S11" s="33">
        <v>2816.002</v>
      </c>
      <c r="T11" s="33">
        <v>3204.247</v>
      </c>
      <c r="U11" s="33">
        <v>2243.129</v>
      </c>
      <c r="V11" s="33">
        <v>2893.595</v>
      </c>
      <c r="W11" s="50"/>
      <c r="Y11" s="15" t="s">
        <v>86</v>
      </c>
      <c r="Z11" s="15">
        <f>MIN(B3:E325)</f>
        <v>1.75</v>
      </c>
      <c r="AA11" s="15">
        <f>MIN(G3:J325)</f>
        <v>3.03</v>
      </c>
      <c r="AB11" s="15">
        <f>MIN(L3:P325)</f>
        <v>4.12</v>
      </c>
      <c r="AC11" s="15">
        <f>MIN(N3:Q64)</f>
        <v>1741.092</v>
      </c>
      <c r="AD11" s="15">
        <f>MIN(S3:V139)</f>
        <v>1712.116</v>
      </c>
    </row>
    <row r="12" ht="14.25" customHeight="1">
      <c r="B12" s="55">
        <v>9.0</v>
      </c>
      <c r="C12" s="55">
        <v>7.41</v>
      </c>
      <c r="D12" s="55">
        <v>9.66</v>
      </c>
      <c r="E12" s="55">
        <v>8.68</v>
      </c>
      <c r="F12" s="28"/>
      <c r="G12" s="55">
        <v>6.82</v>
      </c>
      <c r="H12" s="55">
        <v>12.3</v>
      </c>
      <c r="I12" s="55">
        <v>5.57</v>
      </c>
      <c r="J12" s="55">
        <v>12.07</v>
      </c>
      <c r="K12" s="28"/>
      <c r="L12" s="55">
        <v>10.88</v>
      </c>
      <c r="M12" s="48"/>
      <c r="N12" s="33">
        <v>3052.875</v>
      </c>
      <c r="O12" s="33">
        <v>4256.571</v>
      </c>
      <c r="P12" s="33">
        <v>2459.69</v>
      </c>
      <c r="Q12" s="33">
        <v>2494.177</v>
      </c>
      <c r="R12" s="50"/>
      <c r="S12" s="33">
        <v>3352.735</v>
      </c>
      <c r="T12" s="33">
        <v>2529.452</v>
      </c>
      <c r="U12" s="33">
        <v>3079.654</v>
      </c>
      <c r="V12" s="33">
        <v>1712.116</v>
      </c>
      <c r="W12" s="50"/>
      <c r="Y12" s="15" t="s">
        <v>87</v>
      </c>
      <c r="Z12" s="15">
        <f>MAX(B4:E326)</f>
        <v>18.8</v>
      </c>
      <c r="AA12" s="15">
        <f>MAX(G3:J325)</f>
        <v>20.36</v>
      </c>
      <c r="AB12" s="15">
        <f>MAX(L3:L325)</f>
        <v>13.23</v>
      </c>
      <c r="AC12" s="15">
        <f>MAX(N3:Q63)</f>
        <v>6550.837</v>
      </c>
      <c r="AD12" s="15">
        <f>MAX(S3:V143)</f>
        <v>7469.163</v>
      </c>
    </row>
    <row r="13" ht="14.25" customHeight="1">
      <c r="B13" s="55">
        <v>9.39</v>
      </c>
      <c r="C13" s="55">
        <v>8.71</v>
      </c>
      <c r="D13" s="55">
        <v>11.82</v>
      </c>
      <c r="E13" s="55">
        <v>12.63</v>
      </c>
      <c r="F13" s="28"/>
      <c r="G13" s="55">
        <v>10.83</v>
      </c>
      <c r="H13" s="55">
        <v>8.01</v>
      </c>
      <c r="I13" s="55">
        <v>5.43</v>
      </c>
      <c r="J13" s="55">
        <v>8.61</v>
      </c>
      <c r="K13" s="28"/>
      <c r="L13" s="55">
        <v>9.32</v>
      </c>
      <c r="M13" s="48"/>
      <c r="N13" s="33">
        <v>2841.206</v>
      </c>
      <c r="O13" s="33">
        <v>2982.85</v>
      </c>
      <c r="P13" s="33">
        <v>1897.689</v>
      </c>
      <c r="Q13" s="33">
        <v>2611.858</v>
      </c>
      <c r="R13" s="50"/>
      <c r="S13" s="33">
        <v>2917.649</v>
      </c>
      <c r="T13" s="33">
        <v>5485.2</v>
      </c>
      <c r="U13" s="33">
        <v>2912.495</v>
      </c>
      <c r="V13" s="33">
        <v>2828.992</v>
      </c>
      <c r="W13" s="50"/>
    </row>
    <row r="14" ht="14.25" customHeight="1">
      <c r="B14" s="55">
        <v>9.19</v>
      </c>
      <c r="C14" s="55">
        <v>8.89</v>
      </c>
      <c r="D14" s="55">
        <v>5.46</v>
      </c>
      <c r="E14" s="55">
        <v>9.99</v>
      </c>
      <c r="F14" s="28"/>
      <c r="G14" s="55">
        <v>5.94</v>
      </c>
      <c r="H14" s="55">
        <v>5.03</v>
      </c>
      <c r="I14" s="55">
        <v>13.67</v>
      </c>
      <c r="J14" s="55">
        <v>9.01</v>
      </c>
      <c r="K14" s="28"/>
      <c r="L14" s="55">
        <v>8.62</v>
      </c>
      <c r="M14" s="48"/>
      <c r="N14" s="33">
        <v>3813.848</v>
      </c>
      <c r="O14" s="33">
        <v>2593.908</v>
      </c>
      <c r="P14" s="33">
        <v>2164.51</v>
      </c>
      <c r="Q14" s="33">
        <v>2571.183</v>
      </c>
      <c r="R14" s="50"/>
      <c r="S14" s="33">
        <v>4562.679</v>
      </c>
      <c r="T14" s="33">
        <v>5156.631</v>
      </c>
      <c r="U14" s="33">
        <v>4296.075</v>
      </c>
      <c r="V14" s="33">
        <v>2098.756</v>
      </c>
      <c r="W14" s="50"/>
      <c r="Y14" s="1" t="s">
        <v>116</v>
      </c>
      <c r="Z14" s="15">
        <f>COUNTIF(B2:E216, "&lt;5")</f>
        <v>21</v>
      </c>
      <c r="AA14" s="15">
        <f>COUNTIF(G2:J216, "&lt;5")</f>
        <v>24</v>
      </c>
      <c r="AB14" s="15">
        <f>COUNTIF(L2:P216, "&lt;5")</f>
        <v>2</v>
      </c>
    </row>
    <row r="15" ht="14.25" customHeight="1">
      <c r="B15" s="55">
        <v>16.28</v>
      </c>
      <c r="C15" s="55">
        <v>7.42</v>
      </c>
      <c r="D15" s="55">
        <v>8.09</v>
      </c>
      <c r="E15" s="55">
        <v>5.85</v>
      </c>
      <c r="F15" s="28"/>
      <c r="G15" s="55">
        <v>14.68</v>
      </c>
      <c r="H15" s="55">
        <v>5.19</v>
      </c>
      <c r="I15" s="55">
        <v>14.21</v>
      </c>
      <c r="J15" s="55">
        <v>4.42</v>
      </c>
      <c r="K15" s="28"/>
      <c r="L15" s="55">
        <v>9.39</v>
      </c>
      <c r="M15" s="51"/>
      <c r="N15" s="33">
        <v>2685.729</v>
      </c>
      <c r="O15" s="33">
        <v>3295.442</v>
      </c>
      <c r="P15" s="33">
        <v>2367.706</v>
      </c>
      <c r="Q15" s="33">
        <v>3154.476</v>
      </c>
      <c r="R15" s="50"/>
      <c r="S15" s="33">
        <v>7110.247</v>
      </c>
      <c r="T15" s="33">
        <v>5466.461</v>
      </c>
      <c r="U15" s="33">
        <v>3661.149</v>
      </c>
      <c r="V15" s="33">
        <v>3494.775</v>
      </c>
      <c r="W15" s="50"/>
      <c r="Y15" s="1" t="s">
        <v>117</v>
      </c>
      <c r="Z15" s="36">
        <f t="shared" ref="Z15:AB15" si="3">Z14/SUM(Z21:Z24)</f>
        <v>0.13125</v>
      </c>
      <c r="AA15" s="36">
        <f t="shared" si="3"/>
        <v>0.15</v>
      </c>
      <c r="AB15" s="36">
        <f t="shared" si="3"/>
        <v>0.02409638554</v>
      </c>
    </row>
    <row r="16" ht="14.25" customHeight="1">
      <c r="B16" s="55">
        <v>10.32</v>
      </c>
      <c r="C16" s="55">
        <v>12.44</v>
      </c>
      <c r="D16" s="55">
        <v>8.74</v>
      </c>
      <c r="E16" s="55">
        <v>4.51</v>
      </c>
      <c r="F16" s="28"/>
      <c r="G16" s="55">
        <v>12.84</v>
      </c>
      <c r="H16" s="55">
        <v>13.16</v>
      </c>
      <c r="I16" s="55">
        <v>16.91</v>
      </c>
      <c r="J16" s="55">
        <v>6.85</v>
      </c>
      <c r="K16" s="28"/>
      <c r="L16" s="55">
        <v>6.73</v>
      </c>
      <c r="M16" s="51"/>
      <c r="N16" s="33">
        <v>3019.204</v>
      </c>
      <c r="O16" s="33">
        <v>3020.005</v>
      </c>
      <c r="P16" s="33">
        <v>2234.144</v>
      </c>
      <c r="Q16" s="33">
        <v>3160.685</v>
      </c>
      <c r="R16" s="50"/>
      <c r="S16" s="33">
        <v>4188.555</v>
      </c>
      <c r="T16" s="33">
        <v>3304.238</v>
      </c>
      <c r="U16" s="33">
        <v>2330.147</v>
      </c>
      <c r="V16" s="33">
        <v>2754.018</v>
      </c>
      <c r="W16" s="50"/>
      <c r="Y16" s="1" t="s">
        <v>118</v>
      </c>
      <c r="Z16" s="15">
        <f>COUNTIF(B3:E217, "&gt;15")</f>
        <v>8</v>
      </c>
      <c r="AA16" s="15">
        <f>COUNTIF(G3:J217, "&gt;15")</f>
        <v>14</v>
      </c>
      <c r="AB16" s="15">
        <f>COUNTIF(L3:P217, "&gt;15")</f>
        <v>95</v>
      </c>
    </row>
    <row r="17" ht="14.25" customHeight="1">
      <c r="B17" s="55">
        <v>12.08</v>
      </c>
      <c r="C17" s="55">
        <v>10.71</v>
      </c>
      <c r="D17" s="55">
        <v>9.32</v>
      </c>
      <c r="E17" s="55">
        <v>8.61</v>
      </c>
      <c r="F17" s="28"/>
      <c r="G17" s="55">
        <v>6.93</v>
      </c>
      <c r="H17" s="55">
        <v>8.27</v>
      </c>
      <c r="I17" s="55">
        <v>7.46</v>
      </c>
      <c r="J17" s="55">
        <v>6.26</v>
      </c>
      <c r="K17" s="28"/>
      <c r="L17" s="55">
        <v>4.12</v>
      </c>
      <c r="M17" s="51"/>
      <c r="N17" s="33">
        <v>2167.39</v>
      </c>
      <c r="O17" s="33">
        <v>3286.971</v>
      </c>
      <c r="P17" s="33">
        <v>1916.447</v>
      </c>
      <c r="Q17" s="33">
        <v>2196.214</v>
      </c>
      <c r="R17" s="50"/>
      <c r="S17" s="33">
        <v>2474.551</v>
      </c>
      <c r="T17" s="33">
        <v>3567.456</v>
      </c>
      <c r="U17" s="33">
        <v>2243.129</v>
      </c>
      <c r="V17" s="33">
        <v>2589.143</v>
      </c>
      <c r="W17" s="47"/>
      <c r="X17" s="37"/>
      <c r="Y17" s="1" t="s">
        <v>117</v>
      </c>
      <c r="Z17" s="36">
        <f t="shared" ref="Z17:AB17" si="4">Z16/SUM(Z21:Z25)</f>
        <v>0.05</v>
      </c>
      <c r="AA17" s="36">
        <f t="shared" si="4"/>
        <v>0.0875</v>
      </c>
      <c r="AB17" s="36">
        <f t="shared" si="4"/>
        <v>0.8558558559</v>
      </c>
      <c r="AC17" s="35"/>
    </row>
    <row r="18" ht="14.25" customHeight="1">
      <c r="B18" s="55">
        <v>14.02</v>
      </c>
      <c r="C18" s="55">
        <v>13.21</v>
      </c>
      <c r="D18" s="55">
        <v>4.6</v>
      </c>
      <c r="E18" s="55">
        <v>11.31</v>
      </c>
      <c r="F18" s="28"/>
      <c r="G18" s="55">
        <v>8.38</v>
      </c>
      <c r="H18" s="55">
        <v>12.9</v>
      </c>
      <c r="I18" s="55">
        <v>7.04</v>
      </c>
      <c r="J18" s="55">
        <v>11.4</v>
      </c>
      <c r="K18" s="28"/>
      <c r="L18" s="55">
        <v>4.65</v>
      </c>
      <c r="M18" s="51"/>
      <c r="N18" s="33">
        <v>3566.064</v>
      </c>
      <c r="O18" s="33">
        <v>2298.739</v>
      </c>
      <c r="P18" s="33">
        <v>2244.831</v>
      </c>
      <c r="Q18" s="33">
        <v>2200.037</v>
      </c>
      <c r="R18" s="50"/>
      <c r="S18" s="33">
        <v>5883.444</v>
      </c>
      <c r="T18" s="33">
        <v>2616.484</v>
      </c>
      <c r="U18" s="33">
        <v>2398.795</v>
      </c>
      <c r="V18" s="33">
        <v>3350.798</v>
      </c>
      <c r="W18" s="50"/>
      <c r="AC18" s="35"/>
    </row>
    <row r="19" ht="14.25" customHeight="1">
      <c r="B19" s="55">
        <v>11.65</v>
      </c>
      <c r="C19" s="55">
        <v>11.13</v>
      </c>
      <c r="D19" s="55">
        <v>4.97</v>
      </c>
      <c r="E19" s="55">
        <v>10.18</v>
      </c>
      <c r="F19" s="28"/>
      <c r="G19" s="55">
        <v>5.29</v>
      </c>
      <c r="H19" s="55">
        <v>7.71</v>
      </c>
      <c r="I19" s="55">
        <v>9.01</v>
      </c>
      <c r="J19" s="55">
        <v>5.98</v>
      </c>
      <c r="K19" s="28"/>
      <c r="M19" s="51"/>
      <c r="N19" s="33">
        <v>2943.669</v>
      </c>
      <c r="O19" s="33">
        <v>3654.362</v>
      </c>
      <c r="P19" s="33">
        <v>2241.199</v>
      </c>
      <c r="Q19" s="33">
        <v>2149.933</v>
      </c>
      <c r="R19" s="50"/>
      <c r="S19" s="33">
        <v>3127.035</v>
      </c>
      <c r="T19" s="33">
        <v>3855.347</v>
      </c>
      <c r="U19" s="33">
        <v>4159.03</v>
      </c>
      <c r="V19" s="33">
        <v>2679.227</v>
      </c>
      <c r="W19" s="50"/>
      <c r="Y19" s="15" t="s">
        <v>90</v>
      </c>
    </row>
    <row r="20" ht="14.25" customHeight="1">
      <c r="B20" s="55">
        <v>8.12</v>
      </c>
      <c r="C20" s="55">
        <v>7.73</v>
      </c>
      <c r="D20" s="55">
        <v>13.38</v>
      </c>
      <c r="E20" s="55">
        <v>5.28</v>
      </c>
      <c r="F20" s="28"/>
      <c r="G20" s="55">
        <v>5.23</v>
      </c>
      <c r="H20" s="55">
        <v>3.74</v>
      </c>
      <c r="I20" s="55">
        <v>9.15</v>
      </c>
      <c r="J20" s="55">
        <v>7.32</v>
      </c>
      <c r="K20" s="28"/>
      <c r="M20" s="51"/>
      <c r="N20" s="33">
        <v>2809.077</v>
      </c>
      <c r="O20" s="33">
        <v>4060.023</v>
      </c>
      <c r="P20" s="33">
        <v>1992.461</v>
      </c>
      <c r="Q20" s="33">
        <v>3048.326</v>
      </c>
      <c r="R20" s="50"/>
      <c r="S20" s="33">
        <v>3359.222</v>
      </c>
      <c r="T20" s="33">
        <v>3078.621</v>
      </c>
      <c r="U20" s="33">
        <v>2569.202</v>
      </c>
      <c r="V20" s="33">
        <v>2614.927</v>
      </c>
      <c r="W20" s="50"/>
      <c r="Z20" s="13" t="s">
        <v>56</v>
      </c>
      <c r="AA20" s="13" t="s">
        <v>57</v>
      </c>
      <c r="AB20" s="13" t="s">
        <v>58</v>
      </c>
    </row>
    <row r="21" ht="14.25" customHeight="1">
      <c r="B21" s="55">
        <v>7.56</v>
      </c>
      <c r="C21" s="55">
        <v>9.98</v>
      </c>
      <c r="D21" s="55">
        <v>8.16</v>
      </c>
      <c r="E21" s="55">
        <v>3.21</v>
      </c>
      <c r="F21" s="28"/>
      <c r="G21" s="55">
        <v>5.76</v>
      </c>
      <c r="H21" s="55">
        <v>4.97</v>
      </c>
      <c r="I21" s="55">
        <v>16.31</v>
      </c>
      <c r="J21" s="55">
        <v>7.37</v>
      </c>
      <c r="K21" s="28"/>
      <c r="M21" s="51"/>
      <c r="N21" s="33">
        <v>3023.712</v>
      </c>
      <c r="O21" s="33">
        <v>3785.335</v>
      </c>
      <c r="P21" s="33">
        <v>2283.18</v>
      </c>
      <c r="Q21" s="33">
        <v>2550.353</v>
      </c>
      <c r="R21" s="50"/>
      <c r="S21" s="33">
        <v>3556.305</v>
      </c>
      <c r="T21" s="33">
        <v>3447.98</v>
      </c>
      <c r="U21" s="33">
        <v>2882.133</v>
      </c>
      <c r="V21" s="33">
        <v>1922.548</v>
      </c>
      <c r="W21" s="50"/>
      <c r="Y21" s="15" t="s">
        <v>28</v>
      </c>
      <c r="Z21" s="15">
        <f>COUNT(B3:B134)</f>
        <v>40</v>
      </c>
      <c r="AA21" s="15">
        <f>COUNT(G3:G134)</f>
        <v>40</v>
      </c>
      <c r="AB21" s="15">
        <f>COUNT(L3:L42)</f>
        <v>16</v>
      </c>
    </row>
    <row r="22" ht="14.25" customHeight="1">
      <c r="B22" s="55">
        <v>6.88</v>
      </c>
      <c r="C22" s="55">
        <v>7.98</v>
      </c>
      <c r="D22" s="55">
        <v>13.47</v>
      </c>
      <c r="E22" s="55">
        <v>7.84</v>
      </c>
      <c r="F22" s="28"/>
      <c r="G22" s="55">
        <v>8.88</v>
      </c>
      <c r="H22" s="55">
        <v>15.65</v>
      </c>
      <c r="I22" s="55">
        <v>5.37</v>
      </c>
      <c r="J22" s="55">
        <v>10.17</v>
      </c>
      <c r="K22" s="28"/>
      <c r="M22" s="51"/>
      <c r="N22" s="33">
        <v>3160.524</v>
      </c>
      <c r="O22" s="33">
        <v>6550.837</v>
      </c>
      <c r="P22" s="33">
        <v>2035.007</v>
      </c>
      <c r="Q22" s="33">
        <v>3093.471</v>
      </c>
      <c r="R22" s="50"/>
      <c r="S22" s="33">
        <v>4777.166</v>
      </c>
      <c r="T22" s="33">
        <v>3985.56</v>
      </c>
      <c r="U22" s="33">
        <v>2890.954</v>
      </c>
      <c r="V22" s="33">
        <v>2877.182</v>
      </c>
      <c r="W22" s="50"/>
      <c r="Y22" s="15" t="s">
        <v>29</v>
      </c>
      <c r="Z22" s="15">
        <f>COUNT(C3:C134)</f>
        <v>40</v>
      </c>
      <c r="AA22" s="15">
        <f>COUNT(H3:H134)</f>
        <v>40</v>
      </c>
      <c r="AB22" s="15">
        <f>COUNT(M3:M98)</f>
        <v>0</v>
      </c>
      <c r="AC22" s="34"/>
    </row>
    <row r="23" ht="14.25" customHeight="1">
      <c r="B23" s="55">
        <v>10.86</v>
      </c>
      <c r="C23" s="55">
        <v>6.18</v>
      </c>
      <c r="D23" s="55">
        <v>9.65</v>
      </c>
      <c r="E23" s="55">
        <v>7.11</v>
      </c>
      <c r="F23" s="28"/>
      <c r="G23" s="55">
        <v>11.35</v>
      </c>
      <c r="H23" s="55">
        <v>9.06</v>
      </c>
      <c r="I23" s="55">
        <v>7.58</v>
      </c>
      <c r="J23" s="55">
        <v>6.79</v>
      </c>
      <c r="K23" s="28"/>
      <c r="M23" s="51"/>
      <c r="N23" s="33">
        <v>4791.137</v>
      </c>
      <c r="O23" s="33">
        <v>3511.346</v>
      </c>
      <c r="P23" s="33">
        <v>2078.642</v>
      </c>
      <c r="Q23" s="52"/>
      <c r="R23" s="50"/>
      <c r="S23" s="33">
        <v>5658.727</v>
      </c>
      <c r="T23" s="33">
        <v>4628.416</v>
      </c>
      <c r="U23" s="33">
        <v>3091.866</v>
      </c>
      <c r="V23" s="33">
        <v>3689.69</v>
      </c>
      <c r="W23" s="50"/>
      <c r="Y23" s="15" t="s">
        <v>30</v>
      </c>
      <c r="Z23" s="15">
        <f>COUNT(D3:D134)</f>
        <v>40</v>
      </c>
      <c r="AA23" s="15">
        <f>COUNT(I3:I134)</f>
        <v>40</v>
      </c>
      <c r="AB23" s="15">
        <f>COUNT(N3:N241)</f>
        <v>39</v>
      </c>
      <c r="AC23" s="34"/>
    </row>
    <row r="24" ht="14.25" customHeight="1">
      <c r="B24" s="55">
        <v>10.1</v>
      </c>
      <c r="C24" s="55">
        <v>6.1</v>
      </c>
      <c r="D24" s="55">
        <v>4.74</v>
      </c>
      <c r="E24" s="55">
        <v>1.75</v>
      </c>
      <c r="F24" s="28"/>
      <c r="G24" s="55">
        <v>5.78</v>
      </c>
      <c r="H24" s="55">
        <v>7.43</v>
      </c>
      <c r="I24" s="55">
        <v>7.78</v>
      </c>
      <c r="J24" s="55">
        <v>3.24</v>
      </c>
      <c r="K24" s="28"/>
      <c r="M24" s="51"/>
      <c r="N24" s="33">
        <v>4079.168</v>
      </c>
      <c r="O24" s="33">
        <v>4361.073</v>
      </c>
      <c r="P24" s="33">
        <v>2141.092</v>
      </c>
      <c r="Q24" s="52"/>
      <c r="R24" s="50"/>
      <c r="S24" s="33">
        <v>3910.395</v>
      </c>
      <c r="T24" s="33">
        <v>4186.64</v>
      </c>
      <c r="U24" s="33">
        <v>2227.81</v>
      </c>
      <c r="V24" s="33">
        <v>2933.315</v>
      </c>
      <c r="W24" s="50"/>
      <c r="X24" s="15" t="s">
        <v>91</v>
      </c>
      <c r="Y24" s="15" t="s">
        <v>31</v>
      </c>
      <c r="Z24" s="15">
        <f>COUNT(E3:E134)</f>
        <v>40</v>
      </c>
      <c r="AA24" s="15">
        <f>COUNT(J3:J134)</f>
        <v>40</v>
      </c>
      <c r="AB24" s="15">
        <f>COUNT(O3:O241)</f>
        <v>28</v>
      </c>
    </row>
    <row r="25" ht="14.25" customHeight="1">
      <c r="B25" s="55">
        <v>7.77</v>
      </c>
      <c r="C25" s="55">
        <v>5.07</v>
      </c>
      <c r="D25" s="55">
        <v>12.59</v>
      </c>
      <c r="E25" s="55">
        <v>5.81</v>
      </c>
      <c r="F25" s="28"/>
      <c r="G25" s="55">
        <v>4.42</v>
      </c>
      <c r="H25" s="55">
        <v>7.54</v>
      </c>
      <c r="I25" s="55">
        <v>7.54</v>
      </c>
      <c r="J25" s="55">
        <v>9.01</v>
      </c>
      <c r="K25" s="28"/>
      <c r="M25" s="51"/>
      <c r="N25" s="33">
        <v>2307.087</v>
      </c>
      <c r="O25" s="33">
        <v>4550.162</v>
      </c>
      <c r="P25" s="33">
        <v>2456.375</v>
      </c>
      <c r="Q25" s="52"/>
      <c r="R25" s="50"/>
      <c r="S25" s="33">
        <v>5153.47</v>
      </c>
      <c r="T25" s="33">
        <v>3304.584</v>
      </c>
      <c r="U25" s="33">
        <v>2008.497</v>
      </c>
      <c r="V25" s="33">
        <v>2178.521</v>
      </c>
      <c r="W25" s="50"/>
      <c r="Y25" s="15" t="s">
        <v>33</v>
      </c>
      <c r="Z25" s="15">
        <f t="shared" ref="Z25:AA25" si="5">COUNT(#REF!)</f>
        <v>0</v>
      </c>
      <c r="AA25" s="15">
        <f t="shared" si="5"/>
        <v>0</v>
      </c>
      <c r="AB25" s="15">
        <f>COUNT(P3:P275)</f>
        <v>28</v>
      </c>
    </row>
    <row r="26" ht="14.25" customHeight="1">
      <c r="B26" s="55">
        <v>3.01</v>
      </c>
      <c r="C26" s="55">
        <v>9.16</v>
      </c>
      <c r="D26" s="55">
        <v>6.19</v>
      </c>
      <c r="E26" s="55">
        <v>6.55</v>
      </c>
      <c r="F26" s="28"/>
      <c r="G26" s="55">
        <v>13.55</v>
      </c>
      <c r="H26" s="55">
        <v>12.89</v>
      </c>
      <c r="I26" s="55">
        <v>6.03</v>
      </c>
      <c r="J26" s="55">
        <v>12.55</v>
      </c>
      <c r="K26" s="28"/>
      <c r="M26" s="51"/>
      <c r="N26" s="33">
        <v>2368.727</v>
      </c>
      <c r="O26" s="33">
        <v>3366.982</v>
      </c>
      <c r="P26" s="33">
        <v>2195.866</v>
      </c>
      <c r="Q26" s="52"/>
      <c r="R26" s="50"/>
      <c r="S26" s="33">
        <v>4854.488</v>
      </c>
      <c r="T26" s="33">
        <v>3711.054</v>
      </c>
      <c r="U26" s="33">
        <v>2150.821</v>
      </c>
      <c r="V26" s="33">
        <v>3504.342</v>
      </c>
      <c r="W26" s="50"/>
      <c r="AA26" s="15">
        <f>SUM(Z21:AA24)</f>
        <v>320</v>
      </c>
    </row>
    <row r="27" ht="14.25" customHeight="1">
      <c r="B27" s="55">
        <v>6.3</v>
      </c>
      <c r="C27" s="55">
        <v>12.43</v>
      </c>
      <c r="D27" s="55">
        <v>9.95</v>
      </c>
      <c r="E27" s="55">
        <v>3.68</v>
      </c>
      <c r="F27" s="28"/>
      <c r="G27" s="55">
        <v>10.22</v>
      </c>
      <c r="H27" s="55">
        <v>7.47</v>
      </c>
      <c r="I27" s="55">
        <v>5.15</v>
      </c>
      <c r="J27" s="55">
        <v>17.1</v>
      </c>
      <c r="K27" s="28"/>
      <c r="M27" s="51"/>
      <c r="N27" s="33">
        <v>2843.669</v>
      </c>
      <c r="O27" s="33">
        <v>3663.269</v>
      </c>
      <c r="P27" s="33">
        <v>2406.107</v>
      </c>
      <c r="Q27" s="52"/>
      <c r="R27" s="50"/>
      <c r="S27" s="33">
        <v>2281.842</v>
      </c>
      <c r="T27" s="33">
        <v>2778.914</v>
      </c>
      <c r="U27" s="33">
        <v>2356.442</v>
      </c>
      <c r="V27" s="33">
        <v>2623.869</v>
      </c>
      <c r="W27" s="50"/>
    </row>
    <row r="28" ht="14.25" customHeight="1">
      <c r="B28" s="55">
        <v>6.87</v>
      </c>
      <c r="C28" s="55">
        <v>3.66</v>
      </c>
      <c r="D28" s="55">
        <v>11.78</v>
      </c>
      <c r="E28" s="55">
        <v>6.37</v>
      </c>
      <c r="F28" s="28"/>
      <c r="G28" s="55">
        <v>9.7</v>
      </c>
      <c r="H28" s="55">
        <v>7.03</v>
      </c>
      <c r="I28" s="55">
        <v>10.82</v>
      </c>
      <c r="J28" s="55">
        <v>7.0</v>
      </c>
      <c r="K28" s="28"/>
      <c r="M28" s="51"/>
      <c r="N28" s="33">
        <v>2786.691</v>
      </c>
      <c r="O28" s="33">
        <v>2374.471</v>
      </c>
      <c r="P28" s="33">
        <v>1927.31</v>
      </c>
      <c r="Q28" s="52"/>
      <c r="R28" s="50"/>
      <c r="S28" s="33">
        <v>2820.158</v>
      </c>
      <c r="T28" s="33">
        <v>2659.578</v>
      </c>
      <c r="U28" s="33">
        <v>3544.293</v>
      </c>
      <c r="V28" s="33">
        <v>2634.038</v>
      </c>
      <c r="W28" s="50"/>
      <c r="Z28" s="13" t="s">
        <v>56</v>
      </c>
      <c r="AA28" s="13" t="s">
        <v>57</v>
      </c>
      <c r="AB28" s="13" t="s">
        <v>58</v>
      </c>
    </row>
    <row r="29" ht="14.25" customHeight="1">
      <c r="B29" s="55">
        <v>4.86</v>
      </c>
      <c r="C29" s="55">
        <v>11.2</v>
      </c>
      <c r="D29" s="55">
        <v>7.84</v>
      </c>
      <c r="E29" s="55">
        <v>8.08</v>
      </c>
      <c r="F29" s="28"/>
      <c r="G29" s="55">
        <v>5.29</v>
      </c>
      <c r="H29" s="55">
        <v>7.12</v>
      </c>
      <c r="I29" s="55">
        <v>7.58</v>
      </c>
      <c r="J29" s="55">
        <v>5.36</v>
      </c>
      <c r="K29" s="28"/>
      <c r="M29" s="51"/>
      <c r="N29" s="33">
        <v>2861.565</v>
      </c>
      <c r="O29" s="33">
        <v>2303.497</v>
      </c>
      <c r="P29" s="33">
        <v>2337.511</v>
      </c>
      <c r="Q29" s="52"/>
      <c r="R29" s="50"/>
      <c r="S29" s="33">
        <v>2801.998</v>
      </c>
      <c r="T29" s="33">
        <v>3293.432</v>
      </c>
      <c r="U29" s="33">
        <v>4326.107</v>
      </c>
      <c r="V29" s="33">
        <v>2176.475</v>
      </c>
      <c r="W29" s="50"/>
      <c r="Y29" s="15" t="s">
        <v>28</v>
      </c>
      <c r="Z29" s="15">
        <f>STDEV(B$3:B$52)</f>
        <v>3.903990652</v>
      </c>
      <c r="AA29" s="15">
        <f>STDEV(G$3:G$52)</f>
        <v>3.56416746</v>
      </c>
      <c r="AB29" s="15">
        <f>STDEV(L3:L292)</f>
        <v>2.59037063</v>
      </c>
    </row>
    <row r="30" ht="14.25" customHeight="1">
      <c r="B30" s="55">
        <v>8.58</v>
      </c>
      <c r="C30" s="55">
        <v>10.29</v>
      </c>
      <c r="D30" s="55">
        <v>9.41</v>
      </c>
      <c r="E30" s="55">
        <v>6.01</v>
      </c>
      <c r="F30" s="28"/>
      <c r="G30" s="55">
        <v>3.8</v>
      </c>
      <c r="H30" s="55">
        <v>5.51</v>
      </c>
      <c r="I30" s="55">
        <v>16.58</v>
      </c>
      <c r="J30" s="55">
        <v>6.67</v>
      </c>
      <c r="K30" s="28"/>
      <c r="M30" s="51"/>
      <c r="N30" s="33">
        <v>3272.064</v>
      </c>
      <c r="O30" s="33">
        <v>4324.341</v>
      </c>
      <c r="P30" s="33">
        <v>2754.527</v>
      </c>
      <c r="Q30" s="52"/>
      <c r="R30" s="50"/>
      <c r="S30" s="33">
        <v>2573.905</v>
      </c>
      <c r="T30" s="33">
        <v>3067.02</v>
      </c>
      <c r="U30" s="33">
        <v>2441.351</v>
      </c>
      <c r="V30" s="33">
        <v>2476.762</v>
      </c>
      <c r="W30" s="50"/>
      <c r="Y30" s="15" t="s">
        <v>29</v>
      </c>
      <c r="Z30" s="15">
        <f>STDEV(C$3:C$52)</f>
        <v>2.559179043</v>
      </c>
      <c r="AA30" s="15">
        <f>STDEV(H$3:H$52)</f>
        <v>3.767886948</v>
      </c>
      <c r="AB30" s="15" t="str">
        <f>STDEV(M3:M137)</f>
        <v>#DIV/0!</v>
      </c>
    </row>
    <row r="31" ht="14.25" customHeight="1">
      <c r="B31" s="55">
        <v>10.99</v>
      </c>
      <c r="C31" s="55">
        <v>9.99</v>
      </c>
      <c r="D31" s="55">
        <v>12.96</v>
      </c>
      <c r="E31" s="55">
        <v>8.69</v>
      </c>
      <c r="F31" s="28"/>
      <c r="G31" s="55">
        <v>8.76</v>
      </c>
      <c r="H31" s="55">
        <v>4.05</v>
      </c>
      <c r="I31" s="55">
        <v>7.91</v>
      </c>
      <c r="J31" s="55">
        <v>7.57</v>
      </c>
      <c r="K31" s="28"/>
      <c r="M31" s="51"/>
      <c r="N31" s="33">
        <v>2795.448</v>
      </c>
      <c r="O31" s="52"/>
      <c r="P31" s="52"/>
      <c r="Q31" s="52"/>
      <c r="R31" s="50"/>
      <c r="S31" s="33">
        <v>2868.097</v>
      </c>
      <c r="T31" s="33">
        <v>2630.121</v>
      </c>
      <c r="U31" s="33">
        <v>2033.755</v>
      </c>
      <c r="V31" s="33">
        <v>3789.637</v>
      </c>
      <c r="W31" s="50"/>
      <c r="Y31" s="15" t="s">
        <v>30</v>
      </c>
      <c r="Z31" s="15">
        <f>STDEV(D$3:D$52)</f>
        <v>3.421953998</v>
      </c>
      <c r="AA31" s="15">
        <f>STDEV(I$3:I$52)</f>
        <v>4.76450401</v>
      </c>
      <c r="AB31" s="15">
        <f>STDEV(N3:N121)</f>
        <v>583.9978643</v>
      </c>
    </row>
    <row r="32" ht="14.25" customHeight="1">
      <c r="B32" s="55">
        <v>6.88</v>
      </c>
      <c r="C32" s="55">
        <v>9.34</v>
      </c>
      <c r="D32" s="55">
        <v>4.18</v>
      </c>
      <c r="E32" s="55">
        <v>4.97</v>
      </c>
      <c r="F32" s="28"/>
      <c r="G32" s="55">
        <v>13.74</v>
      </c>
      <c r="H32" s="55">
        <v>9.29</v>
      </c>
      <c r="I32" s="55">
        <v>8.24</v>
      </c>
      <c r="J32" s="55">
        <v>9.63</v>
      </c>
      <c r="K32" s="28"/>
      <c r="M32" s="51"/>
      <c r="N32" s="33">
        <v>2840.13</v>
      </c>
      <c r="O32" s="52"/>
      <c r="P32" s="52"/>
      <c r="Q32" s="52"/>
      <c r="R32" s="50"/>
      <c r="S32" s="33">
        <v>2861.609</v>
      </c>
      <c r="T32" s="33">
        <v>2648.45</v>
      </c>
      <c r="U32" s="33">
        <v>2717.302</v>
      </c>
      <c r="V32" s="33">
        <v>2717.302</v>
      </c>
      <c r="W32" s="50"/>
      <c r="Y32" s="15" t="s">
        <v>31</v>
      </c>
      <c r="Z32" s="15">
        <f>STDEV(E$3:E$52)</f>
        <v>2.835468023</v>
      </c>
      <c r="AA32" s="15">
        <f>STDEV(J$3:J$52)</f>
        <v>3.432275905</v>
      </c>
      <c r="AB32" s="15">
        <f>STDEV(O3:O121)</f>
        <v>918.0549748</v>
      </c>
    </row>
    <row r="33" ht="14.25" customHeight="1">
      <c r="B33" s="55">
        <v>9.47</v>
      </c>
      <c r="C33" s="55">
        <v>5.29</v>
      </c>
      <c r="D33" s="55">
        <v>10.0</v>
      </c>
      <c r="E33" s="55">
        <v>6.52</v>
      </c>
      <c r="F33" s="28"/>
      <c r="G33" s="55">
        <v>5.12</v>
      </c>
      <c r="H33" s="55">
        <v>6.24</v>
      </c>
      <c r="I33" s="55">
        <v>7.59</v>
      </c>
      <c r="J33" s="55">
        <v>8.05</v>
      </c>
      <c r="K33" s="28"/>
      <c r="M33" s="51"/>
      <c r="N33" s="33">
        <v>2807.264</v>
      </c>
      <c r="O33" s="52"/>
      <c r="P33" s="52"/>
      <c r="Q33" s="52"/>
      <c r="R33" s="50"/>
      <c r="S33" s="33">
        <v>4259.082</v>
      </c>
      <c r="T33" s="33">
        <v>2188.898</v>
      </c>
      <c r="U33" s="33">
        <v>2383.515</v>
      </c>
      <c r="V33" s="33">
        <v>2742.902</v>
      </c>
      <c r="W33" s="50"/>
      <c r="Y33" s="15" t="s">
        <v>33</v>
      </c>
      <c r="Z33" s="15" t="str">
        <f t="shared" ref="Z33:AA33" si="6">STDEV(#REF!)</f>
        <v>#REF!</v>
      </c>
      <c r="AA33" s="15" t="str">
        <f t="shared" si="6"/>
        <v>#REF!</v>
      </c>
      <c r="AB33" s="15">
        <f>STDEV(P3:P178)</f>
        <v>634.2505215</v>
      </c>
    </row>
    <row r="34" ht="14.25" customHeight="1">
      <c r="B34" s="55">
        <v>10.98</v>
      </c>
      <c r="C34" s="55">
        <v>7.57</v>
      </c>
      <c r="D34" s="55">
        <v>8.4</v>
      </c>
      <c r="E34" s="55">
        <v>7.24</v>
      </c>
      <c r="F34" s="28"/>
      <c r="G34" s="55">
        <v>4.61</v>
      </c>
      <c r="H34" s="55">
        <v>6.18</v>
      </c>
      <c r="I34" s="55">
        <v>4.07</v>
      </c>
      <c r="J34" s="55">
        <v>11.75</v>
      </c>
      <c r="K34" s="28"/>
      <c r="M34" s="51"/>
      <c r="N34" s="33">
        <v>2779.372</v>
      </c>
      <c r="O34" s="52"/>
      <c r="P34" s="52"/>
      <c r="Q34" s="52"/>
      <c r="R34" s="50"/>
      <c r="S34" s="33">
        <v>1970.488</v>
      </c>
      <c r="T34" s="33">
        <v>3640.646</v>
      </c>
      <c r="U34" s="52"/>
      <c r="V34" s="33">
        <v>3532.492</v>
      </c>
      <c r="W34" s="49"/>
      <c r="X34" s="1" t="s">
        <v>92</v>
      </c>
    </row>
    <row r="35" ht="14.25" customHeight="1">
      <c r="B35" s="55">
        <v>7.04</v>
      </c>
      <c r="C35" s="55">
        <v>11.46</v>
      </c>
      <c r="D35" s="55">
        <v>3.71</v>
      </c>
      <c r="E35" s="55">
        <v>6.12</v>
      </c>
      <c r="F35" s="28"/>
      <c r="G35" s="55">
        <v>8.24</v>
      </c>
      <c r="H35" s="55">
        <v>4.27</v>
      </c>
      <c r="I35" s="55">
        <v>4.97</v>
      </c>
      <c r="J35" s="55">
        <v>12.19</v>
      </c>
      <c r="K35" s="28"/>
      <c r="M35" s="51"/>
      <c r="N35" s="33">
        <v>2745.36</v>
      </c>
      <c r="O35" s="52"/>
      <c r="P35" s="52"/>
      <c r="Q35" s="52"/>
      <c r="R35" s="50"/>
      <c r="S35" s="52"/>
      <c r="T35" s="33">
        <v>3262.83</v>
      </c>
      <c r="U35" s="52"/>
      <c r="V35" s="52"/>
      <c r="W35" s="50"/>
    </row>
    <row r="36" ht="14.25" customHeight="1">
      <c r="B36" s="55">
        <v>9.3</v>
      </c>
      <c r="C36" s="55">
        <v>4.84</v>
      </c>
      <c r="D36" s="55">
        <v>12.88</v>
      </c>
      <c r="E36" s="55">
        <v>7.45</v>
      </c>
      <c r="F36" s="28"/>
      <c r="G36" s="55">
        <v>9.37</v>
      </c>
      <c r="H36" s="55">
        <v>5.4</v>
      </c>
      <c r="I36" s="55">
        <v>3.8</v>
      </c>
      <c r="J36" s="55">
        <v>8.88</v>
      </c>
      <c r="K36" s="28"/>
      <c r="M36" s="51"/>
      <c r="N36" s="33">
        <v>2836.677</v>
      </c>
      <c r="O36" s="52"/>
      <c r="P36" s="52"/>
      <c r="Q36" s="52"/>
      <c r="R36" s="50"/>
      <c r="S36" s="52"/>
      <c r="T36" s="33">
        <v>3481.087</v>
      </c>
      <c r="U36" s="52"/>
      <c r="V36" s="52"/>
      <c r="W36" s="50"/>
    </row>
    <row r="37" ht="14.25" customHeight="1">
      <c r="B37" s="55">
        <v>8.13</v>
      </c>
      <c r="C37" s="55">
        <v>9.15</v>
      </c>
      <c r="D37" s="55">
        <v>6.08</v>
      </c>
      <c r="E37" s="55">
        <v>7.72</v>
      </c>
      <c r="F37" s="28"/>
      <c r="G37" s="55">
        <v>6.84</v>
      </c>
      <c r="H37" s="55">
        <v>12.2</v>
      </c>
      <c r="I37" s="55">
        <v>3.03</v>
      </c>
      <c r="J37" s="55">
        <v>6.64</v>
      </c>
      <c r="K37" s="28"/>
      <c r="M37" s="51"/>
      <c r="N37" s="33">
        <v>3760.772</v>
      </c>
      <c r="O37" s="52"/>
      <c r="P37" s="52"/>
      <c r="Q37" s="52"/>
      <c r="R37" s="50"/>
      <c r="S37" s="52"/>
      <c r="T37" s="33">
        <v>2355.955</v>
      </c>
      <c r="U37" s="52"/>
      <c r="V37" s="52"/>
      <c r="W37" s="50"/>
      <c r="Z37" s="13" t="s">
        <v>56</v>
      </c>
      <c r="AA37" s="13" t="s">
        <v>57</v>
      </c>
      <c r="AB37" s="13" t="s">
        <v>58</v>
      </c>
    </row>
    <row r="38" ht="14.25" customHeight="1">
      <c r="B38" s="55">
        <v>8.44</v>
      </c>
      <c r="C38" s="55">
        <v>10.47</v>
      </c>
      <c r="D38" s="55">
        <v>6.53</v>
      </c>
      <c r="E38" s="55">
        <v>3.95</v>
      </c>
      <c r="F38" s="28"/>
      <c r="G38" s="55">
        <v>3.74</v>
      </c>
      <c r="H38" s="55">
        <v>8.66</v>
      </c>
      <c r="I38" s="55">
        <v>3.69</v>
      </c>
      <c r="J38" s="55">
        <v>8.51</v>
      </c>
      <c r="K38" s="28"/>
      <c r="M38" s="51"/>
      <c r="N38" s="33">
        <v>2803.497</v>
      </c>
      <c r="O38" s="52"/>
      <c r="P38" s="52"/>
      <c r="Q38" s="52"/>
      <c r="R38" s="50"/>
      <c r="S38" s="52"/>
      <c r="T38" s="52"/>
      <c r="U38" s="52"/>
      <c r="V38" s="52"/>
      <c r="W38" s="50"/>
      <c r="Y38" s="15" t="s">
        <v>28</v>
      </c>
      <c r="Z38" s="36">
        <f t="shared" ref="Z38:AB38" si="7">(Z29/Z3)</f>
        <v>0.3852273875</v>
      </c>
      <c r="AA38" s="36">
        <f t="shared" si="7"/>
        <v>0.4111038334</v>
      </c>
      <c r="AB38" s="36">
        <f t="shared" si="7"/>
        <v>0.2793605424</v>
      </c>
    </row>
    <row r="39" ht="14.25" customHeight="1">
      <c r="B39" s="55">
        <v>4.4</v>
      </c>
      <c r="C39" s="55">
        <v>3.72</v>
      </c>
      <c r="D39" s="55">
        <v>9.26</v>
      </c>
      <c r="E39" s="55">
        <v>7.12</v>
      </c>
      <c r="F39" s="28"/>
      <c r="G39" s="55">
        <v>5.14</v>
      </c>
      <c r="H39" s="55">
        <v>6.74</v>
      </c>
      <c r="I39" s="55">
        <v>3.55</v>
      </c>
      <c r="J39" s="55">
        <v>12.48</v>
      </c>
      <c r="K39" s="28"/>
      <c r="M39" s="51"/>
      <c r="N39" s="33">
        <v>3855.347</v>
      </c>
      <c r="O39" s="52"/>
      <c r="P39" s="52"/>
      <c r="Q39" s="52"/>
      <c r="R39" s="50"/>
      <c r="S39" s="52"/>
      <c r="T39" s="52"/>
      <c r="U39" s="52"/>
      <c r="V39" s="52"/>
      <c r="W39" s="50"/>
      <c r="Y39" s="15" t="s">
        <v>29</v>
      </c>
      <c r="Z39" s="36">
        <f t="shared" ref="Z39:AB39" si="8">(Z30/Z4)</f>
        <v>0.2941669637</v>
      </c>
      <c r="AA39" s="36">
        <f t="shared" si="8"/>
        <v>0.4326677324</v>
      </c>
      <c r="AB39" s="36" t="str">
        <f t="shared" si="8"/>
        <v>#DIV/0!</v>
      </c>
    </row>
    <row r="40" ht="14.25" customHeight="1">
      <c r="B40" s="55">
        <v>2.91</v>
      </c>
      <c r="C40" s="55">
        <v>6.18</v>
      </c>
      <c r="D40" s="55">
        <v>8.99</v>
      </c>
      <c r="E40" s="55">
        <v>6.16</v>
      </c>
      <c r="F40" s="28"/>
      <c r="G40" s="55">
        <v>6.59</v>
      </c>
      <c r="H40" s="55">
        <v>4.66</v>
      </c>
      <c r="I40" s="55">
        <v>8.0</v>
      </c>
      <c r="J40" s="55">
        <v>4.79</v>
      </c>
      <c r="K40" s="28"/>
      <c r="M40" s="51"/>
      <c r="N40" s="33">
        <v>3824.414</v>
      </c>
      <c r="O40" s="52"/>
      <c r="P40" s="52"/>
      <c r="Q40" s="52"/>
      <c r="R40" s="50"/>
      <c r="S40" s="52"/>
      <c r="T40" s="52"/>
      <c r="U40" s="52"/>
      <c r="V40" s="52"/>
      <c r="W40" s="50"/>
      <c r="Y40" s="15" t="s">
        <v>30</v>
      </c>
      <c r="Z40" s="36">
        <f t="shared" ref="Z40:AB40" si="9">(Z31/Z5)</f>
        <v>0.3851274864</v>
      </c>
      <c r="AA40" s="36">
        <f t="shared" si="9"/>
        <v>0.5085935109</v>
      </c>
      <c r="AB40" s="36" t="str">
        <f t="shared" si="9"/>
        <v>#DIV/0!</v>
      </c>
    </row>
    <row r="41" ht="14.25" customHeight="1">
      <c r="B41" s="55">
        <v>10.55</v>
      </c>
      <c r="C41" s="55">
        <v>7.42</v>
      </c>
      <c r="D41" s="55">
        <v>7.96</v>
      </c>
      <c r="E41" s="55">
        <v>8.11</v>
      </c>
      <c r="F41" s="28"/>
      <c r="G41" s="55">
        <v>11.36</v>
      </c>
      <c r="H41" s="55">
        <v>4.32</v>
      </c>
      <c r="I41" s="55">
        <v>9.76</v>
      </c>
      <c r="J41" s="55">
        <v>3.84</v>
      </c>
      <c r="K41" s="28"/>
      <c r="M41" s="51"/>
      <c r="N41" s="33">
        <v>2483.127</v>
      </c>
      <c r="O41" s="52"/>
      <c r="P41" s="52"/>
      <c r="Q41" s="52"/>
      <c r="R41" s="50"/>
      <c r="S41" s="52"/>
      <c r="T41" s="52"/>
      <c r="U41" s="52"/>
      <c r="V41" s="52"/>
      <c r="W41" s="50"/>
      <c r="Y41" s="15" t="s">
        <v>31</v>
      </c>
      <c r="Z41" s="36">
        <f t="shared" ref="Z41:AB41" si="10">(Z32/Z6)</f>
        <v>0.3630212237</v>
      </c>
      <c r="AA41" s="36">
        <f t="shared" si="10"/>
        <v>0.4064149557</v>
      </c>
      <c r="AB41" s="36" t="str">
        <f t="shared" si="10"/>
        <v>#DIV/0!</v>
      </c>
    </row>
    <row r="42" ht="14.25" customHeight="1">
      <c r="B42" s="55">
        <v>7.25</v>
      </c>
      <c r="C42" s="55">
        <v>8.48</v>
      </c>
      <c r="D42" s="55">
        <v>9.89</v>
      </c>
      <c r="E42" s="55">
        <v>6.96</v>
      </c>
      <c r="F42" s="28"/>
      <c r="G42" s="55">
        <v>8.34</v>
      </c>
      <c r="H42" s="55">
        <v>6.96</v>
      </c>
      <c r="I42" s="55">
        <v>5.37</v>
      </c>
      <c r="J42" s="55">
        <v>3.95</v>
      </c>
      <c r="K42" s="28"/>
      <c r="M42" s="51"/>
      <c r="N42" s="52"/>
      <c r="O42" s="52"/>
      <c r="P42" s="52"/>
      <c r="Q42" s="52"/>
      <c r="R42" s="50"/>
      <c r="S42" s="52"/>
      <c r="T42" s="52"/>
      <c r="U42" s="52"/>
      <c r="V42" s="52"/>
      <c r="W42" s="50"/>
      <c r="Z42" s="36"/>
      <c r="AA42" s="36"/>
      <c r="AB42" s="36"/>
    </row>
    <row r="43" ht="14.25" customHeight="1">
      <c r="D43" s="33"/>
      <c r="E43" s="33"/>
      <c r="F43" s="28"/>
      <c r="G43" s="33"/>
      <c r="K43" s="28"/>
      <c r="M43" s="51"/>
      <c r="N43" s="52"/>
      <c r="O43" s="52"/>
      <c r="P43" s="52"/>
      <c r="Q43" s="52"/>
      <c r="R43" s="50"/>
      <c r="S43" s="52"/>
      <c r="T43" s="52"/>
      <c r="U43" s="52"/>
      <c r="V43" s="52"/>
      <c r="W43" s="50"/>
    </row>
    <row r="44" ht="14.25" customHeight="1">
      <c r="D44" s="33"/>
      <c r="E44" s="33"/>
      <c r="F44" s="28"/>
      <c r="G44" s="33"/>
      <c r="K44" s="28"/>
      <c r="M44" s="51"/>
      <c r="N44" s="52"/>
      <c r="O44" s="52"/>
      <c r="P44" s="52"/>
      <c r="Q44" s="52"/>
      <c r="R44" s="50"/>
      <c r="S44" s="52"/>
      <c r="T44" s="52"/>
      <c r="U44" s="52"/>
      <c r="V44" s="52"/>
      <c r="W44" s="50"/>
    </row>
    <row r="45" ht="14.25" customHeight="1">
      <c r="D45" s="33"/>
      <c r="E45" s="33"/>
      <c r="F45" s="28"/>
      <c r="G45" s="33"/>
      <c r="K45" s="28"/>
      <c r="M45" s="51"/>
      <c r="N45" s="52"/>
      <c r="O45" s="52"/>
      <c r="P45" s="52"/>
      <c r="Q45" s="52"/>
      <c r="R45" s="50"/>
      <c r="S45" s="52"/>
      <c r="T45" s="52"/>
      <c r="U45" s="52"/>
      <c r="V45" s="52"/>
      <c r="W45" s="50"/>
    </row>
    <row r="46" ht="14.25" customHeight="1">
      <c r="D46" s="33"/>
      <c r="E46" s="33"/>
      <c r="F46" s="28"/>
      <c r="G46" s="33"/>
      <c r="K46" s="28"/>
      <c r="M46" s="51"/>
      <c r="N46" s="52"/>
      <c r="O46" s="52"/>
      <c r="P46" s="52"/>
      <c r="Q46" s="52"/>
      <c r="R46" s="50"/>
      <c r="S46" s="52"/>
      <c r="T46" s="52"/>
      <c r="U46" s="52"/>
      <c r="V46" s="52"/>
      <c r="W46" s="50"/>
    </row>
    <row r="47" ht="14.25" customHeight="1">
      <c r="D47" s="33"/>
      <c r="E47" s="33"/>
      <c r="F47" s="28"/>
      <c r="G47" s="33"/>
      <c r="K47" s="28"/>
      <c r="M47" s="51"/>
      <c r="N47" s="52"/>
      <c r="O47" s="52"/>
      <c r="P47" s="52"/>
      <c r="Q47" s="52"/>
      <c r="R47" s="50"/>
      <c r="S47" s="52"/>
      <c r="T47" s="52"/>
      <c r="U47" s="52"/>
      <c r="V47" s="52"/>
      <c r="W47" s="50"/>
    </row>
    <row r="48" ht="14.25" customHeight="1">
      <c r="D48" s="33"/>
      <c r="E48" s="33"/>
      <c r="F48" s="28"/>
      <c r="G48" s="33"/>
      <c r="K48" s="28"/>
      <c r="M48" s="51"/>
      <c r="N48" s="52"/>
      <c r="O48" s="52"/>
      <c r="P48" s="52"/>
      <c r="Q48" s="52"/>
      <c r="R48" s="50"/>
      <c r="S48" s="52"/>
      <c r="T48" s="52"/>
      <c r="U48" s="52"/>
      <c r="V48" s="52"/>
      <c r="W48" s="50"/>
    </row>
    <row r="49" ht="14.25" customHeight="1">
      <c r="D49" s="33"/>
      <c r="E49" s="33"/>
      <c r="F49" s="28"/>
      <c r="G49" s="33"/>
      <c r="K49" s="28"/>
      <c r="M49" s="51"/>
      <c r="N49" s="52"/>
      <c r="O49" s="52"/>
      <c r="P49" s="52"/>
      <c r="Q49" s="52"/>
      <c r="R49" s="50"/>
      <c r="S49" s="52"/>
      <c r="T49" s="52"/>
      <c r="U49" s="52"/>
      <c r="V49" s="52"/>
      <c r="W49" s="50"/>
    </row>
    <row r="50" ht="14.25" customHeight="1">
      <c r="D50" s="33"/>
      <c r="E50" s="33"/>
      <c r="F50" s="28"/>
      <c r="G50" s="33"/>
      <c r="K50" s="28"/>
      <c r="M50" s="51"/>
      <c r="N50" s="52"/>
      <c r="O50" s="52"/>
      <c r="P50" s="52"/>
      <c r="Q50" s="52"/>
      <c r="R50" s="50"/>
      <c r="S50" s="52"/>
      <c r="T50" s="52"/>
      <c r="U50" s="52"/>
      <c r="V50" s="52"/>
      <c r="W50" s="50"/>
    </row>
    <row r="51" ht="14.25" customHeight="1">
      <c r="D51" s="33"/>
      <c r="E51" s="33"/>
      <c r="F51" s="28"/>
      <c r="G51" s="33"/>
      <c r="K51" s="28"/>
      <c r="M51" s="51"/>
      <c r="N51" s="52"/>
      <c r="O51" s="52"/>
      <c r="P51" s="52"/>
      <c r="Q51" s="52"/>
      <c r="R51" s="50"/>
      <c r="S51" s="52"/>
      <c r="T51" s="52"/>
      <c r="U51" s="52"/>
      <c r="V51" s="52"/>
      <c r="W51" s="50"/>
    </row>
    <row r="52" ht="14.25" customHeight="1">
      <c r="D52" s="33"/>
      <c r="E52" s="33"/>
      <c r="F52" s="28"/>
      <c r="G52" s="33"/>
      <c r="K52" s="28"/>
      <c r="M52" s="51"/>
      <c r="N52" s="52"/>
      <c r="O52" s="52"/>
      <c r="P52" s="52"/>
      <c r="Q52" s="52"/>
      <c r="R52" s="50"/>
      <c r="S52" s="52"/>
      <c r="T52" s="52"/>
      <c r="U52" s="52"/>
      <c r="V52" s="52"/>
      <c r="W52" s="50"/>
    </row>
    <row r="53" ht="14.25" customHeight="1">
      <c r="D53" s="33"/>
      <c r="E53" s="33"/>
      <c r="F53" s="28"/>
      <c r="G53" s="33"/>
      <c r="K53" s="28"/>
      <c r="M53" s="51"/>
      <c r="N53" s="52"/>
      <c r="O53" s="52"/>
      <c r="P53" s="52"/>
      <c r="Q53" s="52"/>
      <c r="R53" s="50"/>
      <c r="S53" s="52"/>
      <c r="T53" s="52"/>
      <c r="U53" s="52"/>
      <c r="V53" s="52"/>
      <c r="W53" s="50"/>
    </row>
    <row r="54" ht="14.25" customHeight="1">
      <c r="D54" s="33"/>
      <c r="E54" s="33"/>
      <c r="F54" s="28"/>
      <c r="G54" s="33"/>
      <c r="K54" s="28"/>
      <c r="M54" s="51"/>
      <c r="N54" s="52"/>
      <c r="O54" s="52"/>
      <c r="P54" s="52"/>
      <c r="Q54" s="52"/>
      <c r="R54" s="50"/>
      <c r="S54" s="52"/>
      <c r="T54" s="52"/>
      <c r="U54" s="52"/>
      <c r="V54" s="52"/>
      <c r="W54" s="50"/>
    </row>
    <row r="55" ht="14.25" customHeight="1">
      <c r="D55" s="33"/>
      <c r="E55" s="33"/>
      <c r="F55" s="28"/>
      <c r="G55" s="33"/>
      <c r="K55" s="28"/>
      <c r="M55" s="51"/>
      <c r="N55" s="52"/>
      <c r="O55" s="52"/>
      <c r="P55" s="52"/>
      <c r="Q55" s="52"/>
      <c r="R55" s="50"/>
      <c r="S55" s="52"/>
      <c r="T55" s="52"/>
      <c r="U55" s="52"/>
      <c r="V55" s="52"/>
      <c r="W55" s="50"/>
    </row>
    <row r="56" ht="14.25" customHeight="1">
      <c r="D56" s="33"/>
      <c r="E56" s="33"/>
      <c r="F56" s="28"/>
      <c r="G56" s="33"/>
      <c r="K56" s="28"/>
      <c r="M56" s="51"/>
      <c r="N56" s="52"/>
      <c r="O56" s="52"/>
      <c r="P56" s="52"/>
      <c r="Q56" s="52"/>
      <c r="R56" s="50"/>
      <c r="S56" s="52"/>
      <c r="T56" s="52"/>
      <c r="U56" s="52"/>
      <c r="V56" s="52"/>
      <c r="W56" s="50"/>
    </row>
    <row r="57" ht="14.25" customHeight="1">
      <c r="D57" s="33"/>
      <c r="E57" s="33"/>
      <c r="F57" s="28"/>
      <c r="G57" s="33"/>
      <c r="K57" s="28"/>
      <c r="M57" s="51"/>
      <c r="N57" s="52"/>
      <c r="O57" s="52"/>
      <c r="P57" s="52"/>
      <c r="Q57" s="52"/>
      <c r="R57" s="50"/>
      <c r="S57" s="52"/>
      <c r="T57" s="52"/>
      <c r="U57" s="52"/>
      <c r="V57" s="52"/>
      <c r="W57" s="50"/>
    </row>
    <row r="58" ht="14.25" customHeight="1">
      <c r="D58" s="33"/>
      <c r="E58" s="33"/>
      <c r="F58" s="28"/>
      <c r="G58" s="33"/>
      <c r="K58" s="28"/>
      <c r="M58" s="51"/>
      <c r="N58" s="52"/>
      <c r="O58" s="52"/>
      <c r="P58" s="52"/>
      <c r="Q58" s="52"/>
      <c r="R58" s="50"/>
      <c r="S58" s="52"/>
      <c r="T58" s="52"/>
      <c r="U58" s="52"/>
      <c r="V58" s="52"/>
      <c r="W58" s="50"/>
    </row>
    <row r="59" ht="14.25" customHeight="1">
      <c r="D59" s="33"/>
      <c r="F59" s="28"/>
      <c r="G59" s="33"/>
      <c r="K59" s="28"/>
      <c r="M59" s="51"/>
      <c r="N59" s="52"/>
      <c r="O59" s="52"/>
      <c r="P59" s="52"/>
      <c r="Q59" s="52"/>
      <c r="R59" s="50"/>
      <c r="S59" s="52"/>
      <c r="T59" s="52"/>
      <c r="U59" s="52"/>
      <c r="V59" s="52"/>
      <c r="W59" s="50"/>
    </row>
    <row r="60" ht="14.25" customHeight="1">
      <c r="D60" s="33"/>
      <c r="F60" s="28"/>
      <c r="G60" s="33"/>
      <c r="K60" s="28"/>
      <c r="M60" s="51"/>
      <c r="N60" s="52"/>
      <c r="O60" s="52"/>
      <c r="P60" s="52"/>
      <c r="Q60" s="52"/>
      <c r="R60" s="50"/>
      <c r="S60" s="52"/>
      <c r="T60" s="52"/>
      <c r="U60" s="52"/>
      <c r="V60" s="52"/>
      <c r="W60" s="50"/>
    </row>
    <row r="61" ht="14.25" customHeight="1">
      <c r="D61" s="33"/>
      <c r="F61" s="28"/>
      <c r="G61" s="33"/>
      <c r="K61" s="28"/>
      <c r="M61" s="51"/>
      <c r="N61" s="52"/>
      <c r="O61" s="52"/>
      <c r="P61" s="52"/>
      <c r="Q61" s="52"/>
      <c r="R61" s="50"/>
      <c r="S61" s="52"/>
      <c r="T61" s="52"/>
      <c r="U61" s="52"/>
      <c r="V61" s="52"/>
      <c r="W61" s="50"/>
    </row>
    <row r="62" ht="14.25" customHeight="1">
      <c r="D62" s="33"/>
      <c r="F62" s="28"/>
      <c r="G62" s="33"/>
      <c r="K62" s="28"/>
      <c r="M62" s="51"/>
      <c r="N62" s="52"/>
      <c r="O62" s="52"/>
      <c r="P62" s="52"/>
      <c r="Q62" s="52"/>
      <c r="R62" s="50"/>
      <c r="S62" s="52"/>
      <c r="T62" s="52"/>
      <c r="U62" s="52"/>
      <c r="V62" s="52"/>
      <c r="W62" s="50"/>
    </row>
    <row r="63" ht="14.25" customHeight="1">
      <c r="D63" s="33"/>
      <c r="F63" s="28"/>
      <c r="G63" s="33"/>
      <c r="K63" s="28"/>
      <c r="M63" s="51"/>
      <c r="N63" s="52"/>
      <c r="O63" s="52"/>
      <c r="P63" s="52"/>
      <c r="Q63" s="52"/>
      <c r="R63" s="50"/>
      <c r="S63" s="52"/>
      <c r="T63" s="52"/>
      <c r="U63" s="52"/>
      <c r="V63" s="52"/>
      <c r="W63" s="50"/>
    </row>
    <row r="64" ht="14.25" customHeight="1">
      <c r="D64" s="33"/>
      <c r="F64" s="28"/>
      <c r="G64" s="33"/>
      <c r="K64" s="28"/>
      <c r="M64" s="51"/>
      <c r="N64" s="52"/>
      <c r="O64" s="52"/>
      <c r="P64" s="52"/>
      <c r="Q64" s="52"/>
      <c r="R64" s="50"/>
      <c r="S64" s="52"/>
      <c r="T64" s="52"/>
      <c r="U64" s="52"/>
      <c r="V64" s="52"/>
      <c r="W64" s="50"/>
    </row>
    <row r="65" ht="14.25" customHeight="1">
      <c r="D65" s="33"/>
      <c r="F65" s="28"/>
      <c r="G65" s="33"/>
      <c r="K65" s="28"/>
      <c r="M65" s="51"/>
      <c r="N65" s="52"/>
      <c r="O65" s="52"/>
      <c r="P65" s="52"/>
      <c r="Q65" s="52"/>
      <c r="R65" s="50"/>
      <c r="S65" s="52"/>
      <c r="T65" s="52"/>
      <c r="U65" s="52"/>
      <c r="V65" s="52"/>
      <c r="W65" s="50"/>
    </row>
    <row r="66" ht="14.25" customHeight="1">
      <c r="D66" s="33"/>
      <c r="F66" s="28"/>
      <c r="G66" s="33"/>
      <c r="K66" s="28"/>
      <c r="M66" s="51"/>
      <c r="N66" s="52"/>
      <c r="O66" s="52"/>
      <c r="P66" s="52"/>
      <c r="Q66" s="52"/>
      <c r="R66" s="50"/>
      <c r="S66" s="52"/>
      <c r="T66" s="52"/>
      <c r="U66" s="52"/>
      <c r="V66" s="52"/>
      <c r="W66" s="50"/>
    </row>
    <row r="67" ht="14.25" customHeight="1">
      <c r="D67" s="56"/>
      <c r="F67" s="28"/>
      <c r="K67" s="28"/>
      <c r="M67" s="51"/>
      <c r="N67" s="52"/>
      <c r="O67" s="52"/>
      <c r="P67" s="52"/>
      <c r="Q67" s="52"/>
      <c r="R67" s="50"/>
      <c r="S67" s="52"/>
      <c r="T67" s="52"/>
      <c r="U67" s="52"/>
      <c r="V67" s="52"/>
      <c r="W67" s="50"/>
    </row>
    <row r="68" ht="14.25" customHeight="1">
      <c r="D68" s="56"/>
      <c r="F68" s="28"/>
      <c r="K68" s="28"/>
      <c r="M68" s="51"/>
      <c r="N68" s="52"/>
      <c r="O68" s="52"/>
      <c r="P68" s="52"/>
      <c r="Q68" s="52"/>
      <c r="R68" s="50"/>
      <c r="S68" s="52"/>
      <c r="T68" s="52"/>
      <c r="U68" s="52"/>
      <c r="V68" s="52"/>
      <c r="W68" s="50"/>
    </row>
    <row r="69" ht="14.25" customHeight="1">
      <c r="F69" s="28"/>
      <c r="K69" s="28"/>
      <c r="M69" s="51"/>
      <c r="N69" s="52"/>
      <c r="O69" s="52"/>
      <c r="P69" s="52"/>
      <c r="Q69" s="52"/>
      <c r="R69" s="50"/>
      <c r="S69" s="52"/>
      <c r="T69" s="52"/>
      <c r="U69" s="52"/>
      <c r="V69" s="52"/>
      <c r="W69" s="50"/>
    </row>
    <row r="70" ht="14.25" customHeight="1">
      <c r="F70" s="28"/>
      <c r="K70" s="28"/>
      <c r="M70" s="51"/>
      <c r="N70" s="52"/>
      <c r="O70" s="52"/>
      <c r="P70" s="52"/>
      <c r="Q70" s="52"/>
      <c r="R70" s="50"/>
      <c r="S70" s="52"/>
      <c r="T70" s="52"/>
      <c r="U70" s="52"/>
      <c r="V70" s="52"/>
      <c r="W70" s="50"/>
    </row>
    <row r="71" ht="14.25" customHeight="1">
      <c r="F71" s="28"/>
      <c r="K71" s="28"/>
      <c r="M71" s="51"/>
      <c r="N71" s="52"/>
      <c r="O71" s="52"/>
      <c r="P71" s="52"/>
      <c r="Q71" s="52"/>
      <c r="R71" s="50"/>
      <c r="S71" s="52"/>
      <c r="T71" s="52"/>
      <c r="U71" s="52"/>
      <c r="V71" s="52"/>
      <c r="W71" s="50"/>
    </row>
    <row r="72" ht="14.25" customHeight="1">
      <c r="F72" s="28"/>
      <c r="K72" s="28"/>
      <c r="M72" s="51"/>
      <c r="N72" s="52"/>
      <c r="O72" s="52"/>
      <c r="P72" s="52"/>
      <c r="Q72" s="52"/>
      <c r="R72" s="50"/>
      <c r="S72" s="52"/>
      <c r="T72" s="52"/>
      <c r="U72" s="52"/>
      <c r="V72" s="52"/>
      <c r="W72" s="50"/>
    </row>
    <row r="73" ht="14.25" customHeight="1">
      <c r="F73" s="28"/>
      <c r="K73" s="28"/>
      <c r="M73" s="51"/>
      <c r="N73" s="52"/>
      <c r="O73" s="52"/>
      <c r="P73" s="52"/>
      <c r="Q73" s="52"/>
      <c r="R73" s="50"/>
      <c r="S73" s="52"/>
      <c r="T73" s="52"/>
      <c r="U73" s="52"/>
      <c r="V73" s="52"/>
      <c r="W73" s="50"/>
    </row>
    <row r="74" ht="14.25" customHeight="1">
      <c r="F74" s="28"/>
      <c r="K74" s="28"/>
      <c r="M74" s="51"/>
      <c r="N74" s="52"/>
      <c r="O74" s="52"/>
      <c r="P74" s="52"/>
      <c r="Q74" s="52"/>
      <c r="R74" s="50"/>
      <c r="S74" s="52"/>
      <c r="T74" s="52"/>
      <c r="U74" s="52"/>
      <c r="V74" s="52"/>
      <c r="W74" s="50"/>
    </row>
    <row r="75" ht="14.25" customHeight="1">
      <c r="F75" s="28"/>
      <c r="K75" s="28"/>
      <c r="M75" s="51"/>
      <c r="N75" s="52"/>
      <c r="O75" s="52"/>
      <c r="P75" s="52"/>
      <c r="Q75" s="52"/>
      <c r="R75" s="50"/>
      <c r="S75" s="52"/>
      <c r="T75" s="52"/>
      <c r="U75" s="52"/>
      <c r="V75" s="52"/>
      <c r="W75" s="50"/>
    </row>
    <row r="76" ht="14.25" customHeight="1">
      <c r="F76" s="28"/>
      <c r="K76" s="28"/>
      <c r="M76" s="51"/>
      <c r="N76" s="52"/>
      <c r="O76" s="52"/>
      <c r="P76" s="52"/>
      <c r="Q76" s="52"/>
      <c r="R76" s="50"/>
      <c r="S76" s="52"/>
      <c r="T76" s="52"/>
      <c r="U76" s="52"/>
      <c r="V76" s="52"/>
      <c r="W76" s="50"/>
    </row>
    <row r="77" ht="14.25" customHeight="1">
      <c r="F77" s="28"/>
      <c r="K77" s="28"/>
      <c r="M77" s="51"/>
      <c r="N77" s="52"/>
      <c r="O77" s="52"/>
      <c r="P77" s="52"/>
      <c r="Q77" s="52"/>
      <c r="R77" s="50"/>
      <c r="S77" s="52"/>
      <c r="T77" s="52"/>
      <c r="U77" s="52"/>
      <c r="V77" s="52"/>
      <c r="W77" s="50"/>
    </row>
    <row r="78" ht="14.25" customHeight="1">
      <c r="F78" s="28"/>
      <c r="K78" s="28"/>
      <c r="M78" s="51"/>
      <c r="N78" s="52"/>
      <c r="O78" s="52"/>
      <c r="P78" s="52"/>
      <c r="Q78" s="52"/>
      <c r="R78" s="50"/>
      <c r="S78" s="52"/>
      <c r="T78" s="52"/>
      <c r="U78" s="52"/>
      <c r="V78" s="52"/>
      <c r="W78" s="50"/>
    </row>
    <row r="79" ht="14.25" customHeight="1">
      <c r="F79" s="28"/>
      <c r="K79" s="28"/>
      <c r="M79" s="51"/>
      <c r="N79" s="52"/>
      <c r="O79" s="52"/>
      <c r="P79" s="52"/>
      <c r="Q79" s="52"/>
      <c r="R79" s="50"/>
      <c r="S79" s="52"/>
      <c r="T79" s="52"/>
      <c r="U79" s="52"/>
      <c r="V79" s="52"/>
      <c r="W79" s="50"/>
    </row>
    <row r="80" ht="14.25" customHeight="1">
      <c r="F80" s="28"/>
      <c r="K80" s="28"/>
      <c r="M80" s="51"/>
      <c r="N80" s="52"/>
      <c r="O80" s="52"/>
      <c r="P80" s="52"/>
      <c r="Q80" s="52"/>
      <c r="R80" s="50"/>
      <c r="S80" s="52"/>
      <c r="T80" s="52"/>
      <c r="U80" s="52"/>
      <c r="V80" s="52"/>
      <c r="W80" s="50"/>
    </row>
    <row r="81" ht="14.25" customHeight="1">
      <c r="F81" s="28"/>
      <c r="K81" s="28"/>
      <c r="M81" s="51"/>
      <c r="N81" s="52"/>
      <c r="O81" s="52"/>
      <c r="P81" s="52"/>
      <c r="Q81" s="52"/>
      <c r="R81" s="50"/>
      <c r="S81" s="52"/>
      <c r="T81" s="52"/>
      <c r="U81" s="52"/>
      <c r="V81" s="52"/>
      <c r="W81" s="50"/>
    </row>
    <row r="82" ht="14.25" customHeight="1">
      <c r="F82" s="28"/>
      <c r="K82" s="28"/>
      <c r="M82" s="51"/>
      <c r="N82" s="52"/>
      <c r="O82" s="52"/>
      <c r="P82" s="52"/>
      <c r="Q82" s="52"/>
      <c r="R82" s="50"/>
      <c r="S82" s="52"/>
      <c r="T82" s="52"/>
      <c r="U82" s="52"/>
      <c r="V82" s="52"/>
      <c r="W82" s="50"/>
    </row>
    <row r="83" ht="14.25" customHeight="1">
      <c r="F83" s="28"/>
      <c r="K83" s="28"/>
      <c r="M83" s="51"/>
      <c r="N83" s="52"/>
      <c r="O83" s="52"/>
      <c r="P83" s="52"/>
      <c r="Q83" s="52"/>
      <c r="R83" s="50"/>
      <c r="S83" s="52"/>
      <c r="T83" s="52"/>
      <c r="U83" s="52"/>
      <c r="V83" s="52"/>
      <c r="W83" s="50"/>
    </row>
    <row r="84" ht="14.25" customHeight="1">
      <c r="F84" s="28"/>
      <c r="K84" s="28"/>
      <c r="M84" s="51"/>
      <c r="N84" s="52"/>
      <c r="O84" s="52"/>
      <c r="P84" s="52"/>
      <c r="Q84" s="52"/>
      <c r="R84" s="50"/>
      <c r="S84" s="52"/>
      <c r="T84" s="52"/>
      <c r="U84" s="52"/>
      <c r="V84" s="52"/>
      <c r="W84" s="50"/>
    </row>
    <row r="85" ht="14.25" customHeight="1">
      <c r="F85" s="28"/>
      <c r="K85" s="28"/>
      <c r="M85" s="51"/>
      <c r="N85" s="52"/>
      <c r="O85" s="52"/>
      <c r="P85" s="52"/>
      <c r="Q85" s="52"/>
      <c r="R85" s="50"/>
      <c r="S85" s="52"/>
      <c r="T85" s="52"/>
      <c r="U85" s="52"/>
      <c r="V85" s="52"/>
      <c r="W85" s="50"/>
    </row>
    <row r="86" ht="14.25" customHeight="1">
      <c r="F86" s="28"/>
      <c r="K86" s="28"/>
      <c r="M86" s="51"/>
      <c r="N86" s="52"/>
      <c r="O86" s="52"/>
      <c r="P86" s="52"/>
      <c r="Q86" s="52"/>
      <c r="R86" s="50"/>
      <c r="S86" s="52"/>
      <c r="T86" s="52"/>
      <c r="U86" s="52"/>
      <c r="V86" s="52"/>
      <c r="W86" s="50"/>
    </row>
    <row r="87" ht="14.25" customHeight="1">
      <c r="F87" s="28"/>
      <c r="K87" s="28"/>
      <c r="M87" s="51"/>
      <c r="N87" s="52"/>
      <c r="O87" s="52"/>
      <c r="P87" s="52"/>
      <c r="Q87" s="52"/>
      <c r="R87" s="50"/>
      <c r="S87" s="52"/>
      <c r="T87" s="52"/>
      <c r="U87" s="52"/>
      <c r="V87" s="52"/>
      <c r="W87" s="50"/>
    </row>
    <row r="88" ht="14.25" customHeight="1">
      <c r="F88" s="28"/>
      <c r="K88" s="28"/>
      <c r="M88" s="51"/>
      <c r="N88" s="52"/>
      <c r="O88" s="52"/>
      <c r="P88" s="52"/>
      <c r="Q88" s="52"/>
      <c r="R88" s="50"/>
      <c r="S88" s="52"/>
      <c r="T88" s="52"/>
      <c r="U88" s="52"/>
      <c r="V88" s="52"/>
      <c r="W88" s="50"/>
    </row>
    <row r="89" ht="14.25" customHeight="1">
      <c r="F89" s="28"/>
      <c r="K89" s="28"/>
      <c r="M89" s="51"/>
      <c r="N89" s="52"/>
      <c r="O89" s="52"/>
      <c r="P89" s="52"/>
      <c r="Q89" s="52"/>
      <c r="R89" s="50"/>
      <c r="S89" s="52"/>
      <c r="T89" s="52"/>
      <c r="U89" s="52"/>
      <c r="V89" s="52"/>
      <c r="W89" s="50"/>
    </row>
    <row r="90" ht="14.25" customHeight="1">
      <c r="F90" s="28"/>
      <c r="K90" s="28"/>
      <c r="M90" s="51"/>
      <c r="N90" s="52"/>
      <c r="O90" s="52"/>
      <c r="P90" s="52"/>
      <c r="Q90" s="52"/>
      <c r="R90" s="50"/>
      <c r="S90" s="52"/>
      <c r="T90" s="52"/>
      <c r="U90" s="52"/>
      <c r="V90" s="52"/>
      <c r="W90" s="50"/>
    </row>
    <row r="91" ht="14.25" customHeight="1">
      <c r="F91" s="28"/>
      <c r="K91" s="28"/>
      <c r="M91" s="51"/>
      <c r="N91" s="52"/>
      <c r="O91" s="52"/>
      <c r="P91" s="52"/>
      <c r="Q91" s="52"/>
      <c r="R91" s="50"/>
      <c r="S91" s="52"/>
      <c r="T91" s="52"/>
      <c r="U91" s="52"/>
      <c r="V91" s="52"/>
      <c r="W91" s="50"/>
    </row>
    <row r="92" ht="14.25" customHeight="1">
      <c r="F92" s="28"/>
      <c r="K92" s="28"/>
      <c r="M92" s="51"/>
      <c r="N92" s="52"/>
      <c r="O92" s="52"/>
      <c r="P92" s="52"/>
      <c r="Q92" s="52"/>
      <c r="R92" s="50"/>
      <c r="S92" s="52"/>
      <c r="T92" s="52"/>
      <c r="U92" s="52"/>
      <c r="V92" s="52"/>
      <c r="W92" s="50"/>
    </row>
    <row r="93" ht="14.25" customHeight="1">
      <c r="F93" s="28"/>
      <c r="K93" s="28"/>
      <c r="M93" s="51"/>
      <c r="N93" s="52"/>
      <c r="O93" s="52"/>
      <c r="P93" s="52"/>
      <c r="Q93" s="52"/>
      <c r="R93" s="50"/>
      <c r="S93" s="52"/>
      <c r="T93" s="52"/>
      <c r="U93" s="52"/>
      <c r="V93" s="52"/>
      <c r="W93" s="50"/>
    </row>
    <row r="94" ht="14.25" customHeight="1">
      <c r="F94" s="28"/>
      <c r="K94" s="28"/>
      <c r="M94" s="51"/>
      <c r="N94" s="52"/>
      <c r="O94" s="52"/>
      <c r="P94" s="52"/>
      <c r="Q94" s="52"/>
      <c r="R94" s="50"/>
      <c r="S94" s="52"/>
      <c r="T94" s="52"/>
      <c r="U94" s="52"/>
      <c r="V94" s="52"/>
      <c r="W94" s="50"/>
    </row>
    <row r="95" ht="14.25" customHeight="1">
      <c r="F95" s="28"/>
      <c r="K95" s="28"/>
      <c r="M95" s="51"/>
      <c r="N95" s="52"/>
      <c r="O95" s="52"/>
      <c r="P95" s="52"/>
      <c r="Q95" s="52"/>
      <c r="R95" s="50"/>
      <c r="S95" s="52"/>
      <c r="T95" s="52"/>
      <c r="U95" s="52"/>
      <c r="V95" s="52"/>
      <c r="W95" s="50"/>
    </row>
    <row r="96" ht="14.25" customHeight="1">
      <c r="F96" s="28"/>
      <c r="K96" s="28"/>
      <c r="M96" s="51"/>
      <c r="N96" s="52"/>
      <c r="O96" s="52"/>
      <c r="P96" s="52"/>
      <c r="Q96" s="52"/>
      <c r="R96" s="50"/>
      <c r="S96" s="52"/>
      <c r="T96" s="52"/>
      <c r="U96" s="52"/>
      <c r="V96" s="52"/>
      <c r="W96" s="50"/>
    </row>
    <row r="97" ht="14.25" customHeight="1">
      <c r="F97" s="28"/>
      <c r="K97" s="28"/>
      <c r="M97" s="51"/>
      <c r="N97" s="52"/>
      <c r="O97" s="52"/>
      <c r="P97" s="52"/>
      <c r="Q97" s="52"/>
      <c r="R97" s="50"/>
      <c r="S97" s="52"/>
      <c r="T97" s="52"/>
      <c r="U97" s="52"/>
      <c r="V97" s="52"/>
      <c r="W97" s="50"/>
    </row>
    <row r="98" ht="14.25" customHeight="1">
      <c r="F98" s="28"/>
      <c r="K98" s="28"/>
      <c r="M98" s="51"/>
      <c r="N98" s="52"/>
      <c r="O98" s="52"/>
      <c r="P98" s="52"/>
      <c r="Q98" s="52"/>
      <c r="R98" s="50"/>
      <c r="S98" s="52"/>
      <c r="T98" s="52"/>
      <c r="U98" s="52"/>
      <c r="V98" s="52"/>
      <c r="W98" s="50"/>
    </row>
    <row r="99" ht="14.25" customHeight="1">
      <c r="F99" s="28"/>
      <c r="K99" s="28"/>
      <c r="M99" s="51"/>
      <c r="N99" s="52"/>
      <c r="O99" s="52"/>
      <c r="P99" s="52"/>
      <c r="Q99" s="52"/>
      <c r="R99" s="50"/>
      <c r="S99" s="52"/>
      <c r="T99" s="52"/>
      <c r="U99" s="52"/>
      <c r="V99" s="52"/>
      <c r="W99" s="50"/>
    </row>
    <row r="100" ht="14.25" customHeight="1">
      <c r="F100" s="28"/>
      <c r="K100" s="28"/>
      <c r="M100" s="51"/>
      <c r="N100" s="52"/>
      <c r="O100" s="52"/>
      <c r="P100" s="52"/>
      <c r="Q100" s="52"/>
      <c r="R100" s="50"/>
      <c r="S100" s="52"/>
      <c r="T100" s="52"/>
      <c r="U100" s="52"/>
      <c r="V100" s="52"/>
      <c r="W100" s="50"/>
    </row>
    <row r="101" ht="14.25" customHeight="1">
      <c r="F101" s="28"/>
      <c r="K101" s="28"/>
      <c r="M101" s="51"/>
      <c r="N101" s="52"/>
      <c r="O101" s="52"/>
      <c r="P101" s="52"/>
      <c r="Q101" s="52"/>
      <c r="R101" s="50"/>
      <c r="S101" s="52"/>
      <c r="T101" s="52"/>
      <c r="U101" s="52"/>
      <c r="V101" s="52"/>
      <c r="W101" s="50"/>
    </row>
    <row r="102" ht="14.25" customHeight="1">
      <c r="F102" s="28"/>
      <c r="K102" s="28"/>
      <c r="M102" s="51"/>
      <c r="N102" s="52"/>
      <c r="O102" s="52"/>
      <c r="P102" s="52"/>
      <c r="Q102" s="52"/>
      <c r="R102" s="50"/>
      <c r="S102" s="52"/>
      <c r="T102" s="52"/>
      <c r="U102" s="52"/>
      <c r="V102" s="52"/>
      <c r="W102" s="50"/>
    </row>
    <row r="103" ht="14.25" customHeight="1">
      <c r="F103" s="28"/>
      <c r="K103" s="28"/>
      <c r="M103" s="51"/>
      <c r="N103" s="52"/>
      <c r="O103" s="52"/>
      <c r="P103" s="52"/>
      <c r="Q103" s="52"/>
      <c r="R103" s="50"/>
      <c r="S103" s="52"/>
      <c r="T103" s="52"/>
      <c r="U103" s="52"/>
      <c r="V103" s="52"/>
      <c r="W103" s="50"/>
    </row>
    <row r="104" ht="14.25" customHeight="1">
      <c r="F104" s="28"/>
      <c r="K104" s="28"/>
      <c r="M104" s="51"/>
      <c r="N104" s="52"/>
      <c r="O104" s="52"/>
      <c r="P104" s="52"/>
      <c r="Q104" s="52"/>
      <c r="R104" s="50"/>
      <c r="S104" s="52"/>
      <c r="T104" s="52"/>
      <c r="U104" s="52"/>
      <c r="V104" s="52"/>
      <c r="W104" s="50"/>
    </row>
    <row r="105" ht="14.25" customHeight="1">
      <c r="F105" s="28"/>
      <c r="K105" s="28"/>
      <c r="M105" s="51"/>
      <c r="N105" s="52"/>
      <c r="O105" s="52"/>
      <c r="P105" s="52"/>
      <c r="Q105" s="52"/>
      <c r="R105" s="50"/>
      <c r="S105" s="52"/>
      <c r="T105" s="52"/>
      <c r="U105" s="52"/>
      <c r="V105" s="52"/>
      <c r="W105" s="50"/>
    </row>
    <row r="106" ht="14.25" customHeight="1">
      <c r="F106" s="28"/>
      <c r="K106" s="28"/>
      <c r="M106" s="51"/>
      <c r="N106" s="52"/>
      <c r="O106" s="52"/>
      <c r="P106" s="52"/>
      <c r="Q106" s="52"/>
      <c r="R106" s="50"/>
      <c r="S106" s="52"/>
      <c r="T106" s="52"/>
      <c r="U106" s="52"/>
      <c r="V106" s="52"/>
      <c r="W106" s="50"/>
    </row>
    <row r="107" ht="14.25" customHeight="1">
      <c r="F107" s="28"/>
      <c r="K107" s="28"/>
      <c r="M107" s="51"/>
      <c r="N107" s="52"/>
      <c r="O107" s="52"/>
      <c r="P107" s="52"/>
      <c r="Q107" s="52"/>
      <c r="R107" s="50"/>
      <c r="S107" s="52"/>
      <c r="T107" s="52"/>
      <c r="U107" s="52"/>
      <c r="V107" s="52"/>
      <c r="W107" s="50"/>
    </row>
    <row r="108" ht="14.25" customHeight="1">
      <c r="F108" s="28"/>
      <c r="K108" s="28"/>
      <c r="M108" s="51"/>
      <c r="N108" s="52"/>
      <c r="O108" s="52"/>
      <c r="P108" s="52"/>
      <c r="Q108" s="52"/>
      <c r="R108" s="50"/>
      <c r="S108" s="52"/>
      <c r="T108" s="52"/>
      <c r="U108" s="52"/>
      <c r="V108" s="52"/>
      <c r="W108" s="50"/>
    </row>
    <row r="109" ht="14.25" customHeight="1">
      <c r="F109" s="28"/>
      <c r="K109" s="28"/>
      <c r="M109" s="51"/>
      <c r="N109" s="52"/>
      <c r="O109" s="52"/>
      <c r="P109" s="52"/>
      <c r="Q109" s="52"/>
      <c r="R109" s="50"/>
      <c r="S109" s="52"/>
      <c r="T109" s="52"/>
      <c r="U109" s="52"/>
      <c r="V109" s="52"/>
      <c r="W109" s="50"/>
    </row>
    <row r="110" ht="14.25" customHeight="1">
      <c r="F110" s="28"/>
      <c r="K110" s="28"/>
      <c r="M110" s="51"/>
      <c r="N110" s="52"/>
      <c r="O110" s="52"/>
      <c r="P110" s="52"/>
      <c r="Q110" s="52"/>
      <c r="R110" s="50"/>
      <c r="S110" s="52"/>
      <c r="T110" s="52"/>
      <c r="U110" s="52"/>
      <c r="V110" s="52"/>
      <c r="W110" s="50"/>
    </row>
    <row r="111" ht="14.25" customHeight="1">
      <c r="F111" s="28"/>
      <c r="K111" s="28"/>
      <c r="M111" s="51"/>
      <c r="N111" s="52"/>
      <c r="O111" s="52"/>
      <c r="P111" s="52"/>
      <c r="Q111" s="52"/>
      <c r="R111" s="50"/>
      <c r="S111" s="52"/>
      <c r="T111" s="52"/>
      <c r="U111" s="52"/>
      <c r="V111" s="52"/>
      <c r="W111" s="50"/>
    </row>
    <row r="112" ht="14.25" customHeight="1">
      <c r="F112" s="28"/>
      <c r="K112" s="28"/>
      <c r="M112" s="51"/>
      <c r="N112" s="52"/>
      <c r="O112" s="52"/>
      <c r="P112" s="52"/>
      <c r="Q112" s="52"/>
      <c r="R112" s="50"/>
      <c r="S112" s="52"/>
      <c r="T112" s="52"/>
      <c r="U112" s="52"/>
      <c r="V112" s="52"/>
      <c r="W112" s="50"/>
    </row>
    <row r="113" ht="14.25" customHeight="1">
      <c r="F113" s="28"/>
      <c r="K113" s="28"/>
      <c r="M113" s="51"/>
      <c r="N113" s="52"/>
      <c r="O113" s="52"/>
      <c r="P113" s="52"/>
      <c r="Q113" s="52"/>
      <c r="R113" s="50"/>
      <c r="S113" s="52"/>
      <c r="T113" s="52"/>
      <c r="U113" s="52"/>
      <c r="V113" s="52"/>
      <c r="W113" s="50"/>
    </row>
    <row r="114" ht="14.25" customHeight="1">
      <c r="F114" s="28"/>
      <c r="K114" s="28"/>
      <c r="M114" s="51"/>
      <c r="N114" s="52"/>
      <c r="O114" s="52"/>
      <c r="P114" s="52"/>
      <c r="Q114" s="52"/>
      <c r="R114" s="50"/>
      <c r="S114" s="52"/>
      <c r="T114" s="52"/>
      <c r="U114" s="52"/>
      <c r="V114" s="52"/>
      <c r="W114" s="50"/>
    </row>
    <row r="115" ht="14.25" customHeight="1">
      <c r="F115" s="28"/>
      <c r="K115" s="28"/>
      <c r="M115" s="51"/>
      <c r="N115" s="52"/>
      <c r="O115" s="52"/>
      <c r="P115" s="52"/>
      <c r="Q115" s="52"/>
      <c r="R115" s="50"/>
      <c r="S115" s="52"/>
      <c r="T115" s="52"/>
      <c r="U115" s="52"/>
      <c r="V115" s="52"/>
      <c r="W115" s="50"/>
    </row>
    <row r="116" ht="14.25" customHeight="1">
      <c r="F116" s="28"/>
      <c r="K116" s="28"/>
      <c r="M116" s="51"/>
      <c r="N116" s="52"/>
      <c r="O116" s="52"/>
      <c r="P116" s="52"/>
      <c r="Q116" s="52"/>
      <c r="R116" s="50"/>
      <c r="S116" s="52"/>
      <c r="T116" s="52"/>
      <c r="U116" s="52"/>
      <c r="V116" s="52"/>
      <c r="W116" s="50"/>
    </row>
    <row r="117" ht="14.25" customHeight="1">
      <c r="F117" s="28"/>
      <c r="K117" s="28"/>
      <c r="M117" s="51"/>
      <c r="N117" s="52"/>
      <c r="O117" s="52"/>
      <c r="P117" s="52"/>
      <c r="Q117" s="52"/>
      <c r="R117" s="50"/>
      <c r="S117" s="52"/>
      <c r="T117" s="52"/>
      <c r="U117" s="52"/>
      <c r="V117" s="52"/>
      <c r="W117" s="50"/>
    </row>
    <row r="118" ht="14.25" customHeight="1">
      <c r="F118" s="28"/>
      <c r="K118" s="28"/>
      <c r="M118" s="51"/>
      <c r="N118" s="52"/>
      <c r="O118" s="52"/>
      <c r="P118" s="52"/>
      <c r="Q118" s="52"/>
      <c r="R118" s="50"/>
      <c r="S118" s="52"/>
      <c r="T118" s="52"/>
      <c r="U118" s="52"/>
      <c r="V118" s="52"/>
      <c r="W118" s="50"/>
    </row>
    <row r="119" ht="14.25" customHeight="1">
      <c r="F119" s="28"/>
      <c r="K119" s="28"/>
      <c r="M119" s="51"/>
      <c r="N119" s="52"/>
      <c r="O119" s="52"/>
      <c r="P119" s="52"/>
      <c r="Q119" s="52"/>
      <c r="R119" s="50"/>
      <c r="S119" s="52"/>
      <c r="T119" s="52"/>
      <c r="U119" s="52"/>
      <c r="V119" s="52"/>
      <c r="W119" s="50"/>
    </row>
    <row r="120" ht="14.25" customHeight="1">
      <c r="F120" s="28"/>
      <c r="K120" s="28"/>
      <c r="M120" s="51"/>
      <c r="N120" s="52"/>
      <c r="O120" s="52"/>
      <c r="P120" s="52"/>
      <c r="Q120" s="52"/>
      <c r="R120" s="50"/>
      <c r="S120" s="52"/>
      <c r="T120" s="52"/>
      <c r="U120" s="52"/>
      <c r="V120" s="52"/>
      <c r="W120" s="50"/>
    </row>
    <row r="121" ht="14.25" customHeight="1">
      <c r="F121" s="28"/>
      <c r="K121" s="28"/>
      <c r="M121" s="51"/>
      <c r="N121" s="52"/>
      <c r="O121" s="52"/>
      <c r="P121" s="52"/>
      <c r="Q121" s="52"/>
      <c r="R121" s="50"/>
      <c r="S121" s="52"/>
      <c r="T121" s="52"/>
      <c r="U121" s="52"/>
      <c r="V121" s="52"/>
      <c r="W121" s="50"/>
    </row>
    <row r="122" ht="14.25" customHeight="1">
      <c r="F122" s="28"/>
      <c r="K122" s="28"/>
      <c r="M122" s="51"/>
      <c r="N122" s="52"/>
      <c r="O122" s="52"/>
      <c r="P122" s="52"/>
      <c r="Q122" s="52"/>
      <c r="R122" s="50"/>
      <c r="S122" s="52"/>
      <c r="T122" s="52"/>
      <c r="U122" s="52"/>
      <c r="V122" s="52"/>
      <c r="W122" s="50"/>
    </row>
    <row r="123" ht="14.25" customHeight="1">
      <c r="F123" s="28"/>
      <c r="K123" s="28"/>
      <c r="M123" s="51"/>
      <c r="N123" s="52"/>
      <c r="O123" s="52"/>
      <c r="P123" s="52"/>
      <c r="Q123" s="52"/>
      <c r="R123" s="50"/>
      <c r="S123" s="52"/>
      <c r="T123" s="52"/>
      <c r="U123" s="52"/>
      <c r="V123" s="52"/>
      <c r="W123" s="50"/>
    </row>
    <row r="124" ht="14.25" customHeight="1">
      <c r="F124" s="28"/>
      <c r="K124" s="28"/>
      <c r="M124" s="51"/>
      <c r="N124" s="52"/>
      <c r="O124" s="52"/>
      <c r="P124" s="52"/>
      <c r="Q124" s="52"/>
      <c r="R124" s="50"/>
      <c r="S124" s="52"/>
      <c r="T124" s="52"/>
      <c r="U124" s="52"/>
      <c r="V124" s="52"/>
      <c r="W124" s="50"/>
    </row>
    <row r="125" ht="14.25" customHeight="1">
      <c r="F125" s="28"/>
      <c r="K125" s="28"/>
      <c r="M125" s="51"/>
      <c r="N125" s="52"/>
      <c r="O125" s="52"/>
      <c r="P125" s="52"/>
      <c r="Q125" s="52"/>
      <c r="R125" s="50"/>
      <c r="S125" s="52"/>
      <c r="T125" s="52"/>
      <c r="U125" s="52"/>
      <c r="V125" s="52"/>
      <c r="W125" s="50"/>
    </row>
    <row r="126" ht="14.25" customHeight="1">
      <c r="F126" s="28"/>
      <c r="K126" s="28"/>
      <c r="M126" s="51"/>
      <c r="N126" s="52"/>
      <c r="O126" s="52"/>
      <c r="P126" s="52"/>
      <c r="Q126" s="52"/>
      <c r="R126" s="50"/>
      <c r="S126" s="52"/>
      <c r="T126" s="52"/>
      <c r="U126" s="52"/>
      <c r="V126" s="52"/>
      <c r="W126" s="50"/>
    </row>
    <row r="127" ht="14.25" customHeight="1">
      <c r="F127" s="28"/>
      <c r="K127" s="28"/>
      <c r="M127" s="51"/>
      <c r="N127" s="52"/>
      <c r="O127" s="52"/>
      <c r="P127" s="52"/>
      <c r="Q127" s="52"/>
      <c r="R127" s="50"/>
      <c r="S127" s="52"/>
      <c r="T127" s="52"/>
      <c r="U127" s="52"/>
      <c r="V127" s="52"/>
      <c r="W127" s="50"/>
    </row>
    <row r="128" ht="14.25" customHeight="1">
      <c r="F128" s="28"/>
      <c r="K128" s="28"/>
      <c r="M128" s="51"/>
      <c r="N128" s="52"/>
      <c r="O128" s="52"/>
      <c r="P128" s="52"/>
      <c r="Q128" s="52"/>
      <c r="R128" s="50"/>
      <c r="S128" s="52"/>
      <c r="T128" s="52"/>
      <c r="U128" s="52"/>
      <c r="V128" s="52"/>
      <c r="W128" s="50"/>
    </row>
    <row r="129" ht="14.25" customHeight="1">
      <c r="F129" s="28"/>
      <c r="K129" s="28"/>
      <c r="M129" s="51"/>
      <c r="N129" s="52"/>
      <c r="O129" s="52"/>
      <c r="P129" s="52"/>
      <c r="Q129" s="52"/>
      <c r="R129" s="50"/>
      <c r="S129" s="52"/>
      <c r="T129" s="52"/>
      <c r="U129" s="52"/>
      <c r="V129" s="52"/>
      <c r="W129" s="50"/>
    </row>
    <row r="130" ht="14.25" customHeight="1">
      <c r="F130" s="28"/>
      <c r="K130" s="28"/>
      <c r="M130" s="51"/>
      <c r="N130" s="52"/>
      <c r="O130" s="52"/>
      <c r="P130" s="52"/>
      <c r="Q130" s="52"/>
      <c r="R130" s="50"/>
      <c r="S130" s="52"/>
      <c r="T130" s="52"/>
      <c r="U130" s="52"/>
      <c r="V130" s="52"/>
      <c r="W130" s="50"/>
    </row>
    <row r="131" ht="14.25" customHeight="1">
      <c r="F131" s="28"/>
      <c r="K131" s="28"/>
      <c r="M131" s="51"/>
      <c r="N131" s="52"/>
      <c r="O131" s="52"/>
      <c r="P131" s="52"/>
      <c r="Q131" s="52"/>
      <c r="R131" s="50"/>
      <c r="S131" s="52"/>
      <c r="T131" s="52"/>
      <c r="U131" s="52"/>
      <c r="V131" s="52"/>
      <c r="W131" s="50"/>
    </row>
    <row r="132" ht="14.25" customHeight="1">
      <c r="F132" s="28"/>
      <c r="K132" s="28"/>
      <c r="M132" s="51"/>
      <c r="N132" s="52"/>
      <c r="O132" s="52"/>
      <c r="P132" s="52"/>
      <c r="Q132" s="52"/>
      <c r="R132" s="50"/>
      <c r="S132" s="52"/>
      <c r="T132" s="52"/>
      <c r="U132" s="52"/>
      <c r="V132" s="52"/>
      <c r="W132" s="50"/>
    </row>
    <row r="133" ht="14.25" customHeight="1">
      <c r="F133" s="28"/>
      <c r="K133" s="28"/>
      <c r="M133" s="51"/>
      <c r="N133" s="52"/>
      <c r="O133" s="52"/>
      <c r="P133" s="52"/>
      <c r="Q133" s="52"/>
      <c r="R133" s="50"/>
      <c r="S133" s="52"/>
      <c r="T133" s="52"/>
      <c r="U133" s="52"/>
      <c r="V133" s="52"/>
      <c r="W133" s="50"/>
    </row>
    <row r="134" ht="14.25" customHeight="1">
      <c r="F134" s="28"/>
      <c r="K134" s="28"/>
      <c r="M134" s="51"/>
      <c r="N134" s="52"/>
      <c r="O134" s="52"/>
      <c r="P134" s="52"/>
      <c r="Q134" s="52"/>
      <c r="R134" s="50"/>
      <c r="S134" s="52"/>
      <c r="T134" s="52"/>
      <c r="U134" s="52"/>
      <c r="V134" s="52"/>
      <c r="W134" s="50"/>
    </row>
    <row r="135" ht="14.25" customHeight="1">
      <c r="F135" s="28"/>
      <c r="K135" s="28"/>
      <c r="M135" s="51"/>
      <c r="N135" s="52"/>
      <c r="O135" s="52"/>
      <c r="P135" s="52"/>
      <c r="Q135" s="52"/>
      <c r="R135" s="50"/>
      <c r="S135" s="52"/>
      <c r="T135" s="52"/>
      <c r="U135" s="52"/>
      <c r="V135" s="52"/>
      <c r="W135" s="50"/>
    </row>
    <row r="136" ht="14.25" customHeight="1">
      <c r="F136" s="28"/>
      <c r="K136" s="28"/>
      <c r="M136" s="51"/>
      <c r="N136" s="52"/>
      <c r="O136" s="52"/>
      <c r="P136" s="52"/>
      <c r="Q136" s="52"/>
      <c r="R136" s="50"/>
      <c r="S136" s="52"/>
      <c r="T136" s="52"/>
      <c r="U136" s="52"/>
      <c r="V136" s="52"/>
      <c r="W136" s="50"/>
    </row>
    <row r="137" ht="14.25" customHeight="1">
      <c r="F137" s="28"/>
      <c r="K137" s="28"/>
      <c r="M137" s="51"/>
      <c r="N137" s="52"/>
      <c r="O137" s="52"/>
      <c r="P137" s="52"/>
      <c r="Q137" s="52"/>
      <c r="R137" s="50"/>
      <c r="S137" s="52"/>
      <c r="T137" s="52"/>
      <c r="U137" s="52"/>
      <c r="V137" s="52"/>
      <c r="W137" s="50"/>
    </row>
    <row r="138" ht="14.25" customHeight="1">
      <c r="F138" s="28"/>
      <c r="K138" s="28"/>
      <c r="M138" s="51"/>
      <c r="N138" s="52"/>
      <c r="O138" s="52"/>
      <c r="P138" s="52"/>
      <c r="Q138" s="52"/>
      <c r="R138" s="50"/>
      <c r="S138" s="52"/>
      <c r="T138" s="52"/>
      <c r="U138" s="52"/>
      <c r="V138" s="52"/>
      <c r="W138" s="50"/>
    </row>
    <row r="139" ht="14.25" customHeight="1">
      <c r="F139" s="28"/>
      <c r="K139" s="28"/>
      <c r="M139" s="51"/>
      <c r="N139" s="52"/>
      <c r="O139" s="52"/>
      <c r="P139" s="52"/>
      <c r="Q139" s="52"/>
      <c r="R139" s="50"/>
      <c r="S139" s="52"/>
      <c r="T139" s="52"/>
      <c r="U139" s="52"/>
      <c r="V139" s="52"/>
      <c r="W139" s="50"/>
    </row>
    <row r="140" ht="14.25" customHeight="1">
      <c r="F140" s="28"/>
      <c r="K140" s="28"/>
      <c r="M140" s="51"/>
      <c r="N140" s="52"/>
      <c r="O140" s="52"/>
      <c r="P140" s="52"/>
      <c r="Q140" s="52"/>
      <c r="R140" s="50"/>
      <c r="S140" s="52"/>
      <c r="T140" s="52"/>
      <c r="U140" s="52"/>
      <c r="V140" s="52"/>
      <c r="W140" s="50"/>
    </row>
    <row r="141" ht="14.25" customHeight="1">
      <c r="F141" s="28"/>
      <c r="K141" s="28"/>
      <c r="M141" s="51"/>
      <c r="N141" s="52"/>
      <c r="O141" s="52"/>
      <c r="P141" s="52"/>
      <c r="Q141" s="52"/>
      <c r="R141" s="50"/>
      <c r="S141" s="52"/>
      <c r="T141" s="52"/>
      <c r="U141" s="52"/>
      <c r="V141" s="52"/>
      <c r="W141" s="50"/>
    </row>
    <row r="142" ht="14.25" customHeight="1">
      <c r="F142" s="28"/>
      <c r="K142" s="28"/>
      <c r="M142" s="51"/>
      <c r="N142" s="52"/>
      <c r="O142" s="52"/>
      <c r="P142" s="52"/>
      <c r="Q142" s="52"/>
      <c r="R142" s="50"/>
      <c r="S142" s="52"/>
      <c r="T142" s="52"/>
      <c r="U142" s="52"/>
      <c r="V142" s="52"/>
      <c r="W142" s="50"/>
    </row>
    <row r="143" ht="14.25" customHeight="1">
      <c r="F143" s="28"/>
      <c r="K143" s="28"/>
      <c r="M143" s="51"/>
      <c r="N143" s="52"/>
      <c r="O143" s="52"/>
      <c r="P143" s="52"/>
      <c r="Q143" s="52"/>
      <c r="R143" s="50"/>
      <c r="S143" s="52"/>
      <c r="T143" s="52"/>
      <c r="U143" s="52"/>
      <c r="V143" s="52"/>
      <c r="W143" s="50"/>
    </row>
    <row r="144" ht="14.25" customHeight="1">
      <c r="F144" s="28"/>
      <c r="K144" s="28"/>
      <c r="M144" s="51"/>
      <c r="N144" s="52"/>
      <c r="O144" s="52"/>
      <c r="P144" s="52"/>
      <c r="Q144" s="52"/>
      <c r="R144" s="50"/>
      <c r="S144" s="52"/>
      <c r="T144" s="52"/>
      <c r="U144" s="52"/>
      <c r="V144" s="52"/>
      <c r="W144" s="50"/>
    </row>
    <row r="145" ht="14.25" customHeight="1">
      <c r="F145" s="28"/>
      <c r="K145" s="28"/>
      <c r="M145" s="51"/>
      <c r="N145" s="52"/>
      <c r="O145" s="52"/>
      <c r="P145" s="52"/>
      <c r="Q145" s="52"/>
      <c r="R145" s="50"/>
      <c r="S145" s="52"/>
      <c r="T145" s="52"/>
      <c r="U145" s="52"/>
      <c r="V145" s="52"/>
      <c r="W145" s="50"/>
    </row>
    <row r="146" ht="14.25" customHeight="1">
      <c r="F146" s="28"/>
      <c r="K146" s="28"/>
      <c r="M146" s="51"/>
      <c r="N146" s="52"/>
      <c r="O146" s="52"/>
      <c r="P146" s="52"/>
      <c r="Q146" s="52"/>
      <c r="R146" s="50"/>
      <c r="S146" s="52"/>
      <c r="T146" s="52"/>
      <c r="U146" s="52"/>
      <c r="V146" s="52"/>
      <c r="W146" s="50"/>
    </row>
    <row r="147" ht="14.25" customHeight="1">
      <c r="F147" s="28"/>
      <c r="K147" s="28"/>
      <c r="M147" s="51"/>
      <c r="N147" s="52"/>
      <c r="O147" s="52"/>
      <c r="P147" s="52"/>
      <c r="Q147" s="52"/>
      <c r="R147" s="50"/>
      <c r="S147" s="52"/>
      <c r="T147" s="52"/>
      <c r="U147" s="52"/>
      <c r="V147" s="52"/>
      <c r="W147" s="50"/>
    </row>
    <row r="148" ht="14.25" customHeight="1">
      <c r="F148" s="28"/>
      <c r="K148" s="28"/>
      <c r="M148" s="51"/>
      <c r="N148" s="52"/>
      <c r="O148" s="52"/>
      <c r="P148" s="52"/>
      <c r="Q148" s="52"/>
      <c r="R148" s="50"/>
      <c r="S148" s="52"/>
      <c r="T148" s="52"/>
      <c r="U148" s="52"/>
      <c r="V148" s="52"/>
      <c r="W148" s="50"/>
    </row>
    <row r="149" ht="14.25" customHeight="1">
      <c r="F149" s="28"/>
      <c r="K149" s="28"/>
      <c r="M149" s="51"/>
      <c r="N149" s="52"/>
      <c r="O149" s="52"/>
      <c r="P149" s="52"/>
      <c r="Q149" s="52"/>
      <c r="R149" s="50"/>
      <c r="S149" s="52"/>
      <c r="T149" s="52"/>
      <c r="U149" s="52"/>
      <c r="V149" s="52"/>
      <c r="W149" s="50"/>
    </row>
    <row r="150" ht="14.25" customHeight="1">
      <c r="F150" s="28"/>
      <c r="K150" s="28"/>
      <c r="M150" s="51"/>
      <c r="N150" s="52"/>
      <c r="O150" s="52"/>
      <c r="P150" s="52"/>
      <c r="Q150" s="52"/>
      <c r="R150" s="50"/>
      <c r="S150" s="52"/>
      <c r="T150" s="52"/>
      <c r="U150" s="52"/>
      <c r="V150" s="52"/>
      <c r="W150" s="50"/>
    </row>
    <row r="151" ht="14.25" customHeight="1">
      <c r="F151" s="28"/>
      <c r="K151" s="28"/>
      <c r="M151" s="51"/>
      <c r="N151" s="52"/>
      <c r="O151" s="52"/>
      <c r="P151" s="52"/>
      <c r="Q151" s="52"/>
      <c r="R151" s="50"/>
      <c r="S151" s="52"/>
      <c r="T151" s="52"/>
      <c r="U151" s="52"/>
      <c r="V151" s="52"/>
      <c r="W151" s="50"/>
    </row>
    <row r="152" ht="14.25" customHeight="1">
      <c r="F152" s="28"/>
      <c r="K152" s="28"/>
      <c r="M152" s="51"/>
      <c r="N152" s="52"/>
      <c r="O152" s="52"/>
      <c r="P152" s="52"/>
      <c r="Q152" s="52"/>
      <c r="R152" s="50"/>
      <c r="S152" s="52"/>
      <c r="T152" s="52"/>
      <c r="U152" s="52"/>
      <c r="V152" s="52"/>
      <c r="W152" s="50"/>
    </row>
    <row r="153" ht="14.25" customHeight="1">
      <c r="F153" s="28"/>
      <c r="K153" s="28"/>
      <c r="M153" s="51"/>
      <c r="N153" s="52"/>
      <c r="O153" s="52"/>
      <c r="P153" s="52"/>
      <c r="Q153" s="52"/>
      <c r="R153" s="50"/>
      <c r="S153" s="52"/>
      <c r="T153" s="52"/>
      <c r="U153" s="52"/>
      <c r="V153" s="52"/>
      <c r="W153" s="50"/>
    </row>
    <row r="154" ht="14.25" customHeight="1">
      <c r="F154" s="28"/>
      <c r="K154" s="28"/>
      <c r="M154" s="51"/>
      <c r="N154" s="52"/>
      <c r="O154" s="52"/>
      <c r="P154" s="52"/>
      <c r="Q154" s="52"/>
      <c r="R154" s="50"/>
      <c r="S154" s="52"/>
      <c r="T154" s="52"/>
      <c r="U154" s="52"/>
      <c r="V154" s="52"/>
      <c r="W154" s="50"/>
    </row>
    <row r="155" ht="14.25" customHeight="1">
      <c r="F155" s="28"/>
      <c r="K155" s="28"/>
      <c r="M155" s="51"/>
      <c r="N155" s="52"/>
      <c r="O155" s="52"/>
      <c r="P155" s="52"/>
      <c r="Q155" s="52"/>
      <c r="R155" s="50"/>
      <c r="S155" s="52"/>
      <c r="T155" s="52"/>
      <c r="U155" s="52"/>
      <c r="V155" s="52"/>
      <c r="W155" s="50"/>
    </row>
    <row r="156" ht="14.25" customHeight="1">
      <c r="F156" s="28"/>
      <c r="K156" s="28"/>
      <c r="M156" s="51"/>
      <c r="N156" s="52"/>
      <c r="O156" s="52"/>
      <c r="P156" s="52"/>
      <c r="Q156" s="52"/>
      <c r="R156" s="50"/>
      <c r="S156" s="52"/>
      <c r="T156" s="52"/>
      <c r="U156" s="52"/>
      <c r="V156" s="52"/>
      <c r="W156" s="50"/>
    </row>
    <row r="157" ht="14.25" customHeight="1">
      <c r="F157" s="28"/>
      <c r="K157" s="28"/>
      <c r="M157" s="51"/>
      <c r="N157" s="52"/>
      <c r="O157" s="52"/>
      <c r="P157" s="52"/>
      <c r="Q157" s="52"/>
      <c r="R157" s="50"/>
      <c r="S157" s="52"/>
      <c r="T157" s="52"/>
      <c r="U157" s="52"/>
      <c r="V157" s="52"/>
      <c r="W157" s="50"/>
    </row>
    <row r="158" ht="14.25" customHeight="1">
      <c r="F158" s="28"/>
      <c r="K158" s="28"/>
      <c r="M158" s="51"/>
      <c r="N158" s="52"/>
      <c r="O158" s="52"/>
      <c r="P158" s="52"/>
      <c r="Q158" s="52"/>
      <c r="R158" s="50"/>
      <c r="S158" s="52"/>
      <c r="T158" s="52"/>
      <c r="U158" s="52"/>
      <c r="V158" s="52"/>
      <c r="W158" s="50"/>
    </row>
    <row r="159" ht="14.25" customHeight="1">
      <c r="F159" s="28"/>
      <c r="K159" s="28"/>
      <c r="M159" s="51"/>
      <c r="N159" s="52"/>
      <c r="O159" s="52"/>
      <c r="P159" s="52"/>
      <c r="Q159" s="52"/>
      <c r="R159" s="50"/>
      <c r="S159" s="52"/>
      <c r="T159" s="52"/>
      <c r="U159" s="52"/>
      <c r="V159" s="52"/>
      <c r="W159" s="50"/>
    </row>
    <row r="160" ht="14.25" customHeight="1">
      <c r="F160" s="28"/>
      <c r="K160" s="28"/>
      <c r="M160" s="51"/>
      <c r="N160" s="52"/>
      <c r="O160" s="52"/>
      <c r="P160" s="52"/>
      <c r="Q160" s="52"/>
      <c r="R160" s="50"/>
      <c r="S160" s="52"/>
      <c r="T160" s="52"/>
      <c r="U160" s="52"/>
      <c r="V160" s="52"/>
      <c r="W160" s="50"/>
    </row>
    <row r="161" ht="14.25" customHeight="1">
      <c r="F161" s="28"/>
      <c r="K161" s="28"/>
      <c r="M161" s="51"/>
      <c r="N161" s="52"/>
      <c r="O161" s="52"/>
      <c r="P161" s="52"/>
      <c r="Q161" s="52"/>
      <c r="R161" s="50"/>
      <c r="S161" s="52"/>
      <c r="T161" s="52"/>
      <c r="U161" s="52"/>
      <c r="V161" s="52"/>
      <c r="W161" s="50"/>
    </row>
    <row r="162" ht="14.25" customHeight="1">
      <c r="F162" s="28"/>
      <c r="K162" s="28"/>
      <c r="M162" s="51"/>
      <c r="N162" s="52"/>
      <c r="O162" s="52"/>
      <c r="P162" s="52"/>
      <c r="Q162" s="52"/>
      <c r="R162" s="50"/>
      <c r="S162" s="52"/>
      <c r="T162" s="52"/>
      <c r="U162" s="52"/>
      <c r="V162" s="52"/>
      <c r="W162" s="50"/>
    </row>
    <row r="163" ht="14.25" customHeight="1">
      <c r="F163" s="28"/>
      <c r="K163" s="28"/>
      <c r="M163" s="51"/>
      <c r="N163" s="52"/>
      <c r="O163" s="52"/>
      <c r="P163" s="52"/>
      <c r="Q163" s="52"/>
      <c r="R163" s="50"/>
      <c r="S163" s="52"/>
      <c r="T163" s="52"/>
      <c r="U163" s="52"/>
      <c r="V163" s="52"/>
      <c r="W163" s="50"/>
    </row>
    <row r="164" ht="14.25" customHeight="1">
      <c r="F164" s="28"/>
      <c r="K164" s="28"/>
      <c r="M164" s="51"/>
      <c r="N164" s="52"/>
      <c r="O164" s="52"/>
      <c r="P164" s="52"/>
      <c r="Q164" s="52"/>
      <c r="R164" s="50"/>
      <c r="S164" s="52"/>
      <c r="T164" s="52"/>
      <c r="U164" s="52"/>
      <c r="V164" s="52"/>
      <c r="W164" s="50"/>
    </row>
    <row r="165" ht="14.25" customHeight="1">
      <c r="F165" s="28"/>
      <c r="K165" s="28"/>
      <c r="M165" s="51"/>
      <c r="N165" s="52"/>
      <c r="O165" s="52"/>
      <c r="P165" s="52"/>
      <c r="Q165" s="52"/>
      <c r="R165" s="50"/>
      <c r="S165" s="52"/>
      <c r="T165" s="52"/>
      <c r="U165" s="52"/>
      <c r="V165" s="52"/>
      <c r="W165" s="50"/>
    </row>
    <row r="166" ht="14.25" customHeight="1">
      <c r="F166" s="28"/>
      <c r="K166" s="28"/>
      <c r="M166" s="51"/>
      <c r="N166" s="52"/>
      <c r="O166" s="52"/>
      <c r="P166" s="52"/>
      <c r="Q166" s="52"/>
      <c r="R166" s="50"/>
      <c r="S166" s="52"/>
      <c r="T166" s="52"/>
      <c r="U166" s="52"/>
      <c r="V166" s="52"/>
      <c r="W166" s="50"/>
    </row>
    <row r="167" ht="14.25" customHeight="1">
      <c r="F167" s="28"/>
      <c r="K167" s="28"/>
      <c r="M167" s="51"/>
      <c r="N167" s="52"/>
      <c r="O167" s="52"/>
      <c r="P167" s="52"/>
      <c r="Q167" s="52"/>
      <c r="R167" s="50"/>
      <c r="S167" s="52"/>
      <c r="T167" s="52"/>
      <c r="U167" s="52"/>
      <c r="V167" s="52"/>
      <c r="W167" s="50"/>
    </row>
    <row r="168" ht="14.25" customHeight="1">
      <c r="F168" s="28"/>
      <c r="K168" s="28"/>
      <c r="M168" s="51"/>
      <c r="N168" s="52"/>
      <c r="O168" s="52"/>
      <c r="P168" s="52"/>
      <c r="Q168" s="52"/>
      <c r="R168" s="50"/>
      <c r="S168" s="52"/>
      <c r="T168" s="52"/>
      <c r="U168" s="52"/>
      <c r="V168" s="52"/>
      <c r="W168" s="50"/>
    </row>
    <row r="169" ht="14.25" customHeight="1">
      <c r="F169" s="28"/>
      <c r="K169" s="28"/>
      <c r="M169" s="51"/>
      <c r="N169" s="52"/>
      <c r="O169" s="52"/>
      <c r="P169" s="52"/>
      <c r="Q169" s="52"/>
      <c r="R169" s="50"/>
      <c r="S169" s="52"/>
      <c r="T169" s="52"/>
      <c r="U169" s="52"/>
      <c r="V169" s="52"/>
      <c r="W169" s="50"/>
    </row>
    <row r="170" ht="14.25" customHeight="1">
      <c r="F170" s="28"/>
      <c r="K170" s="28"/>
      <c r="M170" s="51"/>
      <c r="N170" s="52"/>
      <c r="O170" s="52"/>
      <c r="P170" s="52"/>
      <c r="Q170" s="52"/>
      <c r="R170" s="50"/>
      <c r="S170" s="52"/>
      <c r="T170" s="52"/>
      <c r="U170" s="52"/>
      <c r="V170" s="52"/>
      <c r="W170" s="50"/>
    </row>
    <row r="171" ht="14.25" customHeight="1">
      <c r="F171" s="28"/>
      <c r="K171" s="28"/>
      <c r="M171" s="51"/>
      <c r="N171" s="52"/>
      <c r="O171" s="52"/>
      <c r="P171" s="52"/>
      <c r="Q171" s="52"/>
      <c r="R171" s="50"/>
      <c r="S171" s="52"/>
      <c r="T171" s="52"/>
      <c r="U171" s="52"/>
      <c r="V171" s="52"/>
      <c r="W171" s="50"/>
    </row>
    <row r="172" ht="14.25" customHeight="1">
      <c r="F172" s="28"/>
      <c r="K172" s="28"/>
      <c r="M172" s="51"/>
      <c r="N172" s="52"/>
      <c r="O172" s="52"/>
      <c r="P172" s="52"/>
      <c r="Q172" s="52"/>
      <c r="R172" s="50"/>
      <c r="S172" s="52"/>
      <c r="T172" s="52"/>
      <c r="U172" s="52"/>
      <c r="V172" s="52"/>
      <c r="W172" s="50"/>
    </row>
    <row r="173" ht="14.25" customHeight="1">
      <c r="F173" s="28"/>
      <c r="K173" s="28"/>
      <c r="M173" s="51"/>
      <c r="N173" s="52"/>
      <c r="O173" s="52"/>
      <c r="P173" s="52"/>
      <c r="Q173" s="52"/>
      <c r="R173" s="50"/>
      <c r="S173" s="52"/>
      <c r="T173" s="52"/>
      <c r="U173" s="52"/>
      <c r="V173" s="52"/>
      <c r="W173" s="50"/>
    </row>
    <row r="174" ht="14.25" customHeight="1">
      <c r="F174" s="28"/>
      <c r="K174" s="28"/>
      <c r="M174" s="51"/>
      <c r="N174" s="52"/>
      <c r="O174" s="52"/>
      <c r="P174" s="52"/>
      <c r="Q174" s="52"/>
      <c r="R174" s="50"/>
      <c r="S174" s="52"/>
      <c r="T174" s="52"/>
      <c r="U174" s="52"/>
      <c r="V174" s="52"/>
      <c r="W174" s="50"/>
    </row>
    <row r="175" ht="14.25" customHeight="1">
      <c r="F175" s="28"/>
      <c r="K175" s="28"/>
      <c r="M175" s="51"/>
      <c r="N175" s="52"/>
      <c r="O175" s="52"/>
      <c r="P175" s="52"/>
      <c r="Q175" s="52"/>
      <c r="R175" s="50"/>
      <c r="S175" s="52"/>
      <c r="T175" s="52"/>
      <c r="U175" s="52"/>
      <c r="V175" s="52"/>
      <c r="W175" s="50"/>
    </row>
    <row r="176" ht="14.25" customHeight="1">
      <c r="F176" s="28"/>
      <c r="K176" s="28"/>
      <c r="M176" s="51"/>
      <c r="N176" s="52"/>
      <c r="O176" s="52"/>
      <c r="P176" s="52"/>
      <c r="Q176" s="52"/>
      <c r="R176" s="50"/>
      <c r="S176" s="52"/>
      <c r="T176" s="52"/>
      <c r="U176" s="52"/>
      <c r="V176" s="52"/>
      <c r="W176" s="50"/>
    </row>
    <row r="177" ht="14.25" customHeight="1">
      <c r="F177" s="28"/>
      <c r="K177" s="28"/>
      <c r="M177" s="51"/>
      <c r="N177" s="52"/>
      <c r="O177" s="52"/>
      <c r="P177" s="52"/>
      <c r="Q177" s="52"/>
      <c r="R177" s="50"/>
      <c r="S177" s="52"/>
      <c r="T177" s="52"/>
      <c r="U177" s="52"/>
      <c r="V177" s="52"/>
      <c r="W177" s="50"/>
    </row>
    <row r="178" ht="14.25" customHeight="1">
      <c r="F178" s="28"/>
      <c r="K178" s="28"/>
      <c r="M178" s="51"/>
      <c r="N178" s="52"/>
      <c r="O178" s="52"/>
      <c r="P178" s="52"/>
      <c r="Q178" s="52"/>
      <c r="R178" s="50"/>
      <c r="S178" s="52"/>
      <c r="T178" s="52"/>
      <c r="U178" s="52"/>
      <c r="V178" s="52"/>
      <c r="W178" s="50"/>
    </row>
    <row r="179" ht="14.25" customHeight="1">
      <c r="F179" s="28"/>
      <c r="K179" s="28"/>
      <c r="M179" s="51"/>
      <c r="N179" s="52"/>
      <c r="O179" s="52"/>
      <c r="P179" s="52"/>
      <c r="Q179" s="52"/>
      <c r="R179" s="50"/>
      <c r="S179" s="52"/>
      <c r="T179" s="52"/>
      <c r="U179" s="52"/>
      <c r="V179" s="52"/>
      <c r="W179" s="50"/>
    </row>
    <row r="180" ht="14.25" customHeight="1">
      <c r="F180" s="28"/>
      <c r="K180" s="28"/>
      <c r="M180" s="51"/>
      <c r="N180" s="52"/>
      <c r="O180" s="52"/>
      <c r="P180" s="52"/>
      <c r="Q180" s="52"/>
      <c r="R180" s="50"/>
      <c r="S180" s="52"/>
      <c r="T180" s="52"/>
      <c r="U180" s="52"/>
      <c r="V180" s="52"/>
      <c r="W180" s="50"/>
    </row>
    <row r="181" ht="14.25" customHeight="1">
      <c r="F181" s="28"/>
      <c r="K181" s="28"/>
      <c r="M181" s="51"/>
      <c r="N181" s="52"/>
      <c r="O181" s="52"/>
      <c r="P181" s="52"/>
      <c r="Q181" s="52"/>
      <c r="R181" s="50"/>
      <c r="S181" s="52"/>
      <c r="T181" s="52"/>
      <c r="U181" s="52"/>
      <c r="V181" s="52"/>
      <c r="W181" s="50"/>
    </row>
    <row r="182" ht="14.25" customHeight="1">
      <c r="F182" s="28"/>
      <c r="K182" s="28"/>
      <c r="M182" s="51"/>
      <c r="N182" s="52"/>
      <c r="O182" s="52"/>
      <c r="P182" s="52"/>
      <c r="Q182" s="52"/>
      <c r="R182" s="50"/>
      <c r="S182" s="52"/>
      <c r="T182" s="52"/>
      <c r="U182" s="52"/>
      <c r="V182" s="52"/>
      <c r="W182" s="50"/>
    </row>
    <row r="183" ht="14.25" customHeight="1">
      <c r="F183" s="28"/>
      <c r="K183" s="28"/>
      <c r="M183" s="51"/>
      <c r="N183" s="52"/>
      <c r="O183" s="52"/>
      <c r="P183" s="52"/>
      <c r="Q183" s="52"/>
      <c r="R183" s="50"/>
      <c r="S183" s="52"/>
      <c r="T183" s="52"/>
      <c r="U183" s="52"/>
      <c r="V183" s="52"/>
      <c r="W183" s="50"/>
    </row>
    <row r="184" ht="14.25" customHeight="1">
      <c r="F184" s="28"/>
      <c r="K184" s="28"/>
      <c r="M184" s="51"/>
      <c r="N184" s="52"/>
      <c r="O184" s="52"/>
      <c r="P184" s="52"/>
      <c r="Q184" s="52"/>
      <c r="R184" s="50"/>
      <c r="S184" s="52"/>
      <c r="T184" s="52"/>
      <c r="U184" s="52"/>
      <c r="V184" s="52"/>
      <c r="W184" s="50"/>
    </row>
    <row r="185" ht="14.25" customHeight="1">
      <c r="F185" s="28"/>
      <c r="K185" s="28"/>
      <c r="M185" s="51"/>
      <c r="N185" s="52"/>
      <c r="O185" s="52"/>
      <c r="P185" s="52"/>
      <c r="Q185" s="52"/>
      <c r="R185" s="50"/>
      <c r="S185" s="52"/>
      <c r="T185" s="52"/>
      <c r="U185" s="52"/>
      <c r="V185" s="52"/>
      <c r="W185" s="50"/>
    </row>
    <row r="186" ht="14.25" customHeight="1">
      <c r="F186" s="28"/>
      <c r="K186" s="28"/>
      <c r="M186" s="51"/>
      <c r="N186" s="52"/>
      <c r="O186" s="52"/>
      <c r="P186" s="52"/>
      <c r="Q186" s="52"/>
      <c r="R186" s="50"/>
      <c r="S186" s="52"/>
      <c r="T186" s="52"/>
      <c r="U186" s="52"/>
      <c r="V186" s="52"/>
      <c r="W186" s="50"/>
    </row>
    <row r="187" ht="14.25" customHeight="1">
      <c r="F187" s="28"/>
      <c r="K187" s="28"/>
      <c r="M187" s="51"/>
      <c r="N187" s="52"/>
      <c r="O187" s="52"/>
      <c r="P187" s="52"/>
      <c r="Q187" s="52"/>
      <c r="R187" s="50"/>
      <c r="S187" s="52"/>
      <c r="T187" s="52"/>
      <c r="U187" s="52"/>
      <c r="V187" s="52"/>
      <c r="W187" s="50"/>
    </row>
    <row r="188" ht="14.25" customHeight="1">
      <c r="F188" s="28"/>
      <c r="K188" s="28"/>
      <c r="M188" s="51"/>
      <c r="N188" s="52"/>
      <c r="O188" s="52"/>
      <c r="P188" s="52"/>
      <c r="Q188" s="52"/>
      <c r="R188" s="50"/>
      <c r="S188" s="52"/>
      <c r="T188" s="52"/>
      <c r="U188" s="52"/>
      <c r="V188" s="52"/>
      <c r="W188" s="50"/>
    </row>
    <row r="189" ht="14.25" customHeight="1">
      <c r="F189" s="28"/>
      <c r="K189" s="28"/>
      <c r="M189" s="51"/>
      <c r="N189" s="52"/>
      <c r="O189" s="52"/>
      <c r="P189" s="52"/>
      <c r="Q189" s="52"/>
      <c r="R189" s="50"/>
      <c r="S189" s="52"/>
      <c r="T189" s="52"/>
      <c r="U189" s="52"/>
      <c r="V189" s="52"/>
      <c r="W189" s="50"/>
    </row>
    <row r="190" ht="14.25" customHeight="1">
      <c r="F190" s="28"/>
      <c r="K190" s="28"/>
      <c r="M190" s="51"/>
      <c r="N190" s="52"/>
      <c r="O190" s="52"/>
      <c r="P190" s="52"/>
      <c r="Q190" s="52"/>
      <c r="R190" s="50"/>
      <c r="S190" s="52"/>
      <c r="T190" s="52"/>
      <c r="U190" s="52"/>
      <c r="V190" s="52"/>
      <c r="W190" s="50"/>
    </row>
    <row r="191" ht="14.25" customHeight="1">
      <c r="F191" s="28"/>
      <c r="K191" s="28"/>
      <c r="M191" s="51"/>
      <c r="N191" s="52"/>
      <c r="O191" s="52"/>
      <c r="P191" s="52"/>
      <c r="Q191" s="52"/>
      <c r="R191" s="50"/>
      <c r="S191" s="52"/>
      <c r="T191" s="52"/>
      <c r="U191" s="52"/>
      <c r="V191" s="52"/>
      <c r="W191" s="50"/>
    </row>
    <row r="192" ht="14.25" customHeight="1">
      <c r="F192" s="28"/>
      <c r="K192" s="28"/>
      <c r="M192" s="51"/>
      <c r="N192" s="52"/>
      <c r="O192" s="52"/>
      <c r="P192" s="52"/>
      <c r="Q192" s="52"/>
      <c r="R192" s="50"/>
      <c r="S192" s="52"/>
      <c r="T192" s="52"/>
      <c r="U192" s="52"/>
      <c r="V192" s="52"/>
      <c r="W192" s="50"/>
    </row>
    <row r="193" ht="14.25" customHeight="1">
      <c r="F193" s="28"/>
      <c r="K193" s="28"/>
      <c r="M193" s="51"/>
      <c r="N193" s="52"/>
      <c r="O193" s="52"/>
      <c r="P193" s="52"/>
      <c r="Q193" s="52"/>
      <c r="R193" s="50"/>
      <c r="S193" s="52"/>
      <c r="T193" s="52"/>
      <c r="U193" s="52"/>
      <c r="V193" s="52"/>
      <c r="W193" s="50"/>
    </row>
    <row r="194" ht="14.25" customHeight="1">
      <c r="F194" s="28"/>
      <c r="K194" s="28"/>
      <c r="M194" s="51"/>
      <c r="N194" s="52"/>
      <c r="O194" s="52"/>
      <c r="P194" s="52"/>
      <c r="Q194" s="52"/>
      <c r="R194" s="50"/>
      <c r="S194" s="52"/>
      <c r="T194" s="52"/>
      <c r="U194" s="52"/>
      <c r="V194" s="52"/>
      <c r="W194" s="50"/>
    </row>
    <row r="195" ht="14.25" customHeight="1">
      <c r="F195" s="28"/>
      <c r="K195" s="28"/>
      <c r="M195" s="51"/>
      <c r="N195" s="52"/>
      <c r="O195" s="52"/>
      <c r="P195" s="52"/>
      <c r="Q195" s="52"/>
      <c r="R195" s="50"/>
      <c r="S195" s="52"/>
      <c r="T195" s="52"/>
      <c r="U195" s="52"/>
      <c r="V195" s="52"/>
      <c r="W195" s="50"/>
    </row>
    <row r="196" ht="14.25" customHeight="1">
      <c r="F196" s="28"/>
      <c r="K196" s="28"/>
      <c r="M196" s="51"/>
      <c r="N196" s="52"/>
      <c r="O196" s="52"/>
      <c r="P196" s="52"/>
      <c r="Q196" s="52"/>
      <c r="R196" s="50"/>
      <c r="S196" s="52"/>
      <c r="T196" s="52"/>
      <c r="U196" s="52"/>
      <c r="V196" s="52"/>
      <c r="W196" s="50"/>
    </row>
    <row r="197" ht="14.25" customHeight="1">
      <c r="F197" s="28"/>
      <c r="K197" s="28"/>
      <c r="M197" s="51"/>
      <c r="N197" s="52"/>
      <c r="O197" s="52"/>
      <c r="P197" s="52"/>
      <c r="Q197" s="52"/>
      <c r="R197" s="50"/>
      <c r="S197" s="52"/>
      <c r="T197" s="52"/>
      <c r="U197" s="52"/>
      <c r="V197" s="52"/>
      <c r="W197" s="50"/>
    </row>
    <row r="198" ht="14.25" customHeight="1">
      <c r="F198" s="28"/>
      <c r="K198" s="28"/>
      <c r="M198" s="51"/>
      <c r="N198" s="52"/>
      <c r="O198" s="52"/>
      <c r="P198" s="52"/>
      <c r="Q198" s="52"/>
      <c r="R198" s="50"/>
      <c r="S198" s="52"/>
      <c r="T198" s="52"/>
      <c r="U198" s="52"/>
      <c r="V198" s="52"/>
      <c r="W198" s="50"/>
    </row>
    <row r="199" ht="14.25" customHeight="1">
      <c r="F199" s="28"/>
      <c r="K199" s="28"/>
      <c r="M199" s="51"/>
      <c r="N199" s="52"/>
      <c r="O199" s="52"/>
      <c r="P199" s="52"/>
      <c r="Q199" s="52"/>
      <c r="R199" s="50"/>
      <c r="S199" s="52"/>
      <c r="T199" s="52"/>
      <c r="U199" s="52"/>
      <c r="V199" s="52"/>
      <c r="W199" s="50"/>
    </row>
    <row r="200" ht="14.25" customHeight="1">
      <c r="F200" s="28"/>
      <c r="K200" s="28"/>
      <c r="M200" s="51"/>
      <c r="N200" s="52"/>
      <c r="O200" s="52"/>
      <c r="P200" s="52"/>
      <c r="Q200" s="52"/>
      <c r="R200" s="50"/>
      <c r="S200" s="52"/>
      <c r="T200" s="52"/>
      <c r="U200" s="52"/>
      <c r="V200" s="52"/>
      <c r="W200" s="50"/>
    </row>
    <row r="201" ht="14.25" customHeight="1">
      <c r="F201" s="28"/>
      <c r="K201" s="28"/>
      <c r="M201" s="51"/>
      <c r="N201" s="52"/>
      <c r="O201" s="52"/>
      <c r="P201" s="52"/>
      <c r="Q201" s="52"/>
      <c r="R201" s="50"/>
      <c r="S201" s="52"/>
      <c r="T201" s="52"/>
      <c r="U201" s="52"/>
      <c r="V201" s="52"/>
      <c r="W201" s="50"/>
    </row>
    <row r="202" ht="14.25" customHeight="1">
      <c r="F202" s="28"/>
      <c r="K202" s="28"/>
      <c r="M202" s="51"/>
      <c r="N202" s="52"/>
      <c r="O202" s="52"/>
      <c r="P202" s="52"/>
      <c r="Q202" s="52"/>
      <c r="R202" s="50"/>
      <c r="S202" s="52"/>
      <c r="T202" s="52"/>
      <c r="U202" s="52"/>
      <c r="V202" s="52"/>
      <c r="W202" s="50"/>
    </row>
    <row r="203" ht="14.25" customHeight="1">
      <c r="F203" s="28"/>
      <c r="K203" s="28"/>
      <c r="M203" s="51"/>
      <c r="N203" s="52"/>
      <c r="O203" s="52"/>
      <c r="P203" s="52"/>
      <c r="Q203" s="52"/>
      <c r="R203" s="50"/>
      <c r="S203" s="52"/>
      <c r="T203" s="52"/>
      <c r="U203" s="52"/>
      <c r="V203" s="52"/>
      <c r="W203" s="50"/>
    </row>
    <row r="204" ht="14.25" customHeight="1">
      <c r="F204" s="28"/>
      <c r="K204" s="28"/>
      <c r="M204" s="51"/>
      <c r="N204" s="52"/>
      <c r="O204" s="52"/>
      <c r="P204" s="52"/>
      <c r="Q204" s="52"/>
      <c r="R204" s="50"/>
      <c r="S204" s="52"/>
      <c r="T204" s="52"/>
      <c r="U204" s="52"/>
      <c r="V204" s="52"/>
      <c r="W204" s="50"/>
    </row>
    <row r="205" ht="14.25" customHeight="1">
      <c r="F205" s="28"/>
      <c r="K205" s="28"/>
      <c r="M205" s="51"/>
      <c r="N205" s="52"/>
      <c r="O205" s="52"/>
      <c r="P205" s="52"/>
      <c r="Q205" s="52"/>
      <c r="R205" s="50"/>
      <c r="S205" s="52"/>
      <c r="T205" s="52"/>
      <c r="U205" s="52"/>
      <c r="V205" s="52"/>
      <c r="W205" s="50"/>
    </row>
    <row r="206" ht="14.25" customHeight="1">
      <c r="F206" s="28"/>
      <c r="K206" s="28"/>
      <c r="M206" s="51"/>
      <c r="N206" s="52"/>
      <c r="O206" s="52"/>
      <c r="P206" s="52"/>
      <c r="Q206" s="52"/>
      <c r="R206" s="50"/>
      <c r="S206" s="52"/>
      <c r="T206" s="52"/>
      <c r="U206" s="52"/>
      <c r="V206" s="52"/>
      <c r="W206" s="50"/>
    </row>
    <row r="207" ht="14.25" customHeight="1">
      <c r="F207" s="28"/>
      <c r="K207" s="28"/>
      <c r="M207" s="51"/>
      <c r="N207" s="52"/>
      <c r="O207" s="52"/>
      <c r="P207" s="52"/>
      <c r="Q207" s="52"/>
      <c r="R207" s="50"/>
      <c r="S207" s="52"/>
      <c r="T207" s="52"/>
      <c r="U207" s="52"/>
      <c r="V207" s="52"/>
      <c r="W207" s="50"/>
    </row>
    <row r="208" ht="14.25" customHeight="1">
      <c r="F208" s="28"/>
      <c r="K208" s="28"/>
      <c r="M208" s="51"/>
      <c r="N208" s="52"/>
      <c r="O208" s="52"/>
      <c r="P208" s="52"/>
      <c r="Q208" s="52"/>
      <c r="R208" s="50"/>
      <c r="S208" s="52"/>
      <c r="T208" s="52"/>
      <c r="U208" s="52"/>
      <c r="V208" s="52"/>
      <c r="W208" s="50"/>
    </row>
    <row r="209" ht="14.25" customHeight="1">
      <c r="F209" s="28"/>
      <c r="K209" s="28"/>
      <c r="M209" s="51"/>
      <c r="N209" s="52"/>
      <c r="O209" s="52"/>
      <c r="P209" s="52"/>
      <c r="Q209" s="52"/>
      <c r="R209" s="50"/>
      <c r="S209" s="52"/>
      <c r="T209" s="52"/>
      <c r="U209" s="52"/>
      <c r="V209" s="52"/>
      <c r="W209" s="50"/>
    </row>
    <row r="210" ht="14.25" customHeight="1">
      <c r="F210" s="28"/>
      <c r="K210" s="28"/>
      <c r="M210" s="51"/>
      <c r="N210" s="52"/>
      <c r="O210" s="52"/>
      <c r="P210" s="52"/>
      <c r="Q210" s="52"/>
      <c r="R210" s="50"/>
      <c r="S210" s="52"/>
      <c r="T210" s="52"/>
      <c r="U210" s="52"/>
      <c r="V210" s="52"/>
      <c r="W210" s="50"/>
    </row>
    <row r="211" ht="14.25" customHeight="1">
      <c r="F211" s="28"/>
      <c r="K211" s="28"/>
      <c r="M211" s="51"/>
      <c r="N211" s="52"/>
      <c r="O211" s="52"/>
      <c r="P211" s="52"/>
      <c r="Q211" s="52"/>
      <c r="R211" s="50"/>
      <c r="S211" s="52"/>
      <c r="T211" s="52"/>
      <c r="U211" s="52"/>
      <c r="V211" s="52"/>
      <c r="W211" s="50"/>
    </row>
    <row r="212" ht="14.25" customHeight="1">
      <c r="F212" s="28"/>
      <c r="K212" s="28"/>
      <c r="M212" s="51"/>
      <c r="N212" s="52"/>
      <c r="O212" s="52"/>
      <c r="P212" s="52"/>
      <c r="Q212" s="52"/>
      <c r="R212" s="50"/>
      <c r="S212" s="52"/>
      <c r="T212" s="52"/>
      <c r="U212" s="52"/>
      <c r="V212" s="52"/>
      <c r="W212" s="50"/>
    </row>
    <row r="213" ht="14.25" customHeight="1">
      <c r="F213" s="28"/>
      <c r="K213" s="28"/>
      <c r="M213" s="51"/>
      <c r="N213" s="52"/>
      <c r="O213" s="52"/>
      <c r="P213" s="52"/>
      <c r="Q213" s="52"/>
      <c r="R213" s="50"/>
      <c r="S213" s="52"/>
      <c r="T213" s="52"/>
      <c r="U213" s="52"/>
      <c r="V213" s="52"/>
      <c r="W213" s="50"/>
    </row>
    <row r="214" ht="14.25" customHeight="1">
      <c r="F214" s="28"/>
      <c r="K214" s="28"/>
      <c r="M214" s="51"/>
      <c r="N214" s="52"/>
      <c r="O214" s="52"/>
      <c r="P214" s="52"/>
      <c r="Q214" s="52"/>
      <c r="R214" s="50"/>
      <c r="S214" s="52"/>
      <c r="T214" s="52"/>
      <c r="U214" s="52"/>
      <c r="V214" s="52"/>
      <c r="W214" s="50"/>
    </row>
    <row r="215" ht="14.25" customHeight="1">
      <c r="F215" s="28"/>
      <c r="K215" s="28"/>
      <c r="M215" s="51"/>
      <c r="N215" s="52"/>
      <c r="O215" s="52"/>
      <c r="P215" s="52"/>
      <c r="Q215" s="52"/>
      <c r="R215" s="50"/>
      <c r="S215" s="52"/>
      <c r="T215" s="52"/>
      <c r="U215" s="52"/>
      <c r="V215" s="52"/>
      <c r="W215" s="50"/>
    </row>
    <row r="216" ht="14.25" customHeight="1">
      <c r="F216" s="28"/>
      <c r="K216" s="28"/>
      <c r="M216" s="51"/>
      <c r="N216" s="52"/>
      <c r="O216" s="52"/>
      <c r="P216" s="52"/>
      <c r="Q216" s="52"/>
      <c r="R216" s="50"/>
      <c r="S216" s="52"/>
      <c r="T216" s="52"/>
      <c r="U216" s="52"/>
      <c r="V216" s="52"/>
      <c r="W216" s="50"/>
    </row>
    <row r="217" ht="14.25" customHeight="1">
      <c r="F217" s="28"/>
      <c r="K217" s="28"/>
      <c r="M217" s="51"/>
      <c r="N217" s="52"/>
      <c r="O217" s="52"/>
      <c r="P217" s="52"/>
      <c r="Q217" s="52"/>
      <c r="R217" s="50"/>
      <c r="S217" s="52"/>
      <c r="T217" s="52"/>
      <c r="U217" s="52"/>
      <c r="V217" s="52"/>
      <c r="W217" s="50"/>
    </row>
    <row r="218" ht="14.25" customHeight="1">
      <c r="F218" s="28"/>
      <c r="K218" s="28"/>
      <c r="M218" s="51"/>
      <c r="N218" s="52"/>
      <c r="O218" s="52"/>
      <c r="P218" s="52"/>
      <c r="Q218" s="52"/>
      <c r="R218" s="50"/>
      <c r="S218" s="52"/>
      <c r="T218" s="52"/>
      <c r="U218" s="52"/>
      <c r="V218" s="52"/>
      <c r="W218" s="50"/>
    </row>
    <row r="219" ht="14.25" customHeight="1">
      <c r="F219" s="28"/>
      <c r="K219" s="28"/>
      <c r="M219" s="51"/>
      <c r="N219" s="52"/>
      <c r="O219" s="52"/>
      <c r="P219" s="52"/>
      <c r="Q219" s="52"/>
      <c r="R219" s="50"/>
      <c r="S219" s="52"/>
      <c r="T219" s="52"/>
      <c r="U219" s="52"/>
      <c r="V219" s="52"/>
      <c r="W219" s="50"/>
    </row>
    <row r="220" ht="14.25" customHeight="1">
      <c r="F220" s="28"/>
      <c r="K220" s="28"/>
      <c r="M220" s="51"/>
      <c r="N220" s="52"/>
      <c r="O220" s="52"/>
      <c r="P220" s="52"/>
      <c r="Q220" s="52"/>
      <c r="R220" s="50"/>
      <c r="S220" s="52"/>
      <c r="T220" s="52"/>
      <c r="U220" s="52"/>
      <c r="V220" s="52"/>
      <c r="W220" s="50"/>
    </row>
    <row r="221" ht="14.25" customHeight="1">
      <c r="F221" s="28"/>
      <c r="K221" s="28"/>
      <c r="M221" s="51"/>
      <c r="N221" s="52"/>
      <c r="O221" s="52"/>
      <c r="P221" s="52"/>
      <c r="Q221" s="52"/>
      <c r="R221" s="50"/>
      <c r="S221" s="52"/>
      <c r="T221" s="52"/>
      <c r="U221" s="52"/>
      <c r="V221" s="52"/>
      <c r="W221" s="50"/>
    </row>
    <row r="222" ht="14.25" customHeight="1">
      <c r="F222" s="28"/>
      <c r="K222" s="28"/>
      <c r="M222" s="51"/>
      <c r="N222" s="52"/>
      <c r="O222" s="52"/>
      <c r="P222" s="52"/>
      <c r="Q222" s="52"/>
      <c r="R222" s="50"/>
      <c r="S222" s="52"/>
      <c r="T222" s="52"/>
      <c r="U222" s="52"/>
      <c r="V222" s="52"/>
      <c r="W222" s="50"/>
    </row>
    <row r="223" ht="14.25" customHeight="1">
      <c r="F223" s="28"/>
      <c r="K223" s="28"/>
      <c r="M223" s="51"/>
      <c r="N223" s="52"/>
      <c r="O223" s="52"/>
      <c r="P223" s="52"/>
      <c r="Q223" s="52"/>
      <c r="R223" s="50"/>
      <c r="S223" s="52"/>
      <c r="T223" s="52"/>
      <c r="U223" s="52"/>
      <c r="V223" s="52"/>
      <c r="W223" s="50"/>
    </row>
    <row r="224" ht="14.25" customHeight="1">
      <c r="F224" s="28"/>
      <c r="K224" s="28"/>
      <c r="M224" s="51"/>
      <c r="N224" s="52"/>
      <c r="O224" s="52"/>
      <c r="P224" s="52"/>
      <c r="Q224" s="52"/>
      <c r="R224" s="50"/>
      <c r="S224" s="52"/>
      <c r="T224" s="52"/>
      <c r="U224" s="52"/>
      <c r="V224" s="52"/>
      <c r="W224" s="50"/>
    </row>
    <row r="225" ht="14.25" customHeight="1">
      <c r="F225" s="28"/>
      <c r="K225" s="28"/>
      <c r="M225" s="51"/>
      <c r="N225" s="52"/>
      <c r="O225" s="52"/>
      <c r="P225" s="52"/>
      <c r="Q225" s="52"/>
      <c r="R225" s="50"/>
      <c r="S225" s="52"/>
      <c r="T225" s="52"/>
      <c r="U225" s="52"/>
      <c r="V225" s="52"/>
      <c r="W225" s="50"/>
    </row>
    <row r="226" ht="14.25" customHeight="1">
      <c r="F226" s="28"/>
      <c r="K226" s="28"/>
      <c r="M226" s="51"/>
      <c r="N226" s="52"/>
      <c r="O226" s="52"/>
      <c r="P226" s="52"/>
      <c r="Q226" s="52"/>
      <c r="R226" s="50"/>
      <c r="S226" s="52"/>
      <c r="T226" s="52"/>
      <c r="U226" s="52"/>
      <c r="V226" s="52"/>
      <c r="W226" s="50"/>
    </row>
    <row r="227" ht="14.25" customHeight="1">
      <c r="F227" s="28"/>
      <c r="K227" s="28"/>
      <c r="M227" s="51"/>
      <c r="N227" s="52"/>
      <c r="O227" s="52"/>
      <c r="P227" s="52"/>
      <c r="Q227" s="52"/>
      <c r="R227" s="50"/>
      <c r="S227" s="52"/>
      <c r="T227" s="52"/>
      <c r="U227" s="52"/>
      <c r="V227" s="52"/>
      <c r="W227" s="50"/>
    </row>
    <row r="228" ht="14.25" customHeight="1">
      <c r="F228" s="28"/>
      <c r="K228" s="28"/>
      <c r="M228" s="51"/>
      <c r="N228" s="52"/>
      <c r="O228" s="52"/>
      <c r="P228" s="52"/>
      <c r="Q228" s="52"/>
      <c r="R228" s="50"/>
      <c r="S228" s="52"/>
      <c r="T228" s="52"/>
      <c r="U228" s="52"/>
      <c r="V228" s="52"/>
      <c r="W228" s="50"/>
    </row>
    <row r="229" ht="14.25" customHeight="1">
      <c r="F229" s="28"/>
      <c r="K229" s="28"/>
      <c r="M229" s="51"/>
      <c r="N229" s="52"/>
      <c r="O229" s="52"/>
      <c r="P229" s="52"/>
      <c r="Q229" s="52"/>
      <c r="R229" s="50"/>
      <c r="S229" s="52"/>
      <c r="T229" s="52"/>
      <c r="U229" s="52"/>
      <c r="V229" s="52"/>
      <c r="W229" s="50"/>
    </row>
    <row r="230" ht="14.25" customHeight="1">
      <c r="F230" s="28"/>
      <c r="K230" s="28"/>
      <c r="M230" s="51"/>
      <c r="N230" s="52"/>
      <c r="O230" s="52"/>
      <c r="P230" s="52"/>
      <c r="Q230" s="52"/>
      <c r="R230" s="50"/>
      <c r="S230" s="52"/>
      <c r="T230" s="52"/>
      <c r="U230" s="52"/>
      <c r="V230" s="52"/>
      <c r="W230" s="50"/>
    </row>
    <row r="231" ht="14.25" customHeight="1">
      <c r="F231" s="28"/>
      <c r="K231" s="28"/>
      <c r="M231" s="51"/>
      <c r="N231" s="52"/>
      <c r="O231" s="52"/>
      <c r="P231" s="52"/>
      <c r="Q231" s="52"/>
      <c r="R231" s="50"/>
      <c r="S231" s="52"/>
      <c r="T231" s="52"/>
      <c r="U231" s="52"/>
      <c r="V231" s="52"/>
      <c r="W231" s="50"/>
    </row>
    <row r="232" ht="14.25" customHeight="1">
      <c r="F232" s="28"/>
      <c r="K232" s="28"/>
      <c r="M232" s="51"/>
      <c r="N232" s="52"/>
      <c r="O232" s="52"/>
      <c r="P232" s="52"/>
      <c r="Q232" s="52"/>
      <c r="R232" s="50"/>
      <c r="S232" s="52"/>
      <c r="T232" s="52"/>
      <c r="U232" s="52"/>
      <c r="V232" s="52"/>
      <c r="W232" s="50"/>
    </row>
    <row r="233" ht="14.25" customHeight="1">
      <c r="F233" s="28"/>
      <c r="K233" s="28"/>
      <c r="M233" s="51"/>
      <c r="N233" s="52"/>
      <c r="O233" s="52"/>
      <c r="P233" s="52"/>
      <c r="Q233" s="52"/>
      <c r="R233" s="50"/>
      <c r="S233" s="52"/>
      <c r="T233" s="52"/>
      <c r="U233" s="52"/>
      <c r="V233" s="52"/>
      <c r="W233" s="50"/>
    </row>
    <row r="234" ht="14.25" customHeight="1">
      <c r="F234" s="28"/>
      <c r="K234" s="28"/>
      <c r="M234" s="51"/>
      <c r="N234" s="52"/>
      <c r="O234" s="52"/>
      <c r="P234" s="52"/>
      <c r="Q234" s="52"/>
      <c r="R234" s="50"/>
      <c r="S234" s="52"/>
      <c r="T234" s="52"/>
      <c r="U234" s="52"/>
      <c r="V234" s="52"/>
      <c r="W234" s="50"/>
    </row>
    <row r="235" ht="14.25" customHeight="1">
      <c r="F235" s="28"/>
      <c r="K235" s="28"/>
      <c r="M235" s="51"/>
      <c r="N235" s="52"/>
      <c r="O235" s="52"/>
      <c r="P235" s="52"/>
      <c r="Q235" s="52"/>
      <c r="R235" s="50"/>
      <c r="S235" s="52"/>
      <c r="T235" s="52"/>
      <c r="U235" s="52"/>
      <c r="V235" s="52"/>
      <c r="W235" s="50"/>
    </row>
    <row r="236" ht="14.25" customHeight="1">
      <c r="F236" s="28"/>
      <c r="K236" s="28"/>
      <c r="M236" s="51"/>
      <c r="N236" s="52"/>
      <c r="O236" s="52"/>
      <c r="P236" s="52"/>
      <c r="Q236" s="52"/>
      <c r="R236" s="50"/>
      <c r="S236" s="52"/>
      <c r="T236" s="52"/>
      <c r="U236" s="52"/>
      <c r="V236" s="52"/>
      <c r="W236" s="50"/>
    </row>
    <row r="237" ht="14.25" customHeight="1">
      <c r="F237" s="28"/>
      <c r="K237" s="28"/>
      <c r="M237" s="51"/>
      <c r="N237" s="52"/>
      <c r="O237" s="52"/>
      <c r="P237" s="52"/>
      <c r="Q237" s="52"/>
      <c r="R237" s="50"/>
      <c r="S237" s="52"/>
      <c r="T237" s="52"/>
      <c r="U237" s="52"/>
      <c r="V237" s="52"/>
      <c r="W237" s="50"/>
    </row>
    <row r="238" ht="14.25" customHeight="1">
      <c r="F238" s="28"/>
      <c r="K238" s="28"/>
      <c r="M238" s="51"/>
      <c r="N238" s="52"/>
      <c r="O238" s="52"/>
      <c r="P238" s="52"/>
      <c r="Q238" s="52"/>
      <c r="R238" s="50"/>
      <c r="S238" s="52"/>
      <c r="T238" s="52"/>
      <c r="U238" s="52"/>
      <c r="V238" s="52"/>
      <c r="W238" s="50"/>
    </row>
    <row r="239" ht="14.25" customHeight="1">
      <c r="F239" s="28"/>
      <c r="K239" s="28"/>
      <c r="M239" s="51"/>
      <c r="N239" s="52"/>
      <c r="O239" s="52"/>
      <c r="P239" s="52"/>
      <c r="Q239" s="52"/>
      <c r="R239" s="50"/>
      <c r="S239" s="52"/>
      <c r="T239" s="52"/>
      <c r="U239" s="52"/>
      <c r="V239" s="52"/>
      <c r="W239" s="50"/>
    </row>
    <row r="240" ht="14.25" customHeight="1">
      <c r="F240" s="28"/>
      <c r="K240" s="28"/>
      <c r="M240" s="51"/>
      <c r="N240" s="52"/>
      <c r="O240" s="52"/>
      <c r="P240" s="52"/>
      <c r="Q240" s="52"/>
      <c r="R240" s="50"/>
      <c r="S240" s="52"/>
      <c r="T240" s="52"/>
      <c r="U240" s="52"/>
      <c r="V240" s="52"/>
      <c r="W240" s="50"/>
    </row>
    <row r="241" ht="14.25" customHeight="1">
      <c r="F241" s="28"/>
      <c r="K241" s="28"/>
      <c r="M241" s="51"/>
      <c r="N241" s="52"/>
      <c r="O241" s="52"/>
      <c r="P241" s="52"/>
      <c r="Q241" s="52"/>
      <c r="R241" s="50"/>
      <c r="S241" s="52"/>
      <c r="T241" s="52"/>
      <c r="U241" s="52"/>
      <c r="V241" s="52"/>
      <c r="W241" s="50"/>
    </row>
    <row r="242" ht="14.25" customHeight="1">
      <c r="F242" s="28"/>
      <c r="K242" s="28"/>
      <c r="M242" s="51"/>
      <c r="N242" s="52"/>
      <c r="O242" s="52"/>
      <c r="P242" s="52"/>
      <c r="Q242" s="52"/>
      <c r="R242" s="50"/>
      <c r="S242" s="52"/>
      <c r="T242" s="52"/>
      <c r="U242" s="52"/>
      <c r="V242" s="52"/>
      <c r="W242" s="50"/>
    </row>
    <row r="243" ht="14.25" customHeight="1">
      <c r="F243" s="28"/>
      <c r="K243" s="28"/>
      <c r="M243" s="51"/>
      <c r="N243" s="52"/>
      <c r="O243" s="52"/>
      <c r="P243" s="52"/>
      <c r="Q243" s="52"/>
      <c r="R243" s="50"/>
      <c r="S243" s="52"/>
      <c r="T243" s="52"/>
      <c r="U243" s="52"/>
      <c r="V243" s="52"/>
      <c r="W243" s="50"/>
    </row>
    <row r="244" ht="14.25" customHeight="1">
      <c r="F244" s="28"/>
      <c r="K244" s="28"/>
      <c r="M244" s="51"/>
      <c r="N244" s="52"/>
      <c r="O244" s="52"/>
      <c r="P244" s="52"/>
      <c r="Q244" s="52"/>
      <c r="R244" s="50"/>
      <c r="S244" s="52"/>
      <c r="T244" s="52"/>
      <c r="U244" s="52"/>
      <c r="V244" s="52"/>
      <c r="W244" s="50"/>
    </row>
    <row r="245" ht="14.25" customHeight="1">
      <c r="F245" s="28"/>
      <c r="K245" s="28"/>
      <c r="M245" s="51"/>
      <c r="N245" s="52"/>
      <c r="O245" s="52"/>
      <c r="P245" s="52"/>
      <c r="Q245" s="52"/>
      <c r="R245" s="50"/>
      <c r="S245" s="52"/>
      <c r="T245" s="52"/>
      <c r="U245" s="52"/>
      <c r="V245" s="52"/>
      <c r="W245" s="50"/>
    </row>
    <row r="246" ht="14.25" customHeight="1">
      <c r="F246" s="28"/>
      <c r="K246" s="28"/>
      <c r="M246" s="51"/>
      <c r="N246" s="52"/>
      <c r="O246" s="52"/>
      <c r="P246" s="52"/>
      <c r="Q246" s="52"/>
      <c r="R246" s="50"/>
      <c r="S246" s="52"/>
      <c r="T246" s="52"/>
      <c r="U246" s="52"/>
      <c r="V246" s="52"/>
      <c r="W246" s="50"/>
    </row>
    <row r="247" ht="14.25" customHeight="1">
      <c r="F247" s="28"/>
      <c r="K247" s="28"/>
      <c r="M247" s="51"/>
      <c r="N247" s="52"/>
      <c r="O247" s="52"/>
      <c r="P247" s="52"/>
      <c r="Q247" s="52"/>
      <c r="R247" s="50"/>
      <c r="S247" s="52"/>
      <c r="T247" s="52"/>
      <c r="U247" s="52"/>
      <c r="V247" s="52"/>
      <c r="W247" s="50"/>
    </row>
    <row r="248" ht="14.25" customHeight="1">
      <c r="F248" s="28"/>
      <c r="K248" s="28"/>
      <c r="M248" s="51"/>
      <c r="N248" s="52"/>
      <c r="O248" s="52"/>
      <c r="P248" s="52"/>
      <c r="Q248" s="52"/>
      <c r="R248" s="50"/>
      <c r="S248" s="52"/>
      <c r="T248" s="52"/>
      <c r="U248" s="52"/>
      <c r="V248" s="52"/>
      <c r="W248" s="50"/>
    </row>
    <row r="249" ht="14.25" customHeight="1">
      <c r="F249" s="28"/>
      <c r="K249" s="28"/>
      <c r="M249" s="51"/>
      <c r="N249" s="52"/>
      <c r="O249" s="52"/>
      <c r="P249" s="52"/>
      <c r="Q249" s="52"/>
      <c r="R249" s="50"/>
      <c r="S249" s="52"/>
      <c r="T249" s="52"/>
      <c r="U249" s="52"/>
      <c r="V249" s="52"/>
      <c r="W249" s="50"/>
    </row>
    <row r="250" ht="14.25" customHeight="1">
      <c r="F250" s="28"/>
      <c r="K250" s="28"/>
      <c r="M250" s="51"/>
      <c r="N250" s="52"/>
      <c r="O250" s="52"/>
      <c r="P250" s="52"/>
      <c r="Q250" s="52"/>
      <c r="R250" s="50"/>
      <c r="S250" s="52"/>
      <c r="T250" s="52"/>
      <c r="U250" s="52"/>
      <c r="V250" s="52"/>
      <c r="W250" s="50"/>
    </row>
    <row r="251" ht="14.25" customHeight="1">
      <c r="F251" s="28"/>
      <c r="K251" s="28"/>
      <c r="M251" s="51"/>
      <c r="N251" s="52"/>
      <c r="O251" s="52"/>
      <c r="P251" s="52"/>
      <c r="Q251" s="52"/>
      <c r="R251" s="50"/>
      <c r="S251" s="52"/>
      <c r="T251" s="52"/>
      <c r="U251" s="52"/>
      <c r="V251" s="52"/>
      <c r="W251" s="50"/>
    </row>
    <row r="252" ht="14.25" customHeight="1">
      <c r="F252" s="28"/>
      <c r="K252" s="28"/>
      <c r="M252" s="51"/>
      <c r="N252" s="52"/>
      <c r="O252" s="52"/>
      <c r="P252" s="52"/>
      <c r="Q252" s="52"/>
      <c r="R252" s="50"/>
      <c r="S252" s="52"/>
      <c r="T252" s="52"/>
      <c r="U252" s="52"/>
      <c r="V252" s="52"/>
      <c r="W252" s="50"/>
    </row>
    <row r="253" ht="14.25" customHeight="1">
      <c r="F253" s="28"/>
      <c r="K253" s="28"/>
      <c r="M253" s="51"/>
      <c r="N253" s="52"/>
      <c r="O253" s="52"/>
      <c r="P253" s="52"/>
      <c r="Q253" s="52"/>
      <c r="R253" s="50"/>
      <c r="S253" s="52"/>
      <c r="T253" s="52"/>
      <c r="U253" s="52"/>
      <c r="V253" s="52"/>
      <c r="W253" s="50"/>
    </row>
    <row r="254" ht="14.25" customHeight="1">
      <c r="F254" s="28"/>
      <c r="K254" s="28"/>
      <c r="M254" s="51"/>
      <c r="N254" s="52"/>
      <c r="O254" s="52"/>
      <c r="P254" s="52"/>
      <c r="Q254" s="52"/>
      <c r="R254" s="50"/>
      <c r="S254" s="52"/>
      <c r="T254" s="52"/>
      <c r="U254" s="52"/>
      <c r="V254" s="52"/>
      <c r="W254" s="50"/>
    </row>
    <row r="255" ht="14.25" customHeight="1">
      <c r="F255" s="28"/>
      <c r="K255" s="28"/>
      <c r="M255" s="51"/>
      <c r="N255" s="52"/>
      <c r="O255" s="52"/>
      <c r="P255" s="52"/>
      <c r="Q255" s="52"/>
      <c r="R255" s="50"/>
      <c r="S255" s="52"/>
      <c r="T255" s="52"/>
      <c r="U255" s="52"/>
      <c r="V255" s="52"/>
      <c r="W255" s="50"/>
    </row>
    <row r="256" ht="14.25" customHeight="1">
      <c r="F256" s="28"/>
      <c r="K256" s="28"/>
      <c r="M256" s="51"/>
      <c r="N256" s="52"/>
      <c r="O256" s="52"/>
      <c r="P256" s="52"/>
      <c r="Q256" s="52"/>
      <c r="R256" s="50"/>
      <c r="S256" s="52"/>
      <c r="T256" s="52"/>
      <c r="U256" s="52"/>
      <c r="V256" s="52"/>
      <c r="W256" s="50"/>
    </row>
    <row r="257" ht="14.25" customHeight="1">
      <c r="F257" s="28"/>
      <c r="K257" s="28"/>
      <c r="M257" s="51"/>
      <c r="N257" s="52"/>
      <c r="O257" s="52"/>
      <c r="P257" s="52"/>
      <c r="Q257" s="52"/>
      <c r="R257" s="50"/>
      <c r="S257" s="52"/>
      <c r="T257" s="52"/>
      <c r="U257" s="52"/>
      <c r="V257" s="52"/>
      <c r="W257" s="50"/>
    </row>
    <row r="258" ht="14.25" customHeight="1">
      <c r="F258" s="28"/>
      <c r="K258" s="28"/>
      <c r="M258" s="51"/>
      <c r="N258" s="52"/>
      <c r="O258" s="52"/>
      <c r="P258" s="52"/>
      <c r="Q258" s="52"/>
      <c r="R258" s="50"/>
      <c r="S258" s="52"/>
      <c r="T258" s="52"/>
      <c r="U258" s="52"/>
      <c r="V258" s="52"/>
      <c r="W258" s="50"/>
    </row>
    <row r="259" ht="14.25" customHeight="1">
      <c r="F259" s="28"/>
      <c r="K259" s="28"/>
      <c r="M259" s="51"/>
      <c r="N259" s="52"/>
      <c r="O259" s="52"/>
      <c r="P259" s="52"/>
      <c r="Q259" s="52"/>
      <c r="R259" s="50"/>
      <c r="S259" s="52"/>
      <c r="T259" s="52"/>
      <c r="U259" s="52"/>
      <c r="V259" s="52"/>
      <c r="W259" s="50"/>
    </row>
    <row r="260" ht="14.25" customHeight="1">
      <c r="F260" s="28"/>
      <c r="K260" s="28"/>
      <c r="M260" s="51"/>
      <c r="N260" s="52"/>
      <c r="O260" s="52"/>
      <c r="P260" s="52"/>
      <c r="Q260" s="52"/>
      <c r="R260" s="50"/>
      <c r="S260" s="52"/>
      <c r="T260" s="52"/>
      <c r="U260" s="52"/>
      <c r="V260" s="52"/>
      <c r="W260" s="50"/>
    </row>
    <row r="261" ht="14.25" customHeight="1">
      <c r="F261" s="28"/>
      <c r="K261" s="28"/>
      <c r="M261" s="51"/>
      <c r="N261" s="52"/>
      <c r="O261" s="52"/>
      <c r="P261" s="52"/>
      <c r="Q261" s="52"/>
      <c r="R261" s="50"/>
      <c r="S261" s="52"/>
      <c r="T261" s="52"/>
      <c r="U261" s="52"/>
      <c r="V261" s="52"/>
      <c r="W261" s="50"/>
    </row>
    <row r="262" ht="14.25" customHeight="1">
      <c r="F262" s="28"/>
      <c r="K262" s="28"/>
      <c r="M262" s="51"/>
      <c r="N262" s="52"/>
      <c r="O262" s="52"/>
      <c r="P262" s="52"/>
      <c r="Q262" s="52"/>
      <c r="R262" s="50"/>
      <c r="S262" s="52"/>
      <c r="T262" s="52"/>
      <c r="U262" s="52"/>
      <c r="V262" s="52"/>
      <c r="W262" s="50"/>
    </row>
    <row r="263" ht="14.25" customHeight="1">
      <c r="F263" s="28"/>
      <c r="K263" s="28"/>
      <c r="M263" s="51"/>
      <c r="N263" s="52"/>
      <c r="O263" s="52"/>
      <c r="P263" s="52"/>
      <c r="Q263" s="52"/>
      <c r="R263" s="50"/>
      <c r="S263" s="52"/>
      <c r="T263" s="52"/>
      <c r="U263" s="52"/>
      <c r="V263" s="52"/>
      <c r="W263" s="50"/>
    </row>
    <row r="264" ht="14.25" customHeight="1">
      <c r="F264" s="28"/>
      <c r="K264" s="28"/>
      <c r="M264" s="51"/>
      <c r="N264" s="52"/>
      <c r="O264" s="52"/>
      <c r="P264" s="52"/>
      <c r="Q264" s="52"/>
      <c r="R264" s="50"/>
      <c r="S264" s="52"/>
      <c r="T264" s="52"/>
      <c r="U264" s="52"/>
      <c r="V264" s="52"/>
      <c r="W264" s="50"/>
    </row>
    <row r="265" ht="14.25" customHeight="1">
      <c r="F265" s="28"/>
      <c r="K265" s="28"/>
      <c r="M265" s="51"/>
      <c r="N265" s="52"/>
      <c r="O265" s="52"/>
      <c r="P265" s="52"/>
      <c r="Q265" s="52"/>
      <c r="R265" s="50"/>
      <c r="S265" s="52"/>
      <c r="T265" s="52"/>
      <c r="U265" s="52"/>
      <c r="V265" s="52"/>
      <c r="W265" s="50"/>
    </row>
    <row r="266" ht="14.25" customHeight="1">
      <c r="F266" s="28"/>
      <c r="K266" s="28"/>
      <c r="M266" s="51"/>
      <c r="N266" s="52"/>
      <c r="O266" s="52"/>
      <c r="P266" s="52"/>
      <c r="Q266" s="52"/>
      <c r="R266" s="50"/>
      <c r="S266" s="52"/>
      <c r="T266" s="52"/>
      <c r="U266" s="52"/>
      <c r="V266" s="52"/>
      <c r="W266" s="50"/>
    </row>
    <row r="267" ht="14.25" customHeight="1">
      <c r="F267" s="28"/>
      <c r="K267" s="28"/>
      <c r="M267" s="51"/>
      <c r="N267" s="52"/>
      <c r="O267" s="52"/>
      <c r="P267" s="52"/>
      <c r="Q267" s="52"/>
      <c r="R267" s="50"/>
      <c r="S267" s="52"/>
      <c r="T267" s="52"/>
      <c r="U267" s="52"/>
      <c r="V267" s="52"/>
      <c r="W267" s="50"/>
    </row>
    <row r="268" ht="14.25" customHeight="1">
      <c r="F268" s="28"/>
      <c r="K268" s="28"/>
      <c r="M268" s="51"/>
      <c r="N268" s="52"/>
      <c r="O268" s="52"/>
      <c r="P268" s="52"/>
      <c r="Q268" s="52"/>
      <c r="R268" s="50"/>
      <c r="S268" s="52"/>
      <c r="T268" s="52"/>
      <c r="U268" s="52"/>
      <c r="V268" s="52"/>
      <c r="W268" s="50"/>
    </row>
    <row r="269" ht="14.25" customHeight="1">
      <c r="F269" s="28"/>
      <c r="K269" s="28"/>
      <c r="M269" s="51"/>
      <c r="N269" s="52"/>
      <c r="O269" s="52"/>
      <c r="P269" s="52"/>
      <c r="Q269" s="52"/>
      <c r="R269" s="50"/>
      <c r="S269" s="52"/>
      <c r="T269" s="52"/>
      <c r="U269" s="52"/>
      <c r="V269" s="52"/>
      <c r="W269" s="50"/>
    </row>
    <row r="270" ht="14.25" customHeight="1">
      <c r="F270" s="28"/>
      <c r="K270" s="28"/>
      <c r="M270" s="51"/>
      <c r="N270" s="52"/>
      <c r="O270" s="52"/>
      <c r="P270" s="52"/>
      <c r="Q270" s="52"/>
      <c r="R270" s="50"/>
      <c r="S270" s="52"/>
      <c r="T270" s="52"/>
      <c r="U270" s="52"/>
      <c r="V270" s="52"/>
      <c r="W270" s="50"/>
    </row>
    <row r="271" ht="14.25" customHeight="1">
      <c r="F271" s="28"/>
      <c r="K271" s="28"/>
      <c r="M271" s="51"/>
      <c r="N271" s="52"/>
      <c r="O271" s="52"/>
      <c r="P271" s="52"/>
      <c r="Q271" s="52"/>
      <c r="R271" s="50"/>
      <c r="S271" s="52"/>
      <c r="T271" s="52"/>
      <c r="U271" s="52"/>
      <c r="V271" s="52"/>
      <c r="W271" s="50"/>
    </row>
    <row r="272" ht="14.25" customHeight="1">
      <c r="F272" s="28"/>
      <c r="K272" s="28"/>
      <c r="M272" s="51"/>
      <c r="N272" s="52"/>
      <c r="O272" s="52"/>
      <c r="P272" s="52"/>
      <c r="Q272" s="52"/>
      <c r="R272" s="50"/>
      <c r="S272" s="52"/>
      <c r="T272" s="52"/>
      <c r="U272" s="52"/>
      <c r="V272" s="52"/>
      <c r="W272" s="50"/>
    </row>
    <row r="273" ht="14.25" customHeight="1">
      <c r="F273" s="28"/>
      <c r="K273" s="28"/>
      <c r="M273" s="51"/>
      <c r="N273" s="52"/>
      <c r="O273" s="52"/>
      <c r="P273" s="52"/>
      <c r="Q273" s="52"/>
      <c r="R273" s="50"/>
      <c r="S273" s="52"/>
      <c r="T273" s="52"/>
      <c r="U273" s="52"/>
      <c r="V273" s="52"/>
      <c r="W273" s="50"/>
    </row>
    <row r="274" ht="14.25" customHeight="1">
      <c r="F274" s="28"/>
      <c r="K274" s="28"/>
      <c r="M274" s="51"/>
      <c r="N274" s="52"/>
      <c r="O274" s="52"/>
      <c r="P274" s="52"/>
      <c r="Q274" s="52"/>
      <c r="R274" s="50"/>
      <c r="S274" s="52"/>
      <c r="T274" s="52"/>
      <c r="U274" s="52"/>
      <c r="V274" s="52"/>
      <c r="W274" s="50"/>
    </row>
    <row r="275" ht="14.25" customHeight="1">
      <c r="F275" s="28"/>
      <c r="K275" s="28"/>
      <c r="M275" s="51"/>
      <c r="N275" s="52"/>
      <c r="O275" s="52"/>
      <c r="P275" s="52"/>
      <c r="Q275" s="52"/>
      <c r="R275" s="50"/>
      <c r="S275" s="52"/>
      <c r="T275" s="52"/>
      <c r="U275" s="52"/>
      <c r="V275" s="52"/>
      <c r="W275" s="50"/>
    </row>
    <row r="276" ht="14.25" customHeight="1">
      <c r="F276" s="28"/>
      <c r="K276" s="28"/>
      <c r="M276" s="51"/>
      <c r="N276" s="52"/>
      <c r="O276" s="52"/>
      <c r="P276" s="52"/>
      <c r="Q276" s="52"/>
      <c r="R276" s="50"/>
      <c r="S276" s="52"/>
      <c r="T276" s="52"/>
      <c r="U276" s="52"/>
      <c r="V276" s="52"/>
      <c r="W276" s="50"/>
    </row>
    <row r="277" ht="14.25" customHeight="1">
      <c r="F277" s="28"/>
      <c r="K277" s="28"/>
      <c r="M277" s="51"/>
      <c r="N277" s="52"/>
      <c r="O277" s="52"/>
      <c r="P277" s="52"/>
      <c r="Q277" s="52"/>
      <c r="R277" s="50"/>
      <c r="S277" s="52"/>
      <c r="T277" s="52"/>
      <c r="U277" s="52"/>
      <c r="V277" s="52"/>
      <c r="W277" s="50"/>
    </row>
    <row r="278" ht="14.25" customHeight="1">
      <c r="F278" s="28"/>
      <c r="K278" s="28"/>
      <c r="M278" s="51"/>
      <c r="N278" s="52"/>
      <c r="O278" s="52"/>
      <c r="P278" s="52"/>
      <c r="Q278" s="52"/>
      <c r="R278" s="50"/>
      <c r="S278" s="52"/>
      <c r="T278" s="52"/>
      <c r="U278" s="52"/>
      <c r="V278" s="52"/>
      <c r="W278" s="50"/>
    </row>
    <row r="279" ht="14.25" customHeight="1">
      <c r="F279" s="28"/>
      <c r="K279" s="28"/>
      <c r="M279" s="51"/>
      <c r="N279" s="52"/>
      <c r="O279" s="52"/>
      <c r="P279" s="52"/>
      <c r="Q279" s="52"/>
      <c r="R279" s="50"/>
      <c r="S279" s="52"/>
      <c r="T279" s="52"/>
      <c r="U279" s="52"/>
      <c r="V279" s="52"/>
      <c r="W279" s="50"/>
    </row>
    <row r="280" ht="14.25" customHeight="1">
      <c r="F280" s="28"/>
      <c r="K280" s="28"/>
      <c r="M280" s="51"/>
      <c r="N280" s="52"/>
      <c r="O280" s="52"/>
      <c r="P280" s="52"/>
      <c r="Q280" s="52"/>
      <c r="R280" s="50"/>
      <c r="S280" s="52"/>
      <c r="T280" s="52"/>
      <c r="U280" s="52"/>
      <c r="V280" s="52"/>
      <c r="W280" s="50"/>
    </row>
    <row r="281" ht="14.25" customHeight="1">
      <c r="F281" s="28"/>
      <c r="K281" s="28"/>
      <c r="M281" s="51"/>
      <c r="N281" s="52"/>
      <c r="O281" s="52"/>
      <c r="P281" s="52"/>
      <c r="Q281" s="52"/>
      <c r="R281" s="50"/>
      <c r="S281" s="52"/>
      <c r="T281" s="52"/>
      <c r="U281" s="52"/>
      <c r="V281" s="52"/>
      <c r="W281" s="50"/>
    </row>
    <row r="282" ht="14.25" customHeight="1">
      <c r="F282" s="28"/>
      <c r="K282" s="28"/>
      <c r="M282" s="51"/>
      <c r="N282" s="52"/>
      <c r="O282" s="52"/>
      <c r="P282" s="52"/>
      <c r="Q282" s="52"/>
      <c r="R282" s="50"/>
      <c r="S282" s="52"/>
      <c r="T282" s="52"/>
      <c r="U282" s="52"/>
      <c r="V282" s="52"/>
      <c r="W282" s="50"/>
    </row>
    <row r="283" ht="14.25" customHeight="1">
      <c r="F283" s="28"/>
      <c r="K283" s="28"/>
      <c r="M283" s="51"/>
      <c r="N283" s="52"/>
      <c r="O283" s="52"/>
      <c r="P283" s="52"/>
      <c r="Q283" s="52"/>
      <c r="R283" s="50"/>
      <c r="S283" s="52"/>
      <c r="T283" s="52"/>
      <c r="U283" s="52"/>
      <c r="V283" s="52"/>
      <c r="W283" s="50"/>
    </row>
    <row r="284" ht="14.25" customHeight="1">
      <c r="F284" s="28"/>
      <c r="K284" s="28"/>
      <c r="M284" s="51"/>
      <c r="N284" s="52"/>
      <c r="O284" s="52"/>
      <c r="P284" s="52"/>
      <c r="Q284" s="52"/>
      <c r="R284" s="50"/>
      <c r="S284" s="52"/>
      <c r="T284" s="52"/>
      <c r="U284" s="52"/>
      <c r="V284" s="52"/>
      <c r="W284" s="50"/>
    </row>
    <row r="285" ht="14.25" customHeight="1">
      <c r="F285" s="28"/>
      <c r="K285" s="28"/>
      <c r="M285" s="51"/>
      <c r="N285" s="52"/>
      <c r="O285" s="52"/>
      <c r="P285" s="52"/>
      <c r="Q285" s="52"/>
      <c r="R285" s="50"/>
      <c r="S285" s="52"/>
      <c r="T285" s="52"/>
      <c r="U285" s="52"/>
      <c r="V285" s="52"/>
      <c r="W285" s="50"/>
    </row>
    <row r="286" ht="14.25" customHeight="1">
      <c r="F286" s="28"/>
      <c r="K286" s="28"/>
      <c r="M286" s="51"/>
      <c r="N286" s="52"/>
      <c r="O286" s="52"/>
      <c r="P286" s="52"/>
      <c r="Q286" s="52"/>
      <c r="R286" s="50"/>
      <c r="S286" s="52"/>
      <c r="T286" s="52"/>
      <c r="U286" s="52"/>
      <c r="V286" s="52"/>
      <c r="W286" s="50"/>
    </row>
    <row r="287" ht="14.25" customHeight="1">
      <c r="F287" s="28"/>
      <c r="K287" s="28"/>
      <c r="M287" s="51"/>
      <c r="N287" s="52"/>
      <c r="O287" s="52"/>
      <c r="P287" s="52"/>
      <c r="Q287" s="52"/>
      <c r="R287" s="50"/>
      <c r="S287" s="52"/>
      <c r="T287" s="52"/>
      <c r="U287" s="52"/>
      <c r="V287" s="52"/>
      <c r="W287" s="50"/>
    </row>
    <row r="288" ht="14.25" customHeight="1">
      <c r="F288" s="28"/>
      <c r="K288" s="28"/>
      <c r="M288" s="51"/>
      <c r="N288" s="52"/>
      <c r="O288" s="52"/>
      <c r="P288" s="52"/>
      <c r="Q288" s="52"/>
      <c r="R288" s="50"/>
      <c r="S288" s="52"/>
      <c r="T288" s="52"/>
      <c r="U288" s="52"/>
      <c r="V288" s="52"/>
      <c r="W288" s="50"/>
    </row>
    <row r="289" ht="14.25" customHeight="1">
      <c r="F289" s="28"/>
      <c r="K289" s="28"/>
      <c r="M289" s="51"/>
      <c r="N289" s="52"/>
      <c r="O289" s="52"/>
      <c r="P289" s="52"/>
      <c r="Q289" s="52"/>
      <c r="R289" s="50"/>
      <c r="S289" s="52"/>
      <c r="T289" s="52"/>
      <c r="U289" s="52"/>
      <c r="V289" s="52"/>
      <c r="W289" s="50"/>
    </row>
    <row r="290" ht="14.25" customHeight="1">
      <c r="F290" s="28"/>
      <c r="K290" s="28"/>
      <c r="M290" s="51"/>
      <c r="N290" s="52"/>
      <c r="O290" s="52"/>
      <c r="P290" s="52"/>
      <c r="Q290" s="52"/>
      <c r="R290" s="50"/>
      <c r="S290" s="52"/>
      <c r="T290" s="52"/>
      <c r="U290" s="52"/>
      <c r="V290" s="52"/>
      <c r="W290" s="50"/>
    </row>
    <row r="291" ht="14.25" customHeight="1">
      <c r="F291" s="28"/>
      <c r="K291" s="28"/>
      <c r="M291" s="51"/>
      <c r="N291" s="52"/>
      <c r="O291" s="52"/>
      <c r="P291" s="52"/>
      <c r="Q291" s="52"/>
      <c r="R291" s="50"/>
      <c r="S291" s="52"/>
      <c r="T291" s="52"/>
      <c r="U291" s="52"/>
      <c r="V291" s="52"/>
      <c r="W291" s="50"/>
    </row>
    <row r="292" ht="14.25" customHeight="1">
      <c r="F292" s="28"/>
      <c r="K292" s="28"/>
      <c r="M292" s="51"/>
      <c r="N292" s="52"/>
      <c r="O292" s="52"/>
      <c r="P292" s="52"/>
      <c r="Q292" s="52"/>
      <c r="R292" s="50"/>
      <c r="S292" s="52"/>
      <c r="T292" s="52"/>
      <c r="U292" s="52"/>
      <c r="V292" s="52"/>
      <c r="W292" s="50"/>
    </row>
    <row r="293" ht="14.25" customHeight="1">
      <c r="F293" s="28"/>
      <c r="K293" s="28"/>
      <c r="M293" s="51"/>
      <c r="N293" s="52"/>
      <c r="O293" s="52"/>
      <c r="P293" s="52"/>
      <c r="Q293" s="52"/>
      <c r="R293" s="50"/>
      <c r="S293" s="52"/>
      <c r="T293" s="52"/>
      <c r="U293" s="52"/>
      <c r="V293" s="52"/>
      <c r="W293" s="50"/>
    </row>
    <row r="294" ht="14.25" customHeight="1">
      <c r="F294" s="28"/>
      <c r="K294" s="28"/>
      <c r="M294" s="51"/>
      <c r="N294" s="52"/>
      <c r="O294" s="52"/>
      <c r="P294" s="52"/>
      <c r="Q294" s="52"/>
      <c r="R294" s="50"/>
      <c r="S294" s="52"/>
      <c r="T294" s="52"/>
      <c r="U294" s="52"/>
      <c r="V294" s="52"/>
      <c r="W294" s="50"/>
    </row>
    <row r="295" ht="14.25" customHeight="1">
      <c r="F295" s="28"/>
      <c r="K295" s="28"/>
      <c r="M295" s="51"/>
      <c r="N295" s="52"/>
      <c r="O295" s="52"/>
      <c r="P295" s="52"/>
      <c r="Q295" s="52"/>
      <c r="R295" s="50"/>
      <c r="S295" s="52"/>
      <c r="T295" s="52"/>
      <c r="U295" s="52"/>
      <c r="V295" s="52"/>
      <c r="W295" s="50"/>
    </row>
    <row r="296" ht="14.25" customHeight="1">
      <c r="F296" s="28"/>
      <c r="K296" s="28"/>
      <c r="M296" s="51"/>
      <c r="N296" s="52"/>
      <c r="O296" s="52"/>
      <c r="P296" s="52"/>
      <c r="Q296" s="52"/>
      <c r="R296" s="50"/>
      <c r="S296" s="52"/>
      <c r="T296" s="52"/>
      <c r="U296" s="52"/>
      <c r="V296" s="52"/>
      <c r="W296" s="50"/>
    </row>
    <row r="297" ht="14.25" customHeight="1">
      <c r="F297" s="28"/>
      <c r="K297" s="28"/>
      <c r="M297" s="51"/>
      <c r="N297" s="52"/>
      <c r="O297" s="52"/>
      <c r="P297" s="52"/>
      <c r="Q297" s="52"/>
      <c r="R297" s="50"/>
      <c r="S297" s="52"/>
      <c r="T297" s="52"/>
      <c r="U297" s="52"/>
      <c r="V297" s="52"/>
      <c r="W297" s="50"/>
    </row>
    <row r="298" ht="14.25" customHeight="1">
      <c r="F298" s="28"/>
      <c r="K298" s="28"/>
      <c r="M298" s="51"/>
      <c r="N298" s="52"/>
      <c r="O298" s="52"/>
      <c r="P298" s="52"/>
      <c r="Q298" s="52"/>
      <c r="R298" s="50"/>
      <c r="S298" s="52"/>
      <c r="T298" s="52"/>
      <c r="U298" s="52"/>
      <c r="V298" s="52"/>
      <c r="W298" s="50"/>
    </row>
    <row r="299" ht="14.25" customHeight="1">
      <c r="F299" s="28"/>
      <c r="K299" s="28"/>
      <c r="M299" s="51"/>
      <c r="N299" s="52"/>
      <c r="O299" s="52"/>
      <c r="P299" s="52"/>
      <c r="Q299" s="52"/>
      <c r="R299" s="50"/>
      <c r="S299" s="52"/>
      <c r="T299" s="52"/>
      <c r="U299" s="52"/>
      <c r="V299" s="52"/>
      <c r="W299" s="50"/>
    </row>
    <row r="300" ht="14.25" customHeight="1">
      <c r="F300" s="28"/>
      <c r="K300" s="28"/>
      <c r="M300" s="51"/>
      <c r="N300" s="52"/>
      <c r="O300" s="52"/>
      <c r="P300" s="52"/>
      <c r="Q300" s="52"/>
      <c r="R300" s="50"/>
      <c r="S300" s="52"/>
      <c r="T300" s="52"/>
      <c r="U300" s="52"/>
      <c r="V300" s="52"/>
      <c r="W300" s="50"/>
    </row>
    <row r="301" ht="14.25" customHeight="1">
      <c r="F301" s="28"/>
      <c r="K301" s="28"/>
      <c r="M301" s="51"/>
      <c r="N301" s="52"/>
      <c r="O301" s="52"/>
      <c r="P301" s="52"/>
      <c r="Q301" s="52"/>
      <c r="R301" s="50"/>
      <c r="S301" s="52"/>
      <c r="T301" s="52"/>
      <c r="U301" s="52"/>
      <c r="V301" s="52"/>
      <c r="W301" s="50"/>
    </row>
    <row r="302" ht="14.25" customHeight="1">
      <c r="F302" s="28"/>
      <c r="K302" s="28"/>
      <c r="M302" s="51"/>
      <c r="N302" s="52"/>
      <c r="O302" s="52"/>
      <c r="P302" s="52"/>
      <c r="Q302" s="52"/>
      <c r="R302" s="50"/>
      <c r="S302" s="52"/>
      <c r="T302" s="52"/>
      <c r="U302" s="52"/>
      <c r="V302" s="52"/>
      <c r="W302" s="50"/>
    </row>
    <row r="303" ht="14.25" customHeight="1">
      <c r="F303" s="28"/>
      <c r="K303" s="28"/>
      <c r="M303" s="51"/>
      <c r="N303" s="52"/>
      <c r="O303" s="52"/>
      <c r="P303" s="52"/>
      <c r="Q303" s="52"/>
      <c r="R303" s="50"/>
      <c r="S303" s="52"/>
      <c r="T303" s="52"/>
      <c r="U303" s="52"/>
      <c r="V303" s="52"/>
      <c r="W303" s="50"/>
    </row>
    <row r="304" ht="14.25" customHeight="1">
      <c r="F304" s="28"/>
      <c r="K304" s="28"/>
      <c r="M304" s="51"/>
      <c r="N304" s="52"/>
      <c r="O304" s="52"/>
      <c r="P304" s="52"/>
      <c r="Q304" s="52"/>
      <c r="R304" s="50"/>
      <c r="S304" s="52"/>
      <c r="T304" s="52"/>
      <c r="U304" s="52"/>
      <c r="V304" s="52"/>
      <c r="W304" s="50"/>
    </row>
    <row r="305" ht="14.25" customHeight="1">
      <c r="F305" s="28"/>
      <c r="K305" s="28"/>
      <c r="M305" s="51"/>
      <c r="N305" s="52"/>
      <c r="O305" s="52"/>
      <c r="P305" s="52"/>
      <c r="Q305" s="52"/>
      <c r="R305" s="50"/>
      <c r="S305" s="52"/>
      <c r="T305" s="52"/>
      <c r="U305" s="52"/>
      <c r="V305" s="52"/>
      <c r="W305" s="50"/>
    </row>
    <row r="306" ht="14.25" customHeight="1">
      <c r="F306" s="28"/>
      <c r="K306" s="28"/>
      <c r="M306" s="51"/>
      <c r="N306" s="52"/>
      <c r="O306" s="52"/>
      <c r="P306" s="52"/>
      <c r="Q306" s="52"/>
      <c r="R306" s="50"/>
      <c r="S306" s="52"/>
      <c r="T306" s="52"/>
      <c r="U306" s="52"/>
      <c r="V306" s="52"/>
      <c r="W306" s="50"/>
    </row>
    <row r="307" ht="14.25" customHeight="1">
      <c r="F307" s="28"/>
      <c r="K307" s="28"/>
      <c r="M307" s="51"/>
      <c r="N307" s="52"/>
      <c r="O307" s="52"/>
      <c r="P307" s="52"/>
      <c r="Q307" s="52"/>
      <c r="R307" s="50"/>
      <c r="S307" s="52"/>
      <c r="T307" s="52"/>
      <c r="U307" s="52"/>
      <c r="V307" s="52"/>
      <c r="W307" s="50"/>
    </row>
    <row r="308" ht="14.25" customHeight="1">
      <c r="F308" s="28"/>
      <c r="K308" s="28"/>
      <c r="M308" s="51"/>
      <c r="N308" s="52"/>
      <c r="O308" s="52"/>
      <c r="P308" s="52"/>
      <c r="Q308" s="52"/>
      <c r="R308" s="50"/>
      <c r="S308" s="52"/>
      <c r="T308" s="52"/>
      <c r="U308" s="52"/>
      <c r="V308" s="52"/>
      <c r="W308" s="50"/>
    </row>
    <row r="309" ht="14.25" customHeight="1">
      <c r="F309" s="28"/>
      <c r="K309" s="28"/>
      <c r="M309" s="51"/>
      <c r="N309" s="52"/>
      <c r="O309" s="52"/>
      <c r="P309" s="52"/>
      <c r="Q309" s="52"/>
      <c r="R309" s="50"/>
      <c r="S309" s="52"/>
      <c r="T309" s="52"/>
      <c r="U309" s="52"/>
      <c r="V309" s="52"/>
      <c r="W309" s="50"/>
    </row>
    <row r="310" ht="14.25" customHeight="1">
      <c r="F310" s="28"/>
      <c r="K310" s="28"/>
      <c r="M310" s="51"/>
      <c r="N310" s="52"/>
      <c r="O310" s="52"/>
      <c r="P310" s="52"/>
      <c r="Q310" s="52"/>
      <c r="R310" s="50"/>
      <c r="S310" s="52"/>
      <c r="T310" s="52"/>
      <c r="U310" s="52"/>
      <c r="V310" s="52"/>
      <c r="W310" s="50"/>
    </row>
    <row r="311" ht="14.25" customHeight="1">
      <c r="F311" s="28"/>
      <c r="K311" s="28"/>
      <c r="M311" s="51"/>
      <c r="N311" s="52"/>
      <c r="O311" s="52"/>
      <c r="P311" s="52"/>
      <c r="Q311" s="52"/>
      <c r="R311" s="50"/>
      <c r="S311" s="52"/>
      <c r="T311" s="52"/>
      <c r="U311" s="52"/>
      <c r="V311" s="52"/>
      <c r="W311" s="50"/>
    </row>
    <row r="312" ht="14.25" customHeight="1">
      <c r="F312" s="28"/>
      <c r="K312" s="28"/>
      <c r="M312" s="51"/>
      <c r="N312" s="52"/>
      <c r="O312" s="52"/>
      <c r="P312" s="52"/>
      <c r="Q312" s="52"/>
      <c r="R312" s="50"/>
      <c r="S312" s="52"/>
      <c r="T312" s="52"/>
      <c r="U312" s="52"/>
      <c r="V312" s="52"/>
      <c r="W312" s="50"/>
    </row>
    <row r="313" ht="14.25" customHeight="1">
      <c r="F313" s="28"/>
      <c r="K313" s="28"/>
      <c r="M313" s="51"/>
      <c r="N313" s="52"/>
      <c r="O313" s="52"/>
      <c r="P313" s="52"/>
      <c r="Q313" s="52"/>
      <c r="R313" s="50"/>
      <c r="S313" s="52"/>
      <c r="T313" s="52"/>
      <c r="U313" s="52"/>
      <c r="V313" s="52"/>
      <c r="W313" s="50"/>
    </row>
    <row r="314" ht="14.25" customHeight="1">
      <c r="F314" s="28"/>
      <c r="K314" s="28"/>
      <c r="M314" s="51"/>
      <c r="N314" s="52"/>
      <c r="O314" s="52"/>
      <c r="P314" s="52"/>
      <c r="Q314" s="52"/>
      <c r="R314" s="50"/>
      <c r="S314" s="52"/>
      <c r="T314" s="52"/>
      <c r="U314" s="52"/>
      <c r="V314" s="52"/>
      <c r="W314" s="50"/>
    </row>
    <row r="315" ht="14.25" customHeight="1">
      <c r="F315" s="28"/>
      <c r="K315" s="28"/>
      <c r="M315" s="51"/>
      <c r="N315" s="52"/>
      <c r="O315" s="52"/>
      <c r="P315" s="52"/>
      <c r="Q315" s="52"/>
      <c r="R315" s="50"/>
      <c r="S315" s="52"/>
      <c r="T315" s="52"/>
      <c r="U315" s="52"/>
      <c r="V315" s="52"/>
      <c r="W315" s="50"/>
    </row>
    <row r="316" ht="14.25" customHeight="1">
      <c r="F316" s="28"/>
      <c r="K316" s="28"/>
      <c r="M316" s="51"/>
      <c r="N316" s="52"/>
      <c r="O316" s="52"/>
      <c r="P316" s="52"/>
      <c r="Q316" s="52"/>
      <c r="R316" s="50"/>
      <c r="S316" s="52"/>
      <c r="T316" s="52"/>
      <c r="U316" s="52"/>
      <c r="V316" s="52"/>
      <c r="W316" s="50"/>
    </row>
    <row r="317" ht="14.25" customHeight="1">
      <c r="F317" s="28"/>
      <c r="K317" s="28"/>
      <c r="M317" s="51"/>
      <c r="N317" s="52"/>
      <c r="O317" s="52"/>
      <c r="P317" s="52"/>
      <c r="Q317" s="52"/>
      <c r="R317" s="50"/>
      <c r="S317" s="52"/>
      <c r="T317" s="52"/>
      <c r="U317" s="52"/>
      <c r="V317" s="52"/>
      <c r="W317" s="50"/>
    </row>
    <row r="318" ht="14.25" customHeight="1">
      <c r="F318" s="28"/>
      <c r="K318" s="28"/>
      <c r="M318" s="51"/>
      <c r="N318" s="52"/>
      <c r="O318" s="52"/>
      <c r="P318" s="52"/>
      <c r="Q318" s="52"/>
      <c r="R318" s="50"/>
      <c r="S318" s="52"/>
      <c r="T318" s="52"/>
      <c r="U318" s="52"/>
      <c r="V318" s="52"/>
      <c r="W318" s="50"/>
    </row>
    <row r="319" ht="14.25" customHeight="1">
      <c r="F319" s="28"/>
      <c r="K319" s="28"/>
      <c r="M319" s="51"/>
      <c r="N319" s="52"/>
      <c r="O319" s="52"/>
      <c r="P319" s="52"/>
      <c r="Q319" s="52"/>
      <c r="R319" s="50"/>
      <c r="S319" s="52"/>
      <c r="T319" s="52"/>
      <c r="U319" s="52"/>
      <c r="V319" s="52"/>
      <c r="W319" s="50"/>
    </row>
    <row r="320" ht="14.25" customHeight="1">
      <c r="F320" s="28"/>
      <c r="K320" s="28"/>
      <c r="M320" s="51"/>
      <c r="N320" s="52"/>
      <c r="O320" s="52"/>
      <c r="P320" s="52"/>
      <c r="Q320" s="52"/>
      <c r="R320" s="50"/>
      <c r="S320" s="52"/>
      <c r="T320" s="52"/>
      <c r="U320" s="52"/>
      <c r="V320" s="52"/>
      <c r="W320" s="50"/>
    </row>
    <row r="321" ht="14.25" customHeight="1">
      <c r="F321" s="28"/>
      <c r="K321" s="28"/>
      <c r="M321" s="51"/>
      <c r="N321" s="52"/>
      <c r="O321" s="52"/>
      <c r="P321" s="52"/>
      <c r="Q321" s="52"/>
      <c r="R321" s="50"/>
      <c r="S321" s="52"/>
      <c r="T321" s="52"/>
      <c r="U321" s="52"/>
      <c r="V321" s="52"/>
      <c r="W321" s="50"/>
    </row>
    <row r="322" ht="14.25" customHeight="1">
      <c r="F322" s="28"/>
      <c r="K322" s="28"/>
      <c r="M322" s="51"/>
      <c r="N322" s="52"/>
      <c r="O322" s="52"/>
      <c r="P322" s="52"/>
      <c r="Q322" s="52"/>
      <c r="R322" s="50"/>
      <c r="S322" s="52"/>
      <c r="T322" s="52"/>
      <c r="U322" s="52"/>
      <c r="V322" s="52"/>
      <c r="W322" s="50"/>
    </row>
    <row r="323" ht="14.25" customHeight="1">
      <c r="F323" s="28"/>
      <c r="K323" s="28"/>
      <c r="M323" s="51"/>
      <c r="N323" s="52"/>
      <c r="O323" s="52"/>
      <c r="P323" s="52"/>
      <c r="Q323" s="52"/>
      <c r="R323" s="50"/>
      <c r="S323" s="52"/>
      <c r="T323" s="52"/>
      <c r="U323" s="52"/>
      <c r="V323" s="52"/>
      <c r="W323" s="50"/>
    </row>
    <row r="324" ht="14.25" customHeight="1">
      <c r="F324" s="28"/>
      <c r="K324" s="28"/>
      <c r="M324" s="51"/>
      <c r="N324" s="52"/>
      <c r="O324" s="52"/>
      <c r="P324" s="52"/>
      <c r="Q324" s="52"/>
      <c r="R324" s="50"/>
      <c r="S324" s="52"/>
      <c r="T324" s="52"/>
      <c r="U324" s="52"/>
      <c r="V324" s="52"/>
      <c r="W324" s="50"/>
    </row>
    <row r="325" ht="14.25" customHeight="1">
      <c r="F325" s="28"/>
      <c r="K325" s="28"/>
      <c r="M325" s="51"/>
      <c r="N325" s="52"/>
      <c r="O325" s="52"/>
      <c r="P325" s="52"/>
      <c r="Q325" s="52"/>
      <c r="R325" s="50"/>
      <c r="S325" s="52"/>
      <c r="T325" s="52"/>
      <c r="U325" s="52"/>
      <c r="V325" s="52"/>
      <c r="W325" s="50"/>
    </row>
    <row r="326" ht="14.25" customHeight="1">
      <c r="F326" s="28"/>
      <c r="K326" s="28"/>
      <c r="M326" s="51"/>
      <c r="N326" s="52"/>
      <c r="O326" s="52"/>
      <c r="P326" s="52"/>
      <c r="Q326" s="52"/>
      <c r="R326" s="50"/>
      <c r="S326" s="52"/>
      <c r="T326" s="52"/>
      <c r="U326" s="52"/>
      <c r="V326" s="52"/>
      <c r="W326" s="50"/>
    </row>
    <row r="327" ht="14.25" customHeight="1">
      <c r="F327" s="28"/>
      <c r="K327" s="28"/>
      <c r="M327" s="51"/>
      <c r="N327" s="52"/>
      <c r="O327" s="52"/>
      <c r="P327" s="52"/>
      <c r="Q327" s="52"/>
      <c r="R327" s="50"/>
      <c r="S327" s="52"/>
      <c r="T327" s="52"/>
      <c r="U327" s="52"/>
      <c r="V327" s="52"/>
      <c r="W327" s="50"/>
    </row>
    <row r="328" ht="14.25" customHeight="1">
      <c r="F328" s="28"/>
      <c r="K328" s="28"/>
      <c r="M328" s="51"/>
      <c r="N328" s="52"/>
      <c r="O328" s="52"/>
      <c r="P328" s="52"/>
      <c r="Q328" s="52"/>
      <c r="R328" s="50"/>
      <c r="S328" s="52"/>
      <c r="T328" s="52"/>
      <c r="U328" s="52"/>
      <c r="V328" s="52"/>
      <c r="W328" s="50"/>
    </row>
    <row r="329" ht="14.25" customHeight="1">
      <c r="F329" s="28"/>
      <c r="K329" s="28"/>
      <c r="M329" s="51"/>
      <c r="N329" s="52"/>
      <c r="O329" s="52"/>
      <c r="P329" s="52"/>
      <c r="Q329" s="52"/>
      <c r="R329" s="50"/>
      <c r="S329" s="52"/>
      <c r="T329" s="52"/>
      <c r="U329" s="52"/>
      <c r="V329" s="52"/>
      <c r="W329" s="50"/>
    </row>
    <row r="330" ht="14.25" customHeight="1">
      <c r="F330" s="28"/>
      <c r="K330" s="28"/>
      <c r="M330" s="51"/>
      <c r="N330" s="52"/>
      <c r="O330" s="52"/>
      <c r="P330" s="52"/>
      <c r="Q330" s="52"/>
      <c r="R330" s="50"/>
      <c r="S330" s="52"/>
      <c r="T330" s="52"/>
      <c r="U330" s="52"/>
      <c r="V330" s="52"/>
      <c r="W330" s="50"/>
    </row>
    <row r="331" ht="14.25" customHeight="1">
      <c r="F331" s="28"/>
      <c r="K331" s="28"/>
      <c r="M331" s="51"/>
      <c r="N331" s="52"/>
      <c r="O331" s="52"/>
      <c r="P331" s="52"/>
      <c r="Q331" s="52"/>
      <c r="R331" s="50"/>
      <c r="S331" s="52"/>
      <c r="T331" s="52"/>
      <c r="U331" s="52"/>
      <c r="V331" s="52"/>
      <c r="W331" s="50"/>
    </row>
    <row r="332" ht="14.25" customHeight="1">
      <c r="F332" s="28"/>
      <c r="K332" s="28"/>
      <c r="M332" s="51"/>
      <c r="N332" s="52"/>
      <c r="O332" s="52"/>
      <c r="P332" s="52"/>
      <c r="Q332" s="52"/>
      <c r="R332" s="50"/>
      <c r="S332" s="52"/>
      <c r="T332" s="52"/>
      <c r="U332" s="52"/>
      <c r="V332" s="52"/>
      <c r="W332" s="50"/>
    </row>
    <row r="333" ht="14.25" customHeight="1">
      <c r="F333" s="28"/>
      <c r="K333" s="28"/>
      <c r="M333" s="51"/>
      <c r="N333" s="52"/>
      <c r="O333" s="52"/>
      <c r="P333" s="52"/>
      <c r="Q333" s="52"/>
      <c r="R333" s="50"/>
      <c r="S333" s="52"/>
      <c r="T333" s="52"/>
      <c r="U333" s="52"/>
      <c r="V333" s="52"/>
      <c r="W333" s="50"/>
    </row>
    <row r="334" ht="14.25" customHeight="1">
      <c r="F334" s="28"/>
      <c r="K334" s="28"/>
      <c r="M334" s="51"/>
      <c r="N334" s="52"/>
      <c r="O334" s="52"/>
      <c r="P334" s="52"/>
      <c r="Q334" s="52"/>
      <c r="R334" s="50"/>
      <c r="S334" s="52"/>
      <c r="T334" s="52"/>
      <c r="U334" s="52"/>
      <c r="V334" s="52"/>
      <c r="W334" s="50"/>
    </row>
    <row r="335" ht="14.25" customHeight="1">
      <c r="F335" s="28"/>
      <c r="K335" s="28"/>
      <c r="M335" s="51"/>
      <c r="N335" s="52"/>
      <c r="O335" s="52"/>
      <c r="P335" s="52"/>
      <c r="Q335" s="52"/>
      <c r="R335" s="50"/>
      <c r="S335" s="52"/>
      <c r="T335" s="52"/>
      <c r="U335" s="52"/>
      <c r="V335" s="52"/>
      <c r="W335" s="50"/>
    </row>
    <row r="336" ht="14.25" customHeight="1">
      <c r="F336" s="28"/>
      <c r="K336" s="28"/>
      <c r="M336" s="51"/>
      <c r="N336" s="52"/>
      <c r="O336" s="52"/>
      <c r="P336" s="52"/>
      <c r="Q336" s="52"/>
      <c r="R336" s="50"/>
      <c r="S336" s="52"/>
      <c r="T336" s="52"/>
      <c r="U336" s="52"/>
      <c r="V336" s="52"/>
      <c r="W336" s="50"/>
    </row>
    <row r="337" ht="14.25" customHeight="1">
      <c r="F337" s="28"/>
      <c r="K337" s="28"/>
      <c r="M337" s="51"/>
      <c r="N337" s="52"/>
      <c r="O337" s="52"/>
      <c r="P337" s="52"/>
      <c r="Q337" s="52"/>
      <c r="R337" s="50"/>
      <c r="S337" s="52"/>
      <c r="T337" s="52"/>
      <c r="U337" s="52"/>
      <c r="V337" s="52"/>
      <c r="W337" s="50"/>
    </row>
    <row r="338" ht="14.25" customHeight="1">
      <c r="F338" s="28"/>
      <c r="K338" s="28"/>
      <c r="M338" s="51"/>
      <c r="N338" s="52"/>
      <c r="O338" s="52"/>
      <c r="P338" s="52"/>
      <c r="Q338" s="52"/>
      <c r="R338" s="50"/>
      <c r="S338" s="52"/>
      <c r="T338" s="52"/>
      <c r="U338" s="52"/>
      <c r="V338" s="52"/>
      <c r="W338" s="50"/>
    </row>
    <row r="339" ht="14.25" customHeight="1">
      <c r="F339" s="28"/>
      <c r="K339" s="28"/>
      <c r="M339" s="51"/>
      <c r="N339" s="52"/>
      <c r="O339" s="52"/>
      <c r="P339" s="52"/>
      <c r="Q339" s="52"/>
      <c r="R339" s="50"/>
      <c r="S339" s="52"/>
      <c r="T339" s="52"/>
      <c r="U339" s="52"/>
      <c r="V339" s="52"/>
      <c r="W339" s="50"/>
    </row>
    <row r="340" ht="14.25" customHeight="1">
      <c r="F340" s="28"/>
      <c r="K340" s="28"/>
      <c r="M340" s="51"/>
      <c r="N340" s="52"/>
      <c r="O340" s="52"/>
      <c r="P340" s="52"/>
      <c r="Q340" s="52"/>
      <c r="R340" s="50"/>
      <c r="S340" s="52"/>
      <c r="T340" s="52"/>
      <c r="U340" s="52"/>
      <c r="V340" s="52"/>
      <c r="W340" s="50"/>
    </row>
    <row r="341" ht="14.25" customHeight="1">
      <c r="F341" s="28"/>
      <c r="K341" s="28"/>
      <c r="M341" s="51"/>
      <c r="N341" s="52"/>
      <c r="O341" s="52"/>
      <c r="P341" s="52"/>
      <c r="Q341" s="52"/>
      <c r="R341" s="50"/>
      <c r="S341" s="52"/>
      <c r="T341" s="52"/>
      <c r="U341" s="52"/>
      <c r="V341" s="52"/>
      <c r="W341" s="50"/>
    </row>
    <row r="342" ht="14.25" customHeight="1">
      <c r="F342" s="28"/>
      <c r="K342" s="28"/>
      <c r="M342" s="51"/>
      <c r="N342" s="52"/>
      <c r="O342" s="52"/>
      <c r="P342" s="52"/>
      <c r="Q342" s="52"/>
      <c r="R342" s="50"/>
      <c r="S342" s="52"/>
      <c r="T342" s="52"/>
      <c r="U342" s="52"/>
      <c r="V342" s="52"/>
      <c r="W342" s="50"/>
    </row>
    <row r="343" ht="14.25" customHeight="1">
      <c r="F343" s="28"/>
      <c r="K343" s="28"/>
      <c r="M343" s="51"/>
      <c r="N343" s="52"/>
      <c r="O343" s="52"/>
      <c r="P343" s="52"/>
      <c r="Q343" s="52"/>
      <c r="R343" s="50"/>
      <c r="S343" s="52"/>
      <c r="T343" s="52"/>
      <c r="U343" s="52"/>
      <c r="V343" s="52"/>
      <c r="W343" s="50"/>
    </row>
    <row r="344" ht="14.25" customHeight="1">
      <c r="F344" s="28"/>
      <c r="K344" s="28"/>
      <c r="M344" s="51"/>
      <c r="N344" s="52"/>
      <c r="O344" s="52"/>
      <c r="P344" s="52"/>
      <c r="Q344" s="52"/>
      <c r="R344" s="50"/>
      <c r="S344" s="52"/>
      <c r="T344" s="52"/>
      <c r="U344" s="52"/>
      <c r="V344" s="52"/>
      <c r="W344" s="50"/>
    </row>
    <row r="345" ht="14.25" customHeight="1">
      <c r="F345" s="28"/>
      <c r="K345" s="28"/>
      <c r="M345" s="51"/>
      <c r="N345" s="52"/>
      <c r="O345" s="52"/>
      <c r="P345" s="52"/>
      <c r="Q345" s="52"/>
      <c r="R345" s="50"/>
      <c r="S345" s="52"/>
      <c r="T345" s="52"/>
      <c r="U345" s="52"/>
      <c r="V345" s="52"/>
      <c r="W345" s="50"/>
    </row>
    <row r="346" ht="14.25" customHeight="1">
      <c r="F346" s="28"/>
      <c r="K346" s="28"/>
      <c r="M346" s="51"/>
      <c r="N346" s="52"/>
      <c r="O346" s="52"/>
      <c r="P346" s="52"/>
      <c r="Q346" s="52"/>
      <c r="R346" s="50"/>
      <c r="S346" s="52"/>
      <c r="T346" s="52"/>
      <c r="U346" s="52"/>
      <c r="V346" s="52"/>
      <c r="W346" s="50"/>
    </row>
    <row r="347" ht="14.25" customHeight="1">
      <c r="F347" s="28"/>
      <c r="K347" s="28"/>
      <c r="M347" s="51"/>
      <c r="N347" s="52"/>
      <c r="O347" s="52"/>
      <c r="P347" s="52"/>
      <c r="Q347" s="52"/>
      <c r="R347" s="50"/>
      <c r="S347" s="52"/>
      <c r="T347" s="52"/>
      <c r="U347" s="52"/>
      <c r="V347" s="52"/>
      <c r="W347" s="50"/>
    </row>
    <row r="348" ht="14.25" customHeight="1">
      <c r="F348" s="28"/>
      <c r="K348" s="28"/>
      <c r="M348" s="51"/>
      <c r="N348" s="52"/>
      <c r="O348" s="52"/>
      <c r="P348" s="52"/>
      <c r="Q348" s="52"/>
      <c r="R348" s="50"/>
      <c r="S348" s="52"/>
      <c r="T348" s="52"/>
      <c r="U348" s="52"/>
      <c r="V348" s="52"/>
      <c r="W348" s="50"/>
    </row>
    <row r="349" ht="14.25" customHeight="1">
      <c r="F349" s="28"/>
      <c r="K349" s="28"/>
      <c r="M349" s="51"/>
      <c r="N349" s="52"/>
      <c r="O349" s="52"/>
      <c r="P349" s="52"/>
      <c r="Q349" s="52"/>
      <c r="R349" s="50"/>
      <c r="S349" s="52"/>
      <c r="T349" s="52"/>
      <c r="U349" s="52"/>
      <c r="V349" s="52"/>
      <c r="W349" s="50"/>
    </row>
    <row r="350" ht="14.25" customHeight="1">
      <c r="F350" s="28"/>
      <c r="K350" s="28"/>
      <c r="M350" s="51"/>
      <c r="N350" s="52"/>
      <c r="O350" s="52"/>
      <c r="P350" s="52"/>
      <c r="Q350" s="52"/>
      <c r="R350" s="50"/>
      <c r="S350" s="52"/>
      <c r="T350" s="52"/>
      <c r="U350" s="52"/>
      <c r="V350" s="52"/>
      <c r="W350" s="50"/>
    </row>
    <row r="351" ht="14.25" customHeight="1">
      <c r="F351" s="28"/>
      <c r="K351" s="28"/>
      <c r="M351" s="51"/>
      <c r="N351" s="52"/>
      <c r="O351" s="52"/>
      <c r="P351" s="52"/>
      <c r="Q351" s="52"/>
      <c r="R351" s="50"/>
      <c r="S351" s="52"/>
      <c r="T351" s="52"/>
      <c r="U351" s="52"/>
      <c r="V351" s="52"/>
      <c r="W351" s="50"/>
    </row>
    <row r="352" ht="14.25" customHeight="1">
      <c r="F352" s="28"/>
      <c r="K352" s="28"/>
      <c r="M352" s="51"/>
      <c r="N352" s="52"/>
      <c r="O352" s="52"/>
      <c r="P352" s="52"/>
      <c r="Q352" s="52"/>
      <c r="R352" s="50"/>
      <c r="S352" s="52"/>
      <c r="T352" s="52"/>
      <c r="U352" s="52"/>
      <c r="V352" s="52"/>
      <c r="W352" s="50"/>
    </row>
    <row r="353" ht="14.25" customHeight="1">
      <c r="F353" s="28"/>
      <c r="K353" s="28"/>
      <c r="M353" s="51"/>
      <c r="N353" s="52"/>
      <c r="O353" s="52"/>
      <c r="P353" s="52"/>
      <c r="Q353" s="52"/>
      <c r="R353" s="50"/>
      <c r="S353" s="52"/>
      <c r="T353" s="52"/>
      <c r="U353" s="52"/>
      <c r="V353" s="52"/>
      <c r="W353" s="50"/>
    </row>
    <row r="354" ht="14.25" customHeight="1">
      <c r="F354" s="28"/>
      <c r="K354" s="28"/>
      <c r="M354" s="51"/>
      <c r="N354" s="52"/>
      <c r="O354" s="52"/>
      <c r="P354" s="52"/>
      <c r="Q354" s="52"/>
      <c r="R354" s="50"/>
      <c r="S354" s="52"/>
      <c r="T354" s="52"/>
      <c r="U354" s="52"/>
      <c r="V354" s="52"/>
      <c r="W354" s="50"/>
    </row>
    <row r="355" ht="14.25" customHeight="1">
      <c r="F355" s="28"/>
      <c r="K355" s="28"/>
      <c r="M355" s="51"/>
      <c r="N355" s="52"/>
      <c r="O355" s="52"/>
      <c r="P355" s="52"/>
      <c r="Q355" s="52"/>
      <c r="R355" s="50"/>
      <c r="S355" s="52"/>
      <c r="T355" s="52"/>
      <c r="U355" s="52"/>
      <c r="V355" s="52"/>
      <c r="W355" s="50"/>
    </row>
    <row r="356" ht="14.25" customHeight="1">
      <c r="F356" s="28"/>
      <c r="K356" s="28"/>
      <c r="M356" s="51"/>
      <c r="N356" s="52"/>
      <c r="O356" s="52"/>
      <c r="P356" s="52"/>
      <c r="Q356" s="52"/>
      <c r="R356" s="50"/>
      <c r="S356" s="52"/>
      <c r="T356" s="52"/>
      <c r="U356" s="52"/>
      <c r="V356" s="52"/>
      <c r="W356" s="50"/>
    </row>
    <row r="357" ht="14.25" customHeight="1">
      <c r="F357" s="28"/>
      <c r="K357" s="28"/>
      <c r="M357" s="51"/>
      <c r="N357" s="52"/>
      <c r="O357" s="52"/>
      <c r="P357" s="52"/>
      <c r="Q357" s="52"/>
      <c r="R357" s="50"/>
      <c r="S357" s="52"/>
      <c r="T357" s="52"/>
      <c r="U357" s="52"/>
      <c r="V357" s="52"/>
      <c r="W357" s="50"/>
    </row>
    <row r="358" ht="14.25" customHeight="1">
      <c r="F358" s="28"/>
      <c r="K358" s="28"/>
      <c r="M358" s="51"/>
      <c r="N358" s="52"/>
      <c r="O358" s="52"/>
      <c r="P358" s="52"/>
      <c r="Q358" s="52"/>
      <c r="R358" s="50"/>
      <c r="S358" s="52"/>
      <c r="T358" s="52"/>
      <c r="U358" s="52"/>
      <c r="V358" s="52"/>
      <c r="W358" s="50"/>
    </row>
    <row r="359" ht="14.25" customHeight="1">
      <c r="F359" s="28"/>
      <c r="K359" s="28"/>
      <c r="M359" s="51"/>
      <c r="N359" s="52"/>
      <c r="O359" s="52"/>
      <c r="P359" s="52"/>
      <c r="Q359" s="52"/>
      <c r="R359" s="50"/>
      <c r="S359" s="52"/>
      <c r="T359" s="52"/>
      <c r="U359" s="52"/>
      <c r="V359" s="52"/>
      <c r="W359" s="50"/>
    </row>
    <row r="360" ht="14.25" customHeight="1">
      <c r="F360" s="28"/>
      <c r="K360" s="28"/>
      <c r="M360" s="51"/>
      <c r="N360" s="52"/>
      <c r="O360" s="52"/>
      <c r="P360" s="52"/>
      <c r="Q360" s="52"/>
      <c r="R360" s="50"/>
      <c r="S360" s="52"/>
      <c r="T360" s="52"/>
      <c r="U360" s="52"/>
      <c r="V360" s="52"/>
      <c r="W360" s="50"/>
    </row>
    <row r="361" ht="14.25" customHeight="1">
      <c r="F361" s="28"/>
      <c r="K361" s="28"/>
      <c r="M361" s="51"/>
      <c r="N361" s="52"/>
      <c r="O361" s="52"/>
      <c r="P361" s="52"/>
      <c r="Q361" s="52"/>
      <c r="R361" s="50"/>
      <c r="S361" s="52"/>
      <c r="T361" s="52"/>
      <c r="U361" s="52"/>
      <c r="V361" s="52"/>
      <c r="W361" s="50"/>
    </row>
    <row r="362" ht="14.25" customHeight="1">
      <c r="F362" s="28"/>
      <c r="K362" s="28"/>
      <c r="M362" s="51"/>
      <c r="N362" s="52"/>
      <c r="O362" s="52"/>
      <c r="P362" s="52"/>
      <c r="Q362" s="52"/>
      <c r="R362" s="50"/>
      <c r="S362" s="52"/>
      <c r="T362" s="52"/>
      <c r="U362" s="52"/>
      <c r="V362" s="52"/>
      <c r="W362" s="50"/>
    </row>
    <row r="363" ht="14.25" customHeight="1">
      <c r="F363" s="28"/>
      <c r="K363" s="28"/>
      <c r="M363" s="51"/>
      <c r="N363" s="52"/>
      <c r="O363" s="52"/>
      <c r="P363" s="52"/>
      <c r="Q363" s="52"/>
      <c r="R363" s="50"/>
      <c r="S363" s="52"/>
      <c r="T363" s="52"/>
      <c r="U363" s="52"/>
      <c r="V363" s="52"/>
      <c r="W363" s="50"/>
    </row>
    <row r="364" ht="14.25" customHeight="1">
      <c r="F364" s="28"/>
      <c r="K364" s="28"/>
      <c r="M364" s="51"/>
      <c r="N364" s="52"/>
      <c r="O364" s="52"/>
      <c r="P364" s="52"/>
      <c r="Q364" s="52"/>
      <c r="R364" s="50"/>
      <c r="S364" s="52"/>
      <c r="T364" s="52"/>
      <c r="U364" s="52"/>
      <c r="V364" s="52"/>
      <c r="W364" s="50"/>
    </row>
    <row r="365" ht="14.25" customHeight="1">
      <c r="F365" s="28"/>
      <c r="K365" s="28"/>
      <c r="M365" s="51"/>
      <c r="N365" s="52"/>
      <c r="O365" s="52"/>
      <c r="P365" s="52"/>
      <c r="Q365" s="52"/>
      <c r="R365" s="50"/>
      <c r="S365" s="52"/>
      <c r="T365" s="52"/>
      <c r="U365" s="52"/>
      <c r="V365" s="52"/>
      <c r="W365" s="50"/>
    </row>
    <row r="366" ht="14.25" customHeight="1">
      <c r="F366" s="28"/>
      <c r="K366" s="28"/>
      <c r="M366" s="51"/>
      <c r="N366" s="52"/>
      <c r="O366" s="52"/>
      <c r="P366" s="52"/>
      <c r="Q366" s="52"/>
      <c r="R366" s="50"/>
      <c r="S366" s="52"/>
      <c r="T366" s="52"/>
      <c r="U366" s="52"/>
      <c r="V366" s="52"/>
      <c r="W366" s="50"/>
    </row>
    <row r="367" ht="14.25" customHeight="1">
      <c r="F367" s="28"/>
      <c r="K367" s="28"/>
      <c r="M367" s="51"/>
      <c r="N367" s="52"/>
      <c r="O367" s="52"/>
      <c r="P367" s="52"/>
      <c r="Q367" s="52"/>
      <c r="R367" s="50"/>
      <c r="S367" s="52"/>
      <c r="T367" s="52"/>
      <c r="U367" s="52"/>
      <c r="V367" s="52"/>
      <c r="W367" s="50"/>
    </row>
    <row r="368" ht="14.25" customHeight="1">
      <c r="F368" s="28"/>
      <c r="K368" s="28"/>
      <c r="M368" s="51"/>
      <c r="N368" s="52"/>
      <c r="O368" s="52"/>
      <c r="P368" s="52"/>
      <c r="Q368" s="52"/>
      <c r="R368" s="50"/>
      <c r="S368" s="52"/>
      <c r="T368" s="52"/>
      <c r="U368" s="52"/>
      <c r="V368" s="52"/>
      <c r="W368" s="50"/>
    </row>
    <row r="369" ht="14.25" customHeight="1">
      <c r="F369" s="28"/>
      <c r="K369" s="28"/>
      <c r="M369" s="51"/>
      <c r="N369" s="52"/>
      <c r="O369" s="52"/>
      <c r="P369" s="52"/>
      <c r="Q369" s="52"/>
      <c r="R369" s="50"/>
      <c r="S369" s="52"/>
      <c r="T369" s="52"/>
      <c r="U369" s="52"/>
      <c r="V369" s="52"/>
      <c r="W369" s="50"/>
    </row>
    <row r="370" ht="14.25" customHeight="1">
      <c r="F370" s="28"/>
      <c r="K370" s="28"/>
      <c r="M370" s="51"/>
      <c r="N370" s="52"/>
      <c r="O370" s="52"/>
      <c r="P370" s="52"/>
      <c r="Q370" s="52"/>
      <c r="R370" s="50"/>
      <c r="S370" s="52"/>
      <c r="T370" s="52"/>
      <c r="U370" s="52"/>
      <c r="V370" s="52"/>
      <c r="W370" s="50"/>
    </row>
    <row r="371" ht="14.25" customHeight="1">
      <c r="F371" s="28"/>
      <c r="K371" s="28"/>
      <c r="M371" s="51"/>
      <c r="N371" s="52"/>
      <c r="O371" s="52"/>
      <c r="P371" s="52"/>
      <c r="Q371" s="52"/>
      <c r="R371" s="50"/>
      <c r="S371" s="52"/>
      <c r="T371" s="52"/>
      <c r="U371" s="52"/>
      <c r="V371" s="52"/>
      <c r="W371" s="50"/>
    </row>
    <row r="372" ht="14.25" customHeight="1">
      <c r="F372" s="28"/>
      <c r="K372" s="28"/>
      <c r="M372" s="51"/>
      <c r="N372" s="52"/>
      <c r="O372" s="52"/>
      <c r="P372" s="52"/>
      <c r="Q372" s="52"/>
      <c r="R372" s="50"/>
      <c r="S372" s="52"/>
      <c r="T372" s="52"/>
      <c r="U372" s="52"/>
      <c r="V372" s="52"/>
      <c r="W372" s="50"/>
    </row>
    <row r="373" ht="14.25" customHeight="1">
      <c r="F373" s="28"/>
      <c r="K373" s="28"/>
      <c r="M373" s="51"/>
      <c r="N373" s="52"/>
      <c r="O373" s="52"/>
      <c r="P373" s="52"/>
      <c r="Q373" s="52"/>
      <c r="R373" s="50"/>
      <c r="S373" s="52"/>
      <c r="T373" s="52"/>
      <c r="U373" s="52"/>
      <c r="V373" s="52"/>
      <c r="W373" s="50"/>
    </row>
    <row r="374" ht="14.25" customHeight="1">
      <c r="F374" s="28"/>
      <c r="K374" s="28"/>
      <c r="M374" s="51"/>
      <c r="N374" s="52"/>
      <c r="O374" s="52"/>
      <c r="P374" s="52"/>
      <c r="Q374" s="52"/>
      <c r="R374" s="50"/>
      <c r="S374" s="52"/>
      <c r="T374" s="52"/>
      <c r="U374" s="52"/>
      <c r="V374" s="52"/>
      <c r="W374" s="50"/>
    </row>
    <row r="375" ht="14.25" customHeight="1">
      <c r="F375" s="28"/>
      <c r="K375" s="28"/>
      <c r="M375" s="51"/>
      <c r="N375" s="52"/>
      <c r="O375" s="52"/>
      <c r="P375" s="52"/>
      <c r="Q375" s="52"/>
      <c r="R375" s="50"/>
      <c r="S375" s="52"/>
      <c r="T375" s="52"/>
      <c r="U375" s="52"/>
      <c r="V375" s="52"/>
      <c r="W375" s="50"/>
    </row>
    <row r="376" ht="14.25" customHeight="1">
      <c r="F376" s="28"/>
      <c r="K376" s="28"/>
      <c r="M376" s="51"/>
      <c r="N376" s="52"/>
      <c r="O376" s="52"/>
      <c r="P376" s="52"/>
      <c r="Q376" s="52"/>
      <c r="R376" s="50"/>
      <c r="S376" s="52"/>
      <c r="T376" s="52"/>
      <c r="U376" s="52"/>
      <c r="V376" s="52"/>
      <c r="W376" s="50"/>
    </row>
    <row r="377" ht="14.25" customHeight="1">
      <c r="F377" s="28"/>
      <c r="K377" s="28"/>
      <c r="M377" s="51"/>
      <c r="N377" s="52"/>
      <c r="O377" s="52"/>
      <c r="P377" s="52"/>
      <c r="Q377" s="52"/>
      <c r="R377" s="50"/>
      <c r="S377" s="52"/>
      <c r="T377" s="52"/>
      <c r="U377" s="52"/>
      <c r="V377" s="52"/>
      <c r="W377" s="50"/>
    </row>
    <row r="378" ht="14.25" customHeight="1">
      <c r="F378" s="28"/>
      <c r="K378" s="28"/>
      <c r="M378" s="51"/>
      <c r="N378" s="52"/>
      <c r="O378" s="52"/>
      <c r="P378" s="52"/>
      <c r="Q378" s="52"/>
      <c r="R378" s="50"/>
      <c r="S378" s="52"/>
      <c r="T378" s="52"/>
      <c r="U378" s="52"/>
      <c r="V378" s="52"/>
      <c r="W378" s="50"/>
    </row>
    <row r="379" ht="14.25" customHeight="1">
      <c r="F379" s="28"/>
      <c r="K379" s="28"/>
      <c r="M379" s="51"/>
      <c r="N379" s="52"/>
      <c r="O379" s="52"/>
      <c r="P379" s="52"/>
      <c r="Q379" s="52"/>
      <c r="R379" s="50"/>
      <c r="S379" s="52"/>
      <c r="T379" s="52"/>
      <c r="U379" s="52"/>
      <c r="V379" s="52"/>
      <c r="W379" s="50"/>
    </row>
    <row r="380" ht="14.25" customHeight="1">
      <c r="F380" s="28"/>
      <c r="K380" s="28"/>
      <c r="M380" s="51"/>
      <c r="N380" s="52"/>
      <c r="O380" s="52"/>
      <c r="P380" s="52"/>
      <c r="Q380" s="52"/>
      <c r="R380" s="50"/>
      <c r="S380" s="52"/>
      <c r="T380" s="52"/>
      <c r="U380" s="52"/>
      <c r="V380" s="52"/>
      <c r="W380" s="50"/>
    </row>
    <row r="381" ht="14.25" customHeight="1">
      <c r="F381" s="28"/>
      <c r="K381" s="28"/>
      <c r="M381" s="51"/>
      <c r="N381" s="52"/>
      <c r="O381" s="52"/>
      <c r="P381" s="52"/>
      <c r="Q381" s="52"/>
      <c r="R381" s="50"/>
      <c r="S381" s="52"/>
      <c r="T381" s="52"/>
      <c r="U381" s="52"/>
      <c r="V381" s="52"/>
      <c r="W381" s="50"/>
    </row>
    <row r="382" ht="14.25" customHeight="1">
      <c r="F382" s="28"/>
      <c r="K382" s="28"/>
      <c r="M382" s="51"/>
      <c r="N382" s="52"/>
      <c r="O382" s="52"/>
      <c r="P382" s="52"/>
      <c r="Q382" s="52"/>
      <c r="R382" s="50"/>
      <c r="S382" s="52"/>
      <c r="T382" s="52"/>
      <c r="U382" s="52"/>
      <c r="V382" s="52"/>
      <c r="W382" s="50"/>
    </row>
    <row r="383" ht="14.25" customHeight="1">
      <c r="F383" s="28"/>
      <c r="K383" s="28"/>
      <c r="M383" s="51"/>
      <c r="N383" s="52"/>
      <c r="O383" s="52"/>
      <c r="P383" s="52"/>
      <c r="Q383" s="52"/>
      <c r="R383" s="50"/>
      <c r="S383" s="52"/>
      <c r="T383" s="52"/>
      <c r="U383" s="52"/>
      <c r="V383" s="52"/>
      <c r="W383" s="50"/>
    </row>
    <row r="384" ht="14.25" customHeight="1">
      <c r="F384" s="28"/>
      <c r="K384" s="28"/>
      <c r="M384" s="51"/>
      <c r="N384" s="52"/>
      <c r="O384" s="52"/>
      <c r="P384" s="52"/>
      <c r="Q384" s="52"/>
      <c r="R384" s="50"/>
      <c r="S384" s="52"/>
      <c r="T384" s="52"/>
      <c r="U384" s="52"/>
      <c r="V384" s="52"/>
      <c r="W384" s="50"/>
    </row>
    <row r="385" ht="14.25" customHeight="1">
      <c r="F385" s="28"/>
      <c r="K385" s="28"/>
      <c r="M385" s="51"/>
      <c r="N385" s="52"/>
      <c r="O385" s="52"/>
      <c r="P385" s="52"/>
      <c r="Q385" s="52"/>
      <c r="R385" s="50"/>
      <c r="S385" s="52"/>
      <c r="T385" s="52"/>
      <c r="U385" s="52"/>
      <c r="V385" s="52"/>
      <c r="W385" s="50"/>
    </row>
    <row r="386" ht="14.25" customHeight="1">
      <c r="F386" s="28"/>
      <c r="K386" s="28"/>
      <c r="M386" s="51"/>
      <c r="N386" s="52"/>
      <c r="O386" s="52"/>
      <c r="P386" s="52"/>
      <c r="Q386" s="52"/>
      <c r="R386" s="50"/>
      <c r="S386" s="52"/>
      <c r="T386" s="52"/>
      <c r="U386" s="52"/>
      <c r="V386" s="52"/>
      <c r="W386" s="50"/>
    </row>
    <row r="387" ht="14.25" customHeight="1">
      <c r="F387" s="28"/>
      <c r="K387" s="28"/>
      <c r="M387" s="51"/>
      <c r="N387" s="52"/>
      <c r="O387" s="52"/>
      <c r="P387" s="52"/>
      <c r="Q387" s="52"/>
      <c r="R387" s="50"/>
      <c r="S387" s="52"/>
      <c r="T387" s="52"/>
      <c r="U387" s="52"/>
      <c r="V387" s="52"/>
      <c r="W387" s="50"/>
    </row>
    <row r="388" ht="14.25" customHeight="1">
      <c r="F388" s="28"/>
      <c r="K388" s="28"/>
      <c r="M388" s="51"/>
      <c r="N388" s="52"/>
      <c r="O388" s="52"/>
      <c r="P388" s="52"/>
      <c r="Q388" s="52"/>
      <c r="R388" s="50"/>
      <c r="S388" s="52"/>
      <c r="T388" s="52"/>
      <c r="U388" s="52"/>
      <c r="V388" s="52"/>
      <c r="W388" s="50"/>
    </row>
    <row r="389" ht="14.25" customHeight="1">
      <c r="F389" s="28"/>
      <c r="K389" s="28"/>
      <c r="M389" s="51"/>
      <c r="N389" s="52"/>
      <c r="O389" s="52"/>
      <c r="P389" s="52"/>
      <c r="Q389" s="52"/>
      <c r="R389" s="50"/>
      <c r="S389" s="52"/>
      <c r="T389" s="52"/>
      <c r="U389" s="52"/>
      <c r="V389" s="52"/>
      <c r="W389" s="50"/>
    </row>
    <row r="390" ht="14.25" customHeight="1">
      <c r="F390" s="28"/>
      <c r="K390" s="28"/>
      <c r="M390" s="51"/>
      <c r="N390" s="52"/>
      <c r="O390" s="52"/>
      <c r="P390" s="52"/>
      <c r="Q390" s="52"/>
      <c r="R390" s="50"/>
      <c r="S390" s="52"/>
      <c r="T390" s="52"/>
      <c r="U390" s="52"/>
      <c r="V390" s="52"/>
      <c r="W390" s="50"/>
    </row>
    <row r="391" ht="14.25" customHeight="1">
      <c r="F391" s="28"/>
      <c r="K391" s="28"/>
      <c r="M391" s="51"/>
      <c r="N391" s="52"/>
      <c r="O391" s="52"/>
      <c r="P391" s="52"/>
      <c r="Q391" s="52"/>
      <c r="R391" s="50"/>
      <c r="S391" s="52"/>
      <c r="T391" s="52"/>
      <c r="U391" s="52"/>
      <c r="V391" s="52"/>
      <c r="W391" s="50"/>
    </row>
    <row r="392" ht="14.25" customHeight="1">
      <c r="F392" s="28"/>
      <c r="K392" s="28"/>
      <c r="M392" s="51"/>
      <c r="N392" s="52"/>
      <c r="O392" s="52"/>
      <c r="P392" s="52"/>
      <c r="Q392" s="52"/>
      <c r="R392" s="50"/>
      <c r="S392" s="52"/>
      <c r="T392" s="52"/>
      <c r="U392" s="52"/>
      <c r="V392" s="52"/>
      <c r="W392" s="50"/>
    </row>
    <row r="393" ht="14.25" customHeight="1">
      <c r="F393" s="28"/>
      <c r="K393" s="28"/>
      <c r="M393" s="51"/>
      <c r="N393" s="52"/>
      <c r="O393" s="52"/>
      <c r="P393" s="52"/>
      <c r="Q393" s="52"/>
      <c r="R393" s="50"/>
      <c r="S393" s="52"/>
      <c r="T393" s="52"/>
      <c r="U393" s="52"/>
      <c r="V393" s="52"/>
      <c r="W393" s="50"/>
    </row>
    <row r="394" ht="14.25" customHeight="1">
      <c r="F394" s="28"/>
      <c r="K394" s="28"/>
      <c r="M394" s="51"/>
      <c r="N394" s="52"/>
      <c r="O394" s="52"/>
      <c r="P394" s="52"/>
      <c r="Q394" s="52"/>
      <c r="R394" s="50"/>
      <c r="S394" s="52"/>
      <c r="T394" s="52"/>
      <c r="U394" s="52"/>
      <c r="V394" s="52"/>
      <c r="W394" s="50"/>
    </row>
    <row r="395" ht="14.25" customHeight="1">
      <c r="F395" s="28"/>
      <c r="K395" s="28"/>
      <c r="M395" s="51"/>
      <c r="N395" s="52"/>
      <c r="O395" s="52"/>
      <c r="P395" s="52"/>
      <c r="Q395" s="52"/>
      <c r="R395" s="50"/>
      <c r="S395" s="52"/>
      <c r="T395" s="52"/>
      <c r="U395" s="52"/>
      <c r="V395" s="52"/>
      <c r="W395" s="50"/>
    </row>
    <row r="396" ht="14.25" customHeight="1">
      <c r="F396" s="28"/>
      <c r="K396" s="28"/>
      <c r="M396" s="51"/>
      <c r="N396" s="52"/>
      <c r="O396" s="52"/>
      <c r="P396" s="52"/>
      <c r="Q396" s="52"/>
      <c r="R396" s="50"/>
      <c r="S396" s="52"/>
      <c r="T396" s="52"/>
      <c r="U396" s="52"/>
      <c r="V396" s="52"/>
      <c r="W396" s="50"/>
    </row>
    <row r="397" ht="14.25" customHeight="1">
      <c r="F397" s="28"/>
      <c r="K397" s="28"/>
      <c r="M397" s="51"/>
      <c r="N397" s="52"/>
      <c r="O397" s="52"/>
      <c r="P397" s="52"/>
      <c r="Q397" s="52"/>
      <c r="R397" s="50"/>
      <c r="S397" s="52"/>
      <c r="T397" s="52"/>
      <c r="U397" s="52"/>
      <c r="V397" s="52"/>
      <c r="W397" s="50"/>
    </row>
    <row r="398" ht="14.25" customHeight="1">
      <c r="F398" s="28"/>
      <c r="K398" s="28"/>
      <c r="M398" s="51"/>
      <c r="N398" s="52"/>
      <c r="O398" s="52"/>
      <c r="P398" s="52"/>
      <c r="Q398" s="52"/>
      <c r="R398" s="50"/>
      <c r="S398" s="52"/>
      <c r="T398" s="52"/>
      <c r="U398" s="52"/>
      <c r="V398" s="52"/>
      <c r="W398" s="50"/>
    </row>
    <row r="399" ht="14.25" customHeight="1">
      <c r="F399" s="28"/>
      <c r="K399" s="28"/>
      <c r="M399" s="51"/>
      <c r="N399" s="52"/>
      <c r="O399" s="52"/>
      <c r="P399" s="52"/>
      <c r="Q399" s="52"/>
      <c r="R399" s="50"/>
      <c r="S399" s="52"/>
      <c r="T399" s="52"/>
      <c r="U399" s="52"/>
      <c r="V399" s="52"/>
      <c r="W399" s="50"/>
    </row>
    <row r="400" ht="14.25" customHeight="1">
      <c r="F400" s="28"/>
      <c r="K400" s="28"/>
      <c r="M400" s="51"/>
      <c r="N400" s="52"/>
      <c r="O400" s="52"/>
      <c r="P400" s="52"/>
      <c r="Q400" s="52"/>
      <c r="R400" s="50"/>
      <c r="S400" s="52"/>
      <c r="T400" s="52"/>
      <c r="U400" s="52"/>
      <c r="V400" s="52"/>
      <c r="W400" s="50"/>
    </row>
    <row r="401" ht="14.25" customHeight="1">
      <c r="F401" s="28"/>
      <c r="K401" s="28"/>
      <c r="M401" s="51"/>
      <c r="N401" s="52"/>
      <c r="O401" s="52"/>
      <c r="P401" s="52"/>
      <c r="Q401" s="52"/>
      <c r="R401" s="50"/>
      <c r="S401" s="52"/>
      <c r="T401" s="52"/>
      <c r="U401" s="52"/>
      <c r="V401" s="52"/>
      <c r="W401" s="50"/>
    </row>
    <row r="402" ht="14.25" customHeight="1">
      <c r="F402" s="28"/>
      <c r="K402" s="28"/>
      <c r="M402" s="51"/>
      <c r="N402" s="52"/>
      <c r="O402" s="52"/>
      <c r="P402" s="52"/>
      <c r="Q402" s="52"/>
      <c r="R402" s="50"/>
      <c r="S402" s="52"/>
      <c r="T402" s="52"/>
      <c r="U402" s="52"/>
      <c r="V402" s="52"/>
      <c r="W402" s="50"/>
    </row>
    <row r="403" ht="14.25" customHeight="1">
      <c r="F403" s="28"/>
      <c r="K403" s="28"/>
      <c r="M403" s="51"/>
      <c r="N403" s="52"/>
      <c r="O403" s="52"/>
      <c r="P403" s="52"/>
      <c r="Q403" s="52"/>
      <c r="R403" s="50"/>
      <c r="S403" s="52"/>
      <c r="T403" s="52"/>
      <c r="U403" s="52"/>
      <c r="V403" s="52"/>
      <c r="W403" s="50"/>
    </row>
    <row r="404" ht="14.25" customHeight="1">
      <c r="F404" s="28"/>
      <c r="K404" s="28"/>
      <c r="M404" s="51"/>
      <c r="N404" s="52"/>
      <c r="O404" s="52"/>
      <c r="P404" s="52"/>
      <c r="Q404" s="52"/>
      <c r="R404" s="50"/>
      <c r="S404" s="52"/>
      <c r="T404" s="52"/>
      <c r="U404" s="52"/>
      <c r="V404" s="52"/>
      <c r="W404" s="50"/>
    </row>
    <row r="405" ht="14.25" customHeight="1">
      <c r="F405" s="28"/>
      <c r="K405" s="28"/>
      <c r="M405" s="51"/>
      <c r="N405" s="52"/>
      <c r="O405" s="52"/>
      <c r="P405" s="52"/>
      <c r="Q405" s="52"/>
      <c r="R405" s="50"/>
      <c r="S405" s="52"/>
      <c r="T405" s="52"/>
      <c r="U405" s="52"/>
      <c r="V405" s="52"/>
      <c r="W405" s="50"/>
    </row>
    <row r="406" ht="14.25" customHeight="1">
      <c r="F406" s="28"/>
      <c r="K406" s="28"/>
      <c r="M406" s="51"/>
      <c r="N406" s="52"/>
      <c r="O406" s="52"/>
      <c r="P406" s="52"/>
      <c r="Q406" s="52"/>
      <c r="R406" s="50"/>
      <c r="S406" s="52"/>
      <c r="T406" s="52"/>
      <c r="U406" s="52"/>
      <c r="V406" s="52"/>
      <c r="W406" s="50"/>
    </row>
    <row r="407" ht="14.25" customHeight="1">
      <c r="F407" s="28"/>
      <c r="K407" s="28"/>
      <c r="M407" s="51"/>
      <c r="N407" s="52"/>
      <c r="O407" s="52"/>
      <c r="P407" s="52"/>
      <c r="Q407" s="52"/>
      <c r="R407" s="50"/>
      <c r="S407" s="52"/>
      <c r="T407" s="52"/>
      <c r="U407" s="52"/>
      <c r="V407" s="52"/>
      <c r="W407" s="50"/>
    </row>
    <row r="408" ht="14.25" customHeight="1">
      <c r="F408" s="28"/>
      <c r="K408" s="28"/>
      <c r="M408" s="51"/>
      <c r="N408" s="52"/>
      <c r="O408" s="52"/>
      <c r="P408" s="52"/>
      <c r="Q408" s="52"/>
      <c r="R408" s="50"/>
      <c r="S408" s="52"/>
      <c r="T408" s="52"/>
      <c r="U408" s="52"/>
      <c r="V408" s="52"/>
      <c r="W408" s="50"/>
    </row>
    <row r="409" ht="14.25" customHeight="1">
      <c r="F409" s="28"/>
      <c r="K409" s="28"/>
      <c r="M409" s="51"/>
      <c r="N409" s="52"/>
      <c r="O409" s="52"/>
      <c r="P409" s="52"/>
      <c r="Q409" s="52"/>
      <c r="R409" s="50"/>
      <c r="S409" s="52"/>
      <c r="T409" s="52"/>
      <c r="U409" s="52"/>
      <c r="V409" s="52"/>
      <c r="W409" s="50"/>
    </row>
    <row r="410" ht="14.25" customHeight="1">
      <c r="F410" s="28"/>
      <c r="K410" s="28"/>
      <c r="M410" s="51"/>
      <c r="N410" s="52"/>
      <c r="O410" s="52"/>
      <c r="P410" s="52"/>
      <c r="Q410" s="52"/>
      <c r="R410" s="50"/>
      <c r="S410" s="52"/>
      <c r="T410" s="52"/>
      <c r="U410" s="52"/>
      <c r="V410" s="52"/>
      <c r="W410" s="50"/>
    </row>
    <row r="411" ht="14.25" customHeight="1">
      <c r="F411" s="28"/>
      <c r="K411" s="28"/>
      <c r="M411" s="51"/>
      <c r="N411" s="52"/>
      <c r="O411" s="52"/>
      <c r="P411" s="52"/>
      <c r="Q411" s="52"/>
      <c r="R411" s="50"/>
      <c r="S411" s="52"/>
      <c r="T411" s="52"/>
      <c r="U411" s="52"/>
      <c r="V411" s="52"/>
      <c r="W411" s="50"/>
    </row>
    <row r="412" ht="14.25" customHeight="1">
      <c r="F412" s="28"/>
      <c r="K412" s="28"/>
      <c r="M412" s="51"/>
      <c r="N412" s="52"/>
      <c r="O412" s="52"/>
      <c r="P412" s="52"/>
      <c r="Q412" s="52"/>
      <c r="R412" s="50"/>
      <c r="S412" s="52"/>
      <c r="T412" s="52"/>
      <c r="U412" s="52"/>
      <c r="V412" s="52"/>
      <c r="W412" s="50"/>
    </row>
    <row r="413" ht="14.25" customHeight="1">
      <c r="F413" s="28"/>
      <c r="K413" s="28"/>
      <c r="M413" s="51"/>
      <c r="N413" s="52"/>
      <c r="O413" s="52"/>
      <c r="P413" s="52"/>
      <c r="Q413" s="52"/>
      <c r="R413" s="50"/>
      <c r="S413" s="52"/>
      <c r="T413" s="52"/>
      <c r="U413" s="52"/>
      <c r="V413" s="52"/>
      <c r="W413" s="50"/>
    </row>
    <row r="414" ht="14.25" customHeight="1">
      <c r="F414" s="28"/>
      <c r="K414" s="28"/>
      <c r="M414" s="51"/>
      <c r="N414" s="52"/>
      <c r="O414" s="52"/>
      <c r="P414" s="52"/>
      <c r="Q414" s="52"/>
      <c r="R414" s="50"/>
      <c r="S414" s="52"/>
      <c r="T414" s="52"/>
      <c r="U414" s="52"/>
      <c r="V414" s="52"/>
      <c r="W414" s="50"/>
    </row>
    <row r="415" ht="14.25" customHeight="1">
      <c r="F415" s="28"/>
      <c r="K415" s="28"/>
      <c r="M415" s="51"/>
      <c r="N415" s="52"/>
      <c r="O415" s="52"/>
      <c r="P415" s="52"/>
      <c r="Q415" s="52"/>
      <c r="R415" s="50"/>
      <c r="S415" s="52"/>
      <c r="T415" s="52"/>
      <c r="U415" s="52"/>
      <c r="V415" s="52"/>
      <c r="W415" s="50"/>
    </row>
    <row r="416" ht="14.25" customHeight="1">
      <c r="F416" s="28"/>
      <c r="K416" s="28"/>
      <c r="M416" s="51"/>
      <c r="N416" s="52"/>
      <c r="O416" s="52"/>
      <c r="P416" s="52"/>
      <c r="Q416" s="52"/>
      <c r="R416" s="50"/>
      <c r="S416" s="52"/>
      <c r="T416" s="52"/>
      <c r="U416" s="52"/>
      <c r="V416" s="52"/>
      <c r="W416" s="50"/>
    </row>
    <row r="417" ht="14.25" customHeight="1">
      <c r="F417" s="28"/>
      <c r="K417" s="28"/>
      <c r="M417" s="51"/>
      <c r="N417" s="52"/>
      <c r="O417" s="52"/>
      <c r="P417" s="52"/>
      <c r="Q417" s="52"/>
      <c r="R417" s="50"/>
      <c r="S417" s="52"/>
      <c r="T417" s="52"/>
      <c r="U417" s="52"/>
      <c r="V417" s="52"/>
      <c r="W417" s="50"/>
    </row>
    <row r="418" ht="14.25" customHeight="1">
      <c r="F418" s="28"/>
      <c r="K418" s="28"/>
      <c r="M418" s="51"/>
      <c r="N418" s="52"/>
      <c r="O418" s="52"/>
      <c r="P418" s="52"/>
      <c r="Q418" s="52"/>
      <c r="R418" s="50"/>
      <c r="S418" s="52"/>
      <c r="T418" s="52"/>
      <c r="U418" s="52"/>
      <c r="V418" s="52"/>
      <c r="W418" s="50"/>
    </row>
    <row r="419" ht="14.25" customHeight="1">
      <c r="F419" s="28"/>
      <c r="K419" s="28"/>
      <c r="M419" s="51"/>
      <c r="N419" s="52"/>
      <c r="O419" s="52"/>
      <c r="P419" s="52"/>
      <c r="Q419" s="52"/>
      <c r="R419" s="50"/>
      <c r="S419" s="52"/>
      <c r="T419" s="52"/>
      <c r="U419" s="52"/>
      <c r="V419" s="52"/>
      <c r="W419" s="50"/>
    </row>
    <row r="420" ht="14.25" customHeight="1">
      <c r="F420" s="28"/>
      <c r="K420" s="28"/>
      <c r="M420" s="51"/>
      <c r="N420" s="52"/>
      <c r="O420" s="52"/>
      <c r="P420" s="52"/>
      <c r="Q420" s="52"/>
      <c r="R420" s="50"/>
      <c r="S420" s="52"/>
      <c r="T420" s="52"/>
      <c r="U420" s="52"/>
      <c r="V420" s="52"/>
      <c r="W420" s="50"/>
    </row>
    <row r="421" ht="14.25" customHeight="1">
      <c r="F421" s="28"/>
      <c r="K421" s="28"/>
      <c r="M421" s="51"/>
      <c r="N421" s="52"/>
      <c r="O421" s="52"/>
      <c r="P421" s="52"/>
      <c r="Q421" s="52"/>
      <c r="R421" s="50"/>
      <c r="S421" s="52"/>
      <c r="T421" s="52"/>
      <c r="U421" s="52"/>
      <c r="V421" s="52"/>
      <c r="W421" s="50"/>
    </row>
    <row r="422" ht="14.25" customHeight="1">
      <c r="F422" s="28"/>
      <c r="K422" s="28"/>
      <c r="M422" s="51"/>
      <c r="N422" s="52"/>
      <c r="O422" s="52"/>
      <c r="P422" s="52"/>
      <c r="Q422" s="52"/>
      <c r="R422" s="50"/>
      <c r="S422" s="52"/>
      <c r="T422" s="52"/>
      <c r="U422" s="52"/>
      <c r="V422" s="52"/>
      <c r="W422" s="50"/>
    </row>
    <row r="423" ht="14.25" customHeight="1">
      <c r="F423" s="28"/>
      <c r="K423" s="28"/>
      <c r="M423" s="51"/>
      <c r="N423" s="52"/>
      <c r="O423" s="52"/>
      <c r="P423" s="52"/>
      <c r="Q423" s="52"/>
      <c r="R423" s="50"/>
      <c r="S423" s="52"/>
      <c r="T423" s="52"/>
      <c r="U423" s="52"/>
      <c r="V423" s="52"/>
      <c r="W423" s="50"/>
    </row>
    <row r="424" ht="14.25" customHeight="1">
      <c r="F424" s="28"/>
      <c r="K424" s="28"/>
      <c r="M424" s="51"/>
      <c r="N424" s="52"/>
      <c r="O424" s="52"/>
      <c r="P424" s="52"/>
      <c r="Q424" s="52"/>
      <c r="R424" s="50"/>
      <c r="S424" s="52"/>
      <c r="T424" s="52"/>
      <c r="U424" s="52"/>
      <c r="V424" s="52"/>
      <c r="W424" s="50"/>
    </row>
    <row r="425" ht="14.25" customHeight="1">
      <c r="F425" s="28"/>
      <c r="K425" s="28"/>
      <c r="M425" s="51"/>
      <c r="N425" s="52"/>
      <c r="O425" s="52"/>
      <c r="P425" s="52"/>
      <c r="Q425" s="52"/>
      <c r="R425" s="50"/>
      <c r="S425" s="52"/>
      <c r="T425" s="52"/>
      <c r="U425" s="52"/>
      <c r="V425" s="52"/>
      <c r="W425" s="50"/>
    </row>
    <row r="426" ht="14.25" customHeight="1">
      <c r="F426" s="28"/>
      <c r="K426" s="28"/>
      <c r="M426" s="51"/>
      <c r="N426" s="52"/>
      <c r="O426" s="52"/>
      <c r="P426" s="52"/>
      <c r="Q426" s="52"/>
      <c r="R426" s="50"/>
      <c r="S426" s="52"/>
      <c r="T426" s="52"/>
      <c r="U426" s="52"/>
      <c r="V426" s="52"/>
      <c r="W426" s="50"/>
    </row>
    <row r="427" ht="14.25" customHeight="1">
      <c r="F427" s="28"/>
      <c r="K427" s="28"/>
      <c r="M427" s="51"/>
      <c r="N427" s="52"/>
      <c r="O427" s="52"/>
      <c r="P427" s="52"/>
      <c r="Q427" s="52"/>
      <c r="R427" s="50"/>
      <c r="S427" s="52"/>
      <c r="T427" s="52"/>
      <c r="U427" s="52"/>
      <c r="V427" s="52"/>
      <c r="W427" s="50"/>
    </row>
    <row r="428" ht="14.25" customHeight="1">
      <c r="F428" s="28"/>
      <c r="K428" s="28"/>
      <c r="M428" s="51"/>
      <c r="N428" s="52"/>
      <c r="O428" s="52"/>
      <c r="P428" s="52"/>
      <c r="Q428" s="52"/>
      <c r="R428" s="50"/>
      <c r="S428" s="52"/>
      <c r="T428" s="52"/>
      <c r="U428" s="52"/>
      <c r="V428" s="52"/>
      <c r="W428" s="50"/>
    </row>
    <row r="429" ht="14.25" customHeight="1">
      <c r="F429" s="28"/>
      <c r="K429" s="28"/>
      <c r="M429" s="51"/>
      <c r="N429" s="52"/>
      <c r="O429" s="52"/>
      <c r="P429" s="52"/>
      <c r="Q429" s="52"/>
      <c r="R429" s="50"/>
      <c r="S429" s="52"/>
      <c r="T429" s="52"/>
      <c r="U429" s="52"/>
      <c r="V429" s="52"/>
      <c r="W429" s="50"/>
    </row>
    <row r="430" ht="14.25" customHeight="1">
      <c r="F430" s="28"/>
      <c r="K430" s="28"/>
      <c r="M430" s="51"/>
      <c r="N430" s="52"/>
      <c r="O430" s="52"/>
      <c r="P430" s="52"/>
      <c r="Q430" s="52"/>
      <c r="R430" s="50"/>
      <c r="S430" s="52"/>
      <c r="T430" s="52"/>
      <c r="U430" s="52"/>
      <c r="V430" s="52"/>
      <c r="W430" s="50"/>
    </row>
    <row r="431" ht="14.25" customHeight="1">
      <c r="F431" s="28"/>
      <c r="K431" s="28"/>
      <c r="M431" s="51"/>
      <c r="N431" s="52"/>
      <c r="O431" s="52"/>
      <c r="P431" s="52"/>
      <c r="Q431" s="52"/>
      <c r="R431" s="50"/>
      <c r="S431" s="52"/>
      <c r="T431" s="52"/>
      <c r="U431" s="52"/>
      <c r="V431" s="52"/>
      <c r="W431" s="50"/>
    </row>
    <row r="432" ht="14.25" customHeight="1">
      <c r="F432" s="28"/>
      <c r="K432" s="28"/>
      <c r="M432" s="51"/>
      <c r="N432" s="52"/>
      <c r="O432" s="52"/>
      <c r="P432" s="52"/>
      <c r="Q432" s="52"/>
      <c r="R432" s="50"/>
      <c r="S432" s="52"/>
      <c r="T432" s="52"/>
      <c r="U432" s="52"/>
      <c r="V432" s="52"/>
      <c r="W432" s="50"/>
    </row>
    <row r="433" ht="14.25" customHeight="1">
      <c r="F433" s="28"/>
      <c r="K433" s="28"/>
      <c r="M433" s="51"/>
      <c r="N433" s="52"/>
      <c r="O433" s="52"/>
      <c r="P433" s="52"/>
      <c r="Q433" s="52"/>
      <c r="R433" s="50"/>
      <c r="S433" s="52"/>
      <c r="T433" s="52"/>
      <c r="U433" s="52"/>
      <c r="V433" s="52"/>
      <c r="W433" s="50"/>
    </row>
    <row r="434" ht="14.25" customHeight="1">
      <c r="F434" s="28"/>
      <c r="K434" s="28"/>
      <c r="M434" s="51"/>
      <c r="N434" s="52"/>
      <c r="O434" s="52"/>
      <c r="P434" s="52"/>
      <c r="Q434" s="52"/>
      <c r="R434" s="50"/>
      <c r="S434" s="52"/>
      <c r="T434" s="52"/>
      <c r="U434" s="52"/>
      <c r="V434" s="52"/>
      <c r="W434" s="50"/>
    </row>
    <row r="435" ht="14.25" customHeight="1">
      <c r="F435" s="28"/>
      <c r="K435" s="28"/>
      <c r="M435" s="51"/>
      <c r="N435" s="52"/>
      <c r="O435" s="52"/>
      <c r="P435" s="52"/>
      <c r="Q435" s="52"/>
      <c r="R435" s="50"/>
      <c r="S435" s="52"/>
      <c r="T435" s="52"/>
      <c r="U435" s="52"/>
      <c r="V435" s="52"/>
      <c r="W435" s="50"/>
    </row>
    <row r="436" ht="14.25" customHeight="1">
      <c r="F436" s="28"/>
      <c r="K436" s="28"/>
      <c r="M436" s="51"/>
      <c r="N436" s="52"/>
      <c r="O436" s="52"/>
      <c r="P436" s="52"/>
      <c r="Q436" s="52"/>
      <c r="R436" s="50"/>
      <c r="S436" s="52"/>
      <c r="T436" s="52"/>
      <c r="U436" s="52"/>
      <c r="V436" s="52"/>
      <c r="W436" s="50"/>
    </row>
    <row r="437" ht="14.25" customHeight="1">
      <c r="F437" s="28"/>
      <c r="K437" s="28"/>
      <c r="M437" s="51"/>
      <c r="N437" s="52"/>
      <c r="O437" s="52"/>
      <c r="P437" s="52"/>
      <c r="Q437" s="52"/>
      <c r="R437" s="50"/>
      <c r="S437" s="52"/>
      <c r="T437" s="52"/>
      <c r="U437" s="52"/>
      <c r="V437" s="52"/>
      <c r="W437" s="50"/>
    </row>
    <row r="438" ht="14.25" customHeight="1">
      <c r="F438" s="28"/>
      <c r="K438" s="28"/>
      <c r="M438" s="51"/>
      <c r="N438" s="52"/>
      <c r="O438" s="52"/>
      <c r="P438" s="52"/>
      <c r="Q438" s="52"/>
      <c r="R438" s="50"/>
      <c r="S438" s="52"/>
      <c r="T438" s="52"/>
      <c r="U438" s="52"/>
      <c r="V438" s="52"/>
      <c r="W438" s="50"/>
    </row>
    <row r="439" ht="14.25" customHeight="1">
      <c r="F439" s="28"/>
      <c r="K439" s="28"/>
      <c r="M439" s="51"/>
      <c r="N439" s="52"/>
      <c r="O439" s="52"/>
      <c r="P439" s="52"/>
      <c r="Q439" s="52"/>
      <c r="R439" s="50"/>
      <c r="S439" s="52"/>
      <c r="T439" s="52"/>
      <c r="U439" s="52"/>
      <c r="V439" s="52"/>
      <c r="W439" s="50"/>
    </row>
    <row r="440" ht="14.25" customHeight="1">
      <c r="F440" s="28"/>
      <c r="K440" s="28"/>
      <c r="M440" s="51"/>
      <c r="N440" s="52"/>
      <c r="O440" s="52"/>
      <c r="P440" s="52"/>
      <c r="Q440" s="52"/>
      <c r="R440" s="50"/>
      <c r="S440" s="52"/>
      <c r="T440" s="52"/>
      <c r="U440" s="52"/>
      <c r="V440" s="52"/>
      <c r="W440" s="50"/>
    </row>
    <row r="441" ht="14.25" customHeight="1">
      <c r="F441" s="28"/>
      <c r="K441" s="28"/>
      <c r="M441" s="51"/>
      <c r="N441" s="52"/>
      <c r="O441" s="52"/>
      <c r="P441" s="52"/>
      <c r="Q441" s="52"/>
      <c r="R441" s="50"/>
      <c r="S441" s="52"/>
      <c r="T441" s="52"/>
      <c r="U441" s="52"/>
      <c r="V441" s="52"/>
      <c r="W441" s="50"/>
    </row>
    <row r="442" ht="14.25" customHeight="1">
      <c r="F442" s="28"/>
      <c r="K442" s="28"/>
      <c r="M442" s="51"/>
      <c r="N442" s="52"/>
      <c r="O442" s="52"/>
      <c r="P442" s="52"/>
      <c r="Q442" s="52"/>
      <c r="R442" s="50"/>
      <c r="S442" s="52"/>
      <c r="T442" s="52"/>
      <c r="U442" s="52"/>
      <c r="V442" s="52"/>
      <c r="W442" s="50"/>
    </row>
    <row r="443" ht="14.25" customHeight="1">
      <c r="F443" s="28"/>
      <c r="K443" s="28"/>
      <c r="M443" s="51"/>
      <c r="N443" s="52"/>
      <c r="O443" s="52"/>
      <c r="P443" s="52"/>
      <c r="Q443" s="52"/>
      <c r="R443" s="50"/>
      <c r="S443" s="52"/>
      <c r="T443" s="52"/>
      <c r="U443" s="52"/>
      <c r="V443" s="52"/>
      <c r="W443" s="50"/>
    </row>
    <row r="444" ht="14.25" customHeight="1">
      <c r="F444" s="28"/>
      <c r="K444" s="28"/>
      <c r="M444" s="51"/>
      <c r="N444" s="52"/>
      <c r="O444" s="52"/>
      <c r="P444" s="52"/>
      <c r="Q444" s="52"/>
      <c r="R444" s="50"/>
      <c r="S444" s="52"/>
      <c r="T444" s="52"/>
      <c r="U444" s="52"/>
      <c r="V444" s="52"/>
      <c r="W444" s="50"/>
    </row>
    <row r="445" ht="14.25" customHeight="1">
      <c r="F445" s="28"/>
      <c r="K445" s="28"/>
      <c r="M445" s="51"/>
      <c r="N445" s="52"/>
      <c r="O445" s="52"/>
      <c r="P445" s="52"/>
      <c r="Q445" s="52"/>
      <c r="R445" s="50"/>
      <c r="S445" s="52"/>
      <c r="T445" s="52"/>
      <c r="U445" s="52"/>
      <c r="V445" s="52"/>
      <c r="W445" s="50"/>
    </row>
    <row r="446" ht="14.25" customHeight="1">
      <c r="F446" s="28"/>
      <c r="K446" s="28"/>
      <c r="M446" s="51"/>
      <c r="N446" s="52"/>
      <c r="O446" s="52"/>
      <c r="P446" s="52"/>
      <c r="Q446" s="52"/>
      <c r="R446" s="50"/>
      <c r="S446" s="52"/>
      <c r="T446" s="52"/>
      <c r="U446" s="52"/>
      <c r="V446" s="52"/>
      <c r="W446" s="50"/>
    </row>
    <row r="447" ht="14.25" customHeight="1">
      <c r="F447" s="28"/>
      <c r="K447" s="28"/>
      <c r="M447" s="51"/>
      <c r="N447" s="52"/>
      <c r="O447" s="52"/>
      <c r="P447" s="52"/>
      <c r="Q447" s="52"/>
      <c r="R447" s="50"/>
      <c r="S447" s="52"/>
      <c r="T447" s="52"/>
      <c r="U447" s="52"/>
      <c r="V447" s="52"/>
      <c r="W447" s="50"/>
    </row>
    <row r="448" ht="14.25" customHeight="1">
      <c r="F448" s="28"/>
      <c r="K448" s="28"/>
      <c r="M448" s="51"/>
      <c r="N448" s="52"/>
      <c r="O448" s="52"/>
      <c r="P448" s="52"/>
      <c r="Q448" s="52"/>
      <c r="R448" s="50"/>
      <c r="S448" s="52"/>
      <c r="T448" s="52"/>
      <c r="U448" s="52"/>
      <c r="V448" s="52"/>
      <c r="W448" s="50"/>
    </row>
    <row r="449" ht="14.25" customHeight="1">
      <c r="F449" s="28"/>
      <c r="K449" s="28"/>
      <c r="M449" s="51"/>
      <c r="N449" s="52"/>
      <c r="O449" s="52"/>
      <c r="P449" s="52"/>
      <c r="Q449" s="52"/>
      <c r="R449" s="50"/>
      <c r="S449" s="52"/>
      <c r="T449" s="52"/>
      <c r="U449" s="52"/>
      <c r="V449" s="52"/>
      <c r="W449" s="50"/>
    </row>
    <row r="450" ht="14.25" customHeight="1">
      <c r="F450" s="28"/>
      <c r="K450" s="28"/>
      <c r="M450" s="51"/>
      <c r="N450" s="52"/>
      <c r="O450" s="52"/>
      <c r="P450" s="52"/>
      <c r="Q450" s="52"/>
      <c r="R450" s="50"/>
      <c r="S450" s="52"/>
      <c r="T450" s="52"/>
      <c r="U450" s="52"/>
      <c r="V450" s="52"/>
      <c r="W450" s="50"/>
    </row>
    <row r="451" ht="14.25" customHeight="1">
      <c r="F451" s="28"/>
      <c r="K451" s="28"/>
      <c r="M451" s="51"/>
      <c r="N451" s="52"/>
      <c r="O451" s="52"/>
      <c r="P451" s="52"/>
      <c r="Q451" s="52"/>
      <c r="R451" s="50"/>
      <c r="S451" s="52"/>
      <c r="T451" s="52"/>
      <c r="U451" s="52"/>
      <c r="V451" s="52"/>
      <c r="W451" s="50"/>
    </row>
    <row r="452" ht="14.25" customHeight="1">
      <c r="F452" s="28"/>
      <c r="K452" s="28"/>
      <c r="M452" s="51"/>
      <c r="N452" s="52"/>
      <c r="O452" s="52"/>
      <c r="P452" s="52"/>
      <c r="Q452" s="52"/>
      <c r="R452" s="50"/>
      <c r="S452" s="52"/>
      <c r="T452" s="52"/>
      <c r="U452" s="52"/>
      <c r="V452" s="52"/>
      <c r="W452" s="50"/>
    </row>
    <row r="453" ht="14.25" customHeight="1">
      <c r="F453" s="28"/>
      <c r="K453" s="28"/>
      <c r="M453" s="51"/>
      <c r="N453" s="52"/>
      <c r="O453" s="52"/>
      <c r="P453" s="52"/>
      <c r="Q453" s="52"/>
      <c r="R453" s="50"/>
      <c r="S453" s="52"/>
      <c r="T453" s="52"/>
      <c r="U453" s="52"/>
      <c r="V453" s="52"/>
      <c r="W453" s="50"/>
    </row>
    <row r="454" ht="14.25" customHeight="1">
      <c r="F454" s="28"/>
      <c r="K454" s="28"/>
      <c r="M454" s="51"/>
      <c r="N454" s="52"/>
      <c r="O454" s="52"/>
      <c r="P454" s="52"/>
      <c r="Q454" s="52"/>
      <c r="R454" s="50"/>
      <c r="S454" s="52"/>
      <c r="T454" s="52"/>
      <c r="U454" s="52"/>
      <c r="V454" s="52"/>
      <c r="W454" s="50"/>
    </row>
    <row r="455" ht="14.25" customHeight="1">
      <c r="F455" s="28"/>
      <c r="K455" s="28"/>
      <c r="M455" s="51"/>
      <c r="N455" s="52"/>
      <c r="O455" s="52"/>
      <c r="P455" s="52"/>
      <c r="Q455" s="52"/>
      <c r="R455" s="50"/>
      <c r="S455" s="52"/>
      <c r="T455" s="52"/>
      <c r="U455" s="52"/>
      <c r="V455" s="52"/>
      <c r="W455" s="50"/>
    </row>
    <row r="456" ht="14.25" customHeight="1">
      <c r="F456" s="28"/>
      <c r="K456" s="28"/>
      <c r="M456" s="51"/>
      <c r="N456" s="52"/>
      <c r="O456" s="52"/>
      <c r="P456" s="52"/>
      <c r="Q456" s="52"/>
      <c r="R456" s="50"/>
      <c r="S456" s="52"/>
      <c r="T456" s="52"/>
      <c r="U456" s="52"/>
      <c r="V456" s="52"/>
      <c r="W456" s="50"/>
    </row>
    <row r="457" ht="14.25" customHeight="1">
      <c r="F457" s="28"/>
      <c r="K457" s="28"/>
      <c r="M457" s="51"/>
      <c r="N457" s="52"/>
      <c r="O457" s="52"/>
      <c r="P457" s="52"/>
      <c r="Q457" s="52"/>
      <c r="R457" s="50"/>
      <c r="S457" s="52"/>
      <c r="T457" s="52"/>
      <c r="U457" s="52"/>
      <c r="V457" s="52"/>
      <c r="W457" s="50"/>
    </row>
    <row r="458" ht="14.25" customHeight="1">
      <c r="F458" s="28"/>
      <c r="K458" s="28"/>
      <c r="M458" s="51"/>
      <c r="N458" s="52"/>
      <c r="O458" s="52"/>
      <c r="P458" s="52"/>
      <c r="Q458" s="52"/>
      <c r="R458" s="50"/>
      <c r="S458" s="52"/>
      <c r="T458" s="52"/>
      <c r="U458" s="52"/>
      <c r="V458" s="52"/>
      <c r="W458" s="50"/>
    </row>
    <row r="459" ht="14.25" customHeight="1">
      <c r="F459" s="28"/>
      <c r="K459" s="28"/>
      <c r="M459" s="51"/>
      <c r="N459" s="52"/>
      <c r="O459" s="52"/>
      <c r="P459" s="52"/>
      <c r="Q459" s="52"/>
      <c r="R459" s="50"/>
      <c r="S459" s="52"/>
      <c r="T459" s="52"/>
      <c r="U459" s="52"/>
      <c r="V459" s="52"/>
      <c r="W459" s="50"/>
    </row>
    <row r="460" ht="14.25" customHeight="1">
      <c r="F460" s="28"/>
      <c r="K460" s="28"/>
      <c r="M460" s="51"/>
      <c r="N460" s="52"/>
      <c r="O460" s="52"/>
      <c r="P460" s="52"/>
      <c r="Q460" s="52"/>
      <c r="R460" s="50"/>
      <c r="S460" s="52"/>
      <c r="T460" s="52"/>
      <c r="U460" s="52"/>
      <c r="V460" s="52"/>
      <c r="W460" s="50"/>
    </row>
    <row r="461" ht="14.25" customHeight="1">
      <c r="F461" s="28"/>
      <c r="K461" s="28"/>
      <c r="M461" s="51"/>
      <c r="N461" s="52"/>
      <c r="O461" s="52"/>
      <c r="P461" s="52"/>
      <c r="Q461" s="52"/>
      <c r="R461" s="50"/>
      <c r="S461" s="52"/>
      <c r="T461" s="52"/>
      <c r="U461" s="52"/>
      <c r="V461" s="52"/>
      <c r="W461" s="50"/>
    </row>
    <row r="462" ht="14.25" customHeight="1">
      <c r="F462" s="28"/>
      <c r="K462" s="28"/>
      <c r="M462" s="51"/>
      <c r="N462" s="52"/>
      <c r="O462" s="52"/>
      <c r="P462" s="52"/>
      <c r="Q462" s="52"/>
      <c r="R462" s="50"/>
      <c r="S462" s="52"/>
      <c r="T462" s="52"/>
      <c r="U462" s="52"/>
      <c r="V462" s="52"/>
      <c r="W462" s="50"/>
    </row>
    <row r="463" ht="14.25" customHeight="1">
      <c r="F463" s="28"/>
      <c r="K463" s="28"/>
      <c r="M463" s="51"/>
      <c r="N463" s="52"/>
      <c r="O463" s="52"/>
      <c r="P463" s="52"/>
      <c r="Q463" s="52"/>
      <c r="R463" s="50"/>
      <c r="S463" s="52"/>
      <c r="T463" s="52"/>
      <c r="U463" s="52"/>
      <c r="V463" s="52"/>
      <c r="W463" s="50"/>
    </row>
    <row r="464" ht="14.25" customHeight="1">
      <c r="F464" s="28"/>
      <c r="K464" s="28"/>
      <c r="M464" s="51"/>
      <c r="N464" s="52"/>
      <c r="O464" s="52"/>
      <c r="P464" s="52"/>
      <c r="Q464" s="52"/>
      <c r="R464" s="50"/>
      <c r="S464" s="52"/>
      <c r="T464" s="52"/>
      <c r="U464" s="52"/>
      <c r="V464" s="52"/>
      <c r="W464" s="50"/>
    </row>
    <row r="465" ht="14.25" customHeight="1">
      <c r="F465" s="28"/>
      <c r="K465" s="28"/>
      <c r="M465" s="51"/>
      <c r="N465" s="52"/>
      <c r="O465" s="52"/>
      <c r="P465" s="52"/>
      <c r="Q465" s="52"/>
      <c r="R465" s="50"/>
      <c r="S465" s="52"/>
      <c r="T465" s="52"/>
      <c r="U465" s="52"/>
      <c r="V465" s="52"/>
      <c r="W465" s="50"/>
    </row>
    <row r="466" ht="14.25" customHeight="1">
      <c r="F466" s="28"/>
      <c r="K466" s="28"/>
      <c r="M466" s="51"/>
      <c r="N466" s="52"/>
      <c r="O466" s="52"/>
      <c r="P466" s="52"/>
      <c r="Q466" s="52"/>
      <c r="R466" s="50"/>
      <c r="S466" s="52"/>
      <c r="T466" s="52"/>
      <c r="U466" s="52"/>
      <c r="V466" s="52"/>
      <c r="W466" s="50"/>
    </row>
    <row r="467" ht="14.25" customHeight="1">
      <c r="F467" s="28"/>
      <c r="K467" s="28"/>
      <c r="M467" s="51"/>
      <c r="N467" s="52"/>
      <c r="O467" s="52"/>
      <c r="P467" s="52"/>
      <c r="Q467" s="52"/>
      <c r="R467" s="50"/>
      <c r="S467" s="52"/>
      <c r="T467" s="52"/>
      <c r="U467" s="52"/>
      <c r="V467" s="52"/>
      <c r="W467" s="50"/>
    </row>
    <row r="468" ht="14.25" customHeight="1">
      <c r="F468" s="28"/>
      <c r="K468" s="28"/>
      <c r="M468" s="51"/>
      <c r="N468" s="52"/>
      <c r="O468" s="52"/>
      <c r="P468" s="52"/>
      <c r="Q468" s="52"/>
      <c r="R468" s="50"/>
      <c r="S468" s="52"/>
      <c r="T468" s="52"/>
      <c r="U468" s="52"/>
      <c r="V468" s="52"/>
      <c r="W468" s="50"/>
    </row>
    <row r="469" ht="14.25" customHeight="1">
      <c r="F469" s="28"/>
      <c r="K469" s="28"/>
      <c r="M469" s="51"/>
      <c r="N469" s="52"/>
      <c r="O469" s="52"/>
      <c r="P469" s="52"/>
      <c r="Q469" s="52"/>
      <c r="R469" s="50"/>
      <c r="S469" s="52"/>
      <c r="T469" s="52"/>
      <c r="U469" s="52"/>
      <c r="V469" s="52"/>
      <c r="W469" s="50"/>
    </row>
    <row r="470" ht="14.25" customHeight="1">
      <c r="F470" s="28"/>
      <c r="K470" s="28"/>
      <c r="M470" s="51"/>
      <c r="N470" s="52"/>
      <c r="O470" s="52"/>
      <c r="P470" s="52"/>
      <c r="Q470" s="52"/>
      <c r="R470" s="50"/>
      <c r="S470" s="52"/>
      <c r="T470" s="52"/>
      <c r="U470" s="52"/>
      <c r="V470" s="52"/>
      <c r="W470" s="50"/>
    </row>
    <row r="471" ht="14.25" customHeight="1">
      <c r="F471" s="28"/>
      <c r="K471" s="28"/>
      <c r="M471" s="51"/>
      <c r="N471" s="52"/>
      <c r="O471" s="52"/>
      <c r="P471" s="52"/>
      <c r="Q471" s="52"/>
      <c r="R471" s="50"/>
      <c r="S471" s="52"/>
      <c r="T471" s="52"/>
      <c r="U471" s="52"/>
      <c r="V471" s="52"/>
      <c r="W471" s="50"/>
    </row>
    <row r="472" ht="14.25" customHeight="1">
      <c r="F472" s="28"/>
      <c r="K472" s="28"/>
      <c r="M472" s="51"/>
      <c r="N472" s="52"/>
      <c r="O472" s="52"/>
      <c r="P472" s="52"/>
      <c r="Q472" s="52"/>
      <c r="R472" s="50"/>
      <c r="S472" s="52"/>
      <c r="T472" s="52"/>
      <c r="U472" s="52"/>
      <c r="V472" s="52"/>
      <c r="W472" s="50"/>
    </row>
    <row r="473" ht="14.25" customHeight="1">
      <c r="F473" s="28"/>
      <c r="K473" s="28"/>
      <c r="M473" s="51"/>
      <c r="N473" s="52"/>
      <c r="O473" s="52"/>
      <c r="P473" s="52"/>
      <c r="Q473" s="52"/>
      <c r="R473" s="50"/>
      <c r="S473" s="52"/>
      <c r="T473" s="52"/>
      <c r="U473" s="52"/>
      <c r="V473" s="52"/>
      <c r="W473" s="50"/>
    </row>
    <row r="474" ht="14.25" customHeight="1">
      <c r="F474" s="28"/>
      <c r="K474" s="28"/>
      <c r="M474" s="51"/>
      <c r="N474" s="52"/>
      <c r="O474" s="52"/>
      <c r="P474" s="52"/>
      <c r="Q474" s="52"/>
      <c r="R474" s="50"/>
      <c r="S474" s="52"/>
      <c r="T474" s="52"/>
      <c r="U474" s="52"/>
      <c r="V474" s="52"/>
      <c r="W474" s="50"/>
    </row>
    <row r="475" ht="14.25" customHeight="1">
      <c r="F475" s="28"/>
      <c r="K475" s="28"/>
      <c r="M475" s="51"/>
      <c r="N475" s="52"/>
      <c r="O475" s="52"/>
      <c r="P475" s="52"/>
      <c r="Q475" s="52"/>
      <c r="R475" s="50"/>
      <c r="S475" s="52"/>
      <c r="T475" s="52"/>
      <c r="U475" s="52"/>
      <c r="V475" s="52"/>
      <c r="W475" s="50"/>
    </row>
    <row r="476" ht="14.25" customHeight="1">
      <c r="F476" s="28"/>
      <c r="K476" s="28"/>
      <c r="M476" s="51"/>
      <c r="N476" s="52"/>
      <c r="O476" s="52"/>
      <c r="P476" s="52"/>
      <c r="Q476" s="52"/>
      <c r="R476" s="50"/>
      <c r="S476" s="52"/>
      <c r="T476" s="52"/>
      <c r="U476" s="52"/>
      <c r="V476" s="52"/>
      <c r="W476" s="50"/>
    </row>
    <row r="477" ht="14.25" customHeight="1">
      <c r="F477" s="28"/>
      <c r="K477" s="28"/>
      <c r="M477" s="51"/>
      <c r="N477" s="52"/>
      <c r="O477" s="52"/>
      <c r="P477" s="52"/>
      <c r="Q477" s="52"/>
      <c r="R477" s="50"/>
      <c r="S477" s="52"/>
      <c r="T477" s="52"/>
      <c r="U477" s="52"/>
      <c r="V477" s="52"/>
      <c r="W477" s="50"/>
    </row>
    <row r="478" ht="14.25" customHeight="1">
      <c r="F478" s="28"/>
      <c r="K478" s="28"/>
      <c r="M478" s="51"/>
      <c r="N478" s="52"/>
      <c r="O478" s="52"/>
      <c r="P478" s="52"/>
      <c r="Q478" s="52"/>
      <c r="R478" s="50"/>
      <c r="S478" s="52"/>
      <c r="T478" s="52"/>
      <c r="U478" s="52"/>
      <c r="V478" s="52"/>
      <c r="W478" s="50"/>
    </row>
    <row r="479" ht="14.25" customHeight="1">
      <c r="F479" s="28"/>
      <c r="K479" s="28"/>
      <c r="M479" s="51"/>
      <c r="N479" s="52"/>
      <c r="O479" s="52"/>
      <c r="P479" s="52"/>
      <c r="Q479" s="52"/>
      <c r="R479" s="50"/>
      <c r="S479" s="52"/>
      <c r="T479" s="52"/>
      <c r="U479" s="52"/>
      <c r="V479" s="52"/>
      <c r="W479" s="50"/>
    </row>
    <row r="480" ht="14.25" customHeight="1">
      <c r="F480" s="28"/>
      <c r="K480" s="28"/>
      <c r="M480" s="51"/>
      <c r="N480" s="52"/>
      <c r="O480" s="52"/>
      <c r="P480" s="52"/>
      <c r="Q480" s="52"/>
      <c r="R480" s="50"/>
      <c r="S480" s="52"/>
      <c r="T480" s="52"/>
      <c r="U480" s="52"/>
      <c r="V480" s="52"/>
      <c r="W480" s="50"/>
    </row>
    <row r="481" ht="14.25" customHeight="1">
      <c r="F481" s="28"/>
      <c r="K481" s="28"/>
      <c r="M481" s="51"/>
      <c r="N481" s="52"/>
      <c r="O481" s="52"/>
      <c r="P481" s="52"/>
      <c r="Q481" s="52"/>
      <c r="R481" s="50"/>
      <c r="S481" s="52"/>
      <c r="T481" s="52"/>
      <c r="U481" s="52"/>
      <c r="V481" s="52"/>
      <c r="W481" s="50"/>
    </row>
    <row r="482" ht="14.25" customHeight="1">
      <c r="F482" s="28"/>
      <c r="K482" s="28"/>
      <c r="M482" s="51"/>
      <c r="N482" s="52"/>
      <c r="O482" s="52"/>
      <c r="P482" s="52"/>
      <c r="Q482" s="52"/>
      <c r="R482" s="50"/>
      <c r="S482" s="52"/>
      <c r="T482" s="52"/>
      <c r="U482" s="52"/>
      <c r="V482" s="52"/>
      <c r="W482" s="50"/>
    </row>
    <row r="483" ht="14.25" customHeight="1">
      <c r="F483" s="28"/>
      <c r="K483" s="28"/>
      <c r="M483" s="51"/>
      <c r="N483" s="52"/>
      <c r="O483" s="52"/>
      <c r="P483" s="52"/>
      <c r="Q483" s="52"/>
      <c r="R483" s="50"/>
      <c r="S483" s="52"/>
      <c r="T483" s="52"/>
      <c r="U483" s="52"/>
      <c r="V483" s="52"/>
      <c r="W483" s="50"/>
    </row>
    <row r="484" ht="14.25" customHeight="1">
      <c r="F484" s="28"/>
      <c r="K484" s="28"/>
      <c r="M484" s="51"/>
      <c r="N484" s="52"/>
      <c r="O484" s="52"/>
      <c r="P484" s="52"/>
      <c r="Q484" s="52"/>
      <c r="R484" s="50"/>
      <c r="S484" s="52"/>
      <c r="T484" s="52"/>
      <c r="U484" s="52"/>
      <c r="V484" s="52"/>
      <c r="W484" s="50"/>
    </row>
    <row r="485" ht="14.25" customHeight="1">
      <c r="F485" s="28"/>
      <c r="K485" s="28"/>
      <c r="M485" s="51"/>
      <c r="N485" s="52"/>
      <c r="O485" s="52"/>
      <c r="P485" s="52"/>
      <c r="Q485" s="52"/>
      <c r="R485" s="50"/>
      <c r="S485" s="52"/>
      <c r="T485" s="52"/>
      <c r="U485" s="52"/>
      <c r="V485" s="52"/>
      <c r="W485" s="50"/>
    </row>
    <row r="486" ht="14.25" customHeight="1">
      <c r="F486" s="28"/>
      <c r="K486" s="28"/>
      <c r="M486" s="51"/>
      <c r="N486" s="52"/>
      <c r="O486" s="52"/>
      <c r="P486" s="52"/>
      <c r="Q486" s="52"/>
      <c r="R486" s="50"/>
      <c r="S486" s="52"/>
      <c r="T486" s="52"/>
      <c r="U486" s="52"/>
      <c r="V486" s="52"/>
      <c r="W486" s="50"/>
    </row>
    <row r="487" ht="14.25" customHeight="1">
      <c r="F487" s="28"/>
      <c r="K487" s="28"/>
      <c r="M487" s="51"/>
      <c r="N487" s="52"/>
      <c r="O487" s="52"/>
      <c r="P487" s="52"/>
      <c r="Q487" s="52"/>
      <c r="R487" s="50"/>
      <c r="S487" s="52"/>
      <c r="T487" s="52"/>
      <c r="U487" s="52"/>
      <c r="V487" s="52"/>
      <c r="W487" s="50"/>
    </row>
    <row r="488" ht="14.25" customHeight="1">
      <c r="F488" s="28"/>
      <c r="K488" s="28"/>
      <c r="M488" s="51"/>
      <c r="N488" s="52"/>
      <c r="O488" s="52"/>
      <c r="P488" s="52"/>
      <c r="Q488" s="52"/>
      <c r="R488" s="50"/>
      <c r="S488" s="52"/>
      <c r="T488" s="52"/>
      <c r="U488" s="52"/>
      <c r="V488" s="52"/>
      <c r="W488" s="50"/>
    </row>
    <row r="489" ht="14.25" customHeight="1">
      <c r="F489" s="28"/>
      <c r="K489" s="28"/>
      <c r="M489" s="51"/>
      <c r="N489" s="52"/>
      <c r="O489" s="52"/>
      <c r="P489" s="52"/>
      <c r="Q489" s="52"/>
      <c r="R489" s="50"/>
      <c r="S489" s="52"/>
      <c r="T489" s="52"/>
      <c r="U489" s="52"/>
      <c r="V489" s="52"/>
      <c r="W489" s="50"/>
    </row>
    <row r="490" ht="14.25" customHeight="1">
      <c r="F490" s="28"/>
      <c r="K490" s="28"/>
      <c r="M490" s="51"/>
      <c r="N490" s="52"/>
      <c r="O490" s="52"/>
      <c r="P490" s="52"/>
      <c r="Q490" s="52"/>
      <c r="R490" s="50"/>
      <c r="S490" s="52"/>
      <c r="T490" s="52"/>
      <c r="U490" s="52"/>
      <c r="V490" s="52"/>
      <c r="W490" s="50"/>
    </row>
    <row r="491" ht="14.25" customHeight="1">
      <c r="F491" s="28"/>
      <c r="K491" s="28"/>
      <c r="M491" s="51"/>
      <c r="N491" s="52"/>
      <c r="O491" s="52"/>
      <c r="P491" s="52"/>
      <c r="Q491" s="52"/>
      <c r="R491" s="50"/>
      <c r="S491" s="52"/>
      <c r="T491" s="52"/>
      <c r="U491" s="52"/>
      <c r="V491" s="52"/>
      <c r="W491" s="50"/>
    </row>
    <row r="492" ht="14.25" customHeight="1">
      <c r="F492" s="28"/>
      <c r="K492" s="28"/>
      <c r="M492" s="51"/>
      <c r="N492" s="52"/>
      <c r="O492" s="52"/>
      <c r="P492" s="52"/>
      <c r="Q492" s="52"/>
      <c r="R492" s="50"/>
      <c r="S492" s="52"/>
      <c r="T492" s="52"/>
      <c r="U492" s="52"/>
      <c r="V492" s="52"/>
      <c r="W492" s="50"/>
    </row>
    <row r="493" ht="14.25" customHeight="1">
      <c r="F493" s="28"/>
      <c r="K493" s="28"/>
      <c r="M493" s="51"/>
      <c r="N493" s="52"/>
      <c r="O493" s="52"/>
      <c r="P493" s="52"/>
      <c r="Q493" s="52"/>
      <c r="R493" s="50"/>
      <c r="S493" s="52"/>
      <c r="T493" s="52"/>
      <c r="U493" s="52"/>
      <c r="V493" s="52"/>
      <c r="W493" s="50"/>
    </row>
    <row r="494" ht="14.25" customHeight="1">
      <c r="F494" s="28"/>
      <c r="K494" s="28"/>
      <c r="M494" s="51"/>
      <c r="N494" s="52"/>
      <c r="O494" s="52"/>
      <c r="P494" s="52"/>
      <c r="Q494" s="52"/>
      <c r="R494" s="50"/>
      <c r="S494" s="52"/>
      <c r="T494" s="52"/>
      <c r="U494" s="52"/>
      <c r="V494" s="52"/>
      <c r="W494" s="50"/>
    </row>
    <row r="495" ht="14.25" customHeight="1">
      <c r="F495" s="28"/>
      <c r="K495" s="28"/>
      <c r="M495" s="51"/>
      <c r="N495" s="52"/>
      <c r="O495" s="52"/>
      <c r="P495" s="52"/>
      <c r="Q495" s="52"/>
      <c r="R495" s="50"/>
      <c r="S495" s="52"/>
      <c r="T495" s="52"/>
      <c r="U495" s="52"/>
      <c r="V495" s="52"/>
      <c r="W495" s="50"/>
    </row>
    <row r="496" ht="14.25" customHeight="1">
      <c r="F496" s="28"/>
      <c r="K496" s="28"/>
      <c r="M496" s="51"/>
      <c r="N496" s="52"/>
      <c r="O496" s="52"/>
      <c r="P496" s="52"/>
      <c r="Q496" s="52"/>
      <c r="R496" s="50"/>
      <c r="S496" s="52"/>
      <c r="T496" s="52"/>
      <c r="U496" s="52"/>
      <c r="V496" s="52"/>
      <c r="W496" s="50"/>
    </row>
    <row r="497" ht="14.25" customHeight="1">
      <c r="F497" s="28"/>
      <c r="K497" s="28"/>
      <c r="M497" s="51"/>
      <c r="N497" s="52"/>
      <c r="O497" s="52"/>
      <c r="P497" s="52"/>
      <c r="Q497" s="52"/>
      <c r="R497" s="50"/>
      <c r="S497" s="52"/>
      <c r="T497" s="52"/>
      <c r="U497" s="52"/>
      <c r="V497" s="52"/>
      <c r="W497" s="50"/>
    </row>
    <row r="498" ht="14.25" customHeight="1">
      <c r="F498" s="28"/>
      <c r="K498" s="28"/>
      <c r="M498" s="51"/>
      <c r="N498" s="52"/>
      <c r="O498" s="52"/>
      <c r="P498" s="52"/>
      <c r="Q498" s="52"/>
      <c r="R498" s="50"/>
      <c r="S498" s="52"/>
      <c r="T498" s="52"/>
      <c r="U498" s="52"/>
      <c r="V498" s="52"/>
      <c r="W498" s="50"/>
    </row>
    <row r="499" ht="14.25" customHeight="1">
      <c r="F499" s="28"/>
      <c r="K499" s="28"/>
      <c r="M499" s="51"/>
      <c r="N499" s="52"/>
      <c r="O499" s="52"/>
      <c r="P499" s="52"/>
      <c r="Q499" s="52"/>
      <c r="R499" s="50"/>
      <c r="S499" s="52"/>
      <c r="T499" s="52"/>
      <c r="U499" s="52"/>
      <c r="V499" s="52"/>
      <c r="W499" s="50"/>
    </row>
    <row r="500" ht="14.25" customHeight="1">
      <c r="F500" s="28"/>
      <c r="K500" s="28"/>
      <c r="M500" s="51"/>
      <c r="N500" s="52"/>
      <c r="O500" s="52"/>
      <c r="P500" s="52"/>
      <c r="Q500" s="52"/>
      <c r="R500" s="50"/>
      <c r="S500" s="52"/>
      <c r="T500" s="52"/>
      <c r="U500" s="52"/>
      <c r="V500" s="52"/>
      <c r="W500" s="50"/>
    </row>
    <row r="501" ht="14.25" customHeight="1">
      <c r="F501" s="28"/>
      <c r="K501" s="28"/>
      <c r="M501" s="51"/>
      <c r="N501" s="52"/>
      <c r="O501" s="52"/>
      <c r="P501" s="52"/>
      <c r="Q501" s="52"/>
      <c r="R501" s="50"/>
      <c r="S501" s="52"/>
      <c r="T501" s="52"/>
      <c r="U501" s="52"/>
      <c r="V501" s="52"/>
      <c r="W501" s="50"/>
    </row>
    <row r="502" ht="14.25" customHeight="1">
      <c r="F502" s="28"/>
      <c r="K502" s="28"/>
      <c r="M502" s="51"/>
      <c r="N502" s="52"/>
      <c r="O502" s="52"/>
      <c r="P502" s="52"/>
      <c r="Q502" s="52"/>
      <c r="R502" s="50"/>
      <c r="S502" s="52"/>
      <c r="T502" s="52"/>
      <c r="U502" s="52"/>
      <c r="V502" s="52"/>
      <c r="W502" s="50"/>
    </row>
    <row r="503" ht="14.25" customHeight="1">
      <c r="F503" s="28"/>
      <c r="K503" s="28"/>
      <c r="M503" s="51"/>
      <c r="N503" s="52"/>
      <c r="O503" s="52"/>
      <c r="P503" s="52"/>
      <c r="Q503" s="52"/>
      <c r="R503" s="50"/>
      <c r="S503" s="52"/>
      <c r="T503" s="52"/>
      <c r="U503" s="52"/>
      <c r="V503" s="52"/>
      <c r="W503" s="50"/>
    </row>
    <row r="504" ht="14.25" customHeight="1">
      <c r="F504" s="28"/>
      <c r="K504" s="28"/>
      <c r="M504" s="51"/>
      <c r="N504" s="52"/>
      <c r="O504" s="52"/>
      <c r="P504" s="52"/>
      <c r="Q504" s="52"/>
      <c r="R504" s="50"/>
      <c r="S504" s="52"/>
      <c r="T504" s="52"/>
      <c r="U504" s="52"/>
      <c r="V504" s="52"/>
      <c r="W504" s="50"/>
    </row>
    <row r="505" ht="14.25" customHeight="1">
      <c r="F505" s="28"/>
      <c r="K505" s="28"/>
      <c r="M505" s="51"/>
      <c r="N505" s="52"/>
      <c r="O505" s="52"/>
      <c r="P505" s="52"/>
      <c r="Q505" s="52"/>
      <c r="R505" s="50"/>
      <c r="S505" s="52"/>
      <c r="T505" s="52"/>
      <c r="U505" s="52"/>
      <c r="V505" s="52"/>
      <c r="W505" s="50"/>
    </row>
    <row r="506" ht="14.25" customHeight="1">
      <c r="F506" s="28"/>
      <c r="K506" s="28"/>
      <c r="M506" s="51"/>
      <c r="N506" s="52"/>
      <c r="O506" s="52"/>
      <c r="P506" s="52"/>
      <c r="Q506" s="52"/>
      <c r="R506" s="50"/>
      <c r="S506" s="52"/>
      <c r="T506" s="52"/>
      <c r="U506" s="52"/>
      <c r="V506" s="52"/>
      <c r="W506" s="50"/>
    </row>
    <row r="507" ht="14.25" customHeight="1">
      <c r="F507" s="28"/>
      <c r="K507" s="28"/>
      <c r="M507" s="51"/>
      <c r="N507" s="52"/>
      <c r="O507" s="52"/>
      <c r="P507" s="52"/>
      <c r="Q507" s="52"/>
      <c r="R507" s="50"/>
      <c r="S507" s="52"/>
      <c r="T507" s="52"/>
      <c r="U507" s="52"/>
      <c r="V507" s="52"/>
      <c r="W507" s="50"/>
    </row>
    <row r="508" ht="14.25" customHeight="1">
      <c r="F508" s="28"/>
      <c r="K508" s="28"/>
      <c r="M508" s="51"/>
      <c r="N508" s="52"/>
      <c r="O508" s="52"/>
      <c r="P508" s="52"/>
      <c r="Q508" s="52"/>
      <c r="R508" s="50"/>
      <c r="S508" s="52"/>
      <c r="T508" s="52"/>
      <c r="U508" s="52"/>
      <c r="V508" s="52"/>
      <c r="W508" s="50"/>
    </row>
    <row r="509" ht="14.25" customHeight="1">
      <c r="F509" s="28"/>
      <c r="K509" s="28"/>
      <c r="M509" s="51"/>
      <c r="N509" s="52"/>
      <c r="O509" s="52"/>
      <c r="P509" s="52"/>
      <c r="Q509" s="52"/>
      <c r="R509" s="50"/>
      <c r="S509" s="52"/>
      <c r="T509" s="52"/>
      <c r="U509" s="52"/>
      <c r="V509" s="52"/>
      <c r="W509" s="50"/>
    </row>
    <row r="510" ht="14.25" customHeight="1">
      <c r="F510" s="28"/>
      <c r="K510" s="28"/>
      <c r="M510" s="51"/>
      <c r="N510" s="52"/>
      <c r="O510" s="52"/>
      <c r="P510" s="52"/>
      <c r="Q510" s="52"/>
      <c r="R510" s="50"/>
      <c r="S510" s="52"/>
      <c r="T510" s="52"/>
      <c r="U510" s="52"/>
      <c r="V510" s="52"/>
      <c r="W510" s="50"/>
    </row>
    <row r="511" ht="14.25" customHeight="1">
      <c r="F511" s="28"/>
      <c r="K511" s="28"/>
      <c r="M511" s="51"/>
      <c r="N511" s="52"/>
      <c r="O511" s="52"/>
      <c r="P511" s="52"/>
      <c r="Q511" s="52"/>
      <c r="R511" s="50"/>
      <c r="S511" s="52"/>
      <c r="T511" s="52"/>
      <c r="U511" s="52"/>
      <c r="V511" s="52"/>
      <c r="W511" s="50"/>
    </row>
    <row r="512" ht="14.25" customHeight="1">
      <c r="F512" s="28"/>
      <c r="K512" s="28"/>
      <c r="M512" s="51"/>
      <c r="N512" s="52"/>
      <c r="O512" s="52"/>
      <c r="P512" s="52"/>
      <c r="Q512" s="52"/>
      <c r="R512" s="50"/>
      <c r="S512" s="52"/>
      <c r="T512" s="52"/>
      <c r="U512" s="52"/>
      <c r="V512" s="52"/>
      <c r="W512" s="50"/>
    </row>
    <row r="513" ht="14.25" customHeight="1">
      <c r="F513" s="28"/>
      <c r="K513" s="28"/>
      <c r="M513" s="51"/>
      <c r="N513" s="52"/>
      <c r="O513" s="52"/>
      <c r="P513" s="52"/>
      <c r="Q513" s="52"/>
      <c r="R513" s="50"/>
      <c r="S513" s="52"/>
      <c r="T513" s="52"/>
      <c r="U513" s="52"/>
      <c r="V513" s="52"/>
      <c r="W513" s="50"/>
    </row>
    <row r="514" ht="14.25" customHeight="1">
      <c r="F514" s="28"/>
      <c r="K514" s="28"/>
      <c r="M514" s="51"/>
      <c r="N514" s="52"/>
      <c r="O514" s="52"/>
      <c r="P514" s="52"/>
      <c r="Q514" s="52"/>
      <c r="R514" s="50"/>
      <c r="S514" s="52"/>
      <c r="T514" s="52"/>
      <c r="U514" s="52"/>
      <c r="V514" s="52"/>
      <c r="W514" s="50"/>
    </row>
    <row r="515" ht="14.25" customHeight="1">
      <c r="F515" s="28"/>
      <c r="K515" s="28"/>
      <c r="M515" s="51"/>
      <c r="N515" s="52"/>
      <c r="O515" s="52"/>
      <c r="P515" s="52"/>
      <c r="Q515" s="52"/>
      <c r="R515" s="50"/>
      <c r="S515" s="52"/>
      <c r="T515" s="52"/>
      <c r="U515" s="52"/>
      <c r="V515" s="52"/>
      <c r="W515" s="50"/>
    </row>
    <row r="516" ht="14.25" customHeight="1">
      <c r="F516" s="28"/>
      <c r="K516" s="28"/>
      <c r="M516" s="51"/>
      <c r="N516" s="52"/>
      <c r="O516" s="52"/>
      <c r="P516" s="52"/>
      <c r="Q516" s="52"/>
      <c r="R516" s="50"/>
      <c r="S516" s="52"/>
      <c r="T516" s="52"/>
      <c r="U516" s="52"/>
      <c r="V516" s="52"/>
      <c r="W516" s="50"/>
    </row>
    <row r="517" ht="14.25" customHeight="1">
      <c r="F517" s="28"/>
      <c r="K517" s="28"/>
      <c r="M517" s="51"/>
      <c r="N517" s="52"/>
      <c r="O517" s="52"/>
      <c r="P517" s="52"/>
      <c r="Q517" s="52"/>
      <c r="R517" s="50"/>
      <c r="S517" s="52"/>
      <c r="T517" s="52"/>
      <c r="U517" s="52"/>
      <c r="V517" s="52"/>
      <c r="W517" s="50"/>
    </row>
    <row r="518" ht="14.25" customHeight="1">
      <c r="F518" s="28"/>
      <c r="K518" s="28"/>
      <c r="M518" s="51"/>
      <c r="N518" s="52"/>
      <c r="O518" s="52"/>
      <c r="P518" s="52"/>
      <c r="Q518" s="52"/>
      <c r="R518" s="50"/>
      <c r="S518" s="52"/>
      <c r="T518" s="52"/>
      <c r="U518" s="52"/>
      <c r="V518" s="52"/>
      <c r="W518" s="50"/>
    </row>
    <row r="519" ht="14.25" customHeight="1">
      <c r="F519" s="28"/>
      <c r="K519" s="28"/>
      <c r="M519" s="51"/>
      <c r="N519" s="52"/>
      <c r="O519" s="52"/>
      <c r="P519" s="52"/>
      <c r="Q519" s="52"/>
      <c r="R519" s="50"/>
      <c r="S519" s="52"/>
      <c r="T519" s="52"/>
      <c r="U519" s="52"/>
      <c r="V519" s="52"/>
      <c r="W519" s="50"/>
    </row>
    <row r="520" ht="14.25" customHeight="1">
      <c r="F520" s="28"/>
      <c r="K520" s="28"/>
      <c r="M520" s="51"/>
      <c r="N520" s="52"/>
      <c r="O520" s="52"/>
      <c r="P520" s="52"/>
      <c r="Q520" s="52"/>
      <c r="R520" s="50"/>
      <c r="S520" s="52"/>
      <c r="T520" s="52"/>
      <c r="U520" s="52"/>
      <c r="V520" s="52"/>
      <c r="W520" s="50"/>
    </row>
    <row r="521" ht="14.25" customHeight="1">
      <c r="F521" s="28"/>
      <c r="K521" s="28"/>
      <c r="M521" s="51"/>
      <c r="N521" s="52"/>
      <c r="O521" s="52"/>
      <c r="P521" s="52"/>
      <c r="Q521" s="52"/>
      <c r="R521" s="50"/>
      <c r="S521" s="52"/>
      <c r="T521" s="52"/>
      <c r="U521" s="52"/>
      <c r="V521" s="52"/>
      <c r="W521" s="50"/>
    </row>
    <row r="522" ht="14.25" customHeight="1">
      <c r="F522" s="28"/>
      <c r="K522" s="28"/>
      <c r="M522" s="51"/>
      <c r="N522" s="52"/>
      <c r="O522" s="52"/>
      <c r="P522" s="52"/>
      <c r="Q522" s="52"/>
      <c r="R522" s="50"/>
      <c r="S522" s="52"/>
      <c r="T522" s="52"/>
      <c r="U522" s="52"/>
      <c r="V522" s="52"/>
      <c r="W522" s="50"/>
    </row>
    <row r="523" ht="14.25" customHeight="1">
      <c r="F523" s="28"/>
      <c r="K523" s="28"/>
      <c r="M523" s="51"/>
      <c r="N523" s="52"/>
      <c r="O523" s="52"/>
      <c r="P523" s="52"/>
      <c r="Q523" s="52"/>
      <c r="R523" s="50"/>
      <c r="S523" s="52"/>
      <c r="T523" s="52"/>
      <c r="U523" s="52"/>
      <c r="V523" s="52"/>
      <c r="W523" s="50"/>
    </row>
    <row r="524" ht="14.25" customHeight="1">
      <c r="F524" s="28"/>
      <c r="K524" s="28"/>
      <c r="M524" s="51"/>
      <c r="N524" s="52"/>
      <c r="O524" s="52"/>
      <c r="P524" s="52"/>
      <c r="Q524" s="52"/>
      <c r="R524" s="50"/>
      <c r="S524" s="52"/>
      <c r="T524" s="52"/>
      <c r="U524" s="52"/>
      <c r="V524" s="52"/>
      <c r="W524" s="50"/>
    </row>
    <row r="525" ht="14.25" customHeight="1">
      <c r="F525" s="28"/>
      <c r="K525" s="28"/>
      <c r="M525" s="51"/>
      <c r="N525" s="52"/>
      <c r="O525" s="52"/>
      <c r="P525" s="52"/>
      <c r="Q525" s="52"/>
      <c r="R525" s="50"/>
      <c r="S525" s="52"/>
      <c r="T525" s="52"/>
      <c r="U525" s="52"/>
      <c r="V525" s="52"/>
      <c r="W525" s="50"/>
    </row>
    <row r="526" ht="14.25" customHeight="1">
      <c r="F526" s="28"/>
      <c r="K526" s="28"/>
      <c r="M526" s="51"/>
      <c r="N526" s="52"/>
      <c r="O526" s="52"/>
      <c r="P526" s="52"/>
      <c r="Q526" s="52"/>
      <c r="R526" s="50"/>
      <c r="S526" s="52"/>
      <c r="T526" s="52"/>
      <c r="U526" s="52"/>
      <c r="V526" s="52"/>
      <c r="W526" s="50"/>
    </row>
    <row r="527" ht="14.25" customHeight="1">
      <c r="F527" s="28"/>
      <c r="K527" s="28"/>
      <c r="M527" s="51"/>
      <c r="N527" s="52"/>
      <c r="O527" s="52"/>
      <c r="P527" s="52"/>
      <c r="Q527" s="52"/>
      <c r="R527" s="50"/>
      <c r="S527" s="52"/>
      <c r="T527" s="52"/>
      <c r="U527" s="52"/>
      <c r="V527" s="52"/>
      <c r="W527" s="50"/>
    </row>
    <row r="528" ht="14.25" customHeight="1">
      <c r="F528" s="28"/>
      <c r="K528" s="28"/>
      <c r="M528" s="51"/>
      <c r="N528" s="52"/>
      <c r="O528" s="52"/>
      <c r="P528" s="52"/>
      <c r="Q528" s="52"/>
      <c r="R528" s="50"/>
      <c r="S528" s="52"/>
      <c r="T528" s="52"/>
      <c r="U528" s="52"/>
      <c r="V528" s="52"/>
      <c r="W528" s="50"/>
    </row>
    <row r="529" ht="14.25" customHeight="1">
      <c r="F529" s="28"/>
      <c r="K529" s="28"/>
      <c r="M529" s="51"/>
      <c r="N529" s="52"/>
      <c r="O529" s="52"/>
      <c r="P529" s="52"/>
      <c r="Q529" s="52"/>
      <c r="R529" s="50"/>
      <c r="S529" s="52"/>
      <c r="T529" s="52"/>
      <c r="U529" s="52"/>
      <c r="V529" s="52"/>
      <c r="W529" s="50"/>
    </row>
    <row r="530" ht="14.25" customHeight="1">
      <c r="F530" s="28"/>
      <c r="K530" s="28"/>
      <c r="M530" s="51"/>
      <c r="N530" s="52"/>
      <c r="O530" s="52"/>
      <c r="P530" s="52"/>
      <c r="Q530" s="52"/>
      <c r="R530" s="50"/>
      <c r="S530" s="52"/>
      <c r="T530" s="52"/>
      <c r="U530" s="52"/>
      <c r="V530" s="52"/>
      <c r="W530" s="50"/>
    </row>
    <row r="531" ht="14.25" customHeight="1">
      <c r="F531" s="28"/>
      <c r="K531" s="28"/>
      <c r="M531" s="51"/>
      <c r="N531" s="52"/>
      <c r="O531" s="52"/>
      <c r="P531" s="52"/>
      <c r="Q531" s="52"/>
      <c r="R531" s="50"/>
      <c r="S531" s="52"/>
      <c r="T531" s="52"/>
      <c r="U531" s="52"/>
      <c r="V531" s="52"/>
      <c r="W531" s="50"/>
    </row>
    <row r="532" ht="14.25" customHeight="1">
      <c r="F532" s="28"/>
      <c r="K532" s="28"/>
      <c r="M532" s="51"/>
      <c r="N532" s="52"/>
      <c r="O532" s="52"/>
      <c r="P532" s="52"/>
      <c r="Q532" s="52"/>
      <c r="R532" s="50"/>
      <c r="S532" s="52"/>
      <c r="T532" s="52"/>
      <c r="U532" s="52"/>
      <c r="V532" s="52"/>
      <c r="W532" s="50"/>
    </row>
    <row r="533" ht="14.25" customHeight="1">
      <c r="F533" s="28"/>
      <c r="K533" s="28"/>
      <c r="M533" s="51"/>
      <c r="N533" s="52"/>
      <c r="O533" s="52"/>
      <c r="P533" s="52"/>
      <c r="Q533" s="52"/>
      <c r="R533" s="50"/>
      <c r="S533" s="52"/>
      <c r="T533" s="52"/>
      <c r="U533" s="52"/>
      <c r="V533" s="52"/>
      <c r="W533" s="50"/>
    </row>
    <row r="534" ht="14.25" customHeight="1">
      <c r="F534" s="28"/>
      <c r="K534" s="28"/>
      <c r="M534" s="51"/>
      <c r="N534" s="52"/>
      <c r="O534" s="52"/>
      <c r="P534" s="52"/>
      <c r="Q534" s="52"/>
      <c r="R534" s="50"/>
      <c r="S534" s="52"/>
      <c r="T534" s="52"/>
      <c r="U534" s="52"/>
      <c r="V534" s="52"/>
      <c r="W534" s="50"/>
    </row>
    <row r="535" ht="14.25" customHeight="1">
      <c r="F535" s="28"/>
      <c r="K535" s="28"/>
      <c r="M535" s="51"/>
      <c r="N535" s="52"/>
      <c r="O535" s="52"/>
      <c r="P535" s="52"/>
      <c r="Q535" s="52"/>
      <c r="R535" s="50"/>
      <c r="S535" s="52"/>
      <c r="T535" s="52"/>
      <c r="U535" s="52"/>
      <c r="V535" s="52"/>
      <c r="W535" s="50"/>
    </row>
    <row r="536" ht="14.25" customHeight="1">
      <c r="F536" s="28"/>
      <c r="K536" s="28"/>
      <c r="M536" s="51"/>
      <c r="N536" s="52"/>
      <c r="O536" s="52"/>
      <c r="P536" s="52"/>
      <c r="Q536" s="52"/>
      <c r="R536" s="50"/>
      <c r="S536" s="52"/>
      <c r="T536" s="52"/>
      <c r="U536" s="52"/>
      <c r="V536" s="52"/>
      <c r="W536" s="50"/>
    </row>
    <row r="537" ht="14.25" customHeight="1">
      <c r="F537" s="28"/>
      <c r="K537" s="28"/>
      <c r="M537" s="51"/>
      <c r="N537" s="52"/>
      <c r="O537" s="52"/>
      <c r="P537" s="52"/>
      <c r="Q537" s="52"/>
      <c r="R537" s="50"/>
      <c r="S537" s="52"/>
      <c r="T537" s="52"/>
      <c r="U537" s="52"/>
      <c r="V537" s="52"/>
      <c r="W537" s="50"/>
    </row>
    <row r="538" ht="14.25" customHeight="1">
      <c r="F538" s="28"/>
      <c r="K538" s="28"/>
      <c r="M538" s="51"/>
      <c r="N538" s="52"/>
      <c r="O538" s="52"/>
      <c r="P538" s="52"/>
      <c r="Q538" s="52"/>
      <c r="R538" s="50"/>
      <c r="S538" s="52"/>
      <c r="T538" s="52"/>
      <c r="U538" s="52"/>
      <c r="V538" s="52"/>
      <c r="W538" s="50"/>
    </row>
    <row r="539" ht="14.25" customHeight="1">
      <c r="F539" s="28"/>
      <c r="K539" s="28"/>
      <c r="M539" s="51"/>
      <c r="N539" s="52"/>
      <c r="O539" s="52"/>
      <c r="P539" s="52"/>
      <c r="Q539" s="52"/>
      <c r="R539" s="50"/>
      <c r="S539" s="52"/>
      <c r="T539" s="52"/>
      <c r="U539" s="52"/>
      <c r="V539" s="52"/>
      <c r="W539" s="50"/>
    </row>
    <row r="540" ht="14.25" customHeight="1">
      <c r="F540" s="28"/>
      <c r="K540" s="28"/>
      <c r="M540" s="51"/>
      <c r="N540" s="52"/>
      <c r="O540" s="52"/>
      <c r="P540" s="52"/>
      <c r="Q540" s="52"/>
      <c r="R540" s="50"/>
      <c r="S540" s="52"/>
      <c r="T540" s="52"/>
      <c r="U540" s="52"/>
      <c r="V540" s="52"/>
      <c r="W540" s="50"/>
    </row>
    <row r="541" ht="14.25" customHeight="1">
      <c r="F541" s="28"/>
      <c r="K541" s="28"/>
      <c r="M541" s="51"/>
      <c r="N541" s="52"/>
      <c r="O541" s="52"/>
      <c r="P541" s="52"/>
      <c r="Q541" s="52"/>
      <c r="R541" s="50"/>
      <c r="S541" s="52"/>
      <c r="T541" s="52"/>
      <c r="U541" s="52"/>
      <c r="V541" s="52"/>
      <c r="W541" s="50"/>
    </row>
    <row r="542" ht="14.25" customHeight="1">
      <c r="F542" s="28"/>
      <c r="K542" s="28"/>
      <c r="M542" s="51"/>
      <c r="N542" s="52"/>
      <c r="O542" s="52"/>
      <c r="P542" s="52"/>
      <c r="Q542" s="52"/>
      <c r="R542" s="50"/>
      <c r="S542" s="52"/>
      <c r="T542" s="52"/>
      <c r="U542" s="52"/>
      <c r="V542" s="52"/>
      <c r="W542" s="50"/>
    </row>
    <row r="543" ht="14.25" customHeight="1">
      <c r="F543" s="28"/>
      <c r="K543" s="28"/>
      <c r="M543" s="51"/>
      <c r="N543" s="52"/>
      <c r="O543" s="52"/>
      <c r="P543" s="52"/>
      <c r="Q543" s="52"/>
      <c r="R543" s="50"/>
      <c r="S543" s="52"/>
      <c r="T543" s="52"/>
      <c r="U543" s="52"/>
      <c r="V543" s="52"/>
      <c r="W543" s="50"/>
    </row>
    <row r="544" ht="14.25" customHeight="1">
      <c r="F544" s="28"/>
      <c r="K544" s="28"/>
      <c r="M544" s="51"/>
      <c r="N544" s="52"/>
      <c r="O544" s="52"/>
      <c r="P544" s="52"/>
      <c r="Q544" s="52"/>
      <c r="R544" s="50"/>
      <c r="S544" s="52"/>
      <c r="T544" s="52"/>
      <c r="U544" s="52"/>
      <c r="V544" s="52"/>
      <c r="W544" s="50"/>
    </row>
    <row r="545" ht="14.25" customHeight="1">
      <c r="F545" s="28"/>
      <c r="K545" s="28"/>
      <c r="M545" s="51"/>
      <c r="N545" s="52"/>
      <c r="O545" s="52"/>
      <c r="P545" s="52"/>
      <c r="Q545" s="52"/>
      <c r="R545" s="50"/>
      <c r="S545" s="52"/>
      <c r="T545" s="52"/>
      <c r="U545" s="52"/>
      <c r="V545" s="52"/>
      <c r="W545" s="50"/>
    </row>
    <row r="546" ht="14.25" customHeight="1">
      <c r="F546" s="28"/>
      <c r="K546" s="28"/>
      <c r="M546" s="51"/>
      <c r="N546" s="52"/>
      <c r="O546" s="52"/>
      <c r="P546" s="52"/>
      <c r="Q546" s="52"/>
      <c r="R546" s="50"/>
      <c r="S546" s="52"/>
      <c r="T546" s="52"/>
      <c r="U546" s="52"/>
      <c r="V546" s="52"/>
      <c r="W546" s="50"/>
    </row>
    <row r="547" ht="14.25" customHeight="1">
      <c r="F547" s="28"/>
      <c r="K547" s="28"/>
      <c r="M547" s="51"/>
      <c r="N547" s="52"/>
      <c r="O547" s="52"/>
      <c r="P547" s="52"/>
      <c r="Q547" s="52"/>
      <c r="R547" s="50"/>
      <c r="S547" s="52"/>
      <c r="T547" s="52"/>
      <c r="U547" s="52"/>
      <c r="V547" s="52"/>
      <c r="W547" s="50"/>
    </row>
    <row r="548" ht="14.25" customHeight="1">
      <c r="F548" s="28"/>
      <c r="K548" s="28"/>
      <c r="M548" s="51"/>
      <c r="N548" s="52"/>
      <c r="O548" s="52"/>
      <c r="P548" s="52"/>
      <c r="Q548" s="52"/>
      <c r="R548" s="50"/>
      <c r="S548" s="52"/>
      <c r="T548" s="52"/>
      <c r="U548" s="52"/>
      <c r="V548" s="52"/>
      <c r="W548" s="50"/>
    </row>
    <row r="549" ht="14.25" customHeight="1">
      <c r="F549" s="28"/>
      <c r="K549" s="28"/>
      <c r="M549" s="51"/>
      <c r="N549" s="52"/>
      <c r="O549" s="52"/>
      <c r="P549" s="52"/>
      <c r="Q549" s="52"/>
      <c r="R549" s="50"/>
      <c r="S549" s="52"/>
      <c r="T549" s="52"/>
      <c r="U549" s="52"/>
      <c r="V549" s="52"/>
      <c r="W549" s="50"/>
    </row>
    <row r="550" ht="14.25" customHeight="1">
      <c r="F550" s="28"/>
      <c r="K550" s="28"/>
      <c r="M550" s="51"/>
      <c r="N550" s="52"/>
      <c r="O550" s="52"/>
      <c r="P550" s="52"/>
      <c r="Q550" s="52"/>
      <c r="R550" s="50"/>
      <c r="S550" s="52"/>
      <c r="T550" s="52"/>
      <c r="U550" s="52"/>
      <c r="V550" s="52"/>
      <c r="W550" s="50"/>
    </row>
    <row r="551" ht="14.25" customHeight="1">
      <c r="F551" s="28"/>
      <c r="K551" s="28"/>
      <c r="M551" s="51"/>
      <c r="N551" s="52"/>
      <c r="O551" s="52"/>
      <c r="P551" s="52"/>
      <c r="Q551" s="52"/>
      <c r="R551" s="50"/>
      <c r="S551" s="52"/>
      <c r="T551" s="52"/>
      <c r="U551" s="52"/>
      <c r="V551" s="52"/>
      <c r="W551" s="50"/>
    </row>
    <row r="552" ht="14.25" customHeight="1">
      <c r="F552" s="28"/>
      <c r="K552" s="28"/>
      <c r="M552" s="51"/>
      <c r="N552" s="52"/>
      <c r="O552" s="52"/>
      <c r="P552" s="52"/>
      <c r="Q552" s="52"/>
      <c r="R552" s="50"/>
      <c r="S552" s="52"/>
      <c r="T552" s="52"/>
      <c r="U552" s="52"/>
      <c r="V552" s="52"/>
      <c r="W552" s="50"/>
    </row>
    <row r="553" ht="14.25" customHeight="1">
      <c r="F553" s="28"/>
      <c r="K553" s="28"/>
      <c r="M553" s="51"/>
      <c r="N553" s="52"/>
      <c r="O553" s="52"/>
      <c r="P553" s="52"/>
      <c r="Q553" s="52"/>
      <c r="R553" s="50"/>
      <c r="S553" s="52"/>
      <c r="T553" s="52"/>
      <c r="U553" s="52"/>
      <c r="V553" s="52"/>
      <c r="W553" s="50"/>
    </row>
    <row r="554" ht="14.25" customHeight="1">
      <c r="F554" s="28"/>
      <c r="K554" s="28"/>
      <c r="M554" s="51"/>
      <c r="N554" s="52"/>
      <c r="O554" s="52"/>
      <c r="P554" s="52"/>
      <c r="Q554" s="52"/>
      <c r="R554" s="50"/>
      <c r="S554" s="52"/>
      <c r="T554" s="52"/>
      <c r="U554" s="52"/>
      <c r="V554" s="52"/>
      <c r="W554" s="50"/>
    </row>
    <row r="555" ht="14.25" customHeight="1">
      <c r="F555" s="28"/>
      <c r="K555" s="28"/>
      <c r="M555" s="51"/>
      <c r="N555" s="52"/>
      <c r="O555" s="52"/>
      <c r="P555" s="52"/>
      <c r="Q555" s="52"/>
      <c r="R555" s="50"/>
      <c r="S555" s="52"/>
      <c r="T555" s="52"/>
      <c r="U555" s="52"/>
      <c r="V555" s="52"/>
      <c r="W555" s="50"/>
    </row>
    <row r="556" ht="14.25" customHeight="1">
      <c r="F556" s="28"/>
      <c r="K556" s="28"/>
      <c r="M556" s="51"/>
      <c r="N556" s="52"/>
      <c r="O556" s="52"/>
      <c r="P556" s="52"/>
      <c r="Q556" s="52"/>
      <c r="R556" s="50"/>
      <c r="S556" s="52"/>
      <c r="T556" s="52"/>
      <c r="U556" s="52"/>
      <c r="V556" s="52"/>
      <c r="W556" s="50"/>
    </row>
    <row r="557" ht="14.25" customHeight="1">
      <c r="F557" s="28"/>
      <c r="K557" s="28"/>
      <c r="M557" s="51"/>
      <c r="N557" s="52"/>
      <c r="O557" s="52"/>
      <c r="P557" s="52"/>
      <c r="Q557" s="52"/>
      <c r="R557" s="50"/>
      <c r="S557" s="52"/>
      <c r="T557" s="52"/>
      <c r="U557" s="52"/>
      <c r="V557" s="52"/>
      <c r="W557" s="50"/>
    </row>
    <row r="558" ht="14.25" customHeight="1">
      <c r="F558" s="28"/>
      <c r="K558" s="28"/>
      <c r="M558" s="51"/>
      <c r="N558" s="52"/>
      <c r="O558" s="52"/>
      <c r="P558" s="52"/>
      <c r="Q558" s="52"/>
      <c r="R558" s="50"/>
      <c r="S558" s="52"/>
      <c r="T558" s="52"/>
      <c r="U558" s="52"/>
      <c r="V558" s="52"/>
      <c r="W558" s="50"/>
    </row>
    <row r="559" ht="14.25" customHeight="1">
      <c r="F559" s="28"/>
      <c r="K559" s="28"/>
      <c r="M559" s="51"/>
      <c r="N559" s="52"/>
      <c r="O559" s="52"/>
      <c r="P559" s="52"/>
      <c r="Q559" s="52"/>
      <c r="R559" s="50"/>
      <c r="S559" s="52"/>
      <c r="T559" s="52"/>
      <c r="U559" s="52"/>
      <c r="V559" s="52"/>
      <c r="W559" s="50"/>
    </row>
    <row r="560" ht="14.25" customHeight="1">
      <c r="F560" s="28"/>
      <c r="K560" s="28"/>
      <c r="M560" s="51"/>
      <c r="N560" s="52"/>
      <c r="O560" s="52"/>
      <c r="P560" s="52"/>
      <c r="Q560" s="52"/>
      <c r="R560" s="50"/>
      <c r="S560" s="52"/>
      <c r="T560" s="52"/>
      <c r="U560" s="52"/>
      <c r="V560" s="52"/>
      <c r="W560" s="50"/>
    </row>
    <row r="561" ht="14.25" customHeight="1">
      <c r="F561" s="28"/>
      <c r="K561" s="28"/>
      <c r="M561" s="51"/>
      <c r="N561" s="52"/>
      <c r="O561" s="52"/>
      <c r="P561" s="52"/>
      <c r="Q561" s="52"/>
      <c r="R561" s="50"/>
      <c r="S561" s="52"/>
      <c r="T561" s="52"/>
      <c r="U561" s="52"/>
      <c r="V561" s="52"/>
      <c r="W561" s="50"/>
    </row>
    <row r="562" ht="14.25" customHeight="1">
      <c r="F562" s="28"/>
      <c r="K562" s="28"/>
      <c r="M562" s="51"/>
      <c r="N562" s="52"/>
      <c r="O562" s="52"/>
      <c r="P562" s="52"/>
      <c r="Q562" s="52"/>
      <c r="R562" s="50"/>
      <c r="S562" s="52"/>
      <c r="T562" s="52"/>
      <c r="U562" s="52"/>
      <c r="V562" s="52"/>
      <c r="W562" s="50"/>
    </row>
    <row r="563" ht="14.25" customHeight="1">
      <c r="F563" s="28"/>
      <c r="K563" s="28"/>
      <c r="M563" s="51"/>
      <c r="N563" s="52"/>
      <c r="O563" s="52"/>
      <c r="P563" s="52"/>
      <c r="Q563" s="52"/>
      <c r="R563" s="50"/>
      <c r="S563" s="52"/>
      <c r="T563" s="52"/>
      <c r="U563" s="52"/>
      <c r="V563" s="52"/>
      <c r="W563" s="50"/>
    </row>
    <row r="564" ht="14.25" customHeight="1">
      <c r="F564" s="28"/>
      <c r="K564" s="28"/>
      <c r="M564" s="51"/>
      <c r="N564" s="52"/>
      <c r="O564" s="52"/>
      <c r="P564" s="52"/>
      <c r="Q564" s="52"/>
      <c r="R564" s="50"/>
      <c r="S564" s="52"/>
      <c r="T564" s="52"/>
      <c r="U564" s="52"/>
      <c r="V564" s="52"/>
      <c r="W564" s="50"/>
    </row>
    <row r="565" ht="14.25" customHeight="1">
      <c r="F565" s="28"/>
      <c r="K565" s="28"/>
      <c r="M565" s="51"/>
      <c r="N565" s="52"/>
      <c r="O565" s="52"/>
      <c r="P565" s="52"/>
      <c r="Q565" s="52"/>
      <c r="R565" s="50"/>
      <c r="S565" s="52"/>
      <c r="T565" s="52"/>
      <c r="U565" s="52"/>
      <c r="V565" s="52"/>
      <c r="W565" s="50"/>
    </row>
    <row r="566" ht="14.25" customHeight="1">
      <c r="F566" s="28"/>
      <c r="K566" s="28"/>
      <c r="M566" s="51"/>
      <c r="N566" s="52"/>
      <c r="O566" s="52"/>
      <c r="P566" s="52"/>
      <c r="Q566" s="52"/>
      <c r="R566" s="50"/>
      <c r="S566" s="52"/>
      <c r="T566" s="52"/>
      <c r="U566" s="52"/>
      <c r="V566" s="52"/>
      <c r="W566" s="50"/>
    </row>
    <row r="567" ht="14.25" customHeight="1">
      <c r="F567" s="28"/>
      <c r="K567" s="28"/>
      <c r="M567" s="51"/>
      <c r="N567" s="52"/>
      <c r="O567" s="52"/>
      <c r="P567" s="52"/>
      <c r="Q567" s="52"/>
      <c r="R567" s="50"/>
      <c r="S567" s="52"/>
      <c r="T567" s="52"/>
      <c r="U567" s="52"/>
      <c r="V567" s="52"/>
      <c r="W567" s="50"/>
    </row>
    <row r="568" ht="14.25" customHeight="1">
      <c r="F568" s="28"/>
      <c r="K568" s="28"/>
      <c r="M568" s="51"/>
      <c r="N568" s="52"/>
      <c r="O568" s="52"/>
      <c r="P568" s="52"/>
      <c r="Q568" s="52"/>
      <c r="R568" s="50"/>
      <c r="S568" s="52"/>
      <c r="T568" s="52"/>
      <c r="U568" s="52"/>
      <c r="V568" s="52"/>
      <c r="W568" s="50"/>
    </row>
    <row r="569" ht="14.25" customHeight="1">
      <c r="F569" s="28"/>
      <c r="K569" s="28"/>
      <c r="M569" s="51"/>
      <c r="N569" s="52"/>
      <c r="O569" s="52"/>
      <c r="P569" s="52"/>
      <c r="Q569" s="52"/>
      <c r="R569" s="50"/>
      <c r="S569" s="52"/>
      <c r="T569" s="52"/>
      <c r="U569" s="52"/>
      <c r="V569" s="52"/>
      <c r="W569" s="50"/>
    </row>
    <row r="570" ht="14.25" customHeight="1">
      <c r="F570" s="28"/>
      <c r="K570" s="28"/>
      <c r="M570" s="51"/>
      <c r="N570" s="52"/>
      <c r="O570" s="52"/>
      <c r="P570" s="52"/>
      <c r="Q570" s="52"/>
      <c r="R570" s="50"/>
      <c r="S570" s="52"/>
      <c r="T570" s="52"/>
      <c r="U570" s="52"/>
      <c r="V570" s="52"/>
      <c r="W570" s="50"/>
    </row>
    <row r="571" ht="14.25" customHeight="1">
      <c r="F571" s="28"/>
      <c r="K571" s="28"/>
      <c r="M571" s="51"/>
      <c r="N571" s="52"/>
      <c r="O571" s="52"/>
      <c r="P571" s="52"/>
      <c r="Q571" s="52"/>
      <c r="R571" s="50"/>
      <c r="S571" s="52"/>
      <c r="T571" s="52"/>
      <c r="U571" s="52"/>
      <c r="V571" s="52"/>
      <c r="W571" s="50"/>
    </row>
    <row r="572" ht="14.25" customHeight="1">
      <c r="F572" s="28"/>
      <c r="K572" s="28"/>
      <c r="M572" s="51"/>
      <c r="N572" s="52"/>
      <c r="O572" s="52"/>
      <c r="P572" s="52"/>
      <c r="Q572" s="52"/>
      <c r="R572" s="50"/>
      <c r="S572" s="52"/>
      <c r="T572" s="52"/>
      <c r="U572" s="52"/>
      <c r="V572" s="52"/>
      <c r="W572" s="50"/>
    </row>
    <row r="573" ht="14.25" customHeight="1">
      <c r="F573" s="28"/>
      <c r="K573" s="28"/>
      <c r="M573" s="51"/>
      <c r="N573" s="52"/>
      <c r="O573" s="52"/>
      <c r="P573" s="52"/>
      <c r="Q573" s="52"/>
      <c r="R573" s="50"/>
      <c r="S573" s="52"/>
      <c r="T573" s="52"/>
      <c r="U573" s="52"/>
      <c r="V573" s="52"/>
      <c r="W573" s="50"/>
    </row>
    <row r="574" ht="14.25" customHeight="1">
      <c r="F574" s="28"/>
      <c r="K574" s="28"/>
      <c r="M574" s="51"/>
      <c r="N574" s="52"/>
      <c r="O574" s="52"/>
      <c r="P574" s="52"/>
      <c r="Q574" s="52"/>
      <c r="R574" s="50"/>
      <c r="S574" s="52"/>
      <c r="T574" s="52"/>
      <c r="U574" s="52"/>
      <c r="V574" s="52"/>
      <c r="W574" s="50"/>
    </row>
    <row r="575" ht="14.25" customHeight="1">
      <c r="F575" s="28"/>
      <c r="K575" s="28"/>
      <c r="M575" s="51"/>
      <c r="N575" s="52"/>
      <c r="O575" s="52"/>
      <c r="P575" s="52"/>
      <c r="Q575" s="52"/>
      <c r="R575" s="50"/>
      <c r="S575" s="52"/>
      <c r="T575" s="52"/>
      <c r="U575" s="52"/>
      <c r="V575" s="52"/>
      <c r="W575" s="50"/>
    </row>
    <row r="576" ht="14.25" customHeight="1">
      <c r="F576" s="28"/>
      <c r="K576" s="28"/>
      <c r="M576" s="51"/>
      <c r="N576" s="52"/>
      <c r="O576" s="52"/>
      <c r="P576" s="52"/>
      <c r="Q576" s="52"/>
      <c r="R576" s="50"/>
      <c r="S576" s="52"/>
      <c r="T576" s="52"/>
      <c r="U576" s="52"/>
      <c r="V576" s="52"/>
      <c r="W576" s="50"/>
    </row>
    <row r="577" ht="14.25" customHeight="1">
      <c r="F577" s="28"/>
      <c r="K577" s="28"/>
      <c r="M577" s="51"/>
      <c r="N577" s="52"/>
      <c r="O577" s="52"/>
      <c r="P577" s="52"/>
      <c r="Q577" s="52"/>
      <c r="R577" s="50"/>
      <c r="S577" s="52"/>
      <c r="T577" s="52"/>
      <c r="U577" s="52"/>
      <c r="V577" s="52"/>
      <c r="W577" s="50"/>
    </row>
    <row r="578" ht="14.25" customHeight="1">
      <c r="F578" s="28"/>
      <c r="K578" s="28"/>
      <c r="M578" s="51"/>
      <c r="N578" s="52"/>
      <c r="O578" s="52"/>
      <c r="P578" s="52"/>
      <c r="Q578" s="52"/>
      <c r="R578" s="50"/>
      <c r="S578" s="52"/>
      <c r="T578" s="52"/>
      <c r="U578" s="52"/>
      <c r="V578" s="52"/>
      <c r="W578" s="50"/>
    </row>
    <row r="579" ht="14.25" customHeight="1">
      <c r="F579" s="28"/>
      <c r="K579" s="28"/>
      <c r="M579" s="51"/>
      <c r="N579" s="52"/>
      <c r="O579" s="52"/>
      <c r="P579" s="52"/>
      <c r="Q579" s="52"/>
      <c r="R579" s="50"/>
      <c r="S579" s="52"/>
      <c r="T579" s="52"/>
      <c r="U579" s="52"/>
      <c r="V579" s="52"/>
      <c r="W579" s="50"/>
    </row>
    <row r="580" ht="14.25" customHeight="1">
      <c r="F580" s="28"/>
      <c r="K580" s="28"/>
      <c r="M580" s="51"/>
      <c r="N580" s="52"/>
      <c r="O580" s="52"/>
      <c r="P580" s="52"/>
      <c r="Q580" s="52"/>
      <c r="R580" s="50"/>
      <c r="S580" s="52"/>
      <c r="T580" s="52"/>
      <c r="U580" s="52"/>
      <c r="V580" s="52"/>
      <c r="W580" s="50"/>
    </row>
    <row r="581" ht="14.25" customHeight="1">
      <c r="F581" s="28"/>
      <c r="K581" s="28"/>
      <c r="M581" s="51"/>
      <c r="N581" s="52"/>
      <c r="O581" s="52"/>
      <c r="P581" s="52"/>
      <c r="Q581" s="52"/>
      <c r="R581" s="50"/>
      <c r="S581" s="52"/>
      <c r="T581" s="52"/>
      <c r="U581" s="52"/>
      <c r="V581" s="52"/>
      <c r="W581" s="50"/>
    </row>
    <row r="582" ht="14.25" customHeight="1">
      <c r="F582" s="28"/>
      <c r="K582" s="28"/>
      <c r="M582" s="51"/>
      <c r="N582" s="52"/>
      <c r="O582" s="52"/>
      <c r="P582" s="52"/>
      <c r="Q582" s="52"/>
      <c r="R582" s="50"/>
      <c r="S582" s="52"/>
      <c r="T582" s="52"/>
      <c r="U582" s="52"/>
      <c r="V582" s="52"/>
      <c r="W582" s="50"/>
    </row>
    <row r="583" ht="14.25" customHeight="1">
      <c r="F583" s="28"/>
      <c r="K583" s="28"/>
      <c r="M583" s="51"/>
      <c r="N583" s="52"/>
      <c r="O583" s="52"/>
      <c r="P583" s="52"/>
      <c r="Q583" s="52"/>
      <c r="R583" s="50"/>
      <c r="S583" s="52"/>
      <c r="T583" s="52"/>
      <c r="U583" s="52"/>
      <c r="V583" s="52"/>
      <c r="W583" s="50"/>
    </row>
    <row r="584" ht="14.25" customHeight="1">
      <c r="F584" s="28"/>
      <c r="K584" s="28"/>
      <c r="M584" s="51"/>
      <c r="N584" s="52"/>
      <c r="O584" s="52"/>
      <c r="P584" s="52"/>
      <c r="Q584" s="52"/>
      <c r="R584" s="50"/>
      <c r="S584" s="52"/>
      <c r="T584" s="52"/>
      <c r="U584" s="52"/>
      <c r="V584" s="52"/>
      <c r="W584" s="50"/>
    </row>
    <row r="585" ht="14.25" customHeight="1">
      <c r="F585" s="28"/>
      <c r="K585" s="28"/>
      <c r="M585" s="51"/>
      <c r="N585" s="52"/>
      <c r="O585" s="52"/>
      <c r="P585" s="52"/>
      <c r="Q585" s="52"/>
      <c r="R585" s="50"/>
      <c r="S585" s="52"/>
      <c r="T585" s="52"/>
      <c r="U585" s="52"/>
      <c r="V585" s="52"/>
      <c r="W585" s="50"/>
    </row>
    <row r="586" ht="14.25" customHeight="1">
      <c r="F586" s="28"/>
      <c r="K586" s="28"/>
      <c r="M586" s="51"/>
      <c r="N586" s="52"/>
      <c r="O586" s="52"/>
      <c r="P586" s="52"/>
      <c r="Q586" s="52"/>
      <c r="R586" s="50"/>
      <c r="S586" s="52"/>
      <c r="T586" s="52"/>
      <c r="U586" s="52"/>
      <c r="V586" s="52"/>
      <c r="W586" s="50"/>
    </row>
    <row r="587" ht="14.25" customHeight="1">
      <c r="F587" s="28"/>
      <c r="K587" s="28"/>
      <c r="M587" s="51"/>
      <c r="N587" s="52"/>
      <c r="O587" s="52"/>
      <c r="P587" s="52"/>
      <c r="Q587" s="52"/>
      <c r="R587" s="50"/>
      <c r="S587" s="52"/>
      <c r="T587" s="52"/>
      <c r="U587" s="52"/>
      <c r="V587" s="52"/>
      <c r="W587" s="50"/>
    </row>
    <row r="588" ht="14.25" customHeight="1">
      <c r="F588" s="28"/>
      <c r="K588" s="28"/>
      <c r="M588" s="51"/>
      <c r="N588" s="52"/>
      <c r="O588" s="52"/>
      <c r="P588" s="52"/>
      <c r="Q588" s="52"/>
      <c r="R588" s="50"/>
      <c r="S588" s="52"/>
      <c r="T588" s="52"/>
      <c r="U588" s="52"/>
      <c r="V588" s="52"/>
      <c r="W588" s="50"/>
    </row>
    <row r="589" ht="14.25" customHeight="1">
      <c r="F589" s="28"/>
      <c r="K589" s="28"/>
      <c r="M589" s="51"/>
      <c r="N589" s="52"/>
      <c r="O589" s="52"/>
      <c r="P589" s="52"/>
      <c r="Q589" s="52"/>
      <c r="R589" s="50"/>
      <c r="S589" s="52"/>
      <c r="T589" s="52"/>
      <c r="U589" s="52"/>
      <c r="V589" s="52"/>
      <c r="W589" s="50"/>
    </row>
    <row r="590" ht="14.25" customHeight="1">
      <c r="F590" s="28"/>
      <c r="K590" s="28"/>
      <c r="M590" s="51"/>
      <c r="N590" s="52"/>
      <c r="O590" s="52"/>
      <c r="P590" s="52"/>
      <c r="Q590" s="52"/>
      <c r="R590" s="50"/>
      <c r="S590" s="52"/>
      <c r="T590" s="52"/>
      <c r="U590" s="52"/>
      <c r="V590" s="52"/>
      <c r="W590" s="50"/>
    </row>
    <row r="591" ht="14.25" customHeight="1">
      <c r="F591" s="28"/>
      <c r="K591" s="28"/>
      <c r="M591" s="51"/>
      <c r="N591" s="52"/>
      <c r="O591" s="52"/>
      <c r="P591" s="52"/>
      <c r="Q591" s="52"/>
      <c r="R591" s="50"/>
      <c r="S591" s="52"/>
      <c r="T591" s="52"/>
      <c r="U591" s="52"/>
      <c r="V591" s="52"/>
      <c r="W591" s="50"/>
    </row>
    <row r="592" ht="14.25" customHeight="1">
      <c r="F592" s="28"/>
      <c r="K592" s="28"/>
      <c r="M592" s="51"/>
      <c r="N592" s="52"/>
      <c r="O592" s="52"/>
      <c r="P592" s="52"/>
      <c r="Q592" s="52"/>
      <c r="R592" s="50"/>
      <c r="S592" s="52"/>
      <c r="T592" s="52"/>
      <c r="U592" s="52"/>
      <c r="V592" s="52"/>
      <c r="W592" s="50"/>
    </row>
    <row r="593" ht="14.25" customHeight="1">
      <c r="F593" s="28"/>
      <c r="K593" s="28"/>
      <c r="M593" s="51"/>
      <c r="N593" s="52"/>
      <c r="O593" s="52"/>
      <c r="P593" s="52"/>
      <c r="Q593" s="52"/>
      <c r="R593" s="50"/>
      <c r="S593" s="52"/>
      <c r="T593" s="52"/>
      <c r="U593" s="52"/>
      <c r="V593" s="52"/>
      <c r="W593" s="50"/>
    </row>
    <row r="594" ht="14.25" customHeight="1">
      <c r="F594" s="28"/>
      <c r="K594" s="28"/>
      <c r="M594" s="51"/>
      <c r="N594" s="52"/>
      <c r="O594" s="52"/>
      <c r="P594" s="52"/>
      <c r="Q594" s="52"/>
      <c r="R594" s="50"/>
      <c r="S594" s="52"/>
      <c r="T594" s="52"/>
      <c r="U594" s="52"/>
      <c r="V594" s="52"/>
      <c r="W594" s="50"/>
    </row>
    <row r="595" ht="14.25" customHeight="1">
      <c r="F595" s="28"/>
      <c r="K595" s="28"/>
      <c r="M595" s="51"/>
      <c r="N595" s="52"/>
      <c r="O595" s="52"/>
      <c r="P595" s="52"/>
      <c r="Q595" s="52"/>
      <c r="R595" s="50"/>
      <c r="S595" s="52"/>
      <c r="T595" s="52"/>
      <c r="U595" s="52"/>
      <c r="V595" s="52"/>
      <c r="W595" s="50"/>
    </row>
    <row r="596" ht="14.25" customHeight="1">
      <c r="F596" s="28"/>
      <c r="K596" s="28"/>
      <c r="M596" s="51"/>
      <c r="N596" s="52"/>
      <c r="O596" s="52"/>
      <c r="P596" s="52"/>
      <c r="Q596" s="52"/>
      <c r="R596" s="50"/>
      <c r="S596" s="52"/>
      <c r="T596" s="52"/>
      <c r="U596" s="52"/>
      <c r="V596" s="52"/>
      <c r="W596" s="50"/>
    </row>
    <row r="597" ht="14.25" customHeight="1">
      <c r="F597" s="28"/>
      <c r="K597" s="28"/>
      <c r="M597" s="51"/>
      <c r="N597" s="52"/>
      <c r="O597" s="52"/>
      <c r="P597" s="52"/>
      <c r="Q597" s="52"/>
      <c r="R597" s="50"/>
      <c r="S597" s="52"/>
      <c r="T597" s="52"/>
      <c r="U597" s="52"/>
      <c r="V597" s="52"/>
      <c r="W597" s="50"/>
    </row>
    <row r="598" ht="14.25" customHeight="1">
      <c r="F598" s="28"/>
      <c r="K598" s="28"/>
      <c r="M598" s="51"/>
      <c r="N598" s="52"/>
      <c r="O598" s="52"/>
      <c r="P598" s="52"/>
      <c r="Q598" s="52"/>
      <c r="R598" s="50"/>
      <c r="S598" s="52"/>
      <c r="T598" s="52"/>
      <c r="U598" s="52"/>
      <c r="V598" s="52"/>
      <c r="W598" s="50"/>
    </row>
    <row r="599" ht="14.25" customHeight="1">
      <c r="F599" s="28"/>
      <c r="K599" s="28"/>
      <c r="M599" s="51"/>
      <c r="N599" s="52"/>
      <c r="O599" s="52"/>
      <c r="P599" s="52"/>
      <c r="Q599" s="52"/>
      <c r="R599" s="50"/>
      <c r="S599" s="52"/>
      <c r="T599" s="52"/>
      <c r="U599" s="52"/>
      <c r="V599" s="52"/>
      <c r="W599" s="50"/>
    </row>
    <row r="600" ht="14.25" customHeight="1">
      <c r="F600" s="28"/>
      <c r="K600" s="28"/>
      <c r="M600" s="51"/>
      <c r="N600" s="52"/>
      <c r="O600" s="52"/>
      <c r="P600" s="52"/>
      <c r="Q600" s="52"/>
      <c r="R600" s="50"/>
      <c r="S600" s="52"/>
      <c r="T600" s="52"/>
      <c r="U600" s="52"/>
      <c r="V600" s="52"/>
      <c r="W600" s="50"/>
    </row>
    <row r="601" ht="14.25" customHeight="1">
      <c r="F601" s="28"/>
      <c r="K601" s="28"/>
      <c r="M601" s="51"/>
      <c r="N601" s="52"/>
      <c r="O601" s="52"/>
      <c r="P601" s="52"/>
      <c r="Q601" s="52"/>
      <c r="R601" s="50"/>
      <c r="S601" s="52"/>
      <c r="T601" s="52"/>
      <c r="U601" s="52"/>
      <c r="V601" s="52"/>
      <c r="W601" s="50"/>
    </row>
    <row r="602" ht="14.25" customHeight="1">
      <c r="F602" s="28"/>
      <c r="K602" s="28"/>
      <c r="M602" s="51"/>
      <c r="N602" s="52"/>
      <c r="O602" s="52"/>
      <c r="P602" s="52"/>
      <c r="Q602" s="52"/>
      <c r="R602" s="50"/>
      <c r="S602" s="52"/>
      <c r="T602" s="52"/>
      <c r="U602" s="52"/>
      <c r="V602" s="52"/>
      <c r="W602" s="50"/>
    </row>
    <row r="603" ht="14.25" customHeight="1">
      <c r="F603" s="28"/>
      <c r="K603" s="28"/>
      <c r="M603" s="51"/>
      <c r="N603" s="52"/>
      <c r="O603" s="52"/>
      <c r="P603" s="52"/>
      <c r="Q603" s="52"/>
      <c r="R603" s="50"/>
      <c r="S603" s="52"/>
      <c r="T603" s="52"/>
      <c r="U603" s="52"/>
      <c r="V603" s="52"/>
      <c r="W603" s="50"/>
    </row>
    <row r="604" ht="14.25" customHeight="1">
      <c r="F604" s="28"/>
      <c r="K604" s="28"/>
      <c r="M604" s="51"/>
      <c r="N604" s="52"/>
      <c r="O604" s="52"/>
      <c r="P604" s="52"/>
      <c r="Q604" s="52"/>
      <c r="R604" s="50"/>
      <c r="S604" s="52"/>
      <c r="T604" s="52"/>
      <c r="U604" s="52"/>
      <c r="V604" s="52"/>
      <c r="W604" s="50"/>
    </row>
    <row r="605" ht="14.25" customHeight="1">
      <c r="F605" s="28"/>
      <c r="K605" s="28"/>
      <c r="M605" s="51"/>
      <c r="N605" s="52"/>
      <c r="O605" s="52"/>
      <c r="P605" s="52"/>
      <c r="Q605" s="52"/>
      <c r="R605" s="50"/>
      <c r="S605" s="52"/>
      <c r="T605" s="52"/>
      <c r="U605" s="52"/>
      <c r="V605" s="52"/>
      <c r="W605" s="50"/>
    </row>
    <row r="606" ht="14.25" customHeight="1">
      <c r="F606" s="28"/>
      <c r="K606" s="28"/>
      <c r="M606" s="51"/>
      <c r="N606" s="52"/>
      <c r="O606" s="52"/>
      <c r="P606" s="52"/>
      <c r="Q606" s="52"/>
      <c r="R606" s="50"/>
      <c r="S606" s="52"/>
      <c r="T606" s="52"/>
      <c r="U606" s="52"/>
      <c r="V606" s="52"/>
      <c r="W606" s="50"/>
    </row>
    <row r="607" ht="14.25" customHeight="1">
      <c r="F607" s="28"/>
      <c r="K607" s="28"/>
      <c r="M607" s="51"/>
      <c r="N607" s="52"/>
      <c r="O607" s="52"/>
      <c r="P607" s="52"/>
      <c r="Q607" s="52"/>
      <c r="R607" s="50"/>
      <c r="S607" s="52"/>
      <c r="T607" s="52"/>
      <c r="U607" s="52"/>
      <c r="V607" s="52"/>
      <c r="W607" s="50"/>
    </row>
    <row r="608" ht="14.25" customHeight="1">
      <c r="F608" s="28"/>
      <c r="K608" s="28"/>
      <c r="M608" s="51"/>
      <c r="N608" s="52"/>
      <c r="O608" s="52"/>
      <c r="P608" s="52"/>
      <c r="Q608" s="52"/>
      <c r="R608" s="50"/>
      <c r="S608" s="52"/>
      <c r="T608" s="52"/>
      <c r="U608" s="52"/>
      <c r="V608" s="52"/>
      <c r="W608" s="50"/>
    </row>
    <row r="609" ht="14.25" customHeight="1">
      <c r="F609" s="28"/>
      <c r="K609" s="28"/>
      <c r="M609" s="51"/>
      <c r="N609" s="52"/>
      <c r="O609" s="52"/>
      <c r="P609" s="52"/>
      <c r="Q609" s="52"/>
      <c r="R609" s="50"/>
      <c r="S609" s="52"/>
      <c r="T609" s="52"/>
      <c r="U609" s="52"/>
      <c r="V609" s="52"/>
      <c r="W609" s="50"/>
    </row>
    <row r="610" ht="14.25" customHeight="1">
      <c r="F610" s="28"/>
      <c r="K610" s="28"/>
      <c r="M610" s="51"/>
      <c r="N610" s="52"/>
      <c r="O610" s="52"/>
      <c r="P610" s="52"/>
      <c r="Q610" s="52"/>
      <c r="R610" s="50"/>
      <c r="S610" s="52"/>
      <c r="T610" s="52"/>
      <c r="U610" s="52"/>
      <c r="V610" s="52"/>
      <c r="W610" s="50"/>
    </row>
    <row r="611" ht="14.25" customHeight="1">
      <c r="F611" s="28"/>
      <c r="K611" s="28"/>
      <c r="M611" s="51"/>
      <c r="N611" s="52"/>
      <c r="O611" s="52"/>
      <c r="P611" s="52"/>
      <c r="Q611" s="52"/>
      <c r="R611" s="50"/>
      <c r="S611" s="52"/>
      <c r="T611" s="52"/>
      <c r="U611" s="52"/>
      <c r="V611" s="52"/>
      <c r="W611" s="50"/>
    </row>
    <row r="612" ht="14.25" customHeight="1">
      <c r="F612" s="28"/>
      <c r="K612" s="28"/>
      <c r="M612" s="51"/>
      <c r="N612" s="52"/>
      <c r="O612" s="52"/>
      <c r="P612" s="52"/>
      <c r="Q612" s="52"/>
      <c r="R612" s="50"/>
      <c r="S612" s="52"/>
      <c r="T612" s="52"/>
      <c r="U612" s="52"/>
      <c r="V612" s="52"/>
      <c r="W612" s="50"/>
    </row>
    <row r="613" ht="14.25" customHeight="1">
      <c r="F613" s="28"/>
      <c r="K613" s="28"/>
      <c r="M613" s="51"/>
      <c r="N613" s="52"/>
      <c r="O613" s="52"/>
      <c r="P613" s="52"/>
      <c r="Q613" s="52"/>
      <c r="R613" s="50"/>
      <c r="S613" s="52"/>
      <c r="T613" s="52"/>
      <c r="U613" s="52"/>
      <c r="V613" s="52"/>
      <c r="W613" s="50"/>
    </row>
    <row r="614" ht="14.25" customHeight="1">
      <c r="F614" s="28"/>
      <c r="K614" s="28"/>
      <c r="M614" s="51"/>
      <c r="N614" s="52"/>
      <c r="O614" s="52"/>
      <c r="P614" s="52"/>
      <c r="Q614" s="52"/>
      <c r="R614" s="50"/>
      <c r="S614" s="52"/>
      <c r="T614" s="52"/>
      <c r="U614" s="52"/>
      <c r="V614" s="52"/>
      <c r="W614" s="50"/>
    </row>
    <row r="615" ht="14.25" customHeight="1">
      <c r="F615" s="28"/>
      <c r="K615" s="28"/>
      <c r="M615" s="51"/>
      <c r="N615" s="52"/>
      <c r="O615" s="52"/>
      <c r="P615" s="52"/>
      <c r="Q615" s="52"/>
      <c r="R615" s="50"/>
      <c r="S615" s="52"/>
      <c r="T615" s="52"/>
      <c r="U615" s="52"/>
      <c r="V615" s="52"/>
      <c r="W615" s="50"/>
    </row>
    <row r="616" ht="14.25" customHeight="1">
      <c r="F616" s="28"/>
      <c r="K616" s="28"/>
      <c r="M616" s="51"/>
      <c r="N616" s="52"/>
      <c r="O616" s="52"/>
      <c r="P616" s="52"/>
      <c r="Q616" s="52"/>
      <c r="R616" s="50"/>
      <c r="S616" s="52"/>
      <c r="T616" s="52"/>
      <c r="U616" s="52"/>
      <c r="V616" s="52"/>
      <c r="W616" s="50"/>
    </row>
    <row r="617" ht="14.25" customHeight="1">
      <c r="F617" s="28"/>
      <c r="K617" s="28"/>
      <c r="M617" s="51"/>
      <c r="N617" s="52"/>
      <c r="O617" s="52"/>
      <c r="P617" s="52"/>
      <c r="Q617" s="52"/>
      <c r="R617" s="50"/>
      <c r="S617" s="52"/>
      <c r="T617" s="52"/>
      <c r="U617" s="52"/>
      <c r="V617" s="52"/>
      <c r="W617" s="50"/>
    </row>
    <row r="618" ht="14.25" customHeight="1">
      <c r="F618" s="28"/>
      <c r="K618" s="28"/>
      <c r="M618" s="51"/>
      <c r="N618" s="52"/>
      <c r="O618" s="52"/>
      <c r="P618" s="52"/>
      <c r="Q618" s="52"/>
      <c r="R618" s="50"/>
      <c r="S618" s="52"/>
      <c r="T618" s="52"/>
      <c r="U618" s="52"/>
      <c r="V618" s="52"/>
      <c r="W618" s="50"/>
    </row>
    <row r="619" ht="14.25" customHeight="1">
      <c r="F619" s="28"/>
      <c r="K619" s="28"/>
      <c r="M619" s="51"/>
      <c r="N619" s="52"/>
      <c r="O619" s="52"/>
      <c r="P619" s="52"/>
      <c r="Q619" s="52"/>
      <c r="R619" s="50"/>
      <c r="S619" s="52"/>
      <c r="T619" s="52"/>
      <c r="U619" s="52"/>
      <c r="V619" s="52"/>
      <c r="W619" s="50"/>
    </row>
    <row r="620" ht="14.25" customHeight="1">
      <c r="F620" s="28"/>
      <c r="K620" s="28"/>
      <c r="M620" s="51"/>
      <c r="N620" s="52"/>
      <c r="O620" s="52"/>
      <c r="P620" s="52"/>
      <c r="Q620" s="52"/>
      <c r="R620" s="50"/>
      <c r="S620" s="52"/>
      <c r="T620" s="52"/>
      <c r="U620" s="52"/>
      <c r="V620" s="52"/>
      <c r="W620" s="50"/>
    </row>
    <row r="621" ht="14.25" customHeight="1">
      <c r="F621" s="28"/>
      <c r="K621" s="28"/>
      <c r="M621" s="51"/>
      <c r="N621" s="52"/>
      <c r="O621" s="52"/>
      <c r="P621" s="52"/>
      <c r="Q621" s="52"/>
      <c r="R621" s="50"/>
      <c r="S621" s="52"/>
      <c r="T621" s="52"/>
      <c r="U621" s="52"/>
      <c r="V621" s="52"/>
      <c r="W621" s="50"/>
    </row>
    <row r="622" ht="14.25" customHeight="1">
      <c r="F622" s="28"/>
      <c r="K622" s="28"/>
      <c r="M622" s="51"/>
      <c r="N622" s="52"/>
      <c r="O622" s="52"/>
      <c r="P622" s="52"/>
      <c r="Q622" s="52"/>
      <c r="R622" s="50"/>
      <c r="S622" s="52"/>
      <c r="T622" s="52"/>
      <c r="U622" s="52"/>
      <c r="V622" s="52"/>
      <c r="W622" s="50"/>
    </row>
    <row r="623" ht="14.25" customHeight="1">
      <c r="F623" s="28"/>
      <c r="K623" s="28"/>
      <c r="M623" s="51"/>
      <c r="N623" s="52"/>
      <c r="O623" s="52"/>
      <c r="P623" s="52"/>
      <c r="Q623" s="52"/>
      <c r="R623" s="50"/>
      <c r="S623" s="52"/>
      <c r="T623" s="52"/>
      <c r="U623" s="52"/>
      <c r="V623" s="52"/>
      <c r="W623" s="50"/>
    </row>
    <row r="624" ht="14.25" customHeight="1">
      <c r="F624" s="28"/>
      <c r="K624" s="28"/>
      <c r="M624" s="51"/>
      <c r="N624" s="52"/>
      <c r="O624" s="52"/>
      <c r="P624" s="52"/>
      <c r="Q624" s="52"/>
      <c r="R624" s="50"/>
      <c r="S624" s="52"/>
      <c r="T624" s="52"/>
      <c r="U624" s="52"/>
      <c r="V624" s="52"/>
      <c r="W624" s="50"/>
    </row>
    <row r="625" ht="14.25" customHeight="1">
      <c r="F625" s="28"/>
      <c r="K625" s="28"/>
      <c r="M625" s="51"/>
      <c r="N625" s="52"/>
      <c r="O625" s="52"/>
      <c r="P625" s="52"/>
      <c r="Q625" s="52"/>
      <c r="R625" s="50"/>
      <c r="S625" s="52"/>
      <c r="T625" s="52"/>
      <c r="U625" s="52"/>
      <c r="V625" s="52"/>
      <c r="W625" s="50"/>
    </row>
    <row r="626" ht="14.25" customHeight="1">
      <c r="F626" s="28"/>
      <c r="K626" s="28"/>
      <c r="M626" s="51"/>
      <c r="N626" s="52"/>
      <c r="O626" s="52"/>
      <c r="P626" s="52"/>
      <c r="Q626" s="52"/>
      <c r="R626" s="50"/>
      <c r="S626" s="52"/>
      <c r="T626" s="52"/>
      <c r="U626" s="52"/>
      <c r="V626" s="52"/>
      <c r="W626" s="50"/>
    </row>
    <row r="627" ht="14.25" customHeight="1">
      <c r="F627" s="28"/>
      <c r="K627" s="28"/>
      <c r="M627" s="51"/>
      <c r="N627" s="52"/>
      <c r="O627" s="52"/>
      <c r="P627" s="52"/>
      <c r="Q627" s="52"/>
      <c r="R627" s="50"/>
      <c r="S627" s="52"/>
      <c r="T627" s="52"/>
      <c r="U627" s="52"/>
      <c r="V627" s="52"/>
      <c r="W627" s="50"/>
    </row>
    <row r="628" ht="14.25" customHeight="1">
      <c r="F628" s="28"/>
      <c r="K628" s="28"/>
      <c r="M628" s="51"/>
      <c r="N628" s="52"/>
      <c r="O628" s="52"/>
      <c r="P628" s="52"/>
      <c r="Q628" s="52"/>
      <c r="R628" s="50"/>
      <c r="S628" s="52"/>
      <c r="T628" s="52"/>
      <c r="U628" s="52"/>
      <c r="V628" s="52"/>
      <c r="W628" s="50"/>
    </row>
    <row r="629" ht="14.25" customHeight="1">
      <c r="F629" s="28"/>
      <c r="K629" s="28"/>
      <c r="M629" s="51"/>
      <c r="N629" s="52"/>
      <c r="O629" s="52"/>
      <c r="P629" s="52"/>
      <c r="Q629" s="52"/>
      <c r="R629" s="50"/>
      <c r="S629" s="52"/>
      <c r="T629" s="52"/>
      <c r="U629" s="52"/>
      <c r="V629" s="52"/>
      <c r="W629" s="50"/>
    </row>
    <row r="630" ht="14.25" customHeight="1">
      <c r="F630" s="28"/>
      <c r="K630" s="28"/>
      <c r="M630" s="51"/>
      <c r="N630" s="52"/>
      <c r="O630" s="52"/>
      <c r="P630" s="52"/>
      <c r="Q630" s="52"/>
      <c r="R630" s="50"/>
      <c r="S630" s="52"/>
      <c r="T630" s="52"/>
      <c r="U630" s="52"/>
      <c r="V630" s="52"/>
      <c r="W630" s="50"/>
    </row>
    <row r="631" ht="14.25" customHeight="1">
      <c r="F631" s="28"/>
      <c r="K631" s="28"/>
      <c r="M631" s="51"/>
      <c r="N631" s="52"/>
      <c r="O631" s="52"/>
      <c r="P631" s="52"/>
      <c r="Q631" s="52"/>
      <c r="R631" s="50"/>
      <c r="S631" s="52"/>
      <c r="T631" s="52"/>
      <c r="U631" s="52"/>
      <c r="V631" s="52"/>
      <c r="W631" s="50"/>
    </row>
    <row r="632" ht="14.25" customHeight="1">
      <c r="F632" s="28"/>
      <c r="K632" s="28"/>
      <c r="M632" s="51"/>
      <c r="N632" s="52"/>
      <c r="O632" s="52"/>
      <c r="P632" s="52"/>
      <c r="Q632" s="52"/>
      <c r="R632" s="50"/>
      <c r="S632" s="52"/>
      <c r="T632" s="52"/>
      <c r="U632" s="52"/>
      <c r="V632" s="52"/>
      <c r="W632" s="50"/>
    </row>
    <row r="633" ht="14.25" customHeight="1">
      <c r="F633" s="28"/>
      <c r="K633" s="28"/>
      <c r="M633" s="51"/>
      <c r="N633" s="52"/>
      <c r="O633" s="52"/>
      <c r="P633" s="52"/>
      <c r="Q633" s="52"/>
      <c r="R633" s="50"/>
      <c r="S633" s="52"/>
      <c r="T633" s="52"/>
      <c r="U633" s="52"/>
      <c r="V633" s="52"/>
      <c r="W633" s="50"/>
    </row>
    <row r="634" ht="14.25" customHeight="1">
      <c r="F634" s="28"/>
      <c r="K634" s="28"/>
      <c r="M634" s="51"/>
      <c r="N634" s="52"/>
      <c r="O634" s="52"/>
      <c r="P634" s="52"/>
      <c r="Q634" s="52"/>
      <c r="R634" s="50"/>
      <c r="S634" s="52"/>
      <c r="T634" s="52"/>
      <c r="U634" s="52"/>
      <c r="V634" s="52"/>
      <c r="W634" s="50"/>
    </row>
    <row r="635" ht="14.25" customHeight="1">
      <c r="F635" s="28"/>
      <c r="K635" s="28"/>
      <c r="M635" s="51"/>
      <c r="N635" s="52"/>
      <c r="O635" s="52"/>
      <c r="P635" s="52"/>
      <c r="Q635" s="52"/>
      <c r="R635" s="50"/>
      <c r="S635" s="52"/>
      <c r="T635" s="52"/>
      <c r="U635" s="52"/>
      <c r="V635" s="52"/>
      <c r="W635" s="50"/>
    </row>
    <row r="636" ht="14.25" customHeight="1">
      <c r="F636" s="28"/>
      <c r="K636" s="28"/>
      <c r="M636" s="51"/>
      <c r="N636" s="52"/>
      <c r="O636" s="52"/>
      <c r="P636" s="52"/>
      <c r="Q636" s="52"/>
      <c r="R636" s="50"/>
      <c r="S636" s="52"/>
      <c r="T636" s="52"/>
      <c r="U636" s="52"/>
      <c r="V636" s="52"/>
      <c r="W636" s="50"/>
    </row>
    <row r="637" ht="14.25" customHeight="1">
      <c r="F637" s="28"/>
      <c r="K637" s="28"/>
      <c r="M637" s="51"/>
      <c r="N637" s="52"/>
      <c r="O637" s="52"/>
      <c r="P637" s="52"/>
      <c r="Q637" s="52"/>
      <c r="R637" s="50"/>
      <c r="S637" s="52"/>
      <c r="T637" s="52"/>
      <c r="U637" s="52"/>
      <c r="V637" s="52"/>
      <c r="W637" s="50"/>
    </row>
    <row r="638" ht="14.25" customHeight="1">
      <c r="F638" s="28"/>
      <c r="K638" s="28"/>
      <c r="M638" s="51"/>
      <c r="N638" s="52"/>
      <c r="O638" s="52"/>
      <c r="P638" s="52"/>
      <c r="Q638" s="52"/>
      <c r="R638" s="50"/>
      <c r="S638" s="52"/>
      <c r="T638" s="52"/>
      <c r="U638" s="52"/>
      <c r="V638" s="52"/>
      <c r="W638" s="50"/>
    </row>
    <row r="639" ht="14.25" customHeight="1">
      <c r="F639" s="28"/>
      <c r="K639" s="28"/>
      <c r="M639" s="51"/>
      <c r="N639" s="52"/>
      <c r="O639" s="52"/>
      <c r="P639" s="52"/>
      <c r="Q639" s="52"/>
      <c r="R639" s="50"/>
      <c r="S639" s="52"/>
      <c r="T639" s="52"/>
      <c r="U639" s="52"/>
      <c r="V639" s="52"/>
      <c r="W639" s="50"/>
    </row>
    <row r="640" ht="14.25" customHeight="1">
      <c r="F640" s="28"/>
      <c r="K640" s="28"/>
      <c r="M640" s="51"/>
      <c r="N640" s="52"/>
      <c r="O640" s="52"/>
      <c r="P640" s="52"/>
      <c r="Q640" s="52"/>
      <c r="R640" s="50"/>
      <c r="S640" s="52"/>
      <c r="T640" s="52"/>
      <c r="U640" s="52"/>
      <c r="V640" s="52"/>
      <c r="W640" s="50"/>
    </row>
    <row r="641" ht="14.25" customHeight="1">
      <c r="F641" s="28"/>
      <c r="K641" s="28"/>
      <c r="M641" s="51"/>
      <c r="N641" s="52"/>
      <c r="O641" s="52"/>
      <c r="P641" s="52"/>
      <c r="Q641" s="52"/>
      <c r="R641" s="50"/>
      <c r="S641" s="52"/>
      <c r="T641" s="52"/>
      <c r="U641" s="52"/>
      <c r="V641" s="52"/>
      <c r="W641" s="50"/>
    </row>
    <row r="642" ht="14.25" customHeight="1">
      <c r="F642" s="28"/>
      <c r="K642" s="28"/>
      <c r="M642" s="51"/>
      <c r="N642" s="52"/>
      <c r="O642" s="52"/>
      <c r="P642" s="52"/>
      <c r="Q642" s="52"/>
      <c r="R642" s="50"/>
      <c r="S642" s="52"/>
      <c r="T642" s="52"/>
      <c r="U642" s="52"/>
      <c r="V642" s="52"/>
      <c r="W642" s="50"/>
    </row>
    <row r="643" ht="14.25" customHeight="1">
      <c r="F643" s="28"/>
      <c r="K643" s="28"/>
      <c r="M643" s="51"/>
      <c r="N643" s="52"/>
      <c r="O643" s="52"/>
      <c r="P643" s="52"/>
      <c r="Q643" s="52"/>
      <c r="R643" s="50"/>
      <c r="S643" s="52"/>
      <c r="T643" s="52"/>
      <c r="U643" s="52"/>
      <c r="V643" s="52"/>
      <c r="W643" s="50"/>
    </row>
    <row r="644" ht="14.25" customHeight="1">
      <c r="F644" s="28"/>
      <c r="K644" s="28"/>
      <c r="M644" s="51"/>
      <c r="N644" s="52"/>
      <c r="O644" s="52"/>
      <c r="P644" s="52"/>
      <c r="Q644" s="52"/>
      <c r="R644" s="50"/>
      <c r="S644" s="52"/>
      <c r="T644" s="52"/>
      <c r="U644" s="52"/>
      <c r="V644" s="52"/>
      <c r="W644" s="50"/>
    </row>
    <row r="645" ht="14.25" customHeight="1">
      <c r="F645" s="28"/>
      <c r="K645" s="28"/>
      <c r="M645" s="51"/>
      <c r="N645" s="52"/>
      <c r="O645" s="52"/>
      <c r="P645" s="52"/>
      <c r="Q645" s="52"/>
      <c r="R645" s="50"/>
      <c r="S645" s="52"/>
      <c r="T645" s="52"/>
      <c r="U645" s="52"/>
      <c r="V645" s="52"/>
      <c r="W645" s="50"/>
    </row>
    <row r="646" ht="14.25" customHeight="1">
      <c r="F646" s="28"/>
      <c r="K646" s="28"/>
      <c r="M646" s="51"/>
      <c r="N646" s="52"/>
      <c r="O646" s="52"/>
      <c r="P646" s="52"/>
      <c r="Q646" s="52"/>
      <c r="R646" s="50"/>
      <c r="S646" s="52"/>
      <c r="T646" s="52"/>
      <c r="U646" s="52"/>
      <c r="V646" s="52"/>
      <c r="W646" s="50"/>
    </row>
    <row r="647" ht="14.25" customHeight="1">
      <c r="F647" s="28"/>
      <c r="K647" s="28"/>
      <c r="M647" s="51"/>
      <c r="N647" s="52"/>
      <c r="O647" s="52"/>
      <c r="P647" s="52"/>
      <c r="Q647" s="52"/>
      <c r="R647" s="50"/>
      <c r="S647" s="52"/>
      <c r="T647" s="52"/>
      <c r="U647" s="52"/>
      <c r="V647" s="52"/>
      <c r="W647" s="50"/>
    </row>
    <row r="648" ht="14.25" customHeight="1">
      <c r="F648" s="28"/>
      <c r="K648" s="28"/>
      <c r="M648" s="51"/>
      <c r="N648" s="52"/>
      <c r="O648" s="52"/>
      <c r="P648" s="52"/>
      <c r="Q648" s="52"/>
      <c r="R648" s="50"/>
      <c r="S648" s="52"/>
      <c r="T648" s="52"/>
      <c r="U648" s="52"/>
      <c r="V648" s="52"/>
      <c r="W648" s="50"/>
    </row>
    <row r="649" ht="14.25" customHeight="1">
      <c r="F649" s="28"/>
      <c r="K649" s="28"/>
      <c r="M649" s="51"/>
      <c r="N649" s="52"/>
      <c r="O649" s="52"/>
      <c r="P649" s="52"/>
      <c r="Q649" s="52"/>
      <c r="R649" s="50"/>
      <c r="S649" s="52"/>
      <c r="T649" s="52"/>
      <c r="U649" s="52"/>
      <c r="V649" s="52"/>
      <c r="W649" s="50"/>
    </row>
    <row r="650" ht="14.25" customHeight="1">
      <c r="F650" s="28"/>
      <c r="K650" s="28"/>
      <c r="M650" s="51"/>
      <c r="N650" s="52"/>
      <c r="O650" s="52"/>
      <c r="P650" s="52"/>
      <c r="Q650" s="52"/>
      <c r="R650" s="50"/>
      <c r="S650" s="52"/>
      <c r="T650" s="52"/>
      <c r="U650" s="52"/>
      <c r="V650" s="52"/>
      <c r="W650" s="50"/>
    </row>
    <row r="651" ht="14.25" customHeight="1">
      <c r="F651" s="28"/>
      <c r="K651" s="28"/>
      <c r="M651" s="51"/>
      <c r="N651" s="52"/>
      <c r="O651" s="52"/>
      <c r="P651" s="52"/>
      <c r="Q651" s="52"/>
      <c r="R651" s="50"/>
      <c r="S651" s="52"/>
      <c r="T651" s="52"/>
      <c r="U651" s="52"/>
      <c r="V651" s="52"/>
      <c r="W651" s="50"/>
    </row>
    <row r="652" ht="14.25" customHeight="1">
      <c r="F652" s="28"/>
      <c r="K652" s="28"/>
      <c r="M652" s="51"/>
      <c r="N652" s="52"/>
      <c r="O652" s="52"/>
      <c r="P652" s="52"/>
      <c r="Q652" s="52"/>
      <c r="R652" s="50"/>
      <c r="S652" s="52"/>
      <c r="T652" s="52"/>
      <c r="U652" s="52"/>
      <c r="V652" s="52"/>
      <c r="W652" s="50"/>
    </row>
    <row r="653" ht="14.25" customHeight="1">
      <c r="F653" s="28"/>
      <c r="K653" s="28"/>
      <c r="M653" s="51"/>
      <c r="N653" s="52"/>
      <c r="O653" s="52"/>
      <c r="P653" s="52"/>
      <c r="Q653" s="52"/>
      <c r="R653" s="50"/>
      <c r="S653" s="52"/>
      <c r="T653" s="52"/>
      <c r="U653" s="52"/>
      <c r="V653" s="52"/>
      <c r="W653" s="50"/>
    </row>
    <row r="654" ht="14.25" customHeight="1">
      <c r="F654" s="28"/>
      <c r="K654" s="28"/>
      <c r="M654" s="51"/>
      <c r="N654" s="52"/>
      <c r="O654" s="52"/>
      <c r="P654" s="52"/>
      <c r="Q654" s="52"/>
      <c r="R654" s="50"/>
      <c r="S654" s="52"/>
      <c r="T654" s="52"/>
      <c r="U654" s="52"/>
      <c r="V654" s="52"/>
      <c r="W654" s="50"/>
    </row>
    <row r="655" ht="14.25" customHeight="1">
      <c r="F655" s="28"/>
      <c r="K655" s="28"/>
      <c r="M655" s="51"/>
      <c r="N655" s="52"/>
      <c r="O655" s="52"/>
      <c r="P655" s="52"/>
      <c r="Q655" s="52"/>
      <c r="R655" s="50"/>
      <c r="S655" s="52"/>
      <c r="T655" s="52"/>
      <c r="U655" s="52"/>
      <c r="V655" s="52"/>
      <c r="W655" s="50"/>
    </row>
    <row r="656" ht="14.25" customHeight="1">
      <c r="F656" s="28"/>
      <c r="K656" s="28"/>
      <c r="M656" s="51"/>
      <c r="N656" s="52"/>
      <c r="O656" s="52"/>
      <c r="P656" s="52"/>
      <c r="Q656" s="52"/>
      <c r="R656" s="50"/>
      <c r="S656" s="52"/>
      <c r="T656" s="52"/>
      <c r="U656" s="52"/>
      <c r="V656" s="52"/>
      <c r="W656" s="50"/>
    </row>
    <row r="657" ht="14.25" customHeight="1">
      <c r="F657" s="28"/>
      <c r="K657" s="28"/>
      <c r="M657" s="51"/>
      <c r="N657" s="52"/>
      <c r="O657" s="52"/>
      <c r="P657" s="52"/>
      <c r="Q657" s="52"/>
      <c r="R657" s="50"/>
      <c r="S657" s="52"/>
      <c r="T657" s="52"/>
      <c r="U657" s="52"/>
      <c r="V657" s="52"/>
      <c r="W657" s="50"/>
    </row>
    <row r="658" ht="14.25" customHeight="1">
      <c r="F658" s="28"/>
      <c r="K658" s="28"/>
      <c r="M658" s="51"/>
      <c r="N658" s="52"/>
      <c r="O658" s="52"/>
      <c r="P658" s="52"/>
      <c r="Q658" s="52"/>
      <c r="R658" s="50"/>
      <c r="S658" s="52"/>
      <c r="T658" s="52"/>
      <c r="U658" s="52"/>
      <c r="V658" s="52"/>
      <c r="W658" s="50"/>
    </row>
    <row r="659" ht="14.25" customHeight="1">
      <c r="F659" s="28"/>
      <c r="K659" s="28"/>
      <c r="M659" s="51"/>
      <c r="N659" s="52"/>
      <c r="O659" s="52"/>
      <c r="P659" s="52"/>
      <c r="Q659" s="52"/>
      <c r="R659" s="50"/>
      <c r="S659" s="52"/>
      <c r="T659" s="52"/>
      <c r="U659" s="52"/>
      <c r="V659" s="52"/>
      <c r="W659" s="50"/>
    </row>
    <row r="660" ht="14.25" customHeight="1">
      <c r="F660" s="28"/>
      <c r="K660" s="28"/>
      <c r="M660" s="51"/>
      <c r="N660" s="52"/>
      <c r="O660" s="52"/>
      <c r="P660" s="52"/>
      <c r="Q660" s="52"/>
      <c r="R660" s="50"/>
      <c r="S660" s="52"/>
      <c r="T660" s="52"/>
      <c r="U660" s="52"/>
      <c r="V660" s="52"/>
      <c r="W660" s="50"/>
    </row>
    <row r="661" ht="14.25" customHeight="1">
      <c r="F661" s="28"/>
      <c r="K661" s="28"/>
      <c r="M661" s="51"/>
      <c r="N661" s="52"/>
      <c r="O661" s="52"/>
      <c r="P661" s="52"/>
      <c r="Q661" s="52"/>
      <c r="R661" s="50"/>
      <c r="S661" s="52"/>
      <c r="T661" s="52"/>
      <c r="U661" s="52"/>
      <c r="V661" s="52"/>
      <c r="W661" s="50"/>
    </row>
    <row r="662" ht="14.25" customHeight="1">
      <c r="F662" s="28"/>
      <c r="K662" s="28"/>
      <c r="M662" s="51"/>
      <c r="N662" s="52"/>
      <c r="O662" s="52"/>
      <c r="P662" s="52"/>
      <c r="Q662" s="52"/>
      <c r="R662" s="50"/>
      <c r="S662" s="52"/>
      <c r="T662" s="52"/>
      <c r="U662" s="52"/>
      <c r="V662" s="52"/>
      <c r="W662" s="50"/>
    </row>
    <row r="663" ht="14.25" customHeight="1">
      <c r="F663" s="28"/>
      <c r="K663" s="28"/>
      <c r="M663" s="51"/>
      <c r="N663" s="52"/>
      <c r="O663" s="52"/>
      <c r="P663" s="52"/>
      <c r="Q663" s="52"/>
      <c r="R663" s="50"/>
      <c r="S663" s="52"/>
      <c r="T663" s="52"/>
      <c r="U663" s="52"/>
      <c r="V663" s="52"/>
      <c r="W663" s="50"/>
    </row>
    <row r="664" ht="14.25" customHeight="1">
      <c r="F664" s="28"/>
      <c r="K664" s="28"/>
      <c r="M664" s="51"/>
      <c r="N664" s="52"/>
      <c r="O664" s="52"/>
      <c r="P664" s="52"/>
      <c r="Q664" s="52"/>
      <c r="R664" s="50"/>
      <c r="S664" s="52"/>
      <c r="T664" s="52"/>
      <c r="U664" s="52"/>
      <c r="V664" s="52"/>
      <c r="W664" s="50"/>
    </row>
    <row r="665" ht="14.25" customHeight="1">
      <c r="F665" s="28"/>
      <c r="K665" s="28"/>
      <c r="M665" s="51"/>
      <c r="N665" s="52"/>
      <c r="O665" s="52"/>
      <c r="P665" s="52"/>
      <c r="Q665" s="52"/>
      <c r="R665" s="50"/>
      <c r="S665" s="52"/>
      <c r="T665" s="52"/>
      <c r="U665" s="52"/>
      <c r="V665" s="52"/>
      <c r="W665" s="50"/>
    </row>
    <row r="666" ht="14.25" customHeight="1">
      <c r="F666" s="28"/>
      <c r="K666" s="28"/>
      <c r="M666" s="51"/>
      <c r="N666" s="52"/>
      <c r="O666" s="52"/>
      <c r="P666" s="52"/>
      <c r="Q666" s="52"/>
      <c r="R666" s="50"/>
      <c r="S666" s="52"/>
      <c r="T666" s="52"/>
      <c r="U666" s="52"/>
      <c r="V666" s="52"/>
      <c r="W666" s="50"/>
    </row>
    <row r="667" ht="14.25" customHeight="1">
      <c r="F667" s="28"/>
      <c r="K667" s="28"/>
      <c r="M667" s="51"/>
      <c r="N667" s="52"/>
      <c r="O667" s="52"/>
      <c r="P667" s="52"/>
      <c r="Q667" s="52"/>
      <c r="R667" s="50"/>
      <c r="S667" s="52"/>
      <c r="T667" s="52"/>
      <c r="U667" s="52"/>
      <c r="V667" s="52"/>
      <c r="W667" s="50"/>
    </row>
    <row r="668" ht="14.25" customHeight="1">
      <c r="F668" s="28"/>
      <c r="K668" s="28"/>
      <c r="M668" s="51"/>
      <c r="N668" s="52"/>
      <c r="O668" s="52"/>
      <c r="P668" s="52"/>
      <c r="Q668" s="52"/>
      <c r="R668" s="50"/>
      <c r="S668" s="52"/>
      <c r="T668" s="52"/>
      <c r="U668" s="52"/>
      <c r="V668" s="52"/>
      <c r="W668" s="50"/>
    </row>
    <row r="669" ht="14.25" customHeight="1">
      <c r="F669" s="28"/>
      <c r="K669" s="28"/>
      <c r="M669" s="51"/>
      <c r="N669" s="52"/>
      <c r="O669" s="52"/>
      <c r="P669" s="52"/>
      <c r="Q669" s="52"/>
      <c r="R669" s="50"/>
      <c r="S669" s="52"/>
      <c r="T669" s="52"/>
      <c r="U669" s="52"/>
      <c r="V669" s="52"/>
      <c r="W669" s="50"/>
    </row>
    <row r="670" ht="14.25" customHeight="1">
      <c r="F670" s="28"/>
      <c r="K670" s="28"/>
      <c r="M670" s="51"/>
      <c r="N670" s="52"/>
      <c r="O670" s="52"/>
      <c r="P670" s="52"/>
      <c r="Q670" s="52"/>
      <c r="R670" s="50"/>
      <c r="S670" s="52"/>
      <c r="T670" s="52"/>
      <c r="U670" s="52"/>
      <c r="V670" s="52"/>
      <c r="W670" s="50"/>
    </row>
    <row r="671" ht="14.25" customHeight="1">
      <c r="F671" s="28"/>
      <c r="K671" s="28"/>
      <c r="M671" s="51"/>
      <c r="N671" s="52"/>
      <c r="O671" s="52"/>
      <c r="P671" s="52"/>
      <c r="Q671" s="52"/>
      <c r="R671" s="50"/>
      <c r="S671" s="52"/>
      <c r="T671" s="52"/>
      <c r="U671" s="52"/>
      <c r="V671" s="52"/>
      <c r="W671" s="50"/>
    </row>
    <row r="672" ht="14.25" customHeight="1">
      <c r="F672" s="28"/>
      <c r="K672" s="28"/>
      <c r="M672" s="51"/>
      <c r="N672" s="52"/>
      <c r="O672" s="52"/>
      <c r="P672" s="52"/>
      <c r="Q672" s="52"/>
      <c r="R672" s="50"/>
      <c r="S672" s="52"/>
      <c r="T672" s="52"/>
      <c r="U672" s="52"/>
      <c r="V672" s="52"/>
      <c r="W672" s="50"/>
    </row>
    <row r="673" ht="14.25" customHeight="1">
      <c r="F673" s="28"/>
      <c r="K673" s="28"/>
      <c r="M673" s="51"/>
      <c r="N673" s="52"/>
      <c r="O673" s="52"/>
      <c r="P673" s="52"/>
      <c r="Q673" s="52"/>
      <c r="R673" s="50"/>
      <c r="S673" s="52"/>
      <c r="T673" s="52"/>
      <c r="U673" s="52"/>
      <c r="V673" s="52"/>
      <c r="W673" s="50"/>
    </row>
    <row r="674" ht="14.25" customHeight="1">
      <c r="F674" s="28"/>
      <c r="K674" s="28"/>
      <c r="M674" s="51"/>
      <c r="N674" s="52"/>
      <c r="O674" s="52"/>
      <c r="P674" s="52"/>
      <c r="Q674" s="52"/>
      <c r="R674" s="50"/>
      <c r="S674" s="52"/>
      <c r="T674" s="52"/>
      <c r="U674" s="52"/>
      <c r="V674" s="52"/>
      <c r="W674" s="50"/>
    </row>
    <row r="675" ht="14.25" customHeight="1">
      <c r="F675" s="28"/>
      <c r="K675" s="28"/>
      <c r="M675" s="51"/>
      <c r="N675" s="52"/>
      <c r="O675" s="52"/>
      <c r="P675" s="52"/>
      <c r="Q675" s="52"/>
      <c r="R675" s="50"/>
      <c r="S675" s="52"/>
      <c r="T675" s="52"/>
      <c r="U675" s="52"/>
      <c r="V675" s="52"/>
      <c r="W675" s="50"/>
    </row>
    <row r="676" ht="14.25" customHeight="1">
      <c r="F676" s="28"/>
      <c r="K676" s="28"/>
      <c r="M676" s="51"/>
      <c r="N676" s="52"/>
      <c r="O676" s="52"/>
      <c r="P676" s="52"/>
      <c r="Q676" s="52"/>
      <c r="R676" s="50"/>
      <c r="S676" s="52"/>
      <c r="T676" s="52"/>
      <c r="U676" s="52"/>
      <c r="V676" s="52"/>
      <c r="W676" s="50"/>
    </row>
    <row r="677" ht="14.25" customHeight="1">
      <c r="F677" s="28"/>
      <c r="K677" s="28"/>
      <c r="M677" s="51"/>
      <c r="N677" s="52"/>
      <c r="O677" s="52"/>
      <c r="P677" s="52"/>
      <c r="Q677" s="52"/>
      <c r="R677" s="50"/>
      <c r="S677" s="52"/>
      <c r="T677" s="52"/>
      <c r="U677" s="52"/>
      <c r="V677" s="52"/>
      <c r="W677" s="50"/>
    </row>
    <row r="678" ht="14.25" customHeight="1">
      <c r="F678" s="28"/>
      <c r="K678" s="28"/>
      <c r="M678" s="51"/>
      <c r="N678" s="52"/>
      <c r="O678" s="52"/>
      <c r="P678" s="52"/>
      <c r="Q678" s="52"/>
      <c r="R678" s="50"/>
      <c r="S678" s="52"/>
      <c r="T678" s="52"/>
      <c r="U678" s="52"/>
      <c r="V678" s="52"/>
      <c r="W678" s="50"/>
    </row>
    <row r="679" ht="14.25" customHeight="1">
      <c r="F679" s="28"/>
      <c r="K679" s="28"/>
      <c r="M679" s="51"/>
      <c r="N679" s="52"/>
      <c r="O679" s="52"/>
      <c r="P679" s="52"/>
      <c r="Q679" s="52"/>
      <c r="R679" s="50"/>
      <c r="S679" s="52"/>
      <c r="T679" s="52"/>
      <c r="U679" s="52"/>
      <c r="V679" s="52"/>
      <c r="W679" s="50"/>
    </row>
    <row r="680" ht="14.25" customHeight="1">
      <c r="F680" s="28"/>
      <c r="K680" s="28"/>
      <c r="M680" s="51"/>
      <c r="N680" s="52"/>
      <c r="O680" s="52"/>
      <c r="P680" s="52"/>
      <c r="Q680" s="52"/>
      <c r="R680" s="50"/>
      <c r="S680" s="52"/>
      <c r="T680" s="52"/>
      <c r="U680" s="52"/>
      <c r="V680" s="52"/>
      <c r="W680" s="50"/>
    </row>
    <row r="681" ht="14.25" customHeight="1">
      <c r="F681" s="28"/>
      <c r="K681" s="28"/>
      <c r="M681" s="51"/>
      <c r="N681" s="52"/>
      <c r="O681" s="52"/>
      <c r="P681" s="52"/>
      <c r="Q681" s="52"/>
      <c r="R681" s="50"/>
      <c r="S681" s="52"/>
      <c r="T681" s="52"/>
      <c r="U681" s="52"/>
      <c r="V681" s="52"/>
      <c r="W681" s="50"/>
    </row>
    <row r="682" ht="14.25" customHeight="1">
      <c r="F682" s="28"/>
      <c r="K682" s="28"/>
      <c r="M682" s="51"/>
      <c r="N682" s="52"/>
      <c r="O682" s="52"/>
      <c r="P682" s="52"/>
      <c r="Q682" s="52"/>
      <c r="R682" s="50"/>
      <c r="S682" s="52"/>
      <c r="T682" s="52"/>
      <c r="U682" s="52"/>
      <c r="V682" s="52"/>
      <c r="W682" s="50"/>
    </row>
    <row r="683" ht="14.25" customHeight="1">
      <c r="F683" s="28"/>
      <c r="K683" s="28"/>
      <c r="M683" s="51"/>
      <c r="N683" s="52"/>
      <c r="O683" s="52"/>
      <c r="P683" s="52"/>
      <c r="Q683" s="52"/>
      <c r="R683" s="50"/>
      <c r="S683" s="52"/>
      <c r="T683" s="52"/>
      <c r="U683" s="52"/>
      <c r="V683" s="52"/>
      <c r="W683" s="50"/>
    </row>
    <row r="684" ht="14.25" customHeight="1">
      <c r="F684" s="28"/>
      <c r="K684" s="28"/>
      <c r="M684" s="51"/>
      <c r="N684" s="52"/>
      <c r="O684" s="52"/>
      <c r="P684" s="52"/>
      <c r="Q684" s="52"/>
      <c r="R684" s="50"/>
      <c r="S684" s="52"/>
      <c r="T684" s="52"/>
      <c r="U684" s="52"/>
      <c r="V684" s="52"/>
      <c r="W684" s="50"/>
    </row>
    <row r="685" ht="14.25" customHeight="1">
      <c r="F685" s="28"/>
      <c r="K685" s="28"/>
      <c r="M685" s="51"/>
      <c r="N685" s="52"/>
      <c r="O685" s="52"/>
      <c r="P685" s="52"/>
      <c r="Q685" s="52"/>
      <c r="R685" s="50"/>
      <c r="S685" s="52"/>
      <c r="T685" s="52"/>
      <c r="U685" s="52"/>
      <c r="V685" s="52"/>
      <c r="W685" s="50"/>
    </row>
    <row r="686" ht="14.25" customHeight="1">
      <c r="F686" s="28"/>
      <c r="K686" s="28"/>
      <c r="M686" s="51"/>
      <c r="N686" s="52"/>
      <c r="O686" s="52"/>
      <c r="P686" s="52"/>
      <c r="Q686" s="52"/>
      <c r="R686" s="50"/>
      <c r="S686" s="52"/>
      <c r="T686" s="52"/>
      <c r="U686" s="52"/>
      <c r="V686" s="52"/>
      <c r="W686" s="50"/>
    </row>
    <row r="687" ht="14.25" customHeight="1">
      <c r="F687" s="28"/>
      <c r="K687" s="28"/>
      <c r="M687" s="51"/>
      <c r="N687" s="52"/>
      <c r="O687" s="52"/>
      <c r="P687" s="52"/>
      <c r="Q687" s="52"/>
      <c r="R687" s="50"/>
      <c r="S687" s="52"/>
      <c r="T687" s="52"/>
      <c r="U687" s="52"/>
      <c r="V687" s="52"/>
      <c r="W687" s="50"/>
    </row>
    <row r="688" ht="14.25" customHeight="1">
      <c r="F688" s="28"/>
      <c r="K688" s="28"/>
      <c r="M688" s="51"/>
      <c r="N688" s="52"/>
      <c r="O688" s="52"/>
      <c r="P688" s="52"/>
      <c r="Q688" s="52"/>
      <c r="R688" s="50"/>
      <c r="S688" s="52"/>
      <c r="T688" s="52"/>
      <c r="U688" s="52"/>
      <c r="V688" s="52"/>
      <c r="W688" s="50"/>
    </row>
    <row r="689" ht="14.25" customHeight="1">
      <c r="F689" s="28"/>
      <c r="K689" s="28"/>
      <c r="M689" s="51"/>
      <c r="N689" s="52"/>
      <c r="O689" s="52"/>
      <c r="P689" s="52"/>
      <c r="Q689" s="52"/>
      <c r="R689" s="50"/>
      <c r="S689" s="52"/>
      <c r="T689" s="52"/>
      <c r="U689" s="52"/>
      <c r="V689" s="52"/>
      <c r="W689" s="50"/>
    </row>
    <row r="690" ht="14.25" customHeight="1">
      <c r="F690" s="28"/>
      <c r="K690" s="28"/>
      <c r="M690" s="51"/>
      <c r="N690" s="52"/>
      <c r="O690" s="52"/>
      <c r="P690" s="52"/>
      <c r="Q690" s="52"/>
      <c r="R690" s="50"/>
      <c r="S690" s="52"/>
      <c r="T690" s="52"/>
      <c r="U690" s="52"/>
      <c r="V690" s="52"/>
      <c r="W690" s="50"/>
    </row>
    <row r="691" ht="14.25" customHeight="1">
      <c r="F691" s="28"/>
      <c r="K691" s="28"/>
      <c r="M691" s="51"/>
      <c r="N691" s="52"/>
      <c r="O691" s="52"/>
      <c r="P691" s="52"/>
      <c r="Q691" s="52"/>
      <c r="R691" s="50"/>
      <c r="S691" s="52"/>
      <c r="T691" s="52"/>
      <c r="U691" s="52"/>
      <c r="V691" s="52"/>
      <c r="W691" s="50"/>
    </row>
    <row r="692" ht="14.25" customHeight="1">
      <c r="F692" s="28"/>
      <c r="K692" s="28"/>
      <c r="M692" s="51"/>
      <c r="N692" s="52"/>
      <c r="O692" s="52"/>
      <c r="P692" s="52"/>
      <c r="Q692" s="52"/>
      <c r="R692" s="50"/>
      <c r="S692" s="52"/>
      <c r="T692" s="52"/>
      <c r="U692" s="52"/>
      <c r="V692" s="52"/>
      <c r="W692" s="50"/>
    </row>
    <row r="693" ht="14.25" customHeight="1">
      <c r="F693" s="28"/>
      <c r="K693" s="28"/>
      <c r="M693" s="51"/>
      <c r="N693" s="52"/>
      <c r="O693" s="52"/>
      <c r="P693" s="52"/>
      <c r="Q693" s="52"/>
      <c r="R693" s="50"/>
      <c r="S693" s="52"/>
      <c r="T693" s="52"/>
      <c r="U693" s="52"/>
      <c r="V693" s="52"/>
      <c r="W693" s="50"/>
    </row>
    <row r="694" ht="14.25" customHeight="1">
      <c r="F694" s="28"/>
      <c r="K694" s="28"/>
      <c r="M694" s="51"/>
      <c r="N694" s="52"/>
      <c r="O694" s="52"/>
      <c r="P694" s="52"/>
      <c r="Q694" s="52"/>
      <c r="R694" s="50"/>
      <c r="S694" s="52"/>
      <c r="T694" s="52"/>
      <c r="U694" s="52"/>
      <c r="V694" s="52"/>
      <c r="W694" s="50"/>
    </row>
    <row r="695" ht="14.25" customHeight="1">
      <c r="F695" s="28"/>
      <c r="K695" s="28"/>
      <c r="M695" s="51"/>
      <c r="N695" s="52"/>
      <c r="O695" s="52"/>
      <c r="P695" s="52"/>
      <c r="Q695" s="52"/>
      <c r="R695" s="50"/>
      <c r="S695" s="52"/>
      <c r="T695" s="52"/>
      <c r="U695" s="52"/>
      <c r="V695" s="52"/>
      <c r="W695" s="50"/>
    </row>
    <row r="696" ht="14.25" customHeight="1">
      <c r="F696" s="28"/>
      <c r="K696" s="28"/>
      <c r="M696" s="51"/>
      <c r="N696" s="52"/>
      <c r="O696" s="52"/>
      <c r="P696" s="52"/>
      <c r="Q696" s="52"/>
      <c r="R696" s="50"/>
      <c r="S696" s="52"/>
      <c r="T696" s="52"/>
      <c r="U696" s="52"/>
      <c r="V696" s="52"/>
      <c r="W696" s="50"/>
    </row>
    <row r="697" ht="14.25" customHeight="1">
      <c r="F697" s="28"/>
      <c r="K697" s="28"/>
      <c r="M697" s="51"/>
      <c r="N697" s="52"/>
      <c r="O697" s="52"/>
      <c r="P697" s="52"/>
      <c r="Q697" s="52"/>
      <c r="R697" s="50"/>
      <c r="S697" s="52"/>
      <c r="T697" s="52"/>
      <c r="U697" s="52"/>
      <c r="V697" s="52"/>
      <c r="W697" s="50"/>
    </row>
    <row r="698" ht="14.25" customHeight="1">
      <c r="F698" s="28"/>
      <c r="K698" s="28"/>
      <c r="M698" s="51"/>
      <c r="N698" s="52"/>
      <c r="O698" s="52"/>
      <c r="P698" s="52"/>
      <c r="Q698" s="52"/>
      <c r="R698" s="50"/>
      <c r="S698" s="52"/>
      <c r="T698" s="52"/>
      <c r="U698" s="52"/>
      <c r="V698" s="52"/>
      <c r="W698" s="50"/>
    </row>
    <row r="699" ht="14.25" customHeight="1">
      <c r="F699" s="28"/>
      <c r="K699" s="28"/>
      <c r="M699" s="51"/>
      <c r="N699" s="52"/>
      <c r="O699" s="52"/>
      <c r="P699" s="52"/>
      <c r="Q699" s="52"/>
      <c r="R699" s="50"/>
      <c r="S699" s="52"/>
      <c r="T699" s="52"/>
      <c r="U699" s="52"/>
      <c r="V699" s="52"/>
      <c r="W699" s="50"/>
    </row>
    <row r="700" ht="14.25" customHeight="1">
      <c r="F700" s="28"/>
      <c r="K700" s="28"/>
      <c r="M700" s="51"/>
      <c r="N700" s="52"/>
      <c r="O700" s="52"/>
      <c r="P700" s="52"/>
      <c r="Q700" s="52"/>
      <c r="R700" s="50"/>
      <c r="S700" s="52"/>
      <c r="T700" s="52"/>
      <c r="U700" s="52"/>
      <c r="V700" s="52"/>
      <c r="W700" s="50"/>
    </row>
    <row r="701" ht="14.25" customHeight="1">
      <c r="F701" s="28"/>
      <c r="K701" s="28"/>
      <c r="M701" s="51"/>
      <c r="N701" s="52"/>
      <c r="O701" s="52"/>
      <c r="P701" s="52"/>
      <c r="Q701" s="52"/>
      <c r="R701" s="50"/>
      <c r="S701" s="52"/>
      <c r="T701" s="52"/>
      <c r="U701" s="52"/>
      <c r="V701" s="52"/>
      <c r="W701" s="50"/>
    </row>
    <row r="702" ht="14.25" customHeight="1">
      <c r="F702" s="28"/>
      <c r="K702" s="28"/>
      <c r="M702" s="51"/>
      <c r="N702" s="52"/>
      <c r="O702" s="52"/>
      <c r="P702" s="52"/>
      <c r="Q702" s="52"/>
      <c r="R702" s="50"/>
      <c r="S702" s="52"/>
      <c r="T702" s="52"/>
      <c r="U702" s="52"/>
      <c r="V702" s="52"/>
      <c r="W702" s="50"/>
    </row>
    <row r="703" ht="14.25" customHeight="1">
      <c r="F703" s="28"/>
      <c r="K703" s="28"/>
      <c r="M703" s="51"/>
      <c r="N703" s="52"/>
      <c r="O703" s="52"/>
      <c r="P703" s="52"/>
      <c r="Q703" s="52"/>
      <c r="R703" s="50"/>
      <c r="S703" s="52"/>
      <c r="T703" s="52"/>
      <c r="U703" s="52"/>
      <c r="V703" s="52"/>
      <c r="W703" s="50"/>
    </row>
    <row r="704" ht="14.25" customHeight="1">
      <c r="F704" s="28"/>
      <c r="K704" s="28"/>
      <c r="M704" s="51"/>
      <c r="N704" s="52"/>
      <c r="O704" s="52"/>
      <c r="P704" s="52"/>
      <c r="Q704" s="52"/>
      <c r="R704" s="50"/>
      <c r="S704" s="52"/>
      <c r="T704" s="52"/>
      <c r="U704" s="52"/>
      <c r="V704" s="52"/>
      <c r="W704" s="50"/>
    </row>
    <row r="705" ht="14.25" customHeight="1">
      <c r="F705" s="28"/>
      <c r="K705" s="28"/>
      <c r="M705" s="51"/>
      <c r="N705" s="52"/>
      <c r="O705" s="52"/>
      <c r="P705" s="52"/>
      <c r="Q705" s="52"/>
      <c r="R705" s="50"/>
      <c r="S705" s="52"/>
      <c r="T705" s="52"/>
      <c r="U705" s="52"/>
      <c r="V705" s="52"/>
      <c r="W705" s="50"/>
    </row>
    <row r="706" ht="14.25" customHeight="1">
      <c r="F706" s="28"/>
      <c r="K706" s="28"/>
      <c r="M706" s="51"/>
      <c r="N706" s="52"/>
      <c r="O706" s="52"/>
      <c r="P706" s="52"/>
      <c r="Q706" s="52"/>
      <c r="R706" s="50"/>
      <c r="S706" s="52"/>
      <c r="T706" s="52"/>
      <c r="U706" s="52"/>
      <c r="V706" s="52"/>
      <c r="W706" s="50"/>
    </row>
    <row r="707" ht="14.25" customHeight="1">
      <c r="F707" s="28"/>
      <c r="K707" s="28"/>
      <c r="M707" s="51"/>
      <c r="N707" s="52"/>
      <c r="O707" s="52"/>
      <c r="P707" s="52"/>
      <c r="Q707" s="52"/>
      <c r="R707" s="50"/>
      <c r="S707" s="52"/>
      <c r="T707" s="52"/>
      <c r="U707" s="52"/>
      <c r="V707" s="52"/>
      <c r="W707" s="50"/>
    </row>
    <row r="708" ht="14.25" customHeight="1">
      <c r="F708" s="28"/>
      <c r="K708" s="28"/>
      <c r="M708" s="51"/>
      <c r="N708" s="52"/>
      <c r="O708" s="52"/>
      <c r="P708" s="52"/>
      <c r="Q708" s="52"/>
      <c r="R708" s="50"/>
      <c r="S708" s="52"/>
      <c r="T708" s="52"/>
      <c r="U708" s="52"/>
      <c r="V708" s="52"/>
      <c r="W708" s="50"/>
    </row>
    <row r="709" ht="14.25" customHeight="1">
      <c r="F709" s="28"/>
      <c r="K709" s="28"/>
      <c r="M709" s="51"/>
      <c r="N709" s="52"/>
      <c r="O709" s="52"/>
      <c r="P709" s="52"/>
      <c r="Q709" s="52"/>
      <c r="R709" s="50"/>
      <c r="S709" s="52"/>
      <c r="T709" s="52"/>
      <c r="U709" s="52"/>
      <c r="V709" s="52"/>
      <c r="W709" s="50"/>
    </row>
    <row r="710" ht="14.25" customHeight="1">
      <c r="F710" s="28"/>
      <c r="K710" s="28"/>
      <c r="M710" s="51"/>
      <c r="N710" s="52"/>
      <c r="O710" s="52"/>
      <c r="P710" s="52"/>
      <c r="Q710" s="52"/>
      <c r="R710" s="50"/>
      <c r="S710" s="52"/>
      <c r="T710" s="52"/>
      <c r="U710" s="52"/>
      <c r="V710" s="52"/>
      <c r="W710" s="50"/>
    </row>
    <row r="711" ht="14.25" customHeight="1">
      <c r="F711" s="28"/>
      <c r="K711" s="28"/>
      <c r="M711" s="51"/>
      <c r="N711" s="52"/>
      <c r="O711" s="52"/>
      <c r="P711" s="52"/>
      <c r="Q711" s="52"/>
      <c r="R711" s="50"/>
      <c r="S711" s="52"/>
      <c r="T711" s="52"/>
      <c r="U711" s="52"/>
      <c r="V711" s="52"/>
      <c r="W711" s="50"/>
    </row>
    <row r="712" ht="14.25" customHeight="1">
      <c r="F712" s="28"/>
      <c r="K712" s="28"/>
      <c r="M712" s="51"/>
      <c r="N712" s="52"/>
      <c r="O712" s="52"/>
      <c r="P712" s="52"/>
      <c r="Q712" s="52"/>
      <c r="R712" s="50"/>
      <c r="S712" s="52"/>
      <c r="T712" s="52"/>
      <c r="U712" s="52"/>
      <c r="V712" s="52"/>
      <c r="W712" s="50"/>
    </row>
    <row r="713" ht="14.25" customHeight="1">
      <c r="F713" s="28"/>
      <c r="K713" s="28"/>
      <c r="M713" s="51"/>
      <c r="N713" s="52"/>
      <c r="O713" s="52"/>
      <c r="P713" s="52"/>
      <c r="Q713" s="52"/>
      <c r="R713" s="50"/>
      <c r="S713" s="52"/>
      <c r="T713" s="52"/>
      <c r="U713" s="52"/>
      <c r="V713" s="52"/>
      <c r="W713" s="50"/>
    </row>
    <row r="714" ht="14.25" customHeight="1">
      <c r="F714" s="28"/>
      <c r="K714" s="28"/>
      <c r="M714" s="51"/>
      <c r="N714" s="52"/>
      <c r="O714" s="52"/>
      <c r="P714" s="52"/>
      <c r="Q714" s="52"/>
      <c r="R714" s="50"/>
      <c r="S714" s="52"/>
      <c r="T714" s="52"/>
      <c r="U714" s="52"/>
      <c r="V714" s="52"/>
      <c r="W714" s="50"/>
    </row>
    <row r="715" ht="14.25" customHeight="1">
      <c r="F715" s="28"/>
      <c r="K715" s="28"/>
      <c r="M715" s="51"/>
      <c r="N715" s="52"/>
      <c r="O715" s="52"/>
      <c r="P715" s="52"/>
      <c r="Q715" s="52"/>
      <c r="R715" s="50"/>
      <c r="S715" s="52"/>
      <c r="T715" s="52"/>
      <c r="U715" s="52"/>
      <c r="V715" s="52"/>
      <c r="W715" s="50"/>
    </row>
    <row r="716" ht="14.25" customHeight="1">
      <c r="F716" s="28"/>
      <c r="K716" s="28"/>
      <c r="M716" s="51"/>
      <c r="N716" s="52"/>
      <c r="O716" s="52"/>
      <c r="P716" s="52"/>
      <c r="Q716" s="52"/>
      <c r="R716" s="50"/>
      <c r="S716" s="52"/>
      <c r="T716" s="52"/>
      <c r="U716" s="52"/>
      <c r="V716" s="52"/>
      <c r="W716" s="50"/>
    </row>
    <row r="717" ht="14.25" customHeight="1">
      <c r="F717" s="28"/>
      <c r="K717" s="28"/>
      <c r="M717" s="51"/>
      <c r="N717" s="52"/>
      <c r="O717" s="52"/>
      <c r="P717" s="52"/>
      <c r="Q717" s="52"/>
      <c r="R717" s="50"/>
      <c r="S717" s="52"/>
      <c r="T717" s="52"/>
      <c r="U717" s="52"/>
      <c r="V717" s="52"/>
      <c r="W717" s="50"/>
    </row>
    <row r="718" ht="14.25" customHeight="1">
      <c r="F718" s="28"/>
      <c r="K718" s="28"/>
      <c r="M718" s="51"/>
      <c r="N718" s="52"/>
      <c r="O718" s="52"/>
      <c r="P718" s="52"/>
      <c r="Q718" s="52"/>
      <c r="R718" s="50"/>
      <c r="S718" s="52"/>
      <c r="T718" s="52"/>
      <c r="U718" s="52"/>
      <c r="V718" s="52"/>
      <c r="W718" s="50"/>
    </row>
    <row r="719" ht="14.25" customHeight="1">
      <c r="F719" s="28"/>
      <c r="K719" s="28"/>
      <c r="M719" s="51"/>
      <c r="N719" s="52"/>
      <c r="O719" s="52"/>
      <c r="P719" s="52"/>
      <c r="Q719" s="52"/>
      <c r="R719" s="50"/>
      <c r="S719" s="52"/>
      <c r="T719" s="52"/>
      <c r="U719" s="52"/>
      <c r="V719" s="52"/>
      <c r="W719" s="50"/>
    </row>
    <row r="720" ht="14.25" customHeight="1">
      <c r="F720" s="28"/>
      <c r="K720" s="28"/>
      <c r="M720" s="51"/>
      <c r="N720" s="52"/>
      <c r="O720" s="52"/>
      <c r="P720" s="52"/>
      <c r="Q720" s="52"/>
      <c r="R720" s="50"/>
      <c r="S720" s="52"/>
      <c r="T720" s="52"/>
      <c r="U720" s="52"/>
      <c r="V720" s="52"/>
      <c r="W720" s="50"/>
    </row>
    <row r="721" ht="14.25" customHeight="1">
      <c r="F721" s="28"/>
      <c r="K721" s="28"/>
      <c r="M721" s="51"/>
      <c r="N721" s="52"/>
      <c r="O721" s="52"/>
      <c r="P721" s="52"/>
      <c r="Q721" s="52"/>
      <c r="R721" s="50"/>
      <c r="S721" s="52"/>
      <c r="T721" s="52"/>
      <c r="U721" s="52"/>
      <c r="V721" s="52"/>
      <c r="W721" s="50"/>
    </row>
    <row r="722" ht="14.25" customHeight="1">
      <c r="F722" s="28"/>
      <c r="K722" s="28"/>
      <c r="M722" s="51"/>
      <c r="N722" s="52"/>
      <c r="O722" s="52"/>
      <c r="P722" s="52"/>
      <c r="Q722" s="52"/>
      <c r="R722" s="50"/>
      <c r="S722" s="52"/>
      <c r="T722" s="52"/>
      <c r="U722" s="52"/>
      <c r="V722" s="52"/>
      <c r="W722" s="50"/>
    </row>
    <row r="723" ht="14.25" customHeight="1">
      <c r="F723" s="28"/>
      <c r="K723" s="28"/>
      <c r="M723" s="51"/>
      <c r="N723" s="52"/>
      <c r="O723" s="52"/>
      <c r="P723" s="52"/>
      <c r="Q723" s="52"/>
      <c r="R723" s="50"/>
      <c r="S723" s="52"/>
      <c r="T723" s="52"/>
      <c r="U723" s="52"/>
      <c r="V723" s="52"/>
      <c r="W723" s="50"/>
    </row>
    <row r="724" ht="14.25" customHeight="1">
      <c r="F724" s="28"/>
      <c r="K724" s="28"/>
      <c r="M724" s="51"/>
      <c r="N724" s="52"/>
      <c r="O724" s="52"/>
      <c r="P724" s="52"/>
      <c r="Q724" s="52"/>
      <c r="R724" s="50"/>
      <c r="S724" s="52"/>
      <c r="T724" s="52"/>
      <c r="U724" s="52"/>
      <c r="V724" s="52"/>
      <c r="W724" s="50"/>
    </row>
    <row r="725" ht="14.25" customHeight="1">
      <c r="F725" s="28"/>
      <c r="K725" s="28"/>
      <c r="M725" s="51"/>
      <c r="N725" s="52"/>
      <c r="O725" s="52"/>
      <c r="P725" s="52"/>
      <c r="Q725" s="52"/>
      <c r="R725" s="50"/>
      <c r="S725" s="52"/>
      <c r="T725" s="52"/>
      <c r="U725" s="52"/>
      <c r="V725" s="52"/>
      <c r="W725" s="50"/>
    </row>
    <row r="726" ht="14.25" customHeight="1">
      <c r="F726" s="28"/>
      <c r="K726" s="28"/>
      <c r="M726" s="51"/>
      <c r="N726" s="52"/>
      <c r="O726" s="52"/>
      <c r="P726" s="52"/>
      <c r="Q726" s="52"/>
      <c r="R726" s="50"/>
      <c r="S726" s="52"/>
      <c r="T726" s="52"/>
      <c r="U726" s="52"/>
      <c r="V726" s="52"/>
      <c r="W726" s="50"/>
    </row>
    <row r="727" ht="14.25" customHeight="1">
      <c r="F727" s="28"/>
      <c r="K727" s="28"/>
      <c r="M727" s="51"/>
      <c r="N727" s="52"/>
      <c r="O727" s="52"/>
      <c r="P727" s="52"/>
      <c r="Q727" s="52"/>
      <c r="R727" s="50"/>
      <c r="S727" s="52"/>
      <c r="T727" s="52"/>
      <c r="U727" s="52"/>
      <c r="V727" s="52"/>
      <c r="W727" s="50"/>
    </row>
    <row r="728" ht="14.25" customHeight="1">
      <c r="F728" s="28"/>
      <c r="K728" s="28"/>
      <c r="M728" s="51"/>
      <c r="N728" s="52"/>
      <c r="O728" s="52"/>
      <c r="P728" s="52"/>
      <c r="Q728" s="52"/>
      <c r="R728" s="50"/>
      <c r="S728" s="52"/>
      <c r="T728" s="52"/>
      <c r="U728" s="52"/>
      <c r="V728" s="52"/>
      <c r="W728" s="50"/>
    </row>
    <row r="729" ht="14.25" customHeight="1">
      <c r="F729" s="28"/>
      <c r="K729" s="28"/>
      <c r="M729" s="51"/>
      <c r="N729" s="52"/>
      <c r="O729" s="52"/>
      <c r="P729" s="52"/>
      <c r="Q729" s="52"/>
      <c r="R729" s="50"/>
      <c r="S729" s="52"/>
      <c r="T729" s="52"/>
      <c r="U729" s="52"/>
      <c r="V729" s="52"/>
      <c r="W729" s="50"/>
    </row>
    <row r="730" ht="14.25" customHeight="1">
      <c r="F730" s="28"/>
      <c r="K730" s="28"/>
      <c r="M730" s="51"/>
      <c r="N730" s="52"/>
      <c r="O730" s="52"/>
      <c r="P730" s="52"/>
      <c r="Q730" s="52"/>
      <c r="R730" s="50"/>
      <c r="S730" s="52"/>
      <c r="T730" s="52"/>
      <c r="U730" s="52"/>
      <c r="V730" s="52"/>
      <c r="W730" s="50"/>
    </row>
    <row r="731" ht="14.25" customHeight="1">
      <c r="F731" s="28"/>
      <c r="K731" s="28"/>
      <c r="M731" s="51"/>
      <c r="N731" s="52"/>
      <c r="O731" s="52"/>
      <c r="P731" s="52"/>
      <c r="Q731" s="52"/>
      <c r="R731" s="50"/>
      <c r="S731" s="52"/>
      <c r="T731" s="52"/>
      <c r="U731" s="52"/>
      <c r="V731" s="52"/>
      <c r="W731" s="50"/>
    </row>
    <row r="732" ht="14.25" customHeight="1">
      <c r="F732" s="28"/>
      <c r="K732" s="28"/>
      <c r="M732" s="51"/>
      <c r="N732" s="52"/>
      <c r="O732" s="52"/>
      <c r="P732" s="52"/>
      <c r="Q732" s="52"/>
      <c r="R732" s="50"/>
      <c r="S732" s="52"/>
      <c r="T732" s="52"/>
      <c r="U732" s="52"/>
      <c r="V732" s="52"/>
      <c r="W732" s="50"/>
    </row>
    <row r="733" ht="14.25" customHeight="1">
      <c r="F733" s="28"/>
      <c r="K733" s="28"/>
      <c r="M733" s="51"/>
      <c r="N733" s="52"/>
      <c r="O733" s="52"/>
      <c r="P733" s="52"/>
      <c r="Q733" s="52"/>
      <c r="R733" s="50"/>
      <c r="S733" s="52"/>
      <c r="T733" s="52"/>
      <c r="U733" s="52"/>
      <c r="V733" s="52"/>
      <c r="W733" s="50"/>
    </row>
    <row r="734" ht="14.25" customHeight="1">
      <c r="F734" s="28"/>
      <c r="K734" s="28"/>
      <c r="M734" s="51"/>
      <c r="N734" s="52"/>
      <c r="O734" s="52"/>
      <c r="P734" s="52"/>
      <c r="Q734" s="52"/>
      <c r="R734" s="50"/>
      <c r="S734" s="52"/>
      <c r="T734" s="52"/>
      <c r="U734" s="52"/>
      <c r="V734" s="52"/>
      <c r="W734" s="50"/>
    </row>
    <row r="735" ht="14.25" customHeight="1">
      <c r="F735" s="28"/>
      <c r="K735" s="28"/>
      <c r="M735" s="51"/>
      <c r="N735" s="52"/>
      <c r="O735" s="52"/>
      <c r="P735" s="52"/>
      <c r="Q735" s="52"/>
      <c r="R735" s="50"/>
      <c r="S735" s="52"/>
      <c r="T735" s="52"/>
      <c r="U735" s="52"/>
      <c r="V735" s="52"/>
      <c r="W735" s="50"/>
    </row>
    <row r="736" ht="14.25" customHeight="1">
      <c r="F736" s="28"/>
      <c r="K736" s="28"/>
      <c r="M736" s="51"/>
      <c r="N736" s="52"/>
      <c r="O736" s="52"/>
      <c r="P736" s="52"/>
      <c r="Q736" s="52"/>
      <c r="R736" s="50"/>
      <c r="S736" s="52"/>
      <c r="T736" s="52"/>
      <c r="U736" s="52"/>
      <c r="V736" s="52"/>
      <c r="W736" s="50"/>
    </row>
    <row r="737" ht="14.25" customHeight="1">
      <c r="F737" s="28"/>
      <c r="K737" s="28"/>
      <c r="M737" s="51"/>
      <c r="N737" s="52"/>
      <c r="O737" s="52"/>
      <c r="P737" s="52"/>
      <c r="Q737" s="52"/>
      <c r="R737" s="50"/>
      <c r="S737" s="52"/>
      <c r="T737" s="52"/>
      <c r="U737" s="52"/>
      <c r="V737" s="52"/>
      <c r="W737" s="50"/>
    </row>
    <row r="738" ht="14.25" customHeight="1">
      <c r="F738" s="28"/>
      <c r="K738" s="28"/>
      <c r="M738" s="51"/>
      <c r="N738" s="52"/>
      <c r="O738" s="52"/>
      <c r="P738" s="52"/>
      <c r="Q738" s="52"/>
      <c r="R738" s="50"/>
      <c r="S738" s="52"/>
      <c r="T738" s="52"/>
      <c r="U738" s="52"/>
      <c r="V738" s="52"/>
      <c r="W738" s="50"/>
    </row>
    <row r="739" ht="14.25" customHeight="1">
      <c r="F739" s="28"/>
      <c r="K739" s="28"/>
      <c r="M739" s="51"/>
      <c r="N739" s="52"/>
      <c r="O739" s="52"/>
      <c r="P739" s="52"/>
      <c r="Q739" s="52"/>
      <c r="R739" s="50"/>
      <c r="S739" s="52"/>
      <c r="T739" s="52"/>
      <c r="U739" s="52"/>
      <c r="V739" s="52"/>
      <c r="W739" s="50"/>
    </row>
    <row r="740" ht="14.25" customHeight="1">
      <c r="F740" s="28"/>
      <c r="K740" s="28"/>
      <c r="M740" s="51"/>
      <c r="N740" s="52"/>
      <c r="O740" s="52"/>
      <c r="P740" s="52"/>
      <c r="Q740" s="52"/>
      <c r="R740" s="50"/>
      <c r="S740" s="52"/>
      <c r="T740" s="52"/>
      <c r="U740" s="52"/>
      <c r="V740" s="52"/>
      <c r="W740" s="50"/>
    </row>
    <row r="741" ht="14.25" customHeight="1">
      <c r="F741" s="28"/>
      <c r="K741" s="28"/>
      <c r="M741" s="51"/>
      <c r="N741" s="52"/>
      <c r="O741" s="52"/>
      <c r="P741" s="52"/>
      <c r="Q741" s="52"/>
      <c r="R741" s="50"/>
      <c r="S741" s="52"/>
      <c r="T741" s="52"/>
      <c r="U741" s="52"/>
      <c r="V741" s="52"/>
      <c r="W741" s="50"/>
    </row>
    <row r="742" ht="14.25" customHeight="1">
      <c r="F742" s="28"/>
      <c r="K742" s="28"/>
      <c r="M742" s="51"/>
      <c r="N742" s="52"/>
      <c r="O742" s="52"/>
      <c r="P742" s="52"/>
      <c r="Q742" s="52"/>
      <c r="R742" s="50"/>
      <c r="S742" s="52"/>
      <c r="T742" s="52"/>
      <c r="U742" s="52"/>
      <c r="V742" s="52"/>
      <c r="W742" s="50"/>
    </row>
    <row r="743" ht="14.25" customHeight="1">
      <c r="F743" s="28"/>
      <c r="K743" s="28"/>
      <c r="M743" s="51"/>
      <c r="N743" s="52"/>
      <c r="O743" s="52"/>
      <c r="P743" s="52"/>
      <c r="Q743" s="52"/>
      <c r="R743" s="50"/>
      <c r="S743" s="52"/>
      <c r="T743" s="52"/>
      <c r="U743" s="52"/>
      <c r="V743" s="52"/>
      <c r="W743" s="50"/>
    </row>
    <row r="744" ht="14.25" customHeight="1">
      <c r="F744" s="28"/>
      <c r="K744" s="28"/>
      <c r="M744" s="51"/>
      <c r="N744" s="52"/>
      <c r="O744" s="52"/>
      <c r="P744" s="52"/>
      <c r="Q744" s="52"/>
      <c r="R744" s="50"/>
      <c r="S744" s="52"/>
      <c r="T744" s="52"/>
      <c r="U744" s="52"/>
      <c r="V744" s="52"/>
      <c r="W744" s="50"/>
    </row>
    <row r="745" ht="14.25" customHeight="1">
      <c r="F745" s="28"/>
      <c r="K745" s="28"/>
      <c r="M745" s="51"/>
      <c r="N745" s="52"/>
      <c r="O745" s="52"/>
      <c r="P745" s="52"/>
      <c r="Q745" s="52"/>
      <c r="R745" s="50"/>
      <c r="S745" s="52"/>
      <c r="T745" s="52"/>
      <c r="U745" s="52"/>
      <c r="V745" s="52"/>
      <c r="W745" s="50"/>
    </row>
    <row r="746" ht="14.25" customHeight="1">
      <c r="F746" s="28"/>
      <c r="K746" s="28"/>
      <c r="M746" s="51"/>
      <c r="N746" s="52"/>
      <c r="O746" s="52"/>
      <c r="P746" s="52"/>
      <c r="Q746" s="52"/>
      <c r="R746" s="50"/>
      <c r="S746" s="52"/>
      <c r="T746" s="52"/>
      <c r="U746" s="52"/>
      <c r="V746" s="52"/>
      <c r="W746" s="50"/>
    </row>
    <row r="747" ht="14.25" customHeight="1">
      <c r="F747" s="28"/>
      <c r="K747" s="28"/>
      <c r="M747" s="51"/>
      <c r="N747" s="52"/>
      <c r="O747" s="52"/>
      <c r="P747" s="52"/>
      <c r="Q747" s="52"/>
      <c r="R747" s="50"/>
      <c r="S747" s="52"/>
      <c r="T747" s="52"/>
      <c r="U747" s="52"/>
      <c r="V747" s="52"/>
      <c r="W747" s="50"/>
    </row>
    <row r="748" ht="14.25" customHeight="1">
      <c r="F748" s="28"/>
      <c r="K748" s="28"/>
      <c r="M748" s="51"/>
      <c r="N748" s="52"/>
      <c r="O748" s="52"/>
      <c r="P748" s="52"/>
      <c r="Q748" s="52"/>
      <c r="R748" s="50"/>
      <c r="S748" s="52"/>
      <c r="T748" s="52"/>
      <c r="U748" s="52"/>
      <c r="V748" s="52"/>
      <c r="W748" s="50"/>
    </row>
    <row r="749" ht="14.25" customHeight="1">
      <c r="F749" s="28"/>
      <c r="K749" s="28"/>
      <c r="M749" s="51"/>
      <c r="N749" s="52"/>
      <c r="O749" s="52"/>
      <c r="P749" s="52"/>
      <c r="Q749" s="52"/>
      <c r="R749" s="50"/>
      <c r="S749" s="52"/>
      <c r="T749" s="52"/>
      <c r="U749" s="52"/>
      <c r="V749" s="52"/>
      <c r="W749" s="50"/>
    </row>
    <row r="750" ht="14.25" customHeight="1">
      <c r="F750" s="28"/>
      <c r="K750" s="28"/>
      <c r="M750" s="51"/>
      <c r="N750" s="52"/>
      <c r="O750" s="52"/>
      <c r="P750" s="52"/>
      <c r="Q750" s="52"/>
      <c r="R750" s="50"/>
      <c r="S750" s="52"/>
      <c r="T750" s="52"/>
      <c r="U750" s="52"/>
      <c r="V750" s="52"/>
      <c r="W750" s="50"/>
    </row>
    <row r="751" ht="14.25" customHeight="1">
      <c r="F751" s="28"/>
      <c r="K751" s="28"/>
      <c r="M751" s="51"/>
      <c r="N751" s="52"/>
      <c r="O751" s="52"/>
      <c r="P751" s="52"/>
      <c r="Q751" s="52"/>
      <c r="R751" s="50"/>
      <c r="S751" s="52"/>
      <c r="T751" s="52"/>
      <c r="U751" s="52"/>
      <c r="V751" s="52"/>
      <c r="W751" s="50"/>
    </row>
    <row r="752" ht="14.25" customHeight="1">
      <c r="F752" s="28"/>
      <c r="K752" s="28"/>
      <c r="M752" s="51"/>
      <c r="N752" s="52"/>
      <c r="O752" s="52"/>
      <c r="P752" s="52"/>
      <c r="Q752" s="52"/>
      <c r="R752" s="50"/>
      <c r="S752" s="52"/>
      <c r="T752" s="52"/>
      <c r="U752" s="52"/>
      <c r="V752" s="52"/>
      <c r="W752" s="50"/>
    </row>
    <row r="753" ht="14.25" customHeight="1">
      <c r="F753" s="28"/>
      <c r="K753" s="28"/>
      <c r="M753" s="51"/>
      <c r="N753" s="52"/>
      <c r="O753" s="52"/>
      <c r="P753" s="52"/>
      <c r="Q753" s="52"/>
      <c r="R753" s="50"/>
      <c r="S753" s="52"/>
      <c r="T753" s="52"/>
      <c r="U753" s="52"/>
      <c r="V753" s="52"/>
      <c r="W753" s="50"/>
    </row>
    <row r="754" ht="14.25" customHeight="1">
      <c r="F754" s="28"/>
      <c r="K754" s="28"/>
      <c r="M754" s="51"/>
      <c r="N754" s="52"/>
      <c r="O754" s="52"/>
      <c r="P754" s="52"/>
      <c r="Q754" s="52"/>
      <c r="R754" s="50"/>
      <c r="S754" s="52"/>
      <c r="T754" s="52"/>
      <c r="U754" s="52"/>
      <c r="V754" s="52"/>
      <c r="W754" s="50"/>
    </row>
    <row r="755" ht="14.25" customHeight="1">
      <c r="F755" s="28"/>
      <c r="K755" s="28"/>
      <c r="M755" s="51"/>
      <c r="N755" s="52"/>
      <c r="O755" s="52"/>
      <c r="P755" s="52"/>
      <c r="Q755" s="52"/>
      <c r="R755" s="50"/>
      <c r="S755" s="52"/>
      <c r="T755" s="52"/>
      <c r="U755" s="52"/>
      <c r="V755" s="52"/>
      <c r="W755" s="50"/>
    </row>
    <row r="756" ht="14.25" customHeight="1">
      <c r="F756" s="28"/>
      <c r="K756" s="28"/>
      <c r="M756" s="51"/>
      <c r="N756" s="52"/>
      <c r="O756" s="52"/>
      <c r="P756" s="52"/>
      <c r="Q756" s="52"/>
      <c r="R756" s="50"/>
      <c r="S756" s="52"/>
      <c r="T756" s="52"/>
      <c r="U756" s="52"/>
      <c r="V756" s="52"/>
      <c r="W756" s="50"/>
    </row>
    <row r="757" ht="14.25" customHeight="1">
      <c r="F757" s="28"/>
      <c r="K757" s="28"/>
      <c r="M757" s="51"/>
      <c r="N757" s="52"/>
      <c r="O757" s="52"/>
      <c r="P757" s="52"/>
      <c r="Q757" s="52"/>
      <c r="R757" s="50"/>
      <c r="S757" s="52"/>
      <c r="T757" s="52"/>
      <c r="U757" s="52"/>
      <c r="V757" s="52"/>
      <c r="W757" s="50"/>
    </row>
    <row r="758" ht="14.25" customHeight="1">
      <c r="F758" s="28"/>
      <c r="K758" s="28"/>
      <c r="M758" s="51"/>
      <c r="N758" s="52"/>
      <c r="O758" s="52"/>
      <c r="P758" s="52"/>
      <c r="Q758" s="52"/>
      <c r="R758" s="50"/>
      <c r="S758" s="52"/>
      <c r="T758" s="52"/>
      <c r="U758" s="52"/>
      <c r="V758" s="52"/>
      <c r="W758" s="50"/>
    </row>
    <row r="759" ht="14.25" customHeight="1">
      <c r="F759" s="28"/>
      <c r="K759" s="28"/>
      <c r="M759" s="51"/>
      <c r="N759" s="52"/>
      <c r="O759" s="52"/>
      <c r="P759" s="52"/>
      <c r="Q759" s="52"/>
      <c r="R759" s="50"/>
      <c r="S759" s="52"/>
      <c r="T759" s="52"/>
      <c r="U759" s="52"/>
      <c r="V759" s="52"/>
      <c r="W759" s="50"/>
    </row>
    <row r="760" ht="14.25" customHeight="1">
      <c r="F760" s="28"/>
      <c r="K760" s="28"/>
      <c r="M760" s="51"/>
      <c r="N760" s="52"/>
      <c r="O760" s="52"/>
      <c r="P760" s="52"/>
      <c r="Q760" s="52"/>
      <c r="R760" s="50"/>
      <c r="S760" s="52"/>
      <c r="T760" s="52"/>
      <c r="U760" s="52"/>
      <c r="V760" s="52"/>
      <c r="W760" s="50"/>
    </row>
    <row r="761" ht="14.25" customHeight="1">
      <c r="F761" s="28"/>
      <c r="K761" s="28"/>
      <c r="M761" s="51"/>
      <c r="N761" s="52"/>
      <c r="O761" s="52"/>
      <c r="P761" s="52"/>
      <c r="Q761" s="52"/>
      <c r="R761" s="50"/>
      <c r="S761" s="52"/>
      <c r="T761" s="52"/>
      <c r="U761" s="52"/>
      <c r="V761" s="52"/>
      <c r="W761" s="50"/>
    </row>
    <row r="762" ht="14.25" customHeight="1">
      <c r="F762" s="28"/>
      <c r="K762" s="28"/>
      <c r="M762" s="51"/>
      <c r="N762" s="52"/>
      <c r="O762" s="52"/>
      <c r="P762" s="52"/>
      <c r="Q762" s="52"/>
      <c r="R762" s="50"/>
      <c r="S762" s="52"/>
      <c r="T762" s="52"/>
      <c r="U762" s="52"/>
      <c r="V762" s="52"/>
      <c r="W762" s="50"/>
    </row>
    <row r="763" ht="14.25" customHeight="1">
      <c r="F763" s="28"/>
      <c r="K763" s="28"/>
      <c r="M763" s="51"/>
      <c r="N763" s="52"/>
      <c r="O763" s="52"/>
      <c r="P763" s="52"/>
      <c r="Q763" s="52"/>
      <c r="R763" s="50"/>
      <c r="S763" s="52"/>
      <c r="T763" s="52"/>
      <c r="U763" s="52"/>
      <c r="V763" s="52"/>
      <c r="W763" s="50"/>
    </row>
    <row r="764" ht="14.25" customHeight="1">
      <c r="F764" s="28"/>
      <c r="K764" s="28"/>
      <c r="M764" s="51"/>
      <c r="N764" s="52"/>
      <c r="O764" s="52"/>
      <c r="P764" s="52"/>
      <c r="Q764" s="52"/>
      <c r="R764" s="50"/>
      <c r="S764" s="52"/>
      <c r="T764" s="52"/>
      <c r="U764" s="52"/>
      <c r="V764" s="52"/>
      <c r="W764" s="50"/>
    </row>
    <row r="765" ht="14.25" customHeight="1">
      <c r="F765" s="28"/>
      <c r="K765" s="28"/>
      <c r="M765" s="51"/>
      <c r="N765" s="52"/>
      <c r="O765" s="52"/>
      <c r="P765" s="52"/>
      <c r="Q765" s="52"/>
      <c r="R765" s="50"/>
      <c r="S765" s="52"/>
      <c r="T765" s="52"/>
      <c r="U765" s="52"/>
      <c r="V765" s="52"/>
      <c r="W765" s="50"/>
    </row>
    <row r="766" ht="14.25" customHeight="1">
      <c r="F766" s="28"/>
      <c r="K766" s="28"/>
      <c r="M766" s="51"/>
      <c r="N766" s="52"/>
      <c r="O766" s="52"/>
      <c r="P766" s="52"/>
      <c r="Q766" s="52"/>
      <c r="R766" s="50"/>
      <c r="S766" s="52"/>
      <c r="T766" s="52"/>
      <c r="U766" s="52"/>
      <c r="V766" s="52"/>
      <c r="W766" s="50"/>
    </row>
    <row r="767" ht="14.25" customHeight="1">
      <c r="F767" s="28"/>
      <c r="K767" s="28"/>
      <c r="M767" s="51"/>
      <c r="N767" s="52"/>
      <c r="O767" s="52"/>
      <c r="P767" s="52"/>
      <c r="Q767" s="52"/>
      <c r="R767" s="50"/>
      <c r="S767" s="52"/>
      <c r="T767" s="52"/>
      <c r="U767" s="52"/>
      <c r="V767" s="52"/>
      <c r="W767" s="50"/>
    </row>
    <row r="768" ht="14.25" customHeight="1">
      <c r="F768" s="28"/>
      <c r="K768" s="28"/>
      <c r="M768" s="51"/>
      <c r="N768" s="52"/>
      <c r="O768" s="52"/>
      <c r="P768" s="52"/>
      <c r="Q768" s="52"/>
      <c r="R768" s="50"/>
      <c r="S768" s="52"/>
      <c r="T768" s="52"/>
      <c r="U768" s="52"/>
      <c r="V768" s="52"/>
      <c r="W768" s="50"/>
    </row>
    <row r="769" ht="14.25" customHeight="1">
      <c r="F769" s="28"/>
      <c r="K769" s="28"/>
      <c r="M769" s="51"/>
      <c r="N769" s="52"/>
      <c r="O769" s="52"/>
      <c r="P769" s="52"/>
      <c r="Q769" s="52"/>
      <c r="R769" s="50"/>
      <c r="S769" s="52"/>
      <c r="T769" s="52"/>
      <c r="U769" s="52"/>
      <c r="V769" s="52"/>
      <c r="W769" s="50"/>
    </row>
    <row r="770" ht="14.25" customHeight="1">
      <c r="F770" s="28"/>
      <c r="K770" s="28"/>
      <c r="M770" s="51"/>
      <c r="N770" s="52"/>
      <c r="O770" s="52"/>
      <c r="P770" s="52"/>
      <c r="Q770" s="52"/>
      <c r="R770" s="50"/>
      <c r="S770" s="52"/>
      <c r="T770" s="52"/>
      <c r="U770" s="52"/>
      <c r="V770" s="52"/>
      <c r="W770" s="50"/>
    </row>
    <row r="771" ht="14.25" customHeight="1">
      <c r="F771" s="28"/>
      <c r="K771" s="28"/>
      <c r="M771" s="51"/>
      <c r="N771" s="52"/>
      <c r="O771" s="52"/>
      <c r="P771" s="52"/>
      <c r="Q771" s="52"/>
      <c r="R771" s="50"/>
      <c r="S771" s="52"/>
      <c r="T771" s="52"/>
      <c r="U771" s="52"/>
      <c r="V771" s="52"/>
      <c r="W771" s="50"/>
    </row>
    <row r="772" ht="14.25" customHeight="1">
      <c r="F772" s="28"/>
      <c r="K772" s="28"/>
      <c r="M772" s="51"/>
      <c r="N772" s="52"/>
      <c r="O772" s="52"/>
      <c r="P772" s="52"/>
      <c r="Q772" s="52"/>
      <c r="R772" s="50"/>
      <c r="S772" s="52"/>
      <c r="T772" s="52"/>
      <c r="U772" s="52"/>
      <c r="V772" s="52"/>
      <c r="W772" s="50"/>
    </row>
    <row r="773" ht="14.25" customHeight="1">
      <c r="F773" s="28"/>
      <c r="K773" s="28"/>
      <c r="M773" s="51"/>
      <c r="N773" s="52"/>
      <c r="O773" s="52"/>
      <c r="P773" s="52"/>
      <c r="Q773" s="52"/>
      <c r="R773" s="50"/>
      <c r="S773" s="52"/>
      <c r="T773" s="52"/>
      <c r="U773" s="52"/>
      <c r="V773" s="52"/>
      <c r="W773" s="50"/>
    </row>
    <row r="774" ht="14.25" customHeight="1">
      <c r="F774" s="28"/>
      <c r="K774" s="28"/>
      <c r="M774" s="51"/>
      <c r="N774" s="52"/>
      <c r="O774" s="52"/>
      <c r="P774" s="52"/>
      <c r="Q774" s="52"/>
      <c r="R774" s="50"/>
      <c r="S774" s="52"/>
      <c r="T774" s="52"/>
      <c r="U774" s="52"/>
      <c r="V774" s="52"/>
      <c r="W774" s="50"/>
    </row>
    <row r="775" ht="14.25" customHeight="1">
      <c r="F775" s="28"/>
      <c r="K775" s="28"/>
      <c r="M775" s="51"/>
      <c r="N775" s="52"/>
      <c r="O775" s="52"/>
      <c r="P775" s="52"/>
      <c r="Q775" s="52"/>
      <c r="R775" s="50"/>
      <c r="S775" s="52"/>
      <c r="T775" s="52"/>
      <c r="U775" s="52"/>
      <c r="V775" s="52"/>
      <c r="W775" s="50"/>
    </row>
    <row r="776" ht="14.25" customHeight="1">
      <c r="F776" s="28"/>
      <c r="K776" s="28"/>
      <c r="M776" s="51"/>
      <c r="N776" s="52"/>
      <c r="O776" s="52"/>
      <c r="P776" s="52"/>
      <c r="Q776" s="52"/>
      <c r="R776" s="50"/>
      <c r="S776" s="52"/>
      <c r="T776" s="52"/>
      <c r="U776" s="52"/>
      <c r="V776" s="52"/>
      <c r="W776" s="50"/>
    </row>
    <row r="777" ht="14.25" customHeight="1">
      <c r="F777" s="28"/>
      <c r="K777" s="28"/>
      <c r="M777" s="51"/>
      <c r="N777" s="52"/>
      <c r="O777" s="52"/>
      <c r="P777" s="52"/>
      <c r="Q777" s="52"/>
      <c r="R777" s="50"/>
      <c r="S777" s="52"/>
      <c r="T777" s="52"/>
      <c r="U777" s="52"/>
      <c r="V777" s="52"/>
      <c r="W777" s="50"/>
    </row>
    <row r="778" ht="14.25" customHeight="1">
      <c r="F778" s="28"/>
      <c r="K778" s="28"/>
      <c r="M778" s="51"/>
      <c r="N778" s="52"/>
      <c r="O778" s="52"/>
      <c r="P778" s="52"/>
      <c r="Q778" s="52"/>
      <c r="R778" s="50"/>
      <c r="S778" s="52"/>
      <c r="T778" s="52"/>
      <c r="U778" s="52"/>
      <c r="V778" s="52"/>
      <c r="W778" s="50"/>
    </row>
    <row r="779" ht="14.25" customHeight="1">
      <c r="F779" s="28"/>
      <c r="K779" s="28"/>
      <c r="M779" s="51"/>
      <c r="N779" s="52"/>
      <c r="O779" s="52"/>
      <c r="P779" s="52"/>
      <c r="Q779" s="52"/>
      <c r="R779" s="50"/>
      <c r="S779" s="52"/>
      <c r="T779" s="52"/>
      <c r="U779" s="52"/>
      <c r="V779" s="52"/>
      <c r="W779" s="50"/>
    </row>
    <row r="780" ht="14.25" customHeight="1">
      <c r="F780" s="28"/>
      <c r="K780" s="28"/>
      <c r="M780" s="51"/>
      <c r="N780" s="52"/>
      <c r="O780" s="52"/>
      <c r="P780" s="52"/>
      <c r="Q780" s="52"/>
      <c r="R780" s="50"/>
      <c r="S780" s="52"/>
      <c r="T780" s="52"/>
      <c r="U780" s="52"/>
      <c r="V780" s="52"/>
      <c r="W780" s="50"/>
    </row>
    <row r="781" ht="14.25" customHeight="1">
      <c r="F781" s="28"/>
      <c r="K781" s="28"/>
      <c r="M781" s="51"/>
      <c r="N781" s="52"/>
      <c r="O781" s="52"/>
      <c r="P781" s="52"/>
      <c r="Q781" s="52"/>
      <c r="R781" s="50"/>
      <c r="S781" s="52"/>
      <c r="T781" s="52"/>
      <c r="U781" s="52"/>
      <c r="V781" s="52"/>
      <c r="W781" s="50"/>
    </row>
    <row r="782" ht="14.25" customHeight="1">
      <c r="F782" s="28"/>
      <c r="K782" s="28"/>
      <c r="M782" s="51"/>
      <c r="N782" s="52"/>
      <c r="O782" s="52"/>
      <c r="P782" s="52"/>
      <c r="Q782" s="52"/>
      <c r="R782" s="50"/>
      <c r="S782" s="52"/>
      <c r="T782" s="52"/>
      <c r="U782" s="52"/>
      <c r="V782" s="52"/>
      <c r="W782" s="50"/>
    </row>
    <row r="783" ht="14.25" customHeight="1">
      <c r="F783" s="28"/>
      <c r="K783" s="28"/>
      <c r="M783" s="51"/>
      <c r="N783" s="52"/>
      <c r="O783" s="52"/>
      <c r="P783" s="52"/>
      <c r="Q783" s="52"/>
      <c r="R783" s="50"/>
      <c r="S783" s="52"/>
      <c r="T783" s="52"/>
      <c r="U783" s="52"/>
      <c r="V783" s="52"/>
      <c r="W783" s="50"/>
    </row>
    <row r="784" ht="14.25" customHeight="1">
      <c r="F784" s="28"/>
      <c r="K784" s="28"/>
      <c r="M784" s="51"/>
      <c r="N784" s="52"/>
      <c r="O784" s="52"/>
      <c r="P784" s="52"/>
      <c r="Q784" s="52"/>
      <c r="R784" s="50"/>
      <c r="S784" s="52"/>
      <c r="T784" s="52"/>
      <c r="U784" s="52"/>
      <c r="V784" s="52"/>
      <c r="W784" s="50"/>
    </row>
    <row r="785" ht="14.25" customHeight="1">
      <c r="F785" s="28"/>
      <c r="K785" s="28"/>
      <c r="M785" s="51"/>
      <c r="N785" s="52"/>
      <c r="O785" s="52"/>
      <c r="P785" s="52"/>
      <c r="Q785" s="52"/>
      <c r="R785" s="50"/>
      <c r="S785" s="52"/>
      <c r="T785" s="52"/>
      <c r="U785" s="52"/>
      <c r="V785" s="52"/>
      <c r="W785" s="50"/>
    </row>
    <row r="786" ht="14.25" customHeight="1">
      <c r="F786" s="28"/>
      <c r="K786" s="28"/>
      <c r="M786" s="51"/>
      <c r="N786" s="52"/>
      <c r="O786" s="52"/>
      <c r="P786" s="52"/>
      <c r="Q786" s="52"/>
      <c r="R786" s="50"/>
      <c r="S786" s="52"/>
      <c r="T786" s="52"/>
      <c r="U786" s="52"/>
      <c r="V786" s="52"/>
      <c r="W786" s="50"/>
    </row>
    <row r="787" ht="14.25" customHeight="1">
      <c r="F787" s="28"/>
      <c r="K787" s="28"/>
      <c r="M787" s="51"/>
      <c r="N787" s="52"/>
      <c r="O787" s="52"/>
      <c r="P787" s="52"/>
      <c r="Q787" s="52"/>
      <c r="R787" s="50"/>
      <c r="S787" s="52"/>
      <c r="T787" s="52"/>
      <c r="U787" s="52"/>
      <c r="V787" s="52"/>
      <c r="W787" s="50"/>
    </row>
    <row r="788" ht="14.25" customHeight="1">
      <c r="F788" s="28"/>
      <c r="K788" s="28"/>
      <c r="M788" s="51"/>
      <c r="N788" s="52"/>
      <c r="O788" s="52"/>
      <c r="P788" s="52"/>
      <c r="Q788" s="52"/>
      <c r="R788" s="50"/>
      <c r="S788" s="52"/>
      <c r="T788" s="52"/>
      <c r="U788" s="52"/>
      <c r="V788" s="52"/>
      <c r="W788" s="50"/>
    </row>
    <row r="789" ht="14.25" customHeight="1">
      <c r="F789" s="28"/>
      <c r="K789" s="28"/>
      <c r="M789" s="51"/>
      <c r="N789" s="52"/>
      <c r="O789" s="52"/>
      <c r="P789" s="52"/>
      <c r="Q789" s="52"/>
      <c r="R789" s="50"/>
      <c r="S789" s="52"/>
      <c r="T789" s="52"/>
      <c r="U789" s="52"/>
      <c r="V789" s="52"/>
      <c r="W789" s="50"/>
    </row>
    <row r="790" ht="14.25" customHeight="1">
      <c r="F790" s="28"/>
      <c r="K790" s="28"/>
      <c r="M790" s="51"/>
      <c r="N790" s="52"/>
      <c r="O790" s="52"/>
      <c r="P790" s="52"/>
      <c r="Q790" s="52"/>
      <c r="R790" s="50"/>
      <c r="S790" s="52"/>
      <c r="T790" s="52"/>
      <c r="U790" s="52"/>
      <c r="V790" s="52"/>
      <c r="W790" s="50"/>
    </row>
    <row r="791" ht="14.25" customHeight="1">
      <c r="F791" s="28"/>
      <c r="K791" s="28"/>
      <c r="M791" s="51"/>
      <c r="N791" s="52"/>
      <c r="O791" s="52"/>
      <c r="P791" s="52"/>
      <c r="Q791" s="52"/>
      <c r="R791" s="50"/>
      <c r="S791" s="52"/>
      <c r="T791" s="52"/>
      <c r="U791" s="52"/>
      <c r="V791" s="52"/>
      <c r="W791" s="50"/>
    </row>
    <row r="792" ht="14.25" customHeight="1">
      <c r="F792" s="28"/>
      <c r="K792" s="28"/>
      <c r="M792" s="51"/>
      <c r="N792" s="52"/>
      <c r="O792" s="52"/>
      <c r="P792" s="52"/>
      <c r="Q792" s="52"/>
      <c r="R792" s="50"/>
      <c r="S792" s="52"/>
      <c r="T792" s="52"/>
      <c r="U792" s="52"/>
      <c r="V792" s="52"/>
      <c r="W792" s="50"/>
    </row>
    <row r="793" ht="14.25" customHeight="1">
      <c r="F793" s="28"/>
      <c r="K793" s="28"/>
      <c r="M793" s="51"/>
      <c r="N793" s="52"/>
      <c r="O793" s="52"/>
      <c r="P793" s="52"/>
      <c r="Q793" s="52"/>
      <c r="R793" s="50"/>
      <c r="S793" s="52"/>
      <c r="T793" s="52"/>
      <c r="U793" s="52"/>
      <c r="V793" s="52"/>
      <c r="W793" s="50"/>
    </row>
    <row r="794" ht="14.25" customHeight="1">
      <c r="F794" s="28"/>
      <c r="K794" s="28"/>
      <c r="M794" s="51"/>
      <c r="N794" s="52"/>
      <c r="O794" s="52"/>
      <c r="P794" s="52"/>
      <c r="Q794" s="52"/>
      <c r="R794" s="50"/>
      <c r="S794" s="52"/>
      <c r="T794" s="52"/>
      <c r="U794" s="52"/>
      <c r="V794" s="52"/>
      <c r="W794" s="50"/>
    </row>
    <row r="795" ht="14.25" customHeight="1">
      <c r="F795" s="28"/>
      <c r="K795" s="28"/>
      <c r="M795" s="51"/>
      <c r="N795" s="52"/>
      <c r="O795" s="52"/>
      <c r="P795" s="52"/>
      <c r="Q795" s="52"/>
      <c r="R795" s="50"/>
      <c r="S795" s="52"/>
      <c r="T795" s="52"/>
      <c r="U795" s="52"/>
      <c r="V795" s="52"/>
      <c r="W795" s="50"/>
    </row>
    <row r="796" ht="14.25" customHeight="1">
      <c r="F796" s="28"/>
      <c r="K796" s="28"/>
      <c r="M796" s="51"/>
      <c r="N796" s="52"/>
      <c r="O796" s="52"/>
      <c r="P796" s="52"/>
      <c r="Q796" s="52"/>
      <c r="R796" s="50"/>
      <c r="S796" s="52"/>
      <c r="T796" s="52"/>
      <c r="U796" s="52"/>
      <c r="V796" s="52"/>
      <c r="W796" s="50"/>
    </row>
    <row r="797" ht="14.25" customHeight="1">
      <c r="F797" s="28"/>
      <c r="K797" s="28"/>
      <c r="M797" s="51"/>
      <c r="N797" s="52"/>
      <c r="O797" s="52"/>
      <c r="P797" s="52"/>
      <c r="Q797" s="52"/>
      <c r="R797" s="50"/>
      <c r="S797" s="52"/>
      <c r="T797" s="52"/>
      <c r="U797" s="52"/>
      <c r="V797" s="52"/>
      <c r="W797" s="50"/>
    </row>
    <row r="798" ht="14.25" customHeight="1">
      <c r="F798" s="28"/>
      <c r="K798" s="28"/>
      <c r="M798" s="51"/>
      <c r="N798" s="52"/>
      <c r="O798" s="52"/>
      <c r="P798" s="52"/>
      <c r="Q798" s="52"/>
      <c r="R798" s="50"/>
      <c r="S798" s="52"/>
      <c r="T798" s="52"/>
      <c r="U798" s="52"/>
      <c r="V798" s="52"/>
      <c r="W798" s="50"/>
    </row>
    <row r="799" ht="14.25" customHeight="1">
      <c r="F799" s="28"/>
      <c r="K799" s="28"/>
      <c r="M799" s="51"/>
      <c r="N799" s="52"/>
      <c r="O799" s="52"/>
      <c r="P799" s="52"/>
      <c r="Q799" s="52"/>
      <c r="R799" s="50"/>
      <c r="S799" s="52"/>
      <c r="T799" s="52"/>
      <c r="U799" s="52"/>
      <c r="V799" s="52"/>
      <c r="W799" s="50"/>
    </row>
    <row r="800" ht="14.25" customHeight="1">
      <c r="F800" s="28"/>
      <c r="K800" s="28"/>
      <c r="M800" s="51"/>
      <c r="N800" s="52"/>
      <c r="O800" s="52"/>
      <c r="P800" s="52"/>
      <c r="Q800" s="52"/>
      <c r="R800" s="50"/>
      <c r="S800" s="52"/>
      <c r="T800" s="52"/>
      <c r="U800" s="52"/>
      <c r="V800" s="52"/>
      <c r="W800" s="50"/>
    </row>
    <row r="801" ht="14.25" customHeight="1">
      <c r="F801" s="28"/>
      <c r="K801" s="28"/>
      <c r="M801" s="51"/>
      <c r="N801" s="52"/>
      <c r="O801" s="52"/>
      <c r="P801" s="52"/>
      <c r="Q801" s="52"/>
      <c r="R801" s="50"/>
      <c r="S801" s="52"/>
      <c r="T801" s="52"/>
      <c r="U801" s="52"/>
      <c r="V801" s="52"/>
      <c r="W801" s="50"/>
    </row>
    <row r="802" ht="14.25" customHeight="1">
      <c r="F802" s="28"/>
      <c r="K802" s="28"/>
      <c r="M802" s="51"/>
      <c r="N802" s="52"/>
      <c r="O802" s="52"/>
      <c r="P802" s="52"/>
      <c r="Q802" s="52"/>
      <c r="R802" s="50"/>
      <c r="S802" s="52"/>
      <c r="T802" s="52"/>
      <c r="U802" s="52"/>
      <c r="V802" s="52"/>
      <c r="W802" s="50"/>
    </row>
    <row r="803" ht="14.25" customHeight="1">
      <c r="F803" s="28"/>
      <c r="K803" s="28"/>
      <c r="M803" s="51"/>
      <c r="N803" s="52"/>
      <c r="O803" s="52"/>
      <c r="P803" s="52"/>
      <c r="Q803" s="52"/>
      <c r="R803" s="50"/>
      <c r="S803" s="52"/>
      <c r="T803" s="52"/>
      <c r="U803" s="52"/>
      <c r="V803" s="52"/>
      <c r="W803" s="50"/>
    </row>
    <row r="804" ht="14.25" customHeight="1">
      <c r="F804" s="28"/>
      <c r="K804" s="28"/>
      <c r="M804" s="51"/>
      <c r="N804" s="52"/>
      <c r="O804" s="52"/>
      <c r="P804" s="52"/>
      <c r="Q804" s="52"/>
      <c r="R804" s="50"/>
      <c r="S804" s="52"/>
      <c r="T804" s="52"/>
      <c r="U804" s="52"/>
      <c r="V804" s="52"/>
      <c r="W804" s="50"/>
    </row>
    <row r="805" ht="14.25" customHeight="1">
      <c r="F805" s="28"/>
      <c r="K805" s="28"/>
      <c r="M805" s="51"/>
      <c r="N805" s="52"/>
      <c r="O805" s="52"/>
      <c r="P805" s="52"/>
      <c r="Q805" s="52"/>
      <c r="R805" s="50"/>
      <c r="S805" s="52"/>
      <c r="T805" s="52"/>
      <c r="U805" s="52"/>
      <c r="V805" s="52"/>
      <c r="W805" s="50"/>
    </row>
    <row r="806" ht="14.25" customHeight="1">
      <c r="F806" s="28"/>
      <c r="K806" s="28"/>
      <c r="M806" s="51"/>
      <c r="N806" s="52"/>
      <c r="O806" s="52"/>
      <c r="P806" s="52"/>
      <c r="Q806" s="52"/>
      <c r="R806" s="50"/>
      <c r="S806" s="52"/>
      <c r="T806" s="52"/>
      <c r="U806" s="52"/>
      <c r="V806" s="52"/>
      <c r="W806" s="50"/>
    </row>
    <row r="807" ht="14.25" customHeight="1">
      <c r="F807" s="28"/>
      <c r="K807" s="28"/>
      <c r="M807" s="51"/>
      <c r="N807" s="52"/>
      <c r="O807" s="52"/>
      <c r="P807" s="52"/>
      <c r="Q807" s="52"/>
      <c r="R807" s="50"/>
      <c r="S807" s="52"/>
      <c r="T807" s="52"/>
      <c r="U807" s="52"/>
      <c r="V807" s="52"/>
      <c r="W807" s="50"/>
    </row>
    <row r="808" ht="14.25" customHeight="1">
      <c r="F808" s="28"/>
      <c r="K808" s="28"/>
      <c r="M808" s="51"/>
      <c r="N808" s="52"/>
      <c r="O808" s="52"/>
      <c r="P808" s="52"/>
      <c r="Q808" s="52"/>
      <c r="R808" s="50"/>
      <c r="S808" s="52"/>
      <c r="T808" s="52"/>
      <c r="U808" s="52"/>
      <c r="V808" s="52"/>
      <c r="W808" s="50"/>
    </row>
    <row r="809" ht="14.25" customHeight="1">
      <c r="F809" s="28"/>
      <c r="K809" s="28"/>
      <c r="M809" s="51"/>
      <c r="N809" s="52"/>
      <c r="O809" s="52"/>
      <c r="P809" s="52"/>
      <c r="Q809" s="52"/>
      <c r="R809" s="50"/>
      <c r="S809" s="52"/>
      <c r="T809" s="52"/>
      <c r="U809" s="52"/>
      <c r="V809" s="52"/>
      <c r="W809" s="50"/>
    </row>
    <row r="810" ht="14.25" customHeight="1">
      <c r="F810" s="28"/>
      <c r="K810" s="28"/>
      <c r="M810" s="51"/>
      <c r="N810" s="52"/>
      <c r="O810" s="52"/>
      <c r="P810" s="52"/>
      <c r="Q810" s="52"/>
      <c r="R810" s="50"/>
      <c r="S810" s="52"/>
      <c r="T810" s="52"/>
      <c r="U810" s="52"/>
      <c r="V810" s="52"/>
      <c r="W810" s="50"/>
    </row>
    <row r="811" ht="14.25" customHeight="1">
      <c r="F811" s="28"/>
      <c r="K811" s="28"/>
      <c r="M811" s="51"/>
      <c r="N811" s="52"/>
      <c r="O811" s="52"/>
      <c r="P811" s="52"/>
      <c r="Q811" s="52"/>
      <c r="R811" s="50"/>
      <c r="S811" s="52"/>
      <c r="T811" s="52"/>
      <c r="U811" s="52"/>
      <c r="V811" s="52"/>
      <c r="W811" s="50"/>
    </row>
    <row r="812" ht="14.25" customHeight="1">
      <c r="F812" s="28"/>
      <c r="K812" s="28"/>
      <c r="M812" s="51"/>
      <c r="N812" s="52"/>
      <c r="O812" s="52"/>
      <c r="P812" s="52"/>
      <c r="Q812" s="52"/>
      <c r="R812" s="50"/>
      <c r="S812" s="52"/>
      <c r="T812" s="52"/>
      <c r="U812" s="52"/>
      <c r="V812" s="52"/>
      <c r="W812" s="50"/>
    </row>
    <row r="813" ht="14.25" customHeight="1">
      <c r="F813" s="28"/>
      <c r="K813" s="28"/>
      <c r="M813" s="51"/>
      <c r="N813" s="52"/>
      <c r="O813" s="52"/>
      <c r="P813" s="52"/>
      <c r="Q813" s="52"/>
      <c r="R813" s="50"/>
      <c r="S813" s="52"/>
      <c r="T813" s="52"/>
      <c r="U813" s="52"/>
      <c r="V813" s="52"/>
      <c r="W813" s="50"/>
    </row>
    <row r="814" ht="14.25" customHeight="1">
      <c r="F814" s="28"/>
      <c r="K814" s="28"/>
      <c r="M814" s="51"/>
      <c r="N814" s="52"/>
      <c r="O814" s="52"/>
      <c r="P814" s="52"/>
      <c r="Q814" s="52"/>
      <c r="R814" s="50"/>
      <c r="S814" s="52"/>
      <c r="T814" s="52"/>
      <c r="U814" s="52"/>
      <c r="V814" s="52"/>
      <c r="W814" s="50"/>
    </row>
    <row r="815" ht="14.25" customHeight="1">
      <c r="F815" s="28"/>
      <c r="K815" s="28"/>
      <c r="M815" s="51"/>
      <c r="N815" s="52"/>
      <c r="O815" s="52"/>
      <c r="P815" s="52"/>
      <c r="Q815" s="52"/>
      <c r="R815" s="50"/>
      <c r="S815" s="52"/>
      <c r="T815" s="52"/>
      <c r="U815" s="52"/>
      <c r="V815" s="52"/>
      <c r="W815" s="50"/>
    </row>
    <row r="816" ht="14.25" customHeight="1">
      <c r="F816" s="28"/>
      <c r="K816" s="28"/>
      <c r="M816" s="51"/>
      <c r="N816" s="52"/>
      <c r="O816" s="52"/>
      <c r="P816" s="52"/>
      <c r="Q816" s="52"/>
      <c r="R816" s="50"/>
      <c r="S816" s="52"/>
      <c r="T816" s="52"/>
      <c r="U816" s="52"/>
      <c r="V816" s="52"/>
      <c r="W816" s="50"/>
    </row>
    <row r="817" ht="14.25" customHeight="1">
      <c r="F817" s="28"/>
      <c r="K817" s="28"/>
      <c r="M817" s="51"/>
      <c r="N817" s="52"/>
      <c r="O817" s="52"/>
      <c r="P817" s="52"/>
      <c r="Q817" s="52"/>
      <c r="R817" s="50"/>
      <c r="S817" s="52"/>
      <c r="T817" s="52"/>
      <c r="U817" s="52"/>
      <c r="V817" s="52"/>
      <c r="W817" s="50"/>
    </row>
    <row r="818" ht="14.25" customHeight="1">
      <c r="F818" s="28"/>
      <c r="K818" s="28"/>
      <c r="M818" s="51"/>
      <c r="N818" s="52"/>
      <c r="O818" s="52"/>
      <c r="P818" s="52"/>
      <c r="Q818" s="52"/>
      <c r="R818" s="50"/>
      <c r="S818" s="52"/>
      <c r="T818" s="52"/>
      <c r="U818" s="52"/>
      <c r="V818" s="52"/>
      <c r="W818" s="50"/>
    </row>
    <row r="819" ht="14.25" customHeight="1">
      <c r="F819" s="28"/>
      <c r="K819" s="28"/>
      <c r="M819" s="51"/>
      <c r="N819" s="52"/>
      <c r="O819" s="52"/>
      <c r="P819" s="52"/>
      <c r="Q819" s="52"/>
      <c r="R819" s="50"/>
      <c r="S819" s="52"/>
      <c r="T819" s="52"/>
      <c r="U819" s="52"/>
      <c r="V819" s="52"/>
      <c r="W819" s="50"/>
    </row>
    <row r="820" ht="14.25" customHeight="1">
      <c r="F820" s="28"/>
      <c r="K820" s="28"/>
      <c r="M820" s="51"/>
      <c r="N820" s="52"/>
      <c r="O820" s="52"/>
      <c r="P820" s="52"/>
      <c r="Q820" s="52"/>
      <c r="R820" s="50"/>
      <c r="S820" s="52"/>
      <c r="T820" s="52"/>
      <c r="U820" s="52"/>
      <c r="V820" s="52"/>
      <c r="W820" s="50"/>
    </row>
    <row r="821" ht="14.25" customHeight="1">
      <c r="F821" s="28"/>
      <c r="K821" s="28"/>
      <c r="M821" s="51"/>
      <c r="N821" s="52"/>
      <c r="O821" s="52"/>
      <c r="P821" s="52"/>
      <c r="Q821" s="52"/>
      <c r="R821" s="50"/>
      <c r="S821" s="52"/>
      <c r="T821" s="52"/>
      <c r="U821" s="52"/>
      <c r="V821" s="52"/>
      <c r="W821" s="50"/>
    </row>
    <row r="822" ht="14.25" customHeight="1">
      <c r="F822" s="28"/>
      <c r="K822" s="28"/>
      <c r="M822" s="51"/>
      <c r="N822" s="52"/>
      <c r="O822" s="52"/>
      <c r="P822" s="52"/>
      <c r="Q822" s="52"/>
      <c r="R822" s="50"/>
      <c r="S822" s="52"/>
      <c r="T822" s="52"/>
      <c r="U822" s="52"/>
      <c r="V822" s="52"/>
      <c r="W822" s="50"/>
    </row>
    <row r="823" ht="14.25" customHeight="1">
      <c r="F823" s="28"/>
      <c r="K823" s="28"/>
      <c r="M823" s="51"/>
      <c r="N823" s="52"/>
      <c r="O823" s="52"/>
      <c r="P823" s="52"/>
      <c r="Q823" s="52"/>
      <c r="R823" s="50"/>
      <c r="S823" s="52"/>
      <c r="T823" s="52"/>
      <c r="U823" s="52"/>
      <c r="V823" s="52"/>
      <c r="W823" s="50"/>
    </row>
    <row r="824" ht="14.25" customHeight="1">
      <c r="F824" s="28"/>
      <c r="K824" s="28"/>
      <c r="M824" s="51"/>
      <c r="N824" s="52"/>
      <c r="O824" s="52"/>
      <c r="P824" s="52"/>
      <c r="Q824" s="52"/>
      <c r="R824" s="50"/>
      <c r="S824" s="52"/>
      <c r="T824" s="52"/>
      <c r="U824" s="52"/>
      <c r="V824" s="52"/>
      <c r="W824" s="50"/>
    </row>
    <row r="825" ht="14.25" customHeight="1">
      <c r="F825" s="28"/>
      <c r="K825" s="28"/>
      <c r="M825" s="51"/>
      <c r="N825" s="52"/>
      <c r="O825" s="52"/>
      <c r="P825" s="52"/>
      <c r="Q825" s="52"/>
      <c r="R825" s="50"/>
      <c r="S825" s="52"/>
      <c r="T825" s="52"/>
      <c r="U825" s="52"/>
      <c r="V825" s="52"/>
      <c r="W825" s="50"/>
    </row>
    <row r="826" ht="14.25" customHeight="1">
      <c r="F826" s="28"/>
      <c r="K826" s="28"/>
      <c r="M826" s="51"/>
      <c r="N826" s="52"/>
      <c r="O826" s="52"/>
      <c r="P826" s="52"/>
      <c r="Q826" s="52"/>
      <c r="R826" s="50"/>
      <c r="S826" s="52"/>
      <c r="T826" s="52"/>
      <c r="U826" s="52"/>
      <c r="V826" s="52"/>
      <c r="W826" s="50"/>
    </row>
    <row r="827" ht="14.25" customHeight="1">
      <c r="F827" s="28"/>
      <c r="K827" s="28"/>
      <c r="M827" s="51"/>
      <c r="N827" s="52"/>
      <c r="O827" s="52"/>
      <c r="P827" s="52"/>
      <c r="Q827" s="52"/>
      <c r="R827" s="50"/>
      <c r="S827" s="52"/>
      <c r="T827" s="52"/>
      <c r="U827" s="52"/>
      <c r="V827" s="52"/>
      <c r="W827" s="50"/>
    </row>
    <row r="828" ht="14.25" customHeight="1">
      <c r="F828" s="28"/>
      <c r="K828" s="28"/>
      <c r="M828" s="51"/>
      <c r="N828" s="52"/>
      <c r="O828" s="52"/>
      <c r="P828" s="52"/>
      <c r="Q828" s="52"/>
      <c r="R828" s="50"/>
      <c r="S828" s="52"/>
      <c r="T828" s="52"/>
      <c r="U828" s="52"/>
      <c r="V828" s="52"/>
      <c r="W828" s="50"/>
    </row>
    <row r="829" ht="14.25" customHeight="1">
      <c r="F829" s="28"/>
      <c r="K829" s="28"/>
      <c r="M829" s="51"/>
      <c r="N829" s="52"/>
      <c r="O829" s="52"/>
      <c r="P829" s="52"/>
      <c r="Q829" s="52"/>
      <c r="R829" s="50"/>
      <c r="S829" s="52"/>
      <c r="T829" s="52"/>
      <c r="U829" s="52"/>
      <c r="V829" s="52"/>
      <c r="W829" s="50"/>
    </row>
    <row r="830" ht="14.25" customHeight="1">
      <c r="F830" s="28"/>
      <c r="K830" s="28"/>
      <c r="M830" s="51"/>
      <c r="N830" s="52"/>
      <c r="O830" s="52"/>
      <c r="P830" s="52"/>
      <c r="Q830" s="52"/>
      <c r="R830" s="50"/>
      <c r="S830" s="52"/>
      <c r="T830" s="52"/>
      <c r="U830" s="52"/>
      <c r="V830" s="52"/>
      <c r="W830" s="50"/>
    </row>
    <row r="831" ht="14.25" customHeight="1">
      <c r="F831" s="28"/>
      <c r="K831" s="28"/>
      <c r="M831" s="51"/>
      <c r="N831" s="52"/>
      <c r="O831" s="52"/>
      <c r="P831" s="52"/>
      <c r="Q831" s="52"/>
      <c r="R831" s="50"/>
      <c r="S831" s="52"/>
      <c r="T831" s="52"/>
      <c r="U831" s="52"/>
      <c r="V831" s="52"/>
      <c r="W831" s="50"/>
    </row>
    <row r="832" ht="14.25" customHeight="1">
      <c r="F832" s="28"/>
      <c r="K832" s="28"/>
      <c r="M832" s="51"/>
      <c r="N832" s="52"/>
      <c r="O832" s="52"/>
      <c r="P832" s="52"/>
      <c r="Q832" s="52"/>
      <c r="R832" s="50"/>
      <c r="S832" s="52"/>
      <c r="T832" s="52"/>
      <c r="U832" s="52"/>
      <c r="V832" s="52"/>
      <c r="W832" s="50"/>
    </row>
    <row r="833" ht="14.25" customHeight="1">
      <c r="F833" s="28"/>
      <c r="K833" s="28"/>
      <c r="M833" s="51"/>
      <c r="N833" s="52"/>
      <c r="O833" s="52"/>
      <c r="P833" s="52"/>
      <c r="Q833" s="52"/>
      <c r="R833" s="50"/>
      <c r="S833" s="52"/>
      <c r="T833" s="52"/>
      <c r="U833" s="52"/>
      <c r="V833" s="52"/>
      <c r="W833" s="50"/>
    </row>
    <row r="834" ht="14.25" customHeight="1">
      <c r="F834" s="28"/>
      <c r="K834" s="28"/>
      <c r="M834" s="51"/>
      <c r="N834" s="52"/>
      <c r="O834" s="52"/>
      <c r="P834" s="52"/>
      <c r="Q834" s="52"/>
      <c r="R834" s="50"/>
      <c r="S834" s="52"/>
      <c r="T834" s="52"/>
      <c r="U834" s="52"/>
      <c r="V834" s="52"/>
      <c r="W834" s="50"/>
    </row>
    <row r="835" ht="14.25" customHeight="1">
      <c r="F835" s="28"/>
      <c r="K835" s="28"/>
      <c r="M835" s="51"/>
      <c r="N835" s="52"/>
      <c r="O835" s="52"/>
      <c r="P835" s="52"/>
      <c r="Q835" s="52"/>
      <c r="R835" s="50"/>
      <c r="S835" s="52"/>
      <c r="T835" s="52"/>
      <c r="U835" s="52"/>
      <c r="V835" s="52"/>
      <c r="W835" s="50"/>
    </row>
    <row r="836" ht="14.25" customHeight="1">
      <c r="F836" s="28"/>
      <c r="K836" s="28"/>
      <c r="M836" s="51"/>
      <c r="N836" s="52"/>
      <c r="O836" s="52"/>
      <c r="P836" s="52"/>
      <c r="Q836" s="52"/>
      <c r="R836" s="50"/>
      <c r="S836" s="52"/>
      <c r="T836" s="52"/>
      <c r="U836" s="52"/>
      <c r="V836" s="52"/>
      <c r="W836" s="50"/>
    </row>
    <row r="837" ht="14.25" customHeight="1">
      <c r="F837" s="28"/>
      <c r="K837" s="28"/>
      <c r="M837" s="51"/>
      <c r="N837" s="52"/>
      <c r="O837" s="52"/>
      <c r="P837" s="52"/>
      <c r="Q837" s="52"/>
      <c r="R837" s="50"/>
      <c r="S837" s="52"/>
      <c r="T837" s="52"/>
      <c r="U837" s="52"/>
      <c r="V837" s="52"/>
      <c r="W837" s="50"/>
    </row>
    <row r="838" ht="14.25" customHeight="1">
      <c r="F838" s="28"/>
      <c r="K838" s="28"/>
      <c r="M838" s="51"/>
      <c r="N838" s="52"/>
      <c r="O838" s="52"/>
      <c r="P838" s="52"/>
      <c r="Q838" s="52"/>
      <c r="R838" s="50"/>
      <c r="S838" s="52"/>
      <c r="T838" s="52"/>
      <c r="U838" s="52"/>
      <c r="V838" s="52"/>
      <c r="W838" s="50"/>
    </row>
    <row r="839" ht="14.25" customHeight="1">
      <c r="F839" s="28"/>
      <c r="K839" s="28"/>
      <c r="M839" s="51"/>
      <c r="N839" s="52"/>
      <c r="O839" s="52"/>
      <c r="P839" s="52"/>
      <c r="Q839" s="52"/>
      <c r="R839" s="50"/>
      <c r="S839" s="52"/>
      <c r="T839" s="52"/>
      <c r="U839" s="52"/>
      <c r="V839" s="52"/>
      <c r="W839" s="50"/>
    </row>
    <row r="840" ht="14.25" customHeight="1">
      <c r="F840" s="28"/>
      <c r="K840" s="28"/>
      <c r="M840" s="51"/>
      <c r="N840" s="52"/>
      <c r="O840" s="52"/>
      <c r="P840" s="52"/>
      <c r="Q840" s="52"/>
      <c r="R840" s="50"/>
      <c r="S840" s="52"/>
      <c r="T840" s="52"/>
      <c r="U840" s="52"/>
      <c r="V840" s="52"/>
      <c r="W840" s="50"/>
    </row>
    <row r="841" ht="14.25" customHeight="1">
      <c r="F841" s="28"/>
      <c r="K841" s="28"/>
      <c r="M841" s="51"/>
      <c r="N841" s="52"/>
      <c r="O841" s="52"/>
      <c r="P841" s="52"/>
      <c r="Q841" s="52"/>
      <c r="R841" s="50"/>
      <c r="S841" s="52"/>
      <c r="T841" s="52"/>
      <c r="U841" s="52"/>
      <c r="V841" s="52"/>
      <c r="W841" s="50"/>
    </row>
    <row r="842" ht="14.25" customHeight="1">
      <c r="F842" s="28"/>
      <c r="K842" s="28"/>
      <c r="M842" s="51"/>
      <c r="N842" s="52"/>
      <c r="O842" s="52"/>
      <c r="P842" s="52"/>
      <c r="Q842" s="52"/>
      <c r="R842" s="50"/>
      <c r="S842" s="52"/>
      <c r="T842" s="52"/>
      <c r="U842" s="52"/>
      <c r="V842" s="52"/>
      <c r="W842" s="50"/>
    </row>
    <row r="843" ht="14.25" customHeight="1">
      <c r="F843" s="28"/>
      <c r="K843" s="28"/>
      <c r="M843" s="51"/>
      <c r="N843" s="52"/>
      <c r="O843" s="52"/>
      <c r="P843" s="52"/>
      <c r="Q843" s="52"/>
      <c r="R843" s="50"/>
      <c r="S843" s="52"/>
      <c r="T843" s="52"/>
      <c r="U843" s="52"/>
      <c r="V843" s="52"/>
      <c r="W843" s="50"/>
    </row>
    <row r="844" ht="14.25" customHeight="1">
      <c r="F844" s="28"/>
      <c r="K844" s="28"/>
      <c r="M844" s="51"/>
      <c r="N844" s="52"/>
      <c r="O844" s="52"/>
      <c r="P844" s="52"/>
      <c r="Q844" s="52"/>
      <c r="R844" s="50"/>
      <c r="S844" s="52"/>
      <c r="T844" s="52"/>
      <c r="U844" s="52"/>
      <c r="V844" s="52"/>
      <c r="W844" s="50"/>
    </row>
    <row r="845" ht="14.25" customHeight="1">
      <c r="F845" s="28"/>
      <c r="K845" s="28"/>
      <c r="M845" s="51"/>
      <c r="N845" s="52"/>
      <c r="O845" s="52"/>
      <c r="P845" s="52"/>
      <c r="Q845" s="52"/>
      <c r="R845" s="50"/>
      <c r="S845" s="52"/>
      <c r="T845" s="52"/>
      <c r="U845" s="52"/>
      <c r="V845" s="52"/>
      <c r="W845" s="50"/>
    </row>
    <row r="846" ht="14.25" customHeight="1">
      <c r="F846" s="28"/>
      <c r="K846" s="28"/>
      <c r="M846" s="51"/>
      <c r="N846" s="52"/>
      <c r="O846" s="52"/>
      <c r="P846" s="52"/>
      <c r="Q846" s="52"/>
      <c r="R846" s="50"/>
      <c r="S846" s="52"/>
      <c r="T846" s="52"/>
      <c r="U846" s="52"/>
      <c r="V846" s="52"/>
      <c r="W846" s="50"/>
    </row>
    <row r="847" ht="14.25" customHeight="1">
      <c r="F847" s="28"/>
      <c r="K847" s="28"/>
      <c r="M847" s="51"/>
      <c r="N847" s="52"/>
      <c r="O847" s="52"/>
      <c r="P847" s="52"/>
      <c r="Q847" s="52"/>
      <c r="R847" s="50"/>
      <c r="S847" s="52"/>
      <c r="T847" s="52"/>
      <c r="U847" s="52"/>
      <c r="V847" s="52"/>
      <c r="W847" s="50"/>
    </row>
    <row r="848" ht="14.25" customHeight="1">
      <c r="F848" s="28"/>
      <c r="K848" s="28"/>
      <c r="M848" s="51"/>
      <c r="N848" s="52"/>
      <c r="O848" s="52"/>
      <c r="P848" s="52"/>
      <c r="Q848" s="52"/>
      <c r="R848" s="50"/>
      <c r="S848" s="52"/>
      <c r="T848" s="52"/>
      <c r="U848" s="52"/>
      <c r="V848" s="52"/>
      <c r="W848" s="50"/>
    </row>
    <row r="849" ht="14.25" customHeight="1">
      <c r="F849" s="28"/>
      <c r="K849" s="28"/>
      <c r="M849" s="51"/>
      <c r="N849" s="52"/>
      <c r="O849" s="52"/>
      <c r="P849" s="52"/>
      <c r="Q849" s="52"/>
      <c r="R849" s="50"/>
      <c r="S849" s="52"/>
      <c r="T849" s="52"/>
      <c r="U849" s="52"/>
      <c r="V849" s="52"/>
      <c r="W849" s="50"/>
    </row>
    <row r="850" ht="14.25" customHeight="1">
      <c r="F850" s="28"/>
      <c r="K850" s="28"/>
      <c r="M850" s="51"/>
      <c r="N850" s="52"/>
      <c r="O850" s="52"/>
      <c r="P850" s="52"/>
      <c r="Q850" s="52"/>
      <c r="R850" s="50"/>
      <c r="S850" s="52"/>
      <c r="T850" s="52"/>
      <c r="U850" s="52"/>
      <c r="V850" s="52"/>
      <c r="W850" s="50"/>
    </row>
    <row r="851" ht="14.25" customHeight="1">
      <c r="F851" s="28"/>
      <c r="K851" s="28"/>
      <c r="M851" s="51"/>
      <c r="N851" s="52"/>
      <c r="O851" s="52"/>
      <c r="P851" s="52"/>
      <c r="Q851" s="52"/>
      <c r="R851" s="50"/>
      <c r="S851" s="52"/>
      <c r="T851" s="52"/>
      <c r="U851" s="52"/>
      <c r="V851" s="52"/>
      <c r="W851" s="50"/>
    </row>
    <row r="852" ht="14.25" customHeight="1">
      <c r="F852" s="28"/>
      <c r="K852" s="28"/>
      <c r="M852" s="51"/>
      <c r="N852" s="52"/>
      <c r="O852" s="52"/>
      <c r="P852" s="52"/>
      <c r="Q852" s="52"/>
      <c r="R852" s="50"/>
      <c r="S852" s="52"/>
      <c r="T852" s="52"/>
      <c r="U852" s="52"/>
      <c r="V852" s="52"/>
      <c r="W852" s="50"/>
    </row>
    <row r="853" ht="14.25" customHeight="1">
      <c r="F853" s="28"/>
      <c r="K853" s="28"/>
      <c r="M853" s="51"/>
      <c r="N853" s="52"/>
      <c r="O853" s="52"/>
      <c r="P853" s="52"/>
      <c r="Q853" s="52"/>
      <c r="R853" s="50"/>
      <c r="S853" s="52"/>
      <c r="T853" s="52"/>
      <c r="U853" s="52"/>
      <c r="V853" s="52"/>
      <c r="W853" s="50"/>
    </row>
    <row r="854" ht="14.25" customHeight="1">
      <c r="F854" s="28"/>
      <c r="K854" s="28"/>
      <c r="M854" s="51"/>
      <c r="N854" s="52"/>
      <c r="O854" s="52"/>
      <c r="P854" s="52"/>
      <c r="Q854" s="52"/>
      <c r="R854" s="50"/>
      <c r="S854" s="52"/>
      <c r="T854" s="52"/>
      <c r="U854" s="52"/>
      <c r="V854" s="52"/>
      <c r="W854" s="50"/>
    </row>
    <row r="855" ht="14.25" customHeight="1">
      <c r="F855" s="28"/>
      <c r="K855" s="28"/>
      <c r="M855" s="51"/>
      <c r="N855" s="52"/>
      <c r="O855" s="52"/>
      <c r="P855" s="52"/>
      <c r="Q855" s="52"/>
      <c r="R855" s="50"/>
      <c r="S855" s="52"/>
      <c r="T855" s="52"/>
      <c r="U855" s="52"/>
      <c r="V855" s="52"/>
      <c r="W855" s="50"/>
    </row>
    <row r="856" ht="14.25" customHeight="1">
      <c r="F856" s="28"/>
      <c r="K856" s="28"/>
      <c r="M856" s="51"/>
      <c r="N856" s="52"/>
      <c r="O856" s="52"/>
      <c r="P856" s="52"/>
      <c r="Q856" s="52"/>
      <c r="R856" s="50"/>
      <c r="S856" s="52"/>
      <c r="T856" s="52"/>
      <c r="U856" s="52"/>
      <c r="V856" s="52"/>
      <c r="W856" s="50"/>
    </row>
    <row r="857" ht="14.25" customHeight="1">
      <c r="F857" s="28"/>
      <c r="K857" s="28"/>
      <c r="M857" s="51"/>
      <c r="N857" s="52"/>
      <c r="O857" s="52"/>
      <c r="P857" s="52"/>
      <c r="Q857" s="52"/>
      <c r="R857" s="50"/>
      <c r="S857" s="52"/>
      <c r="T857" s="52"/>
      <c r="U857" s="52"/>
      <c r="V857" s="52"/>
      <c r="W857" s="50"/>
    </row>
    <row r="858" ht="14.25" customHeight="1">
      <c r="F858" s="28"/>
      <c r="K858" s="28"/>
      <c r="M858" s="51"/>
      <c r="N858" s="52"/>
      <c r="O858" s="52"/>
      <c r="P858" s="52"/>
      <c r="Q858" s="52"/>
      <c r="R858" s="50"/>
      <c r="S858" s="52"/>
      <c r="T858" s="52"/>
      <c r="U858" s="52"/>
      <c r="V858" s="52"/>
      <c r="W858" s="50"/>
    </row>
    <row r="859" ht="14.25" customHeight="1">
      <c r="F859" s="28"/>
      <c r="K859" s="28"/>
      <c r="M859" s="51"/>
      <c r="N859" s="52"/>
      <c r="O859" s="52"/>
      <c r="P859" s="52"/>
      <c r="Q859" s="52"/>
      <c r="R859" s="50"/>
      <c r="S859" s="52"/>
      <c r="T859" s="52"/>
      <c r="U859" s="52"/>
      <c r="V859" s="52"/>
      <c r="W859" s="50"/>
    </row>
    <row r="860" ht="14.25" customHeight="1">
      <c r="F860" s="28"/>
      <c r="K860" s="28"/>
      <c r="M860" s="51"/>
      <c r="N860" s="52"/>
      <c r="O860" s="52"/>
      <c r="P860" s="52"/>
      <c r="Q860" s="52"/>
      <c r="R860" s="50"/>
      <c r="S860" s="52"/>
      <c r="T860" s="52"/>
      <c r="U860" s="52"/>
      <c r="V860" s="52"/>
      <c r="W860" s="50"/>
    </row>
    <row r="861" ht="14.25" customHeight="1">
      <c r="F861" s="28"/>
      <c r="K861" s="28"/>
      <c r="M861" s="51"/>
      <c r="N861" s="52"/>
      <c r="O861" s="52"/>
      <c r="P861" s="52"/>
      <c r="Q861" s="52"/>
      <c r="R861" s="50"/>
      <c r="S861" s="52"/>
      <c r="T861" s="52"/>
      <c r="U861" s="52"/>
      <c r="V861" s="52"/>
      <c r="W861" s="50"/>
    </row>
    <row r="862" ht="14.25" customHeight="1">
      <c r="F862" s="28"/>
      <c r="K862" s="28"/>
      <c r="M862" s="51"/>
      <c r="N862" s="52"/>
      <c r="O862" s="52"/>
      <c r="P862" s="52"/>
      <c r="Q862" s="52"/>
      <c r="R862" s="50"/>
      <c r="S862" s="52"/>
      <c r="T862" s="52"/>
      <c r="U862" s="52"/>
      <c r="V862" s="52"/>
      <c r="W862" s="50"/>
    </row>
    <row r="863" ht="14.25" customHeight="1">
      <c r="F863" s="28"/>
      <c r="K863" s="28"/>
      <c r="M863" s="51"/>
      <c r="N863" s="52"/>
      <c r="O863" s="52"/>
      <c r="P863" s="52"/>
      <c r="Q863" s="52"/>
      <c r="R863" s="50"/>
      <c r="S863" s="52"/>
      <c r="T863" s="52"/>
      <c r="U863" s="52"/>
      <c r="V863" s="52"/>
      <c r="W863" s="50"/>
    </row>
    <row r="864" ht="14.25" customHeight="1">
      <c r="F864" s="28"/>
      <c r="K864" s="28"/>
      <c r="M864" s="51"/>
      <c r="N864" s="52"/>
      <c r="O864" s="52"/>
      <c r="P864" s="52"/>
      <c r="Q864" s="52"/>
      <c r="R864" s="50"/>
      <c r="S864" s="52"/>
      <c r="T864" s="52"/>
      <c r="U864" s="52"/>
      <c r="V864" s="52"/>
      <c r="W864" s="50"/>
    </row>
    <row r="865" ht="14.25" customHeight="1">
      <c r="F865" s="28"/>
      <c r="K865" s="28"/>
      <c r="M865" s="51"/>
      <c r="N865" s="52"/>
      <c r="O865" s="52"/>
      <c r="P865" s="52"/>
      <c r="Q865" s="52"/>
      <c r="R865" s="50"/>
      <c r="S865" s="52"/>
      <c r="T865" s="52"/>
      <c r="U865" s="52"/>
      <c r="V865" s="52"/>
      <c r="W865" s="50"/>
    </row>
    <row r="866" ht="14.25" customHeight="1">
      <c r="F866" s="28"/>
      <c r="K866" s="28"/>
      <c r="M866" s="51"/>
      <c r="N866" s="52"/>
      <c r="O866" s="52"/>
      <c r="P866" s="52"/>
      <c r="Q866" s="52"/>
      <c r="R866" s="50"/>
      <c r="S866" s="52"/>
      <c r="T866" s="52"/>
      <c r="U866" s="52"/>
      <c r="V866" s="52"/>
      <c r="W866" s="50"/>
    </row>
    <row r="867" ht="14.25" customHeight="1">
      <c r="F867" s="28"/>
      <c r="K867" s="28"/>
      <c r="M867" s="51"/>
      <c r="N867" s="52"/>
      <c r="O867" s="52"/>
      <c r="P867" s="52"/>
      <c r="Q867" s="52"/>
      <c r="R867" s="50"/>
      <c r="S867" s="52"/>
      <c r="T867" s="52"/>
      <c r="U867" s="52"/>
      <c r="V867" s="52"/>
      <c r="W867" s="50"/>
    </row>
    <row r="868" ht="14.25" customHeight="1">
      <c r="F868" s="28"/>
      <c r="K868" s="28"/>
      <c r="M868" s="51"/>
      <c r="N868" s="52"/>
      <c r="O868" s="52"/>
      <c r="P868" s="52"/>
      <c r="Q868" s="52"/>
      <c r="R868" s="50"/>
      <c r="S868" s="52"/>
      <c r="T868" s="52"/>
      <c r="U868" s="52"/>
      <c r="V868" s="52"/>
      <c r="W868" s="50"/>
    </row>
    <row r="869" ht="14.25" customHeight="1">
      <c r="F869" s="28"/>
      <c r="K869" s="28"/>
      <c r="M869" s="51"/>
      <c r="N869" s="52"/>
      <c r="O869" s="52"/>
      <c r="P869" s="52"/>
      <c r="Q869" s="52"/>
      <c r="R869" s="50"/>
      <c r="S869" s="52"/>
      <c r="T869" s="52"/>
      <c r="U869" s="52"/>
      <c r="V869" s="52"/>
      <c r="W869" s="50"/>
    </row>
    <row r="870" ht="14.25" customHeight="1">
      <c r="F870" s="28"/>
      <c r="K870" s="28"/>
      <c r="M870" s="51"/>
      <c r="N870" s="52"/>
      <c r="O870" s="52"/>
      <c r="P870" s="52"/>
      <c r="Q870" s="52"/>
      <c r="R870" s="50"/>
      <c r="S870" s="52"/>
      <c r="T870" s="52"/>
      <c r="U870" s="52"/>
      <c r="V870" s="52"/>
      <c r="W870" s="50"/>
    </row>
    <row r="871" ht="14.25" customHeight="1">
      <c r="F871" s="28"/>
      <c r="K871" s="28"/>
      <c r="M871" s="51"/>
      <c r="N871" s="52"/>
      <c r="O871" s="52"/>
      <c r="P871" s="52"/>
      <c r="Q871" s="52"/>
      <c r="R871" s="50"/>
      <c r="S871" s="52"/>
      <c r="T871" s="52"/>
      <c r="U871" s="52"/>
      <c r="V871" s="52"/>
      <c r="W871" s="50"/>
    </row>
    <row r="872" ht="14.25" customHeight="1">
      <c r="F872" s="28"/>
      <c r="K872" s="28"/>
      <c r="M872" s="51"/>
      <c r="N872" s="52"/>
      <c r="O872" s="52"/>
      <c r="P872" s="52"/>
      <c r="Q872" s="52"/>
      <c r="R872" s="50"/>
      <c r="S872" s="52"/>
      <c r="T872" s="52"/>
      <c r="U872" s="52"/>
      <c r="V872" s="52"/>
      <c r="W872" s="50"/>
    </row>
    <row r="873" ht="14.25" customHeight="1">
      <c r="F873" s="28"/>
      <c r="K873" s="28"/>
      <c r="M873" s="51"/>
      <c r="N873" s="52"/>
      <c r="O873" s="52"/>
      <c r="P873" s="52"/>
      <c r="Q873" s="52"/>
      <c r="R873" s="50"/>
      <c r="S873" s="52"/>
      <c r="T873" s="52"/>
      <c r="U873" s="52"/>
      <c r="V873" s="52"/>
      <c r="W873" s="50"/>
    </row>
    <row r="874" ht="14.25" customHeight="1">
      <c r="F874" s="28"/>
      <c r="K874" s="28"/>
      <c r="M874" s="51"/>
      <c r="N874" s="52"/>
      <c r="O874" s="52"/>
      <c r="P874" s="52"/>
      <c r="Q874" s="52"/>
      <c r="R874" s="50"/>
      <c r="S874" s="52"/>
      <c r="T874" s="52"/>
      <c r="U874" s="52"/>
      <c r="V874" s="52"/>
      <c r="W874" s="50"/>
    </row>
    <row r="875" ht="14.25" customHeight="1">
      <c r="F875" s="28"/>
      <c r="K875" s="28"/>
      <c r="M875" s="51"/>
      <c r="N875" s="52"/>
      <c r="O875" s="52"/>
      <c r="P875" s="52"/>
      <c r="Q875" s="52"/>
      <c r="R875" s="50"/>
      <c r="S875" s="52"/>
      <c r="T875" s="52"/>
      <c r="U875" s="52"/>
      <c r="V875" s="52"/>
      <c r="W875" s="50"/>
    </row>
    <row r="876" ht="14.25" customHeight="1">
      <c r="F876" s="28"/>
      <c r="K876" s="28"/>
      <c r="M876" s="51"/>
      <c r="N876" s="52"/>
      <c r="O876" s="52"/>
      <c r="P876" s="52"/>
      <c r="Q876" s="52"/>
      <c r="R876" s="50"/>
      <c r="S876" s="52"/>
      <c r="T876" s="52"/>
      <c r="U876" s="52"/>
      <c r="V876" s="52"/>
      <c r="W876" s="50"/>
    </row>
    <row r="877" ht="14.25" customHeight="1">
      <c r="F877" s="28"/>
      <c r="K877" s="28"/>
      <c r="M877" s="51"/>
      <c r="N877" s="52"/>
      <c r="O877" s="52"/>
      <c r="P877" s="52"/>
      <c r="Q877" s="52"/>
      <c r="R877" s="50"/>
      <c r="S877" s="52"/>
      <c r="T877" s="52"/>
      <c r="U877" s="52"/>
      <c r="V877" s="52"/>
      <c r="W877" s="50"/>
    </row>
    <row r="878" ht="14.25" customHeight="1">
      <c r="F878" s="28"/>
      <c r="K878" s="28"/>
      <c r="M878" s="51"/>
      <c r="N878" s="52"/>
      <c r="O878" s="52"/>
      <c r="P878" s="52"/>
      <c r="Q878" s="52"/>
      <c r="R878" s="50"/>
      <c r="S878" s="52"/>
      <c r="T878" s="52"/>
      <c r="U878" s="52"/>
      <c r="V878" s="52"/>
      <c r="W878" s="50"/>
    </row>
    <row r="879" ht="14.25" customHeight="1">
      <c r="F879" s="28"/>
      <c r="K879" s="28"/>
      <c r="M879" s="51"/>
      <c r="N879" s="52"/>
      <c r="O879" s="52"/>
      <c r="P879" s="52"/>
      <c r="Q879" s="52"/>
      <c r="R879" s="50"/>
      <c r="S879" s="52"/>
      <c r="T879" s="52"/>
      <c r="U879" s="52"/>
      <c r="V879" s="52"/>
      <c r="W879" s="50"/>
    </row>
    <row r="880" ht="14.25" customHeight="1">
      <c r="F880" s="28"/>
      <c r="K880" s="28"/>
      <c r="M880" s="51"/>
      <c r="N880" s="52"/>
      <c r="O880" s="52"/>
      <c r="P880" s="52"/>
      <c r="Q880" s="52"/>
      <c r="R880" s="50"/>
      <c r="S880" s="52"/>
      <c r="T880" s="52"/>
      <c r="U880" s="52"/>
      <c r="V880" s="52"/>
      <c r="W880" s="50"/>
    </row>
    <row r="881" ht="14.25" customHeight="1">
      <c r="F881" s="28"/>
      <c r="K881" s="28"/>
      <c r="M881" s="51"/>
      <c r="N881" s="52"/>
      <c r="O881" s="52"/>
      <c r="P881" s="52"/>
      <c r="Q881" s="52"/>
      <c r="R881" s="50"/>
      <c r="S881" s="52"/>
      <c r="T881" s="52"/>
      <c r="U881" s="52"/>
      <c r="V881" s="52"/>
      <c r="W881" s="50"/>
    </row>
    <row r="882" ht="14.25" customHeight="1">
      <c r="F882" s="28"/>
      <c r="K882" s="28"/>
      <c r="M882" s="51"/>
      <c r="N882" s="52"/>
      <c r="O882" s="52"/>
      <c r="P882" s="52"/>
      <c r="Q882" s="52"/>
      <c r="R882" s="50"/>
      <c r="S882" s="52"/>
      <c r="T882" s="52"/>
      <c r="U882" s="52"/>
      <c r="V882" s="52"/>
      <c r="W882" s="50"/>
    </row>
    <row r="883" ht="14.25" customHeight="1">
      <c r="F883" s="28"/>
      <c r="K883" s="28"/>
      <c r="M883" s="51"/>
      <c r="N883" s="52"/>
      <c r="O883" s="52"/>
      <c r="P883" s="52"/>
      <c r="Q883" s="52"/>
      <c r="R883" s="50"/>
      <c r="S883" s="52"/>
      <c r="T883" s="52"/>
      <c r="U883" s="52"/>
      <c r="V883" s="52"/>
      <c r="W883" s="50"/>
    </row>
    <row r="884" ht="14.25" customHeight="1">
      <c r="F884" s="28"/>
      <c r="K884" s="28"/>
      <c r="M884" s="51"/>
      <c r="N884" s="52"/>
      <c r="O884" s="52"/>
      <c r="P884" s="52"/>
      <c r="Q884" s="52"/>
      <c r="R884" s="50"/>
      <c r="S884" s="52"/>
      <c r="T884" s="52"/>
      <c r="U884" s="52"/>
      <c r="V884" s="52"/>
      <c r="W884" s="50"/>
    </row>
    <row r="885" ht="14.25" customHeight="1">
      <c r="F885" s="28"/>
      <c r="K885" s="28"/>
      <c r="M885" s="51"/>
      <c r="N885" s="52"/>
      <c r="O885" s="52"/>
      <c r="P885" s="52"/>
      <c r="Q885" s="52"/>
      <c r="R885" s="50"/>
      <c r="S885" s="52"/>
      <c r="T885" s="52"/>
      <c r="U885" s="52"/>
      <c r="V885" s="52"/>
      <c r="W885" s="50"/>
    </row>
    <row r="886" ht="14.25" customHeight="1">
      <c r="F886" s="28"/>
      <c r="K886" s="28"/>
      <c r="M886" s="51"/>
      <c r="N886" s="52"/>
      <c r="O886" s="52"/>
      <c r="P886" s="52"/>
      <c r="Q886" s="52"/>
      <c r="R886" s="50"/>
      <c r="S886" s="52"/>
      <c r="T886" s="52"/>
      <c r="U886" s="52"/>
      <c r="V886" s="52"/>
      <c r="W886" s="50"/>
    </row>
    <row r="887" ht="14.25" customHeight="1">
      <c r="F887" s="28"/>
      <c r="K887" s="28"/>
      <c r="M887" s="51"/>
      <c r="N887" s="52"/>
      <c r="O887" s="52"/>
      <c r="P887" s="52"/>
      <c r="Q887" s="52"/>
      <c r="R887" s="50"/>
      <c r="S887" s="52"/>
      <c r="T887" s="52"/>
      <c r="U887" s="52"/>
      <c r="V887" s="52"/>
      <c r="W887" s="50"/>
    </row>
    <row r="888" ht="14.25" customHeight="1">
      <c r="F888" s="28"/>
      <c r="K888" s="28"/>
      <c r="M888" s="51"/>
      <c r="N888" s="52"/>
      <c r="O888" s="52"/>
      <c r="P888" s="52"/>
      <c r="Q888" s="52"/>
      <c r="R888" s="50"/>
      <c r="S888" s="52"/>
      <c r="T888" s="52"/>
      <c r="U888" s="52"/>
      <c r="V888" s="52"/>
      <c r="W888" s="50"/>
    </row>
    <row r="889" ht="14.25" customHeight="1">
      <c r="F889" s="28"/>
      <c r="K889" s="28"/>
      <c r="M889" s="51"/>
      <c r="N889" s="52"/>
      <c r="O889" s="52"/>
      <c r="P889" s="52"/>
      <c r="Q889" s="52"/>
      <c r="R889" s="50"/>
      <c r="S889" s="52"/>
      <c r="T889" s="52"/>
      <c r="U889" s="52"/>
      <c r="V889" s="52"/>
      <c r="W889" s="50"/>
    </row>
    <row r="890" ht="14.25" customHeight="1">
      <c r="F890" s="28"/>
      <c r="K890" s="28"/>
      <c r="M890" s="51"/>
      <c r="N890" s="52"/>
      <c r="O890" s="52"/>
      <c r="P890" s="52"/>
      <c r="Q890" s="52"/>
      <c r="R890" s="50"/>
      <c r="S890" s="52"/>
      <c r="T890" s="52"/>
      <c r="U890" s="52"/>
      <c r="V890" s="52"/>
      <c r="W890" s="50"/>
    </row>
    <row r="891" ht="14.25" customHeight="1">
      <c r="F891" s="28"/>
      <c r="K891" s="28"/>
      <c r="M891" s="51"/>
      <c r="N891" s="52"/>
      <c r="O891" s="52"/>
      <c r="P891" s="52"/>
      <c r="Q891" s="52"/>
      <c r="R891" s="50"/>
      <c r="S891" s="52"/>
      <c r="T891" s="52"/>
      <c r="U891" s="52"/>
      <c r="V891" s="52"/>
      <c r="W891" s="50"/>
    </row>
    <row r="892" ht="14.25" customHeight="1">
      <c r="F892" s="28"/>
      <c r="K892" s="28"/>
      <c r="M892" s="51"/>
      <c r="N892" s="52"/>
      <c r="O892" s="52"/>
      <c r="P892" s="52"/>
      <c r="Q892" s="52"/>
      <c r="R892" s="50"/>
      <c r="S892" s="52"/>
      <c r="T892" s="52"/>
      <c r="U892" s="52"/>
      <c r="V892" s="52"/>
      <c r="W892" s="50"/>
    </row>
    <row r="893" ht="14.25" customHeight="1">
      <c r="F893" s="28"/>
      <c r="K893" s="28"/>
      <c r="M893" s="51"/>
      <c r="N893" s="52"/>
      <c r="O893" s="52"/>
      <c r="P893" s="52"/>
      <c r="Q893" s="52"/>
      <c r="R893" s="50"/>
      <c r="S893" s="52"/>
      <c r="T893" s="52"/>
      <c r="U893" s="52"/>
      <c r="V893" s="52"/>
      <c r="W893" s="50"/>
    </row>
    <row r="894" ht="14.25" customHeight="1">
      <c r="F894" s="28"/>
      <c r="K894" s="28"/>
      <c r="M894" s="51"/>
      <c r="N894" s="52"/>
      <c r="O894" s="52"/>
      <c r="P894" s="52"/>
      <c r="Q894" s="52"/>
      <c r="R894" s="50"/>
      <c r="S894" s="52"/>
      <c r="T894" s="52"/>
      <c r="U894" s="52"/>
      <c r="V894" s="52"/>
      <c r="W894" s="50"/>
    </row>
    <row r="895" ht="14.25" customHeight="1">
      <c r="F895" s="28"/>
      <c r="K895" s="28"/>
      <c r="M895" s="51"/>
      <c r="N895" s="52"/>
      <c r="O895" s="52"/>
      <c r="P895" s="52"/>
      <c r="Q895" s="52"/>
      <c r="R895" s="50"/>
      <c r="S895" s="52"/>
      <c r="T895" s="52"/>
      <c r="U895" s="52"/>
      <c r="V895" s="52"/>
      <c r="W895" s="50"/>
    </row>
    <row r="896" ht="14.25" customHeight="1">
      <c r="F896" s="28"/>
      <c r="K896" s="28"/>
      <c r="M896" s="51"/>
      <c r="N896" s="52"/>
      <c r="O896" s="52"/>
      <c r="P896" s="52"/>
      <c r="Q896" s="52"/>
      <c r="R896" s="50"/>
      <c r="S896" s="52"/>
      <c r="T896" s="52"/>
      <c r="U896" s="52"/>
      <c r="V896" s="52"/>
      <c r="W896" s="50"/>
    </row>
    <row r="897" ht="14.25" customHeight="1">
      <c r="F897" s="28"/>
      <c r="K897" s="28"/>
      <c r="M897" s="51"/>
      <c r="N897" s="52"/>
      <c r="O897" s="52"/>
      <c r="P897" s="52"/>
      <c r="Q897" s="52"/>
      <c r="R897" s="50"/>
      <c r="S897" s="52"/>
      <c r="T897" s="52"/>
      <c r="U897" s="52"/>
      <c r="V897" s="52"/>
      <c r="W897" s="50"/>
    </row>
    <row r="898" ht="14.25" customHeight="1">
      <c r="F898" s="28"/>
      <c r="K898" s="28"/>
      <c r="M898" s="51"/>
      <c r="N898" s="52"/>
      <c r="O898" s="52"/>
      <c r="P898" s="52"/>
      <c r="Q898" s="52"/>
      <c r="R898" s="50"/>
      <c r="S898" s="52"/>
      <c r="T898" s="52"/>
      <c r="U898" s="52"/>
      <c r="V898" s="52"/>
      <c r="W898" s="50"/>
    </row>
    <row r="899" ht="14.25" customHeight="1">
      <c r="F899" s="28"/>
      <c r="K899" s="28"/>
      <c r="M899" s="51"/>
      <c r="N899" s="52"/>
      <c r="O899" s="52"/>
      <c r="P899" s="52"/>
      <c r="Q899" s="52"/>
      <c r="R899" s="50"/>
      <c r="S899" s="52"/>
      <c r="T899" s="52"/>
      <c r="U899" s="52"/>
      <c r="V899" s="52"/>
      <c r="W899" s="50"/>
    </row>
    <row r="900" ht="14.25" customHeight="1">
      <c r="F900" s="28"/>
      <c r="K900" s="28"/>
      <c r="M900" s="51"/>
      <c r="N900" s="52"/>
      <c r="O900" s="52"/>
      <c r="P900" s="52"/>
      <c r="Q900" s="52"/>
      <c r="R900" s="50"/>
      <c r="S900" s="52"/>
      <c r="T900" s="52"/>
      <c r="U900" s="52"/>
      <c r="V900" s="52"/>
      <c r="W900" s="50"/>
    </row>
    <row r="901" ht="14.25" customHeight="1">
      <c r="F901" s="28"/>
      <c r="K901" s="28"/>
      <c r="M901" s="51"/>
      <c r="N901" s="52"/>
      <c r="O901" s="52"/>
      <c r="P901" s="52"/>
      <c r="Q901" s="52"/>
      <c r="R901" s="50"/>
      <c r="S901" s="52"/>
      <c r="T901" s="52"/>
      <c r="U901" s="52"/>
      <c r="V901" s="52"/>
      <c r="W901" s="50"/>
    </row>
    <row r="902" ht="14.25" customHeight="1">
      <c r="F902" s="28"/>
      <c r="K902" s="28"/>
      <c r="M902" s="51"/>
      <c r="N902" s="52"/>
      <c r="O902" s="52"/>
      <c r="P902" s="52"/>
      <c r="Q902" s="52"/>
      <c r="R902" s="50"/>
      <c r="S902" s="52"/>
      <c r="T902" s="52"/>
      <c r="U902" s="52"/>
      <c r="V902" s="52"/>
      <c r="W902" s="50"/>
    </row>
    <row r="903" ht="14.25" customHeight="1">
      <c r="F903" s="28"/>
      <c r="K903" s="28"/>
      <c r="M903" s="51"/>
      <c r="N903" s="52"/>
      <c r="O903" s="52"/>
      <c r="P903" s="52"/>
      <c r="Q903" s="52"/>
      <c r="R903" s="50"/>
      <c r="S903" s="52"/>
      <c r="T903" s="52"/>
      <c r="U903" s="52"/>
      <c r="V903" s="52"/>
      <c r="W903" s="50"/>
    </row>
    <row r="904" ht="14.25" customHeight="1">
      <c r="F904" s="28"/>
      <c r="K904" s="28"/>
      <c r="M904" s="51"/>
      <c r="N904" s="52"/>
      <c r="O904" s="52"/>
      <c r="P904" s="52"/>
      <c r="Q904" s="52"/>
      <c r="R904" s="50"/>
      <c r="S904" s="52"/>
      <c r="T904" s="52"/>
      <c r="U904" s="52"/>
      <c r="V904" s="52"/>
      <c r="W904" s="50"/>
    </row>
    <row r="905" ht="14.25" customHeight="1">
      <c r="F905" s="28"/>
      <c r="K905" s="28"/>
      <c r="M905" s="51"/>
      <c r="N905" s="52"/>
      <c r="O905" s="52"/>
      <c r="P905" s="52"/>
      <c r="Q905" s="52"/>
      <c r="R905" s="50"/>
      <c r="S905" s="52"/>
      <c r="T905" s="52"/>
      <c r="U905" s="52"/>
      <c r="V905" s="52"/>
      <c r="W905" s="50"/>
    </row>
    <row r="906" ht="14.25" customHeight="1">
      <c r="F906" s="28"/>
      <c r="K906" s="28"/>
      <c r="M906" s="51"/>
      <c r="N906" s="52"/>
      <c r="O906" s="52"/>
      <c r="P906" s="52"/>
      <c r="Q906" s="52"/>
      <c r="R906" s="50"/>
      <c r="S906" s="52"/>
      <c r="T906" s="52"/>
      <c r="U906" s="52"/>
      <c r="V906" s="52"/>
      <c r="W906" s="50"/>
    </row>
    <row r="907" ht="14.25" customHeight="1">
      <c r="F907" s="28"/>
      <c r="K907" s="28"/>
      <c r="M907" s="51"/>
      <c r="N907" s="52"/>
      <c r="O907" s="52"/>
      <c r="P907" s="52"/>
      <c r="Q907" s="52"/>
      <c r="R907" s="50"/>
      <c r="S907" s="52"/>
      <c r="T907" s="52"/>
      <c r="U907" s="52"/>
      <c r="V907" s="52"/>
      <c r="W907" s="50"/>
    </row>
    <row r="908" ht="14.25" customHeight="1">
      <c r="F908" s="28"/>
      <c r="K908" s="28"/>
      <c r="M908" s="51"/>
      <c r="N908" s="52"/>
      <c r="O908" s="52"/>
      <c r="P908" s="52"/>
      <c r="Q908" s="52"/>
      <c r="R908" s="50"/>
      <c r="S908" s="52"/>
      <c r="T908" s="52"/>
      <c r="U908" s="52"/>
      <c r="V908" s="52"/>
      <c r="W908" s="50"/>
    </row>
    <row r="909" ht="14.25" customHeight="1">
      <c r="F909" s="28"/>
      <c r="K909" s="28"/>
      <c r="M909" s="51"/>
      <c r="N909" s="52"/>
      <c r="O909" s="52"/>
      <c r="P909" s="52"/>
      <c r="Q909" s="52"/>
      <c r="R909" s="50"/>
      <c r="S909" s="52"/>
      <c r="T909" s="52"/>
      <c r="U909" s="52"/>
      <c r="V909" s="52"/>
      <c r="W909" s="50"/>
    </row>
    <row r="910" ht="14.25" customHeight="1">
      <c r="F910" s="28"/>
      <c r="K910" s="28"/>
      <c r="M910" s="51"/>
      <c r="N910" s="52"/>
      <c r="O910" s="52"/>
      <c r="P910" s="52"/>
      <c r="Q910" s="52"/>
      <c r="R910" s="50"/>
      <c r="S910" s="52"/>
      <c r="T910" s="52"/>
      <c r="U910" s="52"/>
      <c r="V910" s="52"/>
      <c r="W910" s="50"/>
    </row>
    <row r="911" ht="14.25" customHeight="1">
      <c r="F911" s="28"/>
      <c r="K911" s="28"/>
      <c r="M911" s="51"/>
      <c r="N911" s="52"/>
      <c r="O911" s="52"/>
      <c r="P911" s="52"/>
      <c r="Q911" s="52"/>
      <c r="R911" s="50"/>
      <c r="S911" s="52"/>
      <c r="T911" s="52"/>
      <c r="U911" s="52"/>
      <c r="V911" s="52"/>
      <c r="W911" s="50"/>
    </row>
    <row r="912" ht="14.25" customHeight="1">
      <c r="F912" s="28"/>
      <c r="K912" s="28"/>
      <c r="M912" s="51"/>
      <c r="N912" s="52"/>
      <c r="O912" s="52"/>
      <c r="P912" s="52"/>
      <c r="Q912" s="52"/>
      <c r="R912" s="50"/>
      <c r="S912" s="52"/>
      <c r="T912" s="52"/>
      <c r="U912" s="52"/>
      <c r="V912" s="52"/>
      <c r="W912" s="50"/>
    </row>
    <row r="913" ht="14.25" customHeight="1">
      <c r="F913" s="28"/>
      <c r="K913" s="28"/>
      <c r="M913" s="51"/>
      <c r="N913" s="52"/>
      <c r="O913" s="52"/>
      <c r="P913" s="52"/>
      <c r="Q913" s="52"/>
      <c r="R913" s="50"/>
      <c r="S913" s="52"/>
      <c r="T913" s="52"/>
      <c r="U913" s="52"/>
      <c r="V913" s="52"/>
      <c r="W913" s="50"/>
    </row>
    <row r="914" ht="14.25" customHeight="1">
      <c r="F914" s="28"/>
      <c r="K914" s="28"/>
      <c r="M914" s="51"/>
      <c r="N914" s="52"/>
      <c r="O914" s="52"/>
      <c r="P914" s="52"/>
      <c r="Q914" s="52"/>
      <c r="R914" s="50"/>
      <c r="S914" s="52"/>
      <c r="T914" s="52"/>
      <c r="U914" s="52"/>
      <c r="V914" s="52"/>
      <c r="W914" s="50"/>
    </row>
    <row r="915" ht="14.25" customHeight="1">
      <c r="F915" s="28"/>
      <c r="K915" s="28"/>
      <c r="M915" s="51"/>
      <c r="N915" s="52"/>
      <c r="O915" s="52"/>
      <c r="P915" s="52"/>
      <c r="Q915" s="52"/>
      <c r="R915" s="50"/>
      <c r="S915" s="52"/>
      <c r="T915" s="52"/>
      <c r="U915" s="52"/>
      <c r="V915" s="52"/>
      <c r="W915" s="50"/>
    </row>
    <row r="916" ht="14.25" customHeight="1">
      <c r="F916" s="28"/>
      <c r="K916" s="28"/>
      <c r="M916" s="51"/>
      <c r="N916" s="52"/>
      <c r="O916" s="52"/>
      <c r="P916" s="52"/>
      <c r="Q916" s="52"/>
      <c r="R916" s="50"/>
      <c r="S916" s="52"/>
      <c r="T916" s="52"/>
      <c r="U916" s="52"/>
      <c r="V916" s="52"/>
      <c r="W916" s="50"/>
    </row>
    <row r="917" ht="14.25" customHeight="1">
      <c r="F917" s="28"/>
      <c r="K917" s="28"/>
      <c r="M917" s="51"/>
      <c r="N917" s="52"/>
      <c r="O917" s="52"/>
      <c r="P917" s="52"/>
      <c r="Q917" s="52"/>
      <c r="R917" s="50"/>
      <c r="S917" s="52"/>
      <c r="T917" s="52"/>
      <c r="U917" s="52"/>
      <c r="V917" s="52"/>
      <c r="W917" s="50"/>
    </row>
    <row r="918" ht="14.25" customHeight="1">
      <c r="F918" s="28"/>
      <c r="K918" s="28"/>
      <c r="M918" s="51"/>
      <c r="N918" s="52"/>
      <c r="O918" s="52"/>
      <c r="P918" s="52"/>
      <c r="Q918" s="52"/>
      <c r="R918" s="50"/>
      <c r="S918" s="52"/>
      <c r="T918" s="52"/>
      <c r="U918" s="52"/>
      <c r="V918" s="52"/>
      <c r="W918" s="50"/>
    </row>
    <row r="919" ht="14.25" customHeight="1">
      <c r="F919" s="28"/>
      <c r="K919" s="28"/>
      <c r="M919" s="51"/>
      <c r="N919" s="52"/>
      <c r="O919" s="52"/>
      <c r="P919" s="52"/>
      <c r="Q919" s="52"/>
      <c r="R919" s="50"/>
      <c r="S919" s="52"/>
      <c r="T919" s="52"/>
      <c r="U919" s="52"/>
      <c r="V919" s="52"/>
      <c r="W919" s="50"/>
    </row>
    <row r="920" ht="14.25" customHeight="1">
      <c r="F920" s="28"/>
      <c r="K920" s="28"/>
      <c r="M920" s="51"/>
      <c r="N920" s="52"/>
      <c r="O920" s="52"/>
      <c r="P920" s="52"/>
      <c r="Q920" s="52"/>
      <c r="R920" s="50"/>
      <c r="S920" s="52"/>
      <c r="T920" s="52"/>
      <c r="U920" s="52"/>
      <c r="V920" s="52"/>
      <c r="W920" s="50"/>
    </row>
    <row r="921" ht="14.25" customHeight="1">
      <c r="F921" s="28"/>
      <c r="K921" s="28"/>
      <c r="M921" s="51"/>
      <c r="N921" s="52"/>
      <c r="O921" s="52"/>
      <c r="P921" s="52"/>
      <c r="Q921" s="52"/>
      <c r="R921" s="50"/>
      <c r="S921" s="52"/>
      <c r="T921" s="52"/>
      <c r="U921" s="52"/>
      <c r="V921" s="52"/>
      <c r="W921" s="50"/>
    </row>
    <row r="922" ht="14.25" customHeight="1">
      <c r="F922" s="28"/>
      <c r="K922" s="28"/>
      <c r="M922" s="51"/>
      <c r="N922" s="52"/>
      <c r="O922" s="52"/>
      <c r="P922" s="52"/>
      <c r="Q922" s="52"/>
      <c r="R922" s="50"/>
      <c r="S922" s="52"/>
      <c r="T922" s="52"/>
      <c r="U922" s="52"/>
      <c r="V922" s="52"/>
      <c r="W922" s="50"/>
    </row>
    <row r="923" ht="14.25" customHeight="1">
      <c r="F923" s="28"/>
      <c r="K923" s="28"/>
      <c r="M923" s="51"/>
      <c r="N923" s="52"/>
      <c r="O923" s="52"/>
      <c r="P923" s="52"/>
      <c r="Q923" s="52"/>
      <c r="R923" s="50"/>
      <c r="S923" s="52"/>
      <c r="T923" s="52"/>
      <c r="U923" s="52"/>
      <c r="V923" s="52"/>
      <c r="W923" s="50"/>
    </row>
    <row r="924" ht="14.25" customHeight="1">
      <c r="F924" s="28"/>
      <c r="K924" s="28"/>
      <c r="M924" s="51"/>
      <c r="N924" s="52"/>
      <c r="O924" s="52"/>
      <c r="P924" s="52"/>
      <c r="Q924" s="52"/>
      <c r="R924" s="50"/>
      <c r="S924" s="52"/>
      <c r="T924" s="52"/>
      <c r="U924" s="52"/>
      <c r="V924" s="52"/>
      <c r="W924" s="50"/>
    </row>
    <row r="925" ht="14.25" customHeight="1">
      <c r="F925" s="28"/>
      <c r="K925" s="28"/>
      <c r="M925" s="51"/>
      <c r="N925" s="52"/>
      <c r="O925" s="52"/>
      <c r="P925" s="52"/>
      <c r="Q925" s="52"/>
      <c r="R925" s="50"/>
      <c r="S925" s="52"/>
      <c r="T925" s="52"/>
      <c r="U925" s="52"/>
      <c r="V925" s="52"/>
      <c r="W925" s="50"/>
    </row>
    <row r="926" ht="14.25" customHeight="1">
      <c r="F926" s="28"/>
      <c r="K926" s="28"/>
      <c r="M926" s="51"/>
      <c r="N926" s="52"/>
      <c r="O926" s="52"/>
      <c r="P926" s="52"/>
      <c r="Q926" s="52"/>
      <c r="R926" s="50"/>
      <c r="S926" s="52"/>
      <c r="T926" s="52"/>
      <c r="U926" s="52"/>
      <c r="V926" s="52"/>
      <c r="W926" s="50"/>
    </row>
    <row r="927" ht="14.25" customHeight="1">
      <c r="F927" s="28"/>
      <c r="K927" s="28"/>
      <c r="M927" s="51"/>
      <c r="N927" s="52"/>
      <c r="O927" s="52"/>
      <c r="P927" s="52"/>
      <c r="Q927" s="52"/>
      <c r="R927" s="50"/>
      <c r="S927" s="52"/>
      <c r="T927" s="52"/>
      <c r="U927" s="52"/>
      <c r="V927" s="52"/>
      <c r="W927" s="50"/>
    </row>
    <row r="928" ht="14.25" customHeight="1">
      <c r="F928" s="28"/>
      <c r="K928" s="28"/>
      <c r="M928" s="51"/>
      <c r="N928" s="52"/>
      <c r="O928" s="52"/>
      <c r="P928" s="52"/>
      <c r="Q928" s="52"/>
      <c r="R928" s="50"/>
      <c r="S928" s="52"/>
      <c r="T928" s="52"/>
      <c r="U928" s="52"/>
      <c r="V928" s="52"/>
      <c r="W928" s="50"/>
    </row>
    <row r="929" ht="14.25" customHeight="1">
      <c r="F929" s="28"/>
      <c r="K929" s="28"/>
      <c r="M929" s="51"/>
      <c r="N929" s="52"/>
      <c r="O929" s="52"/>
      <c r="P929" s="52"/>
      <c r="Q929" s="52"/>
      <c r="R929" s="50"/>
      <c r="S929" s="52"/>
      <c r="T929" s="52"/>
      <c r="U929" s="52"/>
      <c r="V929" s="52"/>
      <c r="W929" s="50"/>
    </row>
    <row r="930" ht="14.25" customHeight="1">
      <c r="F930" s="28"/>
      <c r="K930" s="28"/>
      <c r="M930" s="51"/>
      <c r="N930" s="52"/>
      <c r="O930" s="52"/>
      <c r="P930" s="52"/>
      <c r="Q930" s="52"/>
      <c r="R930" s="50"/>
      <c r="S930" s="52"/>
      <c r="T930" s="52"/>
      <c r="U930" s="52"/>
      <c r="V930" s="52"/>
      <c r="W930" s="50"/>
    </row>
    <row r="931" ht="14.25" customHeight="1">
      <c r="F931" s="28"/>
      <c r="K931" s="28"/>
      <c r="M931" s="51"/>
      <c r="N931" s="52"/>
      <c r="O931" s="52"/>
      <c r="P931" s="52"/>
      <c r="Q931" s="52"/>
      <c r="R931" s="50"/>
      <c r="S931" s="52"/>
      <c r="T931" s="52"/>
      <c r="U931" s="52"/>
      <c r="V931" s="52"/>
      <c r="W931" s="50"/>
    </row>
    <row r="932" ht="14.25" customHeight="1">
      <c r="F932" s="28"/>
      <c r="K932" s="28"/>
      <c r="M932" s="51"/>
      <c r="N932" s="52"/>
      <c r="O932" s="52"/>
      <c r="P932" s="52"/>
      <c r="Q932" s="52"/>
      <c r="R932" s="50"/>
      <c r="S932" s="52"/>
      <c r="T932" s="52"/>
      <c r="U932" s="52"/>
      <c r="V932" s="52"/>
      <c r="W932" s="50"/>
    </row>
    <row r="933" ht="14.25" customHeight="1">
      <c r="F933" s="28"/>
      <c r="K933" s="28"/>
      <c r="M933" s="51"/>
      <c r="N933" s="52"/>
      <c r="O933" s="52"/>
      <c r="P933" s="52"/>
      <c r="Q933" s="52"/>
      <c r="R933" s="50"/>
      <c r="S933" s="52"/>
      <c r="T933" s="52"/>
      <c r="U933" s="52"/>
      <c r="V933" s="52"/>
      <c r="W933" s="50"/>
    </row>
    <row r="934" ht="14.25" customHeight="1">
      <c r="F934" s="28"/>
      <c r="K934" s="28"/>
      <c r="M934" s="51"/>
      <c r="N934" s="52"/>
      <c r="O934" s="52"/>
      <c r="P934" s="52"/>
      <c r="Q934" s="52"/>
      <c r="R934" s="50"/>
      <c r="S934" s="52"/>
      <c r="T934" s="52"/>
      <c r="U934" s="52"/>
      <c r="V934" s="52"/>
      <c r="W934" s="50"/>
    </row>
    <row r="935" ht="14.25" customHeight="1">
      <c r="F935" s="28"/>
      <c r="K935" s="28"/>
      <c r="M935" s="51"/>
      <c r="N935" s="52"/>
      <c r="O935" s="52"/>
      <c r="P935" s="52"/>
      <c r="Q935" s="52"/>
      <c r="R935" s="50"/>
      <c r="S935" s="52"/>
      <c r="T935" s="52"/>
      <c r="U935" s="52"/>
      <c r="V935" s="52"/>
      <c r="W935" s="50"/>
    </row>
    <row r="936" ht="14.25" customHeight="1">
      <c r="F936" s="28"/>
      <c r="K936" s="28"/>
      <c r="M936" s="51"/>
      <c r="N936" s="52"/>
      <c r="O936" s="52"/>
      <c r="P936" s="52"/>
      <c r="Q936" s="52"/>
      <c r="R936" s="50"/>
      <c r="S936" s="52"/>
      <c r="T936" s="52"/>
      <c r="U936" s="52"/>
      <c r="V936" s="52"/>
      <c r="W936" s="50"/>
    </row>
    <row r="937" ht="14.25" customHeight="1">
      <c r="F937" s="28"/>
      <c r="K937" s="28"/>
      <c r="M937" s="51"/>
      <c r="N937" s="52"/>
      <c r="O937" s="52"/>
      <c r="P937" s="52"/>
      <c r="Q937" s="52"/>
      <c r="R937" s="50"/>
      <c r="S937" s="52"/>
      <c r="T937" s="52"/>
      <c r="U937" s="52"/>
      <c r="V937" s="52"/>
      <c r="W937" s="50"/>
    </row>
    <row r="938" ht="14.25" customHeight="1">
      <c r="F938" s="28"/>
      <c r="K938" s="28"/>
      <c r="M938" s="51"/>
      <c r="N938" s="52"/>
      <c r="O938" s="52"/>
      <c r="P938" s="52"/>
      <c r="Q938" s="52"/>
      <c r="R938" s="50"/>
      <c r="S938" s="52"/>
      <c r="T938" s="52"/>
      <c r="U938" s="52"/>
      <c r="V938" s="52"/>
      <c r="W938" s="50"/>
    </row>
    <row r="939" ht="14.25" customHeight="1">
      <c r="F939" s="28"/>
      <c r="K939" s="28"/>
      <c r="M939" s="51"/>
      <c r="N939" s="52"/>
      <c r="O939" s="52"/>
      <c r="P939" s="52"/>
      <c r="Q939" s="52"/>
      <c r="R939" s="50"/>
      <c r="S939" s="52"/>
      <c r="T939" s="52"/>
      <c r="U939" s="52"/>
      <c r="V939" s="52"/>
      <c r="W939" s="50"/>
    </row>
    <row r="940" ht="14.25" customHeight="1">
      <c r="F940" s="28"/>
      <c r="K940" s="28"/>
      <c r="M940" s="51"/>
      <c r="N940" s="52"/>
      <c r="O940" s="52"/>
      <c r="P940" s="52"/>
      <c r="Q940" s="52"/>
      <c r="R940" s="50"/>
      <c r="S940" s="52"/>
      <c r="T940" s="52"/>
      <c r="U940" s="52"/>
      <c r="V940" s="52"/>
      <c r="W940" s="50"/>
    </row>
    <row r="941" ht="14.25" customHeight="1">
      <c r="F941" s="28"/>
      <c r="K941" s="28"/>
      <c r="M941" s="51"/>
      <c r="N941" s="52"/>
      <c r="O941" s="52"/>
      <c r="P941" s="52"/>
      <c r="Q941" s="52"/>
      <c r="R941" s="50"/>
      <c r="S941" s="52"/>
      <c r="T941" s="52"/>
      <c r="U941" s="52"/>
      <c r="V941" s="52"/>
      <c r="W941" s="50"/>
    </row>
    <row r="942" ht="14.25" customHeight="1">
      <c r="F942" s="28"/>
      <c r="K942" s="28"/>
      <c r="M942" s="51"/>
      <c r="N942" s="52"/>
      <c r="O942" s="52"/>
      <c r="P942" s="52"/>
      <c r="Q942" s="52"/>
      <c r="R942" s="50"/>
      <c r="S942" s="52"/>
      <c r="T942" s="52"/>
      <c r="U942" s="52"/>
      <c r="V942" s="52"/>
      <c r="W942" s="50"/>
    </row>
    <row r="943" ht="14.25" customHeight="1">
      <c r="F943" s="28"/>
      <c r="K943" s="28"/>
      <c r="M943" s="51"/>
      <c r="N943" s="52"/>
      <c r="O943" s="52"/>
      <c r="P943" s="52"/>
      <c r="Q943" s="52"/>
      <c r="R943" s="50"/>
      <c r="S943" s="52"/>
      <c r="T943" s="52"/>
      <c r="U943" s="52"/>
      <c r="V943" s="52"/>
      <c r="W943" s="50"/>
    </row>
    <row r="944" ht="14.25" customHeight="1">
      <c r="F944" s="28"/>
      <c r="K944" s="28"/>
      <c r="M944" s="51"/>
      <c r="N944" s="52"/>
      <c r="O944" s="52"/>
      <c r="P944" s="52"/>
      <c r="Q944" s="52"/>
      <c r="R944" s="50"/>
      <c r="S944" s="52"/>
      <c r="T944" s="52"/>
      <c r="U944" s="52"/>
      <c r="V944" s="52"/>
      <c r="W944" s="50"/>
    </row>
    <row r="945" ht="14.25" customHeight="1">
      <c r="F945" s="28"/>
      <c r="K945" s="28"/>
      <c r="M945" s="51"/>
      <c r="N945" s="52"/>
      <c r="O945" s="52"/>
      <c r="P945" s="52"/>
      <c r="Q945" s="52"/>
      <c r="R945" s="50"/>
      <c r="S945" s="52"/>
      <c r="T945" s="52"/>
      <c r="U945" s="52"/>
      <c r="V945" s="52"/>
      <c r="W945" s="50"/>
    </row>
    <row r="946" ht="14.25" customHeight="1">
      <c r="F946" s="28"/>
      <c r="K946" s="28"/>
      <c r="M946" s="51"/>
      <c r="N946" s="52"/>
      <c r="O946" s="52"/>
      <c r="P946" s="52"/>
      <c r="Q946" s="52"/>
      <c r="R946" s="50"/>
      <c r="S946" s="52"/>
      <c r="T946" s="52"/>
      <c r="U946" s="52"/>
      <c r="V946" s="52"/>
      <c r="W946" s="50"/>
    </row>
    <row r="947" ht="14.25" customHeight="1">
      <c r="F947" s="28"/>
      <c r="K947" s="28"/>
      <c r="M947" s="51"/>
      <c r="N947" s="52"/>
      <c r="O947" s="52"/>
      <c r="P947" s="52"/>
      <c r="Q947" s="52"/>
      <c r="R947" s="50"/>
      <c r="S947" s="52"/>
      <c r="T947" s="52"/>
      <c r="U947" s="52"/>
      <c r="V947" s="52"/>
      <c r="W947" s="50"/>
    </row>
    <row r="948" ht="14.25" customHeight="1">
      <c r="F948" s="28"/>
      <c r="K948" s="28"/>
      <c r="M948" s="51"/>
      <c r="N948" s="52"/>
      <c r="O948" s="52"/>
      <c r="P948" s="52"/>
      <c r="Q948" s="52"/>
      <c r="R948" s="50"/>
      <c r="S948" s="52"/>
      <c r="T948" s="52"/>
      <c r="U948" s="52"/>
      <c r="V948" s="52"/>
      <c r="W948" s="50"/>
    </row>
    <row r="949" ht="14.25" customHeight="1">
      <c r="F949" s="28"/>
      <c r="K949" s="28"/>
      <c r="M949" s="51"/>
      <c r="N949" s="52"/>
      <c r="O949" s="52"/>
      <c r="P949" s="52"/>
      <c r="Q949" s="52"/>
      <c r="R949" s="50"/>
      <c r="S949" s="52"/>
      <c r="T949" s="52"/>
      <c r="U949" s="52"/>
      <c r="V949" s="52"/>
      <c r="W949" s="50"/>
    </row>
    <row r="950" ht="14.25" customHeight="1">
      <c r="F950" s="28"/>
      <c r="K950" s="28"/>
      <c r="M950" s="51"/>
      <c r="N950" s="52"/>
      <c r="O950" s="52"/>
      <c r="P950" s="52"/>
      <c r="Q950" s="52"/>
      <c r="R950" s="50"/>
      <c r="S950" s="52"/>
      <c r="T950" s="52"/>
      <c r="U950" s="52"/>
      <c r="V950" s="52"/>
      <c r="W950" s="50"/>
    </row>
    <row r="951" ht="14.25" customHeight="1">
      <c r="F951" s="28"/>
      <c r="K951" s="28"/>
      <c r="M951" s="51"/>
      <c r="N951" s="52"/>
      <c r="O951" s="52"/>
      <c r="P951" s="52"/>
      <c r="Q951" s="52"/>
      <c r="R951" s="50"/>
      <c r="S951" s="52"/>
      <c r="T951" s="52"/>
      <c r="U951" s="52"/>
      <c r="V951" s="52"/>
      <c r="W951" s="50"/>
    </row>
    <row r="952" ht="14.25" customHeight="1">
      <c r="F952" s="28"/>
      <c r="K952" s="28"/>
      <c r="M952" s="51"/>
      <c r="N952" s="52"/>
      <c r="O952" s="52"/>
      <c r="P952" s="52"/>
      <c r="Q952" s="52"/>
      <c r="R952" s="50"/>
      <c r="S952" s="52"/>
      <c r="T952" s="52"/>
      <c r="U952" s="52"/>
      <c r="V952" s="52"/>
      <c r="W952" s="50"/>
    </row>
    <row r="953" ht="14.25" customHeight="1">
      <c r="F953" s="28"/>
      <c r="K953" s="28"/>
      <c r="M953" s="51"/>
      <c r="N953" s="52"/>
      <c r="O953" s="52"/>
      <c r="P953" s="52"/>
      <c r="Q953" s="52"/>
      <c r="R953" s="50"/>
      <c r="S953" s="52"/>
      <c r="T953" s="52"/>
      <c r="U953" s="52"/>
      <c r="V953" s="52"/>
      <c r="W953" s="50"/>
    </row>
    <row r="954" ht="14.25" customHeight="1">
      <c r="F954" s="28"/>
      <c r="K954" s="28"/>
      <c r="M954" s="51"/>
      <c r="N954" s="52"/>
      <c r="O954" s="52"/>
      <c r="P954" s="52"/>
      <c r="Q954" s="52"/>
      <c r="R954" s="50"/>
      <c r="S954" s="52"/>
      <c r="T954" s="52"/>
      <c r="U954" s="52"/>
      <c r="V954" s="52"/>
      <c r="W954" s="50"/>
    </row>
    <row r="955" ht="14.25" customHeight="1">
      <c r="F955" s="28"/>
      <c r="K955" s="28"/>
      <c r="M955" s="51"/>
      <c r="N955" s="52"/>
      <c r="O955" s="52"/>
      <c r="P955" s="52"/>
      <c r="Q955" s="52"/>
      <c r="R955" s="50"/>
      <c r="S955" s="52"/>
      <c r="T955" s="52"/>
      <c r="U955" s="52"/>
      <c r="V955" s="52"/>
      <c r="W955" s="50"/>
    </row>
    <row r="956" ht="14.25" customHeight="1">
      <c r="F956" s="28"/>
      <c r="K956" s="28"/>
      <c r="M956" s="51"/>
      <c r="N956" s="52"/>
      <c r="O956" s="52"/>
      <c r="P956" s="52"/>
      <c r="Q956" s="52"/>
      <c r="R956" s="50"/>
      <c r="S956" s="52"/>
      <c r="T956" s="52"/>
      <c r="U956" s="52"/>
      <c r="V956" s="52"/>
      <c r="W956" s="50"/>
    </row>
    <row r="957" ht="14.25" customHeight="1">
      <c r="F957" s="28"/>
      <c r="K957" s="28"/>
      <c r="M957" s="51"/>
      <c r="N957" s="52"/>
      <c r="O957" s="52"/>
      <c r="P957" s="52"/>
      <c r="Q957" s="52"/>
      <c r="R957" s="50"/>
      <c r="S957" s="52"/>
      <c r="T957" s="52"/>
      <c r="U957" s="52"/>
      <c r="V957" s="52"/>
      <c r="W957" s="50"/>
    </row>
    <row r="958" ht="14.25" customHeight="1">
      <c r="F958" s="28"/>
      <c r="K958" s="28"/>
      <c r="M958" s="51"/>
      <c r="N958" s="52"/>
      <c r="O958" s="52"/>
      <c r="P958" s="52"/>
      <c r="Q958" s="52"/>
      <c r="R958" s="50"/>
      <c r="S958" s="52"/>
      <c r="T958" s="52"/>
      <c r="U958" s="52"/>
      <c r="V958" s="52"/>
      <c r="W958" s="50"/>
    </row>
    <row r="959" ht="14.25" customHeight="1">
      <c r="F959" s="28"/>
      <c r="K959" s="28"/>
      <c r="M959" s="51"/>
      <c r="N959" s="52"/>
      <c r="O959" s="52"/>
      <c r="P959" s="52"/>
      <c r="Q959" s="52"/>
      <c r="R959" s="50"/>
      <c r="S959" s="52"/>
      <c r="T959" s="52"/>
      <c r="U959" s="52"/>
      <c r="V959" s="52"/>
      <c r="W959" s="50"/>
    </row>
    <row r="960" ht="14.25" customHeight="1">
      <c r="F960" s="28"/>
      <c r="K960" s="28"/>
      <c r="M960" s="51"/>
      <c r="N960" s="52"/>
      <c r="O960" s="52"/>
      <c r="P960" s="52"/>
      <c r="Q960" s="52"/>
      <c r="R960" s="50"/>
      <c r="S960" s="52"/>
      <c r="T960" s="52"/>
      <c r="U960" s="52"/>
      <c r="V960" s="52"/>
      <c r="W960" s="50"/>
    </row>
    <row r="961" ht="14.25" customHeight="1">
      <c r="F961" s="28"/>
      <c r="K961" s="28"/>
      <c r="M961" s="51"/>
      <c r="N961" s="52"/>
      <c r="O961" s="52"/>
      <c r="P961" s="52"/>
      <c r="Q961" s="52"/>
      <c r="R961" s="50"/>
      <c r="S961" s="52"/>
      <c r="T961" s="52"/>
      <c r="U961" s="52"/>
      <c r="V961" s="52"/>
      <c r="W961" s="50"/>
    </row>
    <row r="962" ht="14.25" customHeight="1">
      <c r="F962" s="28"/>
      <c r="K962" s="28"/>
      <c r="M962" s="51"/>
      <c r="N962" s="52"/>
      <c r="O962" s="52"/>
      <c r="P962" s="52"/>
      <c r="Q962" s="52"/>
      <c r="R962" s="50"/>
      <c r="S962" s="52"/>
      <c r="T962" s="52"/>
      <c r="U962" s="52"/>
      <c r="V962" s="52"/>
      <c r="W962" s="50"/>
    </row>
    <row r="963" ht="14.25" customHeight="1">
      <c r="F963" s="28"/>
      <c r="K963" s="28"/>
      <c r="M963" s="51"/>
      <c r="N963" s="52"/>
      <c r="O963" s="52"/>
      <c r="P963" s="52"/>
      <c r="Q963" s="52"/>
      <c r="R963" s="50"/>
      <c r="S963" s="52"/>
      <c r="T963" s="52"/>
      <c r="U963" s="52"/>
      <c r="V963" s="52"/>
      <c r="W963" s="50"/>
    </row>
    <row r="964" ht="14.25" customHeight="1">
      <c r="F964" s="28"/>
      <c r="K964" s="28"/>
      <c r="M964" s="51"/>
      <c r="N964" s="52"/>
      <c r="O964" s="52"/>
      <c r="P964" s="52"/>
      <c r="Q964" s="52"/>
      <c r="R964" s="50"/>
      <c r="S964" s="52"/>
      <c r="T964" s="52"/>
      <c r="U964" s="52"/>
      <c r="V964" s="52"/>
      <c r="W964" s="50"/>
    </row>
    <row r="965" ht="14.25" customHeight="1">
      <c r="F965" s="28"/>
      <c r="K965" s="28"/>
      <c r="M965" s="51"/>
      <c r="N965" s="52"/>
      <c r="O965" s="52"/>
      <c r="P965" s="52"/>
      <c r="Q965" s="52"/>
      <c r="R965" s="50"/>
      <c r="S965" s="52"/>
      <c r="T965" s="52"/>
      <c r="U965" s="52"/>
      <c r="V965" s="52"/>
      <c r="W965" s="50"/>
    </row>
    <row r="966" ht="14.25" customHeight="1">
      <c r="F966" s="28"/>
      <c r="K966" s="28"/>
      <c r="M966" s="51"/>
      <c r="N966" s="52"/>
      <c r="O966" s="52"/>
      <c r="P966" s="52"/>
      <c r="Q966" s="52"/>
      <c r="R966" s="50"/>
      <c r="S966" s="52"/>
      <c r="T966" s="52"/>
      <c r="U966" s="52"/>
      <c r="V966" s="52"/>
      <c r="W966" s="50"/>
    </row>
    <row r="967" ht="14.25" customHeight="1">
      <c r="F967" s="28"/>
      <c r="K967" s="28"/>
      <c r="M967" s="51"/>
      <c r="N967" s="52"/>
      <c r="O967" s="52"/>
      <c r="P967" s="52"/>
      <c r="Q967" s="52"/>
      <c r="R967" s="50"/>
      <c r="S967" s="52"/>
      <c r="T967" s="52"/>
      <c r="U967" s="52"/>
      <c r="V967" s="52"/>
      <c r="W967" s="50"/>
    </row>
    <row r="968" ht="14.25" customHeight="1">
      <c r="F968" s="28"/>
      <c r="K968" s="28"/>
      <c r="M968" s="51"/>
      <c r="N968" s="52"/>
      <c r="O968" s="52"/>
      <c r="P968" s="52"/>
      <c r="Q968" s="52"/>
      <c r="R968" s="50"/>
      <c r="S968" s="52"/>
      <c r="T968" s="52"/>
      <c r="U968" s="52"/>
      <c r="V968" s="52"/>
      <c r="W968" s="50"/>
    </row>
    <row r="969" ht="14.25" customHeight="1">
      <c r="F969" s="28"/>
      <c r="K969" s="28"/>
      <c r="M969" s="51"/>
      <c r="N969" s="52"/>
      <c r="O969" s="52"/>
      <c r="P969" s="52"/>
      <c r="Q969" s="52"/>
      <c r="R969" s="50"/>
      <c r="S969" s="52"/>
      <c r="T969" s="52"/>
      <c r="U969" s="52"/>
      <c r="V969" s="52"/>
      <c r="W969" s="50"/>
    </row>
    <row r="970" ht="14.25" customHeight="1">
      <c r="F970" s="28"/>
      <c r="K970" s="28"/>
      <c r="M970" s="51"/>
      <c r="N970" s="52"/>
      <c r="O970" s="52"/>
      <c r="P970" s="52"/>
      <c r="Q970" s="52"/>
      <c r="R970" s="50"/>
      <c r="S970" s="52"/>
      <c r="T970" s="52"/>
      <c r="U970" s="52"/>
      <c r="V970" s="52"/>
      <c r="W970" s="50"/>
    </row>
    <row r="971" ht="14.25" customHeight="1">
      <c r="F971" s="28"/>
      <c r="K971" s="28"/>
      <c r="M971" s="51"/>
      <c r="N971" s="52"/>
      <c r="O971" s="52"/>
      <c r="P971" s="52"/>
      <c r="Q971" s="52"/>
      <c r="R971" s="50"/>
      <c r="S971" s="52"/>
      <c r="T971" s="52"/>
      <c r="U971" s="52"/>
      <c r="V971" s="52"/>
      <c r="W971" s="50"/>
    </row>
    <row r="972" ht="14.25" customHeight="1">
      <c r="F972" s="28"/>
      <c r="K972" s="28"/>
      <c r="M972" s="51"/>
      <c r="N972" s="52"/>
      <c r="O972" s="52"/>
      <c r="P972" s="52"/>
      <c r="Q972" s="52"/>
      <c r="R972" s="50"/>
      <c r="S972" s="52"/>
      <c r="T972" s="52"/>
      <c r="U972" s="52"/>
      <c r="V972" s="52"/>
      <c r="W972" s="50"/>
    </row>
    <row r="973" ht="14.25" customHeight="1">
      <c r="F973" s="28"/>
      <c r="K973" s="28"/>
      <c r="M973" s="51"/>
      <c r="N973" s="52"/>
      <c r="O973" s="52"/>
      <c r="P973" s="52"/>
      <c r="Q973" s="52"/>
      <c r="R973" s="50"/>
      <c r="S973" s="52"/>
      <c r="T973" s="52"/>
      <c r="U973" s="52"/>
      <c r="V973" s="52"/>
      <c r="W973" s="50"/>
    </row>
    <row r="974" ht="14.25" customHeight="1">
      <c r="F974" s="28"/>
      <c r="K974" s="28"/>
      <c r="M974" s="51"/>
      <c r="N974" s="52"/>
      <c r="O974" s="52"/>
      <c r="P974" s="52"/>
      <c r="Q974" s="52"/>
      <c r="R974" s="50"/>
      <c r="S974" s="52"/>
      <c r="T974" s="52"/>
      <c r="U974" s="52"/>
      <c r="V974" s="52"/>
      <c r="W974" s="50"/>
    </row>
    <row r="975" ht="14.25" customHeight="1">
      <c r="F975" s="28"/>
      <c r="K975" s="28"/>
      <c r="M975" s="51"/>
      <c r="N975" s="52"/>
      <c r="O975" s="52"/>
      <c r="P975" s="52"/>
      <c r="Q975" s="52"/>
      <c r="R975" s="50"/>
      <c r="S975" s="52"/>
      <c r="T975" s="52"/>
      <c r="U975" s="52"/>
      <c r="V975" s="52"/>
      <c r="W975" s="50"/>
    </row>
    <row r="976" ht="14.25" customHeight="1">
      <c r="F976" s="28"/>
      <c r="K976" s="28"/>
      <c r="M976" s="51"/>
      <c r="N976" s="52"/>
      <c r="O976" s="52"/>
      <c r="P976" s="52"/>
      <c r="Q976" s="52"/>
      <c r="R976" s="50"/>
      <c r="S976" s="52"/>
      <c r="T976" s="52"/>
      <c r="U976" s="52"/>
      <c r="V976" s="52"/>
      <c r="W976" s="50"/>
    </row>
    <row r="977" ht="14.25" customHeight="1">
      <c r="F977" s="28"/>
      <c r="K977" s="28"/>
      <c r="M977" s="51"/>
      <c r="N977" s="52"/>
      <c r="O977" s="52"/>
      <c r="P977" s="52"/>
      <c r="Q977" s="52"/>
      <c r="R977" s="50"/>
      <c r="S977" s="52"/>
      <c r="T977" s="52"/>
      <c r="U977" s="52"/>
      <c r="V977" s="52"/>
      <c r="W977" s="50"/>
    </row>
    <row r="978" ht="14.25" customHeight="1">
      <c r="F978" s="28"/>
      <c r="K978" s="28"/>
      <c r="M978" s="51"/>
      <c r="N978" s="52"/>
      <c r="O978" s="52"/>
      <c r="P978" s="52"/>
      <c r="Q978" s="52"/>
      <c r="R978" s="50"/>
      <c r="S978" s="52"/>
      <c r="T978" s="52"/>
      <c r="U978" s="52"/>
      <c r="V978" s="52"/>
      <c r="W978" s="50"/>
    </row>
    <row r="979" ht="14.25" customHeight="1">
      <c r="F979" s="28"/>
      <c r="K979" s="28"/>
      <c r="M979" s="51"/>
      <c r="N979" s="52"/>
      <c r="O979" s="52"/>
      <c r="P979" s="52"/>
      <c r="Q979" s="52"/>
      <c r="R979" s="50"/>
      <c r="S979" s="52"/>
      <c r="T979" s="52"/>
      <c r="U979" s="52"/>
      <c r="V979" s="52"/>
      <c r="W979" s="50"/>
    </row>
    <row r="980" ht="14.25" customHeight="1">
      <c r="F980" s="28"/>
      <c r="K980" s="28"/>
      <c r="M980" s="51"/>
      <c r="N980" s="52"/>
      <c r="O980" s="52"/>
      <c r="P980" s="52"/>
      <c r="Q980" s="52"/>
      <c r="R980" s="50"/>
      <c r="S980" s="52"/>
      <c r="T980" s="52"/>
      <c r="U980" s="52"/>
      <c r="V980" s="52"/>
      <c r="W980" s="50"/>
    </row>
    <row r="981" ht="14.25" customHeight="1">
      <c r="F981" s="28"/>
      <c r="K981" s="28"/>
      <c r="M981" s="51"/>
      <c r="N981" s="52"/>
      <c r="O981" s="52"/>
      <c r="P981" s="52"/>
      <c r="Q981" s="52"/>
      <c r="R981" s="50"/>
      <c r="S981" s="52"/>
      <c r="T981" s="52"/>
      <c r="U981" s="52"/>
      <c r="V981" s="52"/>
      <c r="W981" s="50"/>
    </row>
    <row r="982" ht="14.25" customHeight="1">
      <c r="F982" s="28"/>
      <c r="K982" s="28"/>
      <c r="M982" s="51"/>
      <c r="N982" s="52"/>
      <c r="O982" s="52"/>
      <c r="P982" s="52"/>
      <c r="Q982" s="52"/>
      <c r="R982" s="50"/>
      <c r="S982" s="52"/>
      <c r="T982" s="52"/>
      <c r="U982" s="52"/>
      <c r="V982" s="52"/>
      <c r="W982" s="50"/>
    </row>
    <row r="983" ht="14.25" customHeight="1">
      <c r="F983" s="28"/>
      <c r="K983" s="28"/>
      <c r="M983" s="51"/>
      <c r="N983" s="52"/>
      <c r="O983" s="52"/>
      <c r="P983" s="52"/>
      <c r="Q983" s="52"/>
      <c r="R983" s="50"/>
      <c r="S983" s="52"/>
      <c r="T983" s="52"/>
      <c r="U983" s="52"/>
      <c r="V983" s="52"/>
      <c r="W983" s="50"/>
    </row>
    <row r="984" ht="14.25" customHeight="1">
      <c r="F984" s="28"/>
      <c r="K984" s="28"/>
      <c r="M984" s="51"/>
      <c r="N984" s="52"/>
      <c r="O984" s="52"/>
      <c r="P984" s="52"/>
      <c r="Q984" s="52"/>
      <c r="R984" s="50"/>
      <c r="S984" s="52"/>
      <c r="T984" s="52"/>
      <c r="U984" s="52"/>
      <c r="V984" s="52"/>
      <c r="W984" s="50"/>
    </row>
    <row r="985" ht="14.25" customHeight="1">
      <c r="F985" s="28"/>
      <c r="K985" s="28"/>
      <c r="M985" s="51"/>
      <c r="N985" s="52"/>
      <c r="O985" s="52"/>
      <c r="P985" s="52"/>
      <c r="Q985" s="52"/>
      <c r="R985" s="50"/>
      <c r="S985" s="52"/>
      <c r="T985" s="52"/>
      <c r="U985" s="52"/>
      <c r="V985" s="52"/>
      <c r="W985" s="50"/>
    </row>
    <row r="986" ht="14.25" customHeight="1">
      <c r="F986" s="28"/>
      <c r="K986" s="28"/>
      <c r="M986" s="51"/>
      <c r="N986" s="52"/>
      <c r="O986" s="52"/>
      <c r="P986" s="52"/>
      <c r="Q986" s="52"/>
      <c r="R986" s="50"/>
      <c r="S986" s="52"/>
      <c r="T986" s="52"/>
      <c r="U986" s="52"/>
      <c r="V986" s="52"/>
      <c r="W986" s="50"/>
    </row>
    <row r="987" ht="14.25" customHeight="1">
      <c r="F987" s="28"/>
      <c r="K987" s="28"/>
      <c r="M987" s="51"/>
      <c r="N987" s="52"/>
      <c r="O987" s="52"/>
      <c r="P987" s="52"/>
      <c r="Q987" s="52"/>
      <c r="R987" s="50"/>
      <c r="S987" s="52"/>
      <c r="T987" s="52"/>
      <c r="U987" s="52"/>
      <c r="V987" s="52"/>
      <c r="W987" s="50"/>
    </row>
    <row r="988" ht="14.25" customHeight="1">
      <c r="F988" s="28"/>
      <c r="K988" s="28"/>
      <c r="M988" s="51"/>
      <c r="N988" s="52"/>
      <c r="O988" s="52"/>
      <c r="P988" s="52"/>
      <c r="Q988" s="52"/>
      <c r="R988" s="50"/>
      <c r="S988" s="52"/>
      <c r="T988" s="52"/>
      <c r="U988" s="52"/>
      <c r="V988" s="52"/>
      <c r="W988" s="50"/>
    </row>
    <row r="989" ht="14.25" customHeight="1">
      <c r="F989" s="28"/>
      <c r="K989" s="28"/>
      <c r="M989" s="51"/>
      <c r="N989" s="52"/>
      <c r="O989" s="52"/>
      <c r="P989" s="52"/>
      <c r="Q989" s="52"/>
      <c r="R989" s="50"/>
      <c r="S989" s="52"/>
      <c r="T989" s="52"/>
      <c r="U989" s="52"/>
      <c r="V989" s="52"/>
      <c r="W989" s="50"/>
    </row>
    <row r="990" ht="14.25" customHeight="1">
      <c r="F990" s="28"/>
      <c r="K990" s="28"/>
      <c r="M990" s="51"/>
      <c r="N990" s="52"/>
      <c r="O990" s="52"/>
      <c r="P990" s="52"/>
      <c r="Q990" s="52"/>
      <c r="R990" s="50"/>
      <c r="S990" s="52"/>
      <c r="T990" s="52"/>
      <c r="U990" s="52"/>
      <c r="V990" s="52"/>
      <c r="W990" s="50"/>
    </row>
    <row r="991" ht="14.25" customHeight="1">
      <c r="F991" s="28"/>
      <c r="K991" s="28"/>
      <c r="M991" s="51"/>
      <c r="N991" s="52"/>
      <c r="O991" s="52"/>
      <c r="P991" s="52"/>
      <c r="Q991" s="52"/>
      <c r="R991" s="50"/>
      <c r="S991" s="52"/>
      <c r="T991" s="52"/>
      <c r="U991" s="52"/>
      <c r="V991" s="52"/>
      <c r="W991" s="50"/>
    </row>
    <row r="992" ht="14.25" customHeight="1">
      <c r="F992" s="28"/>
      <c r="K992" s="28"/>
      <c r="M992" s="51"/>
      <c r="N992" s="52"/>
      <c r="O992" s="52"/>
      <c r="P992" s="52"/>
      <c r="Q992" s="52"/>
      <c r="R992" s="50"/>
      <c r="S992" s="52"/>
      <c r="T992" s="52"/>
      <c r="U992" s="52"/>
      <c r="V992" s="52"/>
      <c r="W992" s="50"/>
    </row>
    <row r="993" ht="14.25" customHeight="1">
      <c r="F993" s="28"/>
      <c r="K993" s="28"/>
      <c r="M993" s="51"/>
      <c r="N993" s="52"/>
      <c r="O993" s="52"/>
      <c r="P993" s="52"/>
      <c r="Q993" s="52"/>
      <c r="R993" s="50"/>
      <c r="S993" s="52"/>
      <c r="T993" s="52"/>
      <c r="U993" s="52"/>
      <c r="V993" s="52"/>
      <c r="W993" s="50"/>
    </row>
    <row r="994" ht="14.25" customHeight="1">
      <c r="F994" s="28"/>
      <c r="K994" s="28"/>
      <c r="M994" s="51"/>
      <c r="N994" s="52"/>
      <c r="O994" s="52"/>
      <c r="P994" s="52"/>
      <c r="Q994" s="52"/>
      <c r="R994" s="50"/>
      <c r="S994" s="52"/>
      <c r="T994" s="52"/>
      <c r="U994" s="52"/>
      <c r="V994" s="52"/>
      <c r="W994" s="50"/>
    </row>
    <row r="995" ht="14.25" customHeight="1">
      <c r="F995" s="28"/>
      <c r="K995" s="28"/>
      <c r="M995" s="51"/>
      <c r="N995" s="52"/>
      <c r="O995" s="52"/>
      <c r="P995" s="52"/>
      <c r="Q995" s="52"/>
      <c r="R995" s="50"/>
      <c r="S995" s="52"/>
      <c r="T995" s="52"/>
      <c r="U995" s="52"/>
      <c r="V995" s="52"/>
      <c r="W995" s="50"/>
    </row>
    <row r="996" ht="14.25" customHeight="1">
      <c r="F996" s="28"/>
      <c r="K996" s="28"/>
      <c r="M996" s="51"/>
      <c r="N996" s="52"/>
      <c r="O996" s="52"/>
      <c r="P996" s="52"/>
      <c r="Q996" s="52"/>
      <c r="R996" s="50"/>
      <c r="S996" s="52"/>
      <c r="T996" s="52"/>
      <c r="U996" s="52"/>
      <c r="V996" s="52"/>
      <c r="W996" s="50"/>
    </row>
    <row r="997" ht="14.25" customHeight="1">
      <c r="F997" s="28"/>
      <c r="K997" s="28"/>
      <c r="M997" s="51"/>
      <c r="N997" s="52"/>
      <c r="O997" s="52"/>
      <c r="P997" s="52"/>
      <c r="Q997" s="52"/>
      <c r="R997" s="50"/>
      <c r="S997" s="52"/>
      <c r="T997" s="52"/>
      <c r="U997" s="52"/>
      <c r="V997" s="52"/>
      <c r="W997" s="50"/>
    </row>
    <row r="998" ht="14.25" customHeight="1">
      <c r="F998" s="28"/>
      <c r="K998" s="28"/>
      <c r="M998" s="51"/>
      <c r="N998" s="52"/>
      <c r="O998" s="52"/>
      <c r="P998" s="52"/>
      <c r="Q998" s="52"/>
      <c r="R998" s="50"/>
      <c r="S998" s="52"/>
      <c r="T998" s="52"/>
      <c r="U998" s="52"/>
      <c r="V998" s="52"/>
      <c r="W998" s="50"/>
    </row>
    <row r="999" ht="14.25" customHeight="1">
      <c r="F999" s="28"/>
      <c r="K999" s="28"/>
      <c r="M999" s="51"/>
      <c r="N999" s="52"/>
      <c r="O999" s="52"/>
      <c r="P999" s="52"/>
      <c r="Q999" s="52"/>
      <c r="R999" s="50"/>
      <c r="S999" s="52"/>
      <c r="T999" s="52"/>
      <c r="U999" s="52"/>
      <c r="V999" s="52"/>
      <c r="W999" s="50"/>
    </row>
    <row r="1000" ht="14.25" customHeight="1">
      <c r="F1000" s="28"/>
      <c r="K1000" s="28"/>
      <c r="M1000" s="51"/>
      <c r="N1000" s="52"/>
      <c r="O1000" s="52"/>
      <c r="P1000" s="52"/>
      <c r="Q1000" s="52"/>
      <c r="R1000" s="50"/>
      <c r="S1000" s="52"/>
      <c r="T1000" s="52"/>
      <c r="U1000" s="52"/>
      <c r="V1000" s="52"/>
      <c r="W1000" s="50"/>
    </row>
  </sheetData>
  <mergeCells count="3">
    <mergeCell ref="B1:J1"/>
    <mergeCell ref="N1:V1"/>
    <mergeCell ref="Z1:AD1"/>
  </mergeCells>
  <printOptions/>
  <pageMargins bottom="0.75" footer="0.0" header="0.0" left="0.7" right="0.7" top="0.75"/>
  <pageSetup orientation="portrait"/>
  <drawing r:id="rId1"/>
</worksheet>
</file>