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multigen_OA\RAnalysis\Data\Physiology\Excretion_rates\F2\worksheets\"/>
    </mc:Choice>
  </mc:AlternateContent>
  <xr:revisionPtr revIDLastSave="0" documentId="13_ncr:1_{C276EB5F-D7B0-4563-BB0D-DC4BEF9F69C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ov_16_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I27eIiAO+mGBcQ8lz31LQx5G0Q=="/>
    </ext>
  </extLst>
</workbook>
</file>

<file path=xl/calcChain.xml><?xml version="1.0" encoding="utf-8"?>
<calcChain xmlns="http://schemas.openxmlformats.org/spreadsheetml/2006/main">
  <c r="P21" i="1" l="1"/>
  <c r="T21" i="1"/>
  <c r="J35" i="1"/>
  <c r="K35" i="1" s="1"/>
  <c r="S34" i="1"/>
  <c r="J34" i="1"/>
  <c r="K34" i="1" s="1"/>
  <c r="S33" i="1"/>
  <c r="K33" i="1"/>
  <c r="J33" i="1"/>
  <c r="S32" i="1"/>
  <c r="J32" i="1"/>
  <c r="K32" i="1" s="1"/>
  <c r="S31" i="1"/>
  <c r="J31" i="1"/>
  <c r="K31" i="1" s="1"/>
  <c r="S30" i="1"/>
  <c r="K30" i="1"/>
  <c r="J30" i="1"/>
  <c r="S29" i="1"/>
  <c r="J29" i="1"/>
  <c r="K29" i="1" s="1"/>
  <c r="S28" i="1"/>
  <c r="J28" i="1"/>
  <c r="K28" i="1" s="1"/>
  <c r="K27" i="1"/>
  <c r="J27" i="1"/>
  <c r="S26" i="1"/>
  <c r="K26" i="1"/>
  <c r="J26" i="1"/>
  <c r="S25" i="1"/>
  <c r="J25" i="1"/>
  <c r="K25" i="1" s="1"/>
  <c r="S24" i="1"/>
  <c r="J24" i="1"/>
  <c r="K24" i="1" s="1"/>
  <c r="S23" i="1"/>
  <c r="J23" i="1"/>
  <c r="K23" i="1" s="1"/>
  <c r="S22" i="1"/>
  <c r="J22" i="1"/>
  <c r="K22" i="1" s="1"/>
  <c r="S21" i="1"/>
  <c r="J21" i="1"/>
  <c r="K21" i="1" s="1"/>
  <c r="S20" i="1"/>
  <c r="J20" i="1"/>
  <c r="K20" i="1" s="1"/>
  <c r="K19" i="1"/>
  <c r="J19" i="1"/>
  <c r="S18" i="1"/>
  <c r="K18" i="1"/>
  <c r="J18" i="1"/>
  <c r="S17" i="1"/>
  <c r="J17" i="1"/>
  <c r="K17" i="1" s="1"/>
  <c r="S16" i="1"/>
  <c r="J16" i="1"/>
  <c r="K16" i="1" s="1"/>
  <c r="S15" i="1"/>
  <c r="J15" i="1"/>
  <c r="K15" i="1" s="1"/>
  <c r="S14" i="1"/>
  <c r="K14" i="1"/>
  <c r="J14" i="1"/>
  <c r="S13" i="1"/>
  <c r="K13" i="1"/>
  <c r="J13" i="1"/>
  <c r="S12" i="1"/>
  <c r="J12" i="1"/>
  <c r="K12" i="1" s="1"/>
  <c r="N9" i="1"/>
  <c r="N8" i="1"/>
  <c r="G8" i="1"/>
  <c r="N7" i="1"/>
  <c r="G7" i="1"/>
  <c r="N6" i="1"/>
  <c r="G6" i="1"/>
  <c r="N5" i="1"/>
  <c r="G5" i="1"/>
  <c r="B5" i="1"/>
  <c r="G4" i="1"/>
  <c r="F4" i="1" l="1"/>
  <c r="E11" i="1" s="1" a="1"/>
  <c r="F6" i="1"/>
  <c r="F8" i="1"/>
  <c r="F7" i="1"/>
  <c r="F5" i="1"/>
  <c r="E11" i="1" l="1"/>
  <c r="E13" i="1"/>
  <c r="F13" i="1"/>
  <c r="F12" i="1"/>
  <c r="E12" i="1"/>
  <c r="F11" i="1"/>
  <c r="B6" i="1" s="1"/>
  <c r="M7" i="1" l="1"/>
  <c r="M5" i="1"/>
  <c r="M6" i="1"/>
  <c r="M8" i="1"/>
  <c r="M9" i="1"/>
  <c r="Y20" i="1" l="1"/>
  <c r="Y19" i="1"/>
  <c r="Y21" i="1"/>
  <c r="Y22" i="1" s="1"/>
  <c r="O35" i="1" l="1"/>
  <c r="O23" i="1"/>
  <c r="O22" i="1"/>
  <c r="O21" i="1"/>
  <c r="O20" i="1"/>
  <c r="O15" i="1"/>
  <c r="P15" i="1" s="1"/>
  <c r="T15" i="1" s="1"/>
  <c r="U15" i="1" s="1"/>
  <c r="O28" i="1"/>
  <c r="P28" i="1" s="1"/>
  <c r="T28" i="1" s="1"/>
  <c r="U28" i="1" s="1"/>
  <c r="O24" i="1"/>
  <c r="P24" i="1" s="1"/>
  <c r="T24" i="1" s="1"/>
  <c r="U24" i="1" s="1"/>
  <c r="O16" i="1"/>
  <c r="O11" i="1"/>
  <c r="P11" i="1" s="1"/>
  <c r="O18" i="1"/>
  <c r="O31" i="1"/>
  <c r="P31" i="1" s="1"/>
  <c r="T31" i="1" s="1"/>
  <c r="U31" i="1" s="1"/>
  <c r="O27" i="1"/>
  <c r="O29" i="1"/>
  <c r="P29" i="1" s="1"/>
  <c r="T29" i="1" s="1"/>
  <c r="U29" i="1" s="1"/>
  <c r="O25" i="1"/>
  <c r="P25" i="1" s="1"/>
  <c r="T25" i="1" s="1"/>
  <c r="U25" i="1" s="1"/>
  <c r="O17" i="1"/>
  <c r="P17" i="1" s="1"/>
  <c r="T17" i="1" s="1"/>
  <c r="U17" i="1" s="1"/>
  <c r="O30" i="1"/>
  <c r="P30" i="1" s="1"/>
  <c r="T30" i="1" s="1"/>
  <c r="U30" i="1" s="1"/>
  <c r="O26" i="1"/>
  <c r="O19" i="1"/>
  <c r="O32" i="1"/>
  <c r="P32" i="1" s="1"/>
  <c r="T32" i="1" s="1"/>
  <c r="U32" i="1" s="1"/>
  <c r="O12" i="1"/>
  <c r="P12" i="1" s="1"/>
  <c r="T12" i="1" s="1"/>
  <c r="U12" i="1" s="1"/>
  <c r="O14" i="1"/>
  <c r="P14" i="1" s="1"/>
  <c r="T14" i="1" s="1"/>
  <c r="U14" i="1" s="1"/>
  <c r="O33" i="1"/>
  <c r="P33" i="1" s="1"/>
  <c r="T33" i="1" s="1"/>
  <c r="U33" i="1" s="1"/>
  <c r="O13" i="1"/>
  <c r="P13" i="1" s="1"/>
  <c r="T13" i="1" s="1"/>
  <c r="U13" i="1" s="1"/>
  <c r="O34" i="1"/>
  <c r="P34" i="1" s="1"/>
  <c r="T34" i="1" s="1"/>
  <c r="U34" i="1" s="1"/>
  <c r="P20" i="1" l="1"/>
  <c r="T20" i="1" s="1"/>
  <c r="U20" i="1" s="1"/>
  <c r="U21" i="1"/>
  <c r="P18" i="1"/>
  <c r="T18" i="1" s="1"/>
  <c r="U18" i="1" s="1"/>
  <c r="P22" i="1"/>
  <c r="T22" i="1" s="1"/>
  <c r="U22" i="1" s="1"/>
  <c r="P26" i="1"/>
  <c r="T26" i="1" s="1"/>
  <c r="U26" i="1" s="1"/>
  <c r="P23" i="1"/>
  <c r="T23" i="1" s="1"/>
  <c r="U23" i="1" s="1"/>
  <c r="P16" i="1"/>
  <c r="T16" i="1" s="1"/>
  <c r="U16" i="1" s="1"/>
</calcChain>
</file>

<file path=xl/sharedStrings.xml><?xml version="1.0" encoding="utf-8"?>
<sst xmlns="http://schemas.openxmlformats.org/spreadsheetml/2006/main" count="73" uniqueCount="70">
  <si>
    <t>Standard Addition Determination of Ammonia-N Concentration in Seawater Blank</t>
  </si>
  <si>
    <r>
      <rPr>
        <sz val="11"/>
        <color theme="1"/>
        <rFont val="Calibri"/>
      </rPr>
      <t>First run after 1.5 hours of color development at 40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C</t>
    </r>
  </si>
  <si>
    <t>Ammonia</t>
  </si>
  <si>
    <t>Vs</t>
  </si>
  <si>
    <t>absorbance</t>
  </si>
  <si>
    <t>x</t>
  </si>
  <si>
    <t>y</t>
  </si>
  <si>
    <t>Sample</t>
  </si>
  <si>
    <t>Ammonia-N</t>
  </si>
  <si>
    <t>Absorbance</t>
  </si>
  <si>
    <t>Calculated N</t>
  </si>
  <si>
    <t>excreted</t>
  </si>
  <si>
    <t>(NH4)2SO4 conc (mM)</t>
  </si>
  <si>
    <t>ug/mL</t>
  </si>
  <si>
    <t>Vo (mL)</t>
  </si>
  <si>
    <t>[S]I (mg N/L)</t>
  </si>
  <si>
    <t>Seawater Blank</t>
  </si>
  <si>
    <t>x intercept</t>
  </si>
  <si>
    <t>STD addition 1</t>
  </si>
  <si>
    <t>x error</t>
  </si>
  <si>
    <t>STD addition 2</t>
  </si>
  <si>
    <t>STD addition 3</t>
  </si>
  <si>
    <t>STD addition 4</t>
  </si>
  <si>
    <t>Chamber Volume</t>
  </si>
  <si>
    <t>Animal volume</t>
  </si>
  <si>
    <t>Volume in chamber</t>
  </si>
  <si>
    <t>Excretion</t>
  </si>
  <si>
    <t>excretion</t>
  </si>
  <si>
    <t>Slope</t>
  </si>
  <si>
    <t>intercept</t>
  </si>
  <si>
    <t>START TIME</t>
  </si>
  <si>
    <t>TIME OUT</t>
  </si>
  <si>
    <t>Time in chamber</t>
  </si>
  <si>
    <t>Hours as a fraction</t>
  </si>
  <si>
    <t>CRM in seawater</t>
  </si>
  <si>
    <t>(mL)</t>
  </si>
  <si>
    <t>(ml)</t>
  </si>
  <si>
    <t>(ug/l/hr)</t>
  </si>
  <si>
    <t>(umol/l/hr)</t>
  </si>
  <si>
    <t>m-error</t>
  </si>
  <si>
    <t>b error</t>
  </si>
  <si>
    <t>pH7.5 #2</t>
  </si>
  <si>
    <t>R squared</t>
  </si>
  <si>
    <t>y error</t>
  </si>
  <si>
    <t>pH7.5 #5</t>
  </si>
  <si>
    <t>pH7.5 #1</t>
  </si>
  <si>
    <t>pH7.5 #3</t>
  </si>
  <si>
    <t>pH7.5 #4</t>
  </si>
  <si>
    <t>pH7.5 #6</t>
  </si>
  <si>
    <t>pH7.5 #7</t>
  </si>
  <si>
    <t>PH 7.5 BLANK</t>
  </si>
  <si>
    <t>slope</t>
  </si>
  <si>
    <t>pH8.0 #2</t>
  </si>
  <si>
    <t>pH8.0 #1</t>
  </si>
  <si>
    <t>rsq</t>
  </si>
  <si>
    <t>pH8.0 #3</t>
  </si>
  <si>
    <t xml:space="preserve">r </t>
  </si>
  <si>
    <t>pH8.0 #6</t>
  </si>
  <si>
    <t>pH8.0 #5</t>
  </si>
  <si>
    <t>pH8.0 #4</t>
  </si>
  <si>
    <t>pH8.0 #7</t>
  </si>
  <si>
    <t>pH8.0 - Blank 2</t>
  </si>
  <si>
    <t>pH7.0 #3</t>
  </si>
  <si>
    <t>pH7.0 #7</t>
  </si>
  <si>
    <t>pH7.0 #2</t>
  </si>
  <si>
    <t>pH7.0 #1</t>
  </si>
  <si>
    <t>pH7.0 #5</t>
  </si>
  <si>
    <t>pH7.0 #6</t>
  </si>
  <si>
    <t>pH7.0 #4</t>
  </si>
  <si>
    <t>pH7.0 - Blank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</si>
</sst>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 x14ac:knownFonts="1">
    <font>
      <sz val="11"/>
      <color theme="1"/>
      <name val="Calibri"/>
      <scheme val="minor"/>
    </font>
    <font>
      <u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9"/>
      <color rgb="FF24292F"/>
      <name val="Arial"/>
    </font>
    <font>
      <sz val="11"/>
      <color theme="1"/>
      <name val="Calibri"/>
      <scheme val="minor"/>
    </font>
    <font>
      <vertAlign val="superscript"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2" fontId="3" fillId="0" borderId="0" xfId="0" applyNumberFormat="1" applyFont="1"/>
    <xf numFmtId="0" fontId="4" fillId="0" borderId="0" xfId="0" applyFont="1"/>
    <xf numFmtId="164" fontId="5" fillId="0" borderId="0" xfId="0" applyNumberFormat="1" applyFont="1"/>
    <xf numFmtId="0" fontId="3" fillId="0" borderId="0" xfId="0" applyFont="1"/>
    <xf numFmtId="0" fontId="3" fillId="2" borderId="0" xfId="0" applyFont="1" applyFill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horizontal="right"/>
    </xf>
    <xf numFmtId="2" fontId="2" fillId="0" borderId="0" xfId="0" applyNumberFormat="1" applyFont="1"/>
    <xf numFmtId="165" fontId="3" fillId="0" borderId="0" xfId="0" applyNumberFormat="1" applyFont="1"/>
    <xf numFmtId="9" fontId="3" fillId="0" borderId="0" xfId="0" applyNumberFormat="1" applyFont="1"/>
    <xf numFmtId="20" fontId="2" fillId="0" borderId="0" xfId="0" applyNumberFormat="1" applyFont="1"/>
    <xf numFmtId="3" fontId="2" fillId="0" borderId="0" xfId="0" applyNumberFormat="1" applyFont="1"/>
    <xf numFmtId="0" fontId="6" fillId="3" borderId="0" xfId="0" applyFont="1" applyFill="1" applyAlignment="1">
      <alignment horizontal="right"/>
    </xf>
    <xf numFmtId="165" fontId="2" fillId="0" borderId="0" xfId="0" applyNumberFormat="1" applyFont="1"/>
    <xf numFmtId="165" fontId="7" fillId="0" borderId="0" xfId="0" applyNumberFormat="1" applyFont="1"/>
    <xf numFmtId="2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742108486439195"/>
          <c:y val="5.1400554097404488E-2"/>
          <c:w val="0.74073490813648324"/>
          <c:h val="0.73444808982210552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Nov_16_2022!$M$5:$M$9</c:f>
              <c:numCache>
                <c:formatCode>0.00</c:formatCode>
                <c:ptCount val="5"/>
                <c:pt idx="0">
                  <c:v>0.12268998738666084</c:v>
                </c:pt>
                <c:pt idx="1">
                  <c:v>0.22269852972179996</c:v>
                </c:pt>
                <c:pt idx="2">
                  <c:v>0.27266532579231662</c:v>
                </c:pt>
                <c:pt idx="3">
                  <c:v>0.32260716342323764</c:v>
                </c:pt>
                <c:pt idx="4">
                  <c:v>0.4224160381294666</c:v>
                </c:pt>
              </c:numCache>
            </c:numRef>
          </c:xVal>
          <c:yVal>
            <c:numRef>
              <c:f>Nov_16_2022!$N$5:$N$9</c:f>
              <c:numCache>
                <c:formatCode>General</c:formatCode>
                <c:ptCount val="5"/>
                <c:pt idx="0">
                  <c:v>4.7E-2</c:v>
                </c:pt>
                <c:pt idx="1">
                  <c:v>9.4E-2</c:v>
                </c:pt>
                <c:pt idx="2">
                  <c:v>0.109</c:v>
                </c:pt>
                <c:pt idx="3">
                  <c:v>0.123</c:v>
                </c:pt>
                <c:pt idx="4">
                  <c:v>0.17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23-447E-946C-964563966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736393"/>
        <c:axId val="501103823"/>
      </c:scatterChart>
      <c:valAx>
        <c:axId val="5467363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Ammonia-N conc. (mg/L)</a:t>
                </a:r>
              </a:p>
            </c:rich>
          </c:tx>
          <c:layout>
            <c:manualLayout>
              <c:xMode val="edge"/>
              <c:yMode val="edge"/>
              <c:x val="0.48385608048993894"/>
              <c:y val="0.89719889180519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01103823"/>
        <c:crosses val="autoZero"/>
        <c:crossBetween val="midCat"/>
      </c:valAx>
      <c:valAx>
        <c:axId val="5011038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Absorbance</a:t>
                </a:r>
              </a:p>
            </c:rich>
          </c:tx>
          <c:layout>
            <c:manualLayout>
              <c:xMode val="edge"/>
              <c:yMode val="edge"/>
              <c:x val="2.222222222222224E-2"/>
              <c:y val="0.30353200641586481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4673639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Nov_16_2022!$F$4:$F$8</c:f>
              <c:numCache>
                <c:formatCode>0.0000</c:formatCode>
                <c:ptCount val="5"/>
                <c:pt idx="0">
                  <c:v>0</c:v>
                </c:pt>
                <c:pt idx="1">
                  <c:v>0.10011989160000001</c:v>
                </c:pt>
                <c:pt idx="2">
                  <c:v>0.15017983739999999</c:v>
                </c:pt>
                <c:pt idx="3">
                  <c:v>0.20023978320000002</c:v>
                </c:pt>
                <c:pt idx="4">
                  <c:v>0.30035967479999998</c:v>
                </c:pt>
              </c:numCache>
            </c:numRef>
          </c:xVal>
          <c:yVal>
            <c:numRef>
              <c:f>Nov_16_2022!$G$4:$G$8</c:f>
              <c:numCache>
                <c:formatCode>0.0000</c:formatCode>
                <c:ptCount val="5"/>
                <c:pt idx="0">
                  <c:v>4.7E-2</c:v>
                </c:pt>
                <c:pt idx="1">
                  <c:v>9.4047000000000006E-2</c:v>
                </c:pt>
                <c:pt idx="2">
                  <c:v>0.10908175000000001</c:v>
                </c:pt>
                <c:pt idx="3">
                  <c:v>0.12312299999999998</c:v>
                </c:pt>
                <c:pt idx="4">
                  <c:v>0.17025500000000002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67-4146-BD21-E0D7B5EFB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796165"/>
        <c:axId val="1567359848"/>
      </c:scatterChart>
      <c:valAx>
        <c:axId val="14197961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7359848"/>
        <c:crosses val="autoZero"/>
        <c:crossBetween val="midCat"/>
      </c:valAx>
      <c:valAx>
        <c:axId val="1567359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1979616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104775</xdr:colOff>
      <xdr:row>0</xdr:row>
      <xdr:rowOff>95250</xdr:rowOff>
    </xdr:from>
    <xdr:ext cx="4400550" cy="2876550"/>
    <xdr:graphicFrame macro="">
      <xdr:nvGraphicFramePr>
        <xdr:cNvPr id="912858126" name="Chart 1">
          <a:extLst>
            <a:ext uri="{FF2B5EF4-FFF2-40B4-BE49-F238E27FC236}">
              <a16:creationId xmlns:a16="http://schemas.microsoft.com/office/drawing/2014/main" id="{00000000-0008-0000-0000-00000E1C6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295275</xdr:colOff>
      <xdr:row>15</xdr:row>
      <xdr:rowOff>161925</xdr:rowOff>
    </xdr:from>
    <xdr:ext cx="4572000" cy="2876550"/>
    <xdr:graphicFrame macro="">
      <xdr:nvGraphicFramePr>
        <xdr:cNvPr id="1714259683" name="Chart 2" title="Chart">
          <a:extLst>
            <a:ext uri="{FF2B5EF4-FFF2-40B4-BE49-F238E27FC236}">
              <a16:creationId xmlns:a16="http://schemas.microsoft.com/office/drawing/2014/main" id="{00000000-0008-0000-0000-0000E3862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H4" zoomScale="70" zoomScaleNormal="70" workbookViewId="0">
      <selection activeCell="P22" sqref="P22"/>
    </sheetView>
  </sheetViews>
  <sheetFormatPr defaultColWidth="14.453125" defaultRowHeight="15" customHeight="1" x14ac:dyDescent="0.35"/>
  <cols>
    <col min="1" max="1" width="20.7265625" customWidth="1"/>
    <col min="2" max="2" width="10.7265625" customWidth="1"/>
    <col min="3" max="3" width="8.7265625" customWidth="1"/>
    <col min="4" max="9" width="10.7265625" customWidth="1"/>
    <col min="10" max="12" width="16.7265625" customWidth="1"/>
    <col min="13" max="24" width="12.7265625" customWidth="1"/>
    <col min="25" max="35" width="8.7265625" customWidth="1"/>
  </cols>
  <sheetData>
    <row r="1" spans="1:22" ht="16.5" x14ac:dyDescent="0.35">
      <c r="A1" s="19" t="s">
        <v>0</v>
      </c>
      <c r="B1" s="20"/>
      <c r="C1" s="20"/>
      <c r="D1" s="20"/>
      <c r="E1" s="20"/>
      <c r="F1" s="20"/>
      <c r="G1" s="20"/>
      <c r="L1" s="1" t="s">
        <v>1</v>
      </c>
      <c r="P1" s="2" t="s">
        <v>2</v>
      </c>
    </row>
    <row r="2" spans="1:22" ht="14.5" x14ac:dyDescent="0.35">
      <c r="D2" s="3" t="s">
        <v>3</v>
      </c>
      <c r="E2" s="3" t="s">
        <v>4</v>
      </c>
      <c r="F2" s="4" t="s">
        <v>5</v>
      </c>
      <c r="G2" s="4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2" t="s">
        <v>11</v>
      </c>
    </row>
    <row r="3" spans="1:22" ht="14.5" x14ac:dyDescent="0.35">
      <c r="A3" s="5" t="s">
        <v>12</v>
      </c>
      <c r="B3" s="6">
        <v>7.1479999999999997</v>
      </c>
      <c r="F3" s="7"/>
      <c r="G3" s="7"/>
      <c r="M3" s="1" t="s">
        <v>13</v>
      </c>
      <c r="P3" s="2" t="s">
        <v>13</v>
      </c>
    </row>
    <row r="4" spans="1:22" ht="14.5" x14ac:dyDescent="0.35">
      <c r="A4" s="1" t="s">
        <v>14</v>
      </c>
      <c r="B4" s="1">
        <v>100</v>
      </c>
      <c r="D4" s="8">
        <v>0</v>
      </c>
      <c r="E4" s="8">
        <v>4.7E-2</v>
      </c>
      <c r="F4" s="7">
        <f t="shared" ref="F4:F8" si="0">$B$5*D4/$B$4</f>
        <v>0</v>
      </c>
      <c r="G4" s="7">
        <f t="shared" ref="G4:G8" si="1">E4*(D4+$B$4)/$B$4</f>
        <v>4.7E-2</v>
      </c>
      <c r="P4" s="2"/>
    </row>
    <row r="5" spans="1:22" ht="14.5" x14ac:dyDescent="0.35">
      <c r="A5" s="1" t="s">
        <v>15</v>
      </c>
      <c r="B5" s="9">
        <f>B3*28.0134</f>
        <v>200.23978320000001</v>
      </c>
      <c r="D5" s="8">
        <v>0.05</v>
      </c>
      <c r="E5" s="8">
        <v>9.4E-2</v>
      </c>
      <c r="F5" s="7">
        <f t="shared" si="0"/>
        <v>0.10011989160000001</v>
      </c>
      <c r="G5" s="7">
        <f t="shared" si="1"/>
        <v>9.4047000000000006E-2</v>
      </c>
      <c r="L5" s="1" t="s">
        <v>16</v>
      </c>
      <c r="M5" s="2">
        <f t="shared" ref="M5:M9" si="2">(($B$5*D4)/($B$4+D4))+($B$6*$B$4/($B$4+D4))</f>
        <v>0.12268998738666084</v>
      </c>
      <c r="N5" s="5">
        <f t="shared" ref="N5:N9" si="3">E4</f>
        <v>4.7E-2</v>
      </c>
      <c r="P5" s="2"/>
    </row>
    <row r="6" spans="1:22" ht="14.5" x14ac:dyDescent="0.35">
      <c r="A6" s="1" t="s">
        <v>17</v>
      </c>
      <c r="B6" s="7">
        <f>F11/E11</f>
        <v>0.12268998738666084</v>
      </c>
      <c r="D6" s="8">
        <v>7.4999999999999997E-2</v>
      </c>
      <c r="E6" s="8">
        <v>0.109</v>
      </c>
      <c r="F6" s="7">
        <f t="shared" si="0"/>
        <v>0.15017983739999999</v>
      </c>
      <c r="G6" s="7">
        <f t="shared" si="1"/>
        <v>0.10908175000000001</v>
      </c>
      <c r="L6" s="1" t="s">
        <v>18</v>
      </c>
      <c r="M6" s="2">
        <f t="shared" si="2"/>
        <v>0.22269852972179996</v>
      </c>
      <c r="N6" s="5">
        <f t="shared" si="3"/>
        <v>9.4E-2</v>
      </c>
      <c r="P6" s="2"/>
    </row>
    <row r="7" spans="1:22" ht="14.5" x14ac:dyDescent="0.35">
      <c r="A7" s="1" t="s">
        <v>19</v>
      </c>
      <c r="D7" s="8">
        <v>0.1</v>
      </c>
      <c r="E7" s="8">
        <v>0.123</v>
      </c>
      <c r="F7" s="7">
        <f t="shared" si="0"/>
        <v>0.20023978320000002</v>
      </c>
      <c r="G7" s="7">
        <f t="shared" si="1"/>
        <v>0.12312299999999998</v>
      </c>
      <c r="L7" s="1" t="s">
        <v>20</v>
      </c>
      <c r="M7" s="2">
        <f t="shared" si="2"/>
        <v>0.27266532579231662</v>
      </c>
      <c r="N7" s="5">
        <f t="shared" si="3"/>
        <v>0.109</v>
      </c>
      <c r="P7" s="2"/>
    </row>
    <row r="8" spans="1:22" ht="14.5" x14ac:dyDescent="0.35">
      <c r="D8" s="1">
        <v>0.15</v>
      </c>
      <c r="E8" s="8">
        <v>0.17</v>
      </c>
      <c r="F8" s="7">
        <f t="shared" si="0"/>
        <v>0.30035967479999998</v>
      </c>
      <c r="G8" s="7">
        <f t="shared" si="1"/>
        <v>0.17025500000000002</v>
      </c>
      <c r="L8" s="1" t="s">
        <v>21</v>
      </c>
      <c r="M8" s="2">
        <f t="shared" si="2"/>
        <v>0.32260716342323764</v>
      </c>
      <c r="N8" s="5">
        <f t="shared" si="3"/>
        <v>0.123</v>
      </c>
      <c r="P8" s="2"/>
    </row>
    <row r="9" spans="1:22" ht="14.5" x14ac:dyDescent="0.35">
      <c r="L9" s="1" t="s">
        <v>22</v>
      </c>
      <c r="M9" s="2">
        <f t="shared" si="2"/>
        <v>0.4224160381294666</v>
      </c>
      <c r="N9" s="5">
        <f t="shared" si="3"/>
        <v>0.17</v>
      </c>
      <c r="P9" s="2"/>
    </row>
    <row r="10" spans="1:22" ht="14.5" x14ac:dyDescent="0.35">
      <c r="N10" s="7"/>
      <c r="P10" s="2"/>
      <c r="Q10" s="1" t="s">
        <v>23</v>
      </c>
      <c r="R10" s="1" t="s">
        <v>24</v>
      </c>
      <c r="S10" s="1" t="s">
        <v>25</v>
      </c>
      <c r="T10" s="1" t="s">
        <v>26</v>
      </c>
      <c r="U10" s="1" t="s">
        <v>27</v>
      </c>
    </row>
    <row r="11" spans="1:22" ht="14.5" x14ac:dyDescent="0.35">
      <c r="D11" s="1" t="s">
        <v>28</v>
      </c>
      <c r="E11" s="7">
        <f t="array" ref="E11:F13">LINEST(G4:G8,F4:F8,TRUE,TRUE)</f>
        <v>0.39836339575101981</v>
      </c>
      <c r="F11" s="7">
        <v>4.8875200000000001E-2</v>
      </c>
      <c r="G11" s="7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34</v>
      </c>
      <c r="M11" s="1">
        <v>0.14299999999999999</v>
      </c>
      <c r="N11" s="5">
        <v>0.123</v>
      </c>
      <c r="O11" s="10">
        <f>((N11-Y$20)/Y$19)-($B$6*99/100)</f>
        <v>0.18730014859651101</v>
      </c>
      <c r="P11" s="11">
        <f>(M11-O11)/M11</f>
        <v>-0.3097912489266505</v>
      </c>
      <c r="Q11" s="5" t="s">
        <v>35</v>
      </c>
      <c r="R11" s="5" t="s">
        <v>36</v>
      </c>
      <c r="S11" s="5" t="s">
        <v>35</v>
      </c>
      <c r="T11" s="5" t="s">
        <v>37</v>
      </c>
      <c r="U11" s="5" t="s">
        <v>38</v>
      </c>
      <c r="V11" s="11"/>
    </row>
    <row r="12" spans="1:22" ht="14.5" x14ac:dyDescent="0.35">
      <c r="D12" s="1" t="s">
        <v>39</v>
      </c>
      <c r="E12" s="7">
        <v>2.0804511108239741E-2</v>
      </c>
      <c r="F12" s="7">
        <v>3.755083216343779E-3</v>
      </c>
      <c r="G12" s="7" t="s">
        <v>40</v>
      </c>
      <c r="H12" s="12">
        <v>0.34583333333333333</v>
      </c>
      <c r="I12" s="12">
        <v>0.39583333333333331</v>
      </c>
      <c r="J12" s="13">
        <f t="shared" ref="J12:J35" si="4">(I12-H12)*1440</f>
        <v>71.999999999999986</v>
      </c>
      <c r="K12" s="9">
        <f t="shared" ref="K12:K35" si="5">J12/60</f>
        <v>1.1999999999999997</v>
      </c>
      <c r="L12" s="10" t="s">
        <v>41</v>
      </c>
      <c r="N12" s="5">
        <v>9.9000000000000005E-2</v>
      </c>
      <c r="O12" s="10">
        <f t="shared" ref="O12:O35" si="6">((N12-Y$20)/Y$19)</f>
        <v>0.2485168574116238</v>
      </c>
      <c r="P12" s="2">
        <f t="shared" ref="P12:P18" si="7">O12-$O$19</f>
        <v>7.2797707593031696E-2</v>
      </c>
      <c r="Q12" s="14">
        <v>68.55</v>
      </c>
      <c r="R12" s="1">
        <v>0.50780000000000003</v>
      </c>
      <c r="S12" s="1">
        <f t="shared" ref="S12:S18" si="8">Q12-R12</f>
        <v>68.042199999999994</v>
      </c>
      <c r="T12" s="15">
        <f t="shared" ref="T12:T18" si="9">(P12*S12)/K12</f>
        <v>4.1277634829888186</v>
      </c>
      <c r="U12" s="15">
        <f t="shared" ref="U12:U18" si="10">T12/14</f>
        <v>0.2948402487849156</v>
      </c>
    </row>
    <row r="13" spans="1:22" ht="14.5" x14ac:dyDescent="0.35">
      <c r="D13" s="1" t="s">
        <v>42</v>
      </c>
      <c r="E13" s="7">
        <v>0.99188406897523029</v>
      </c>
      <c r="F13" s="7">
        <v>4.6576075009959195E-3</v>
      </c>
      <c r="G13" s="7" t="s">
        <v>43</v>
      </c>
      <c r="H13" s="12">
        <v>0.34444444444444444</v>
      </c>
      <c r="I13" s="12">
        <v>0.40486111111111112</v>
      </c>
      <c r="J13" s="13">
        <f t="shared" si="4"/>
        <v>87.000000000000014</v>
      </c>
      <c r="K13" s="9">
        <f t="shared" si="5"/>
        <v>1.4500000000000002</v>
      </c>
      <c r="L13" s="10" t="s">
        <v>44</v>
      </c>
      <c r="N13" s="5">
        <v>8.5000000000000006E-2</v>
      </c>
      <c r="O13" s="10">
        <f t="shared" si="6"/>
        <v>0.21337313650464299</v>
      </c>
      <c r="P13" s="2">
        <f t="shared" si="7"/>
        <v>3.7653986686050883E-2</v>
      </c>
      <c r="Q13" s="8">
        <v>68.855999999999995</v>
      </c>
      <c r="R13" s="1">
        <v>0.54579999999999995</v>
      </c>
      <c r="S13" s="1">
        <f t="shared" si="8"/>
        <v>68.310199999999995</v>
      </c>
      <c r="T13" s="15">
        <f t="shared" si="9"/>
        <v>1.773897490566533</v>
      </c>
      <c r="U13" s="15">
        <f t="shared" si="10"/>
        <v>0.12670696361189521</v>
      </c>
    </row>
    <row r="14" spans="1:22" ht="14.5" x14ac:dyDescent="0.35">
      <c r="F14" s="7"/>
      <c r="G14" s="7"/>
      <c r="H14" s="12">
        <v>0.34375</v>
      </c>
      <c r="I14" s="12">
        <v>0.41666666666666669</v>
      </c>
      <c r="J14" s="13">
        <f t="shared" si="4"/>
        <v>105.00000000000003</v>
      </c>
      <c r="K14" s="9">
        <f t="shared" si="5"/>
        <v>1.7500000000000004</v>
      </c>
      <c r="L14" s="10" t="s">
        <v>45</v>
      </c>
      <c r="N14" s="5">
        <v>0.111</v>
      </c>
      <c r="O14" s="10">
        <f t="shared" si="6"/>
        <v>0.2786400467604645</v>
      </c>
      <c r="P14" s="2">
        <f t="shared" si="7"/>
        <v>0.1029208969418724</v>
      </c>
      <c r="Q14" s="8">
        <v>68.644000000000005</v>
      </c>
      <c r="R14" s="1">
        <v>0.57599999999999996</v>
      </c>
      <c r="S14" s="1">
        <f t="shared" si="8"/>
        <v>68.068000000000012</v>
      </c>
      <c r="T14" s="15">
        <f t="shared" si="9"/>
        <v>4.0032112074510682</v>
      </c>
      <c r="U14" s="15">
        <f t="shared" si="10"/>
        <v>0.28594365767507629</v>
      </c>
    </row>
    <row r="15" spans="1:22" ht="14.5" x14ac:dyDescent="0.35">
      <c r="F15" s="7"/>
      <c r="G15" s="7"/>
      <c r="H15" s="12">
        <v>0.34375</v>
      </c>
      <c r="I15" s="12">
        <v>0.42083333333333334</v>
      </c>
      <c r="J15" s="13">
        <f t="shared" si="4"/>
        <v>111</v>
      </c>
      <c r="K15" s="9">
        <f t="shared" si="5"/>
        <v>1.85</v>
      </c>
      <c r="L15" s="10" t="s">
        <v>46</v>
      </c>
      <c r="N15" s="5">
        <v>9.0999999999999998E-2</v>
      </c>
      <c r="O15" s="10">
        <f t="shared" si="6"/>
        <v>0.22843473117906332</v>
      </c>
      <c r="P15" s="2">
        <f t="shared" si="7"/>
        <v>5.271558136047122E-2</v>
      </c>
      <c r="Q15" s="8">
        <v>68.954999999999998</v>
      </c>
      <c r="R15" s="1">
        <v>0.65739999999999998</v>
      </c>
      <c r="S15" s="1">
        <f t="shared" si="8"/>
        <v>68.297600000000003</v>
      </c>
      <c r="T15" s="15">
        <f t="shared" si="9"/>
        <v>1.946133886229686</v>
      </c>
      <c r="U15" s="15">
        <f t="shared" si="10"/>
        <v>0.13900956330212041</v>
      </c>
    </row>
    <row r="16" spans="1:22" ht="14.5" x14ac:dyDescent="0.35">
      <c r="F16" s="7"/>
      <c r="G16" s="7"/>
      <c r="H16" s="12">
        <v>0.34375</v>
      </c>
      <c r="I16" s="12">
        <v>0.42083333333333334</v>
      </c>
      <c r="J16" s="13">
        <f t="shared" si="4"/>
        <v>111</v>
      </c>
      <c r="K16" s="9">
        <f t="shared" si="5"/>
        <v>1.85</v>
      </c>
      <c r="L16" s="10" t="s">
        <v>47</v>
      </c>
      <c r="N16" s="5">
        <v>8.8999999999999996E-2</v>
      </c>
      <c r="O16" s="10">
        <f t="shared" si="6"/>
        <v>0.22341419962092318</v>
      </c>
      <c r="P16" s="2">
        <f t="shared" si="7"/>
        <v>4.769504980233108E-2</v>
      </c>
      <c r="Q16" s="8">
        <v>68.572999999999993</v>
      </c>
      <c r="R16" s="1">
        <v>0.45079999999999998</v>
      </c>
      <c r="S16" s="1">
        <f t="shared" si="8"/>
        <v>68.122199999999992</v>
      </c>
      <c r="T16" s="15">
        <f t="shared" si="9"/>
        <v>1.7562657954834366</v>
      </c>
      <c r="U16" s="15">
        <f t="shared" si="10"/>
        <v>0.12544755682024547</v>
      </c>
    </row>
    <row r="17" spans="6:25" ht="14.5" x14ac:dyDescent="0.35">
      <c r="F17" s="7"/>
      <c r="G17" s="7"/>
      <c r="H17" s="12">
        <v>0.34513888888888888</v>
      </c>
      <c r="I17" s="12">
        <v>0.43055555555555558</v>
      </c>
      <c r="J17" s="13">
        <f t="shared" si="4"/>
        <v>123.00000000000004</v>
      </c>
      <c r="K17" s="9">
        <f t="shared" si="5"/>
        <v>2.0500000000000007</v>
      </c>
      <c r="L17" s="10" t="s">
        <v>48</v>
      </c>
      <c r="N17" s="5">
        <v>0.10100000000000001</v>
      </c>
      <c r="O17" s="10">
        <f t="shared" si="6"/>
        <v>0.25353738896976391</v>
      </c>
      <c r="P17" s="2">
        <f t="shared" si="7"/>
        <v>7.7818239151171809E-2</v>
      </c>
      <c r="Q17" s="8">
        <v>68.019000000000005</v>
      </c>
      <c r="R17" s="1">
        <v>0.52769999999999995</v>
      </c>
      <c r="S17" s="1">
        <f t="shared" si="8"/>
        <v>67.49130000000001</v>
      </c>
      <c r="T17" s="15">
        <f t="shared" si="9"/>
        <v>2.5619776214748686</v>
      </c>
      <c r="U17" s="15">
        <f t="shared" si="10"/>
        <v>0.18299840153391919</v>
      </c>
    </row>
    <row r="18" spans="6:25" ht="14.5" x14ac:dyDescent="0.35">
      <c r="F18" s="7"/>
      <c r="G18" s="7"/>
      <c r="H18" s="12">
        <v>0.34583333333333333</v>
      </c>
      <c r="I18" s="12">
        <v>0.43125000000000002</v>
      </c>
      <c r="J18" s="13">
        <f t="shared" si="4"/>
        <v>123.00000000000004</v>
      </c>
      <c r="K18" s="9">
        <f t="shared" si="5"/>
        <v>2.0500000000000007</v>
      </c>
      <c r="L18" s="10" t="s">
        <v>49</v>
      </c>
      <c r="N18" s="5">
        <v>9.9000000000000005E-2</v>
      </c>
      <c r="O18" s="10">
        <f t="shared" si="6"/>
        <v>0.2485168574116238</v>
      </c>
      <c r="P18" s="2">
        <f t="shared" si="7"/>
        <v>7.2797707593031696E-2</v>
      </c>
      <c r="Q18" s="8">
        <v>68.546000000000006</v>
      </c>
      <c r="R18" s="1">
        <v>0.52769999999999995</v>
      </c>
      <c r="S18" s="1">
        <f t="shared" si="8"/>
        <v>68.018300000000011</v>
      </c>
      <c r="T18" s="15">
        <f t="shared" si="9"/>
        <v>2.4154030801829789</v>
      </c>
      <c r="U18" s="15">
        <f t="shared" si="10"/>
        <v>0.17252879144164135</v>
      </c>
    </row>
    <row r="19" spans="6:25" ht="14.5" x14ac:dyDescent="0.35">
      <c r="F19" s="7"/>
      <c r="G19" s="7"/>
      <c r="H19" s="12">
        <v>0.34583333333333333</v>
      </c>
      <c r="I19" s="12">
        <v>0.43263888888888891</v>
      </c>
      <c r="J19" s="13">
        <f t="shared" si="4"/>
        <v>125.00000000000003</v>
      </c>
      <c r="K19" s="9">
        <f t="shared" si="5"/>
        <v>2.0833333333333339</v>
      </c>
      <c r="L19" s="10" t="s">
        <v>50</v>
      </c>
      <c r="N19" s="5">
        <v>7.0000000000000007E-2</v>
      </c>
      <c r="O19" s="10">
        <f t="shared" si="6"/>
        <v>0.1757191498185921</v>
      </c>
      <c r="P19" s="2"/>
      <c r="Q19" s="8">
        <v>68.533000000000001</v>
      </c>
      <c r="T19" s="16"/>
      <c r="U19" s="16"/>
      <c r="X19" s="1" t="s">
        <v>51</v>
      </c>
      <c r="Y19" s="1">
        <f>SLOPE(N5:N9,M5:M9)</f>
        <v>0.39836419248421379</v>
      </c>
    </row>
    <row r="20" spans="6:25" ht="14.5" x14ac:dyDescent="0.35">
      <c r="F20" s="7"/>
      <c r="G20" s="7"/>
      <c r="H20" s="12">
        <v>0.44583333333333336</v>
      </c>
      <c r="I20" s="12">
        <v>0.48541666666666666</v>
      </c>
      <c r="J20" s="13">
        <f t="shared" si="4"/>
        <v>56.999999999999957</v>
      </c>
      <c r="K20" s="9">
        <f t="shared" si="5"/>
        <v>0.94999999999999929</v>
      </c>
      <c r="L20" s="1" t="s">
        <v>52</v>
      </c>
      <c r="N20" s="5">
        <v>9.1999999999999998E-2</v>
      </c>
      <c r="O20" s="10">
        <f t="shared" si="6"/>
        <v>0.23094499695813336</v>
      </c>
      <c r="P20" s="2">
        <f t="shared" ref="P20:P26" si="11">O20-$O$27</f>
        <v>2.7612923569770631E-2</v>
      </c>
      <c r="Q20" s="14">
        <v>68.55</v>
      </c>
      <c r="R20" s="1">
        <v>0.56289999999999996</v>
      </c>
      <c r="S20" s="1">
        <f t="shared" ref="S20:S26" si="12">Q20-R20</f>
        <v>67.987099999999998</v>
      </c>
      <c r="T20" s="15">
        <f t="shared" ref="T20:T26" si="13">(P20*S20)/K20</f>
        <v>1.9761290484530043</v>
      </c>
      <c r="U20" s="15">
        <f t="shared" ref="U20:U26" si="14">T20/14</f>
        <v>0.1411520748895003</v>
      </c>
      <c r="X20" s="1" t="s">
        <v>29</v>
      </c>
      <c r="Y20" s="1">
        <f>INTERCEPT(N5:N9,M5:M9)</f>
        <v>-2.1722149601277607E-7</v>
      </c>
    </row>
    <row r="21" spans="6:25" ht="15.75" customHeight="1" x14ac:dyDescent="0.35">
      <c r="F21" s="7"/>
      <c r="G21" s="7"/>
      <c r="H21" s="12">
        <v>0.44583333333333336</v>
      </c>
      <c r="I21" s="12">
        <v>0.49027777777777776</v>
      </c>
      <c r="J21" s="13">
        <f t="shared" si="4"/>
        <v>63.999999999999929</v>
      </c>
      <c r="K21" s="9">
        <f t="shared" si="5"/>
        <v>1.0666666666666655</v>
      </c>
      <c r="L21" s="1" t="s">
        <v>53</v>
      </c>
      <c r="N21" s="5">
        <v>6.8000000000000005E-2</v>
      </c>
      <c r="O21" s="10">
        <f t="shared" si="6"/>
        <v>0.17069861826045196</v>
      </c>
      <c r="P21" s="2">
        <f>O21-$O$27</f>
        <v>-3.2633455127910771E-2</v>
      </c>
      <c r="Q21" s="8">
        <v>68.855999999999995</v>
      </c>
      <c r="R21" s="1">
        <v>0.59460000000000002</v>
      </c>
      <c r="S21" s="1">
        <f t="shared" si="12"/>
        <v>68.261399999999995</v>
      </c>
      <c r="T21" s="15">
        <f>(P21*S21)/K21</f>
        <v>-2.0883800005015973</v>
      </c>
      <c r="U21" s="15">
        <f t="shared" si="14"/>
        <v>-0.14917000003582839</v>
      </c>
      <c r="X21" s="7" t="s">
        <v>54</v>
      </c>
      <c r="Y21" s="1">
        <f>RSQ(N5:N9,M5:M9)</f>
        <v>0.99186219803564801</v>
      </c>
    </row>
    <row r="22" spans="6:25" ht="15.75" customHeight="1" x14ac:dyDescent="0.35">
      <c r="F22" s="7"/>
      <c r="G22" s="7"/>
      <c r="H22" s="12">
        <v>0.44722222222222224</v>
      </c>
      <c r="I22" s="12">
        <v>0.49513888888888891</v>
      </c>
      <c r="J22" s="13">
        <f t="shared" si="4"/>
        <v>69</v>
      </c>
      <c r="K22" s="9">
        <f t="shared" si="5"/>
        <v>1.1499999999999999</v>
      </c>
      <c r="L22" s="1" t="s">
        <v>55</v>
      </c>
      <c r="N22" s="5">
        <v>8.6999999999999994E-2</v>
      </c>
      <c r="O22" s="10">
        <f t="shared" si="6"/>
        <v>0.21839366806278307</v>
      </c>
      <c r="P22" s="2">
        <f t="shared" si="11"/>
        <v>1.5061594674420337E-2</v>
      </c>
      <c r="Q22" s="8">
        <v>68.644000000000005</v>
      </c>
      <c r="R22" s="1">
        <v>0.53239999999999998</v>
      </c>
      <c r="S22" s="1">
        <f t="shared" si="12"/>
        <v>68.11160000000001</v>
      </c>
      <c r="T22" s="15">
        <f t="shared" si="13"/>
        <v>0.89206027115325948</v>
      </c>
      <c r="U22" s="15">
        <f t="shared" si="14"/>
        <v>6.3718590796661395E-2</v>
      </c>
      <c r="X22" s="1" t="s">
        <v>56</v>
      </c>
      <c r="Y22" s="1">
        <f>Y21^0.5</f>
        <v>0.9959227871856573</v>
      </c>
    </row>
    <row r="23" spans="6:25" ht="15.75" customHeight="1" x14ac:dyDescent="0.35">
      <c r="F23" s="7"/>
      <c r="G23" s="7"/>
      <c r="H23" s="12">
        <v>0.44861111111111113</v>
      </c>
      <c r="I23" s="12">
        <v>0.49861111111111112</v>
      </c>
      <c r="J23" s="13">
        <f t="shared" si="4"/>
        <v>71.999999999999986</v>
      </c>
      <c r="K23" s="9">
        <f t="shared" si="5"/>
        <v>1.1999999999999997</v>
      </c>
      <c r="L23" s="1" t="s">
        <v>57</v>
      </c>
      <c r="N23" s="5">
        <v>8.8999999999999996E-2</v>
      </c>
      <c r="O23" s="10">
        <f t="shared" si="6"/>
        <v>0.22341419962092318</v>
      </c>
      <c r="P23" s="2">
        <f t="shared" si="11"/>
        <v>2.0082126232560449E-2</v>
      </c>
      <c r="Q23" s="8">
        <v>68.954999999999998</v>
      </c>
      <c r="R23" s="1">
        <v>0.56899999999999995</v>
      </c>
      <c r="S23" s="1">
        <f t="shared" si="12"/>
        <v>68.385999999999996</v>
      </c>
      <c r="T23" s="15">
        <f t="shared" si="13"/>
        <v>1.1444469037832325</v>
      </c>
      <c r="U23" s="15">
        <f t="shared" si="14"/>
        <v>8.1746207413088037E-2</v>
      </c>
      <c r="X23" s="7"/>
    </row>
    <row r="24" spans="6:25" ht="15.75" customHeight="1" x14ac:dyDescent="0.35">
      <c r="F24" s="7"/>
      <c r="G24" s="7"/>
      <c r="H24" s="12">
        <v>0.44861111111111113</v>
      </c>
      <c r="I24" s="12">
        <v>0.50277777777777777</v>
      </c>
      <c r="J24" s="13">
        <f t="shared" si="4"/>
        <v>77.999999999999957</v>
      </c>
      <c r="K24" s="9">
        <f t="shared" si="5"/>
        <v>1.2999999999999994</v>
      </c>
      <c r="L24" s="1" t="s">
        <v>58</v>
      </c>
      <c r="N24" s="5">
        <v>0.106</v>
      </c>
      <c r="O24" s="10">
        <f t="shared" si="6"/>
        <v>0.26608871786511418</v>
      </c>
      <c r="P24" s="2">
        <f t="shared" si="11"/>
        <v>6.2756644476751444E-2</v>
      </c>
      <c r="Q24" s="8">
        <v>68.572999999999993</v>
      </c>
      <c r="R24" s="1">
        <v>0.44719999999999999</v>
      </c>
      <c r="S24" s="1">
        <f t="shared" si="12"/>
        <v>68.125799999999998</v>
      </c>
      <c r="T24" s="15">
        <f t="shared" si="13"/>
        <v>3.2887281617648276</v>
      </c>
      <c r="U24" s="15">
        <f t="shared" si="14"/>
        <v>0.2349091544117734</v>
      </c>
    </row>
    <row r="25" spans="6:25" ht="15.75" customHeight="1" x14ac:dyDescent="0.35">
      <c r="F25" s="7"/>
      <c r="G25" s="7"/>
      <c r="H25" s="12">
        <v>0.44722222222222224</v>
      </c>
      <c r="I25" s="12">
        <v>0.50902777777777775</v>
      </c>
      <c r="J25" s="13">
        <f t="shared" si="4"/>
        <v>88.999999999999929</v>
      </c>
      <c r="K25" s="9">
        <f t="shared" si="5"/>
        <v>1.4833333333333321</v>
      </c>
      <c r="L25" s="1" t="s">
        <v>59</v>
      </c>
      <c r="N25" s="5">
        <v>9.9000000000000005E-2</v>
      </c>
      <c r="O25" s="10">
        <f t="shared" si="6"/>
        <v>0.2485168574116238</v>
      </c>
      <c r="P25" s="2">
        <f t="shared" si="11"/>
        <v>4.5184784023261065E-2</v>
      </c>
      <c r="Q25" s="8">
        <v>68.019000000000005</v>
      </c>
      <c r="R25" s="1">
        <v>0.41720000000000002</v>
      </c>
      <c r="S25" s="1">
        <f t="shared" si="12"/>
        <v>67.601800000000011</v>
      </c>
      <c r="T25" s="15">
        <f t="shared" si="13"/>
        <v>2.0592625163485572</v>
      </c>
      <c r="U25" s="15">
        <f t="shared" si="14"/>
        <v>0.14709017973918265</v>
      </c>
    </row>
    <row r="26" spans="6:25" ht="15.75" customHeight="1" x14ac:dyDescent="0.35">
      <c r="F26" s="7"/>
      <c r="G26" s="7"/>
      <c r="H26" s="12">
        <v>0.45</v>
      </c>
      <c r="I26" s="12">
        <v>0.52361111111111114</v>
      </c>
      <c r="J26" s="13">
        <f t="shared" si="4"/>
        <v>106.00000000000003</v>
      </c>
      <c r="K26" s="9">
        <f t="shared" si="5"/>
        <v>1.7666666666666671</v>
      </c>
      <c r="L26" s="1" t="s">
        <v>60</v>
      </c>
      <c r="N26" s="10">
        <v>0.105</v>
      </c>
      <c r="O26" s="10">
        <f t="shared" si="6"/>
        <v>0.26357845208604413</v>
      </c>
      <c r="P26" s="2">
        <f t="shared" si="11"/>
        <v>6.0246378697681402E-2</v>
      </c>
      <c r="Q26" s="8">
        <v>68.546000000000006</v>
      </c>
      <c r="R26" s="1">
        <v>0.41720000000000002</v>
      </c>
      <c r="S26" s="1">
        <f t="shared" si="12"/>
        <v>68.128800000000012</v>
      </c>
      <c r="T26" s="15">
        <f t="shared" si="13"/>
        <v>2.323309519821847</v>
      </c>
      <c r="U26" s="15">
        <f t="shared" si="14"/>
        <v>0.16595067998727478</v>
      </c>
    </row>
    <row r="27" spans="6:25" ht="15.75" customHeight="1" x14ac:dyDescent="0.35">
      <c r="F27" s="7"/>
      <c r="G27" s="7"/>
      <c r="H27" s="12">
        <v>0.45</v>
      </c>
      <c r="I27" s="12">
        <v>0.52361111111111114</v>
      </c>
      <c r="J27" s="13">
        <f t="shared" si="4"/>
        <v>106.00000000000003</v>
      </c>
      <c r="K27" s="9">
        <f t="shared" si="5"/>
        <v>1.7666666666666671</v>
      </c>
      <c r="L27" s="1" t="s">
        <v>61</v>
      </c>
      <c r="N27" s="10">
        <v>8.1000000000000003E-2</v>
      </c>
      <c r="O27" s="10">
        <f t="shared" si="6"/>
        <v>0.20333207338836273</v>
      </c>
      <c r="P27" s="2"/>
      <c r="Q27" s="8">
        <v>68.533000000000001</v>
      </c>
      <c r="R27" s="1"/>
      <c r="S27" s="1"/>
      <c r="T27" s="15"/>
      <c r="U27" s="15"/>
      <c r="V27" s="10"/>
      <c r="W27" s="10"/>
    </row>
    <row r="28" spans="6:25" ht="15.75" customHeight="1" x14ac:dyDescent="0.35">
      <c r="F28" s="7"/>
      <c r="G28" s="7"/>
      <c r="H28" s="12">
        <v>0.53333333333333333</v>
      </c>
      <c r="I28" s="12">
        <v>0.58333333333333337</v>
      </c>
      <c r="J28" s="13">
        <f t="shared" si="4"/>
        <v>72.000000000000057</v>
      </c>
      <c r="K28" s="9">
        <f t="shared" si="5"/>
        <v>1.2000000000000008</v>
      </c>
      <c r="L28" s="1" t="s">
        <v>62</v>
      </c>
      <c r="N28" s="10">
        <v>8.2000000000000003E-2</v>
      </c>
      <c r="O28" s="10">
        <f t="shared" si="6"/>
        <v>0.2058423391674328</v>
      </c>
      <c r="P28" s="2">
        <f t="shared" ref="P28:P34" si="15">O28-$O$35</f>
        <v>7.2797707593031752E-2</v>
      </c>
      <c r="Q28" s="14">
        <v>68.55</v>
      </c>
      <c r="R28" s="1">
        <v>0.44019999999999998</v>
      </c>
      <c r="S28" s="1">
        <f t="shared" ref="S28:S34" si="16">Q28-R28</f>
        <v>68.109799999999993</v>
      </c>
      <c r="T28" s="15">
        <f t="shared" ref="T28:T34" si="17">(P28*S28)/K28</f>
        <v>4.1318644205165587</v>
      </c>
      <c r="U28" s="15">
        <f t="shared" ref="U28:U34" si="18">T28/14</f>
        <v>0.2951331728940399</v>
      </c>
    </row>
    <row r="29" spans="6:25" ht="15.75" customHeight="1" x14ac:dyDescent="0.35">
      <c r="F29" s="7"/>
      <c r="G29" s="7"/>
      <c r="H29" s="12">
        <v>0.53749999999999998</v>
      </c>
      <c r="I29" s="12">
        <v>0.58819444444444446</v>
      </c>
      <c r="J29" s="13">
        <f t="shared" si="4"/>
        <v>73.000000000000057</v>
      </c>
      <c r="K29" s="9">
        <f t="shared" si="5"/>
        <v>1.2166666666666677</v>
      </c>
      <c r="L29" s="1" t="s">
        <v>63</v>
      </c>
      <c r="N29" s="10">
        <v>0.107</v>
      </c>
      <c r="O29" s="10">
        <f t="shared" si="6"/>
        <v>0.26859898364418427</v>
      </c>
      <c r="P29" s="2">
        <f t="shared" si="15"/>
        <v>0.13555435206978322</v>
      </c>
      <c r="Q29" s="8">
        <v>68.855999999999995</v>
      </c>
      <c r="R29" s="1">
        <v>0.54179999999999995</v>
      </c>
      <c r="S29" s="1">
        <f t="shared" si="16"/>
        <v>68.3142</v>
      </c>
      <c r="T29" s="15">
        <f t="shared" si="17"/>
        <v>7.6111948916429411</v>
      </c>
      <c r="U29" s="15">
        <f t="shared" si="18"/>
        <v>0.54365677797449574</v>
      </c>
    </row>
    <row r="30" spans="6:25" ht="15.75" customHeight="1" x14ac:dyDescent="0.35">
      <c r="F30" s="7"/>
      <c r="G30" s="7"/>
      <c r="H30" s="12">
        <v>0.53194444444444444</v>
      </c>
      <c r="I30" s="12">
        <v>0.59791666666666665</v>
      </c>
      <c r="J30" s="13">
        <f t="shared" si="4"/>
        <v>94.999999999999986</v>
      </c>
      <c r="K30" s="9">
        <f t="shared" si="5"/>
        <v>1.583333333333333</v>
      </c>
      <c r="L30" s="1" t="s">
        <v>64</v>
      </c>
      <c r="N30" s="10">
        <v>9.2999999999999999E-2</v>
      </c>
      <c r="O30" s="10">
        <f t="shared" si="6"/>
        <v>0.23345526273720343</v>
      </c>
      <c r="P30" s="2">
        <f t="shared" si="15"/>
        <v>0.10041063116280238</v>
      </c>
      <c r="Q30" s="8">
        <v>68.644000000000005</v>
      </c>
      <c r="R30" s="1">
        <v>0.62890000000000001</v>
      </c>
      <c r="S30" s="1">
        <f t="shared" si="16"/>
        <v>68.015100000000004</v>
      </c>
      <c r="T30" s="15">
        <f t="shared" si="17"/>
        <v>4.3133299702743928</v>
      </c>
      <c r="U30" s="15">
        <f t="shared" si="18"/>
        <v>0.30809499787674233</v>
      </c>
      <c r="V30" s="10"/>
      <c r="W30" s="10"/>
    </row>
    <row r="31" spans="6:25" ht="15.75" customHeight="1" x14ac:dyDescent="0.35">
      <c r="F31" s="7"/>
      <c r="G31" s="7"/>
      <c r="H31" s="12">
        <v>0.53194444444444444</v>
      </c>
      <c r="I31" s="12">
        <v>0.59861111111111109</v>
      </c>
      <c r="J31" s="13">
        <f t="shared" si="4"/>
        <v>95.999999999999972</v>
      </c>
      <c r="K31" s="9">
        <f t="shared" si="5"/>
        <v>1.5999999999999994</v>
      </c>
      <c r="L31" s="1" t="s">
        <v>65</v>
      </c>
      <c r="N31" s="10">
        <v>9.6000000000000002E-2</v>
      </c>
      <c r="O31" s="10">
        <f t="shared" si="6"/>
        <v>0.24098606007441362</v>
      </c>
      <c r="P31" s="2">
        <f t="shared" si="15"/>
        <v>0.10794142850001257</v>
      </c>
      <c r="Q31" s="8">
        <v>68.954999999999998</v>
      </c>
      <c r="R31" s="1">
        <v>0.46629999999999999</v>
      </c>
      <c r="S31" s="1">
        <f t="shared" si="16"/>
        <v>68.488699999999994</v>
      </c>
      <c r="T31" s="15">
        <f t="shared" si="17"/>
        <v>4.6204800713180081</v>
      </c>
      <c r="U31" s="15">
        <f t="shared" si="18"/>
        <v>0.33003429080842916</v>
      </c>
      <c r="V31" s="10"/>
      <c r="W31" s="10"/>
    </row>
    <row r="32" spans="6:25" ht="15.75" customHeight="1" x14ac:dyDescent="0.35">
      <c r="F32" s="7"/>
      <c r="G32" s="7"/>
      <c r="H32" s="12">
        <v>0.53611111111111109</v>
      </c>
      <c r="I32" s="12">
        <v>0.59930555555555554</v>
      </c>
      <c r="J32" s="13">
        <f t="shared" si="4"/>
        <v>91</v>
      </c>
      <c r="K32" s="9">
        <f t="shared" si="5"/>
        <v>1.5166666666666666</v>
      </c>
      <c r="L32" s="1" t="s">
        <v>66</v>
      </c>
      <c r="N32" s="10">
        <v>8.6999999999999994E-2</v>
      </c>
      <c r="O32" s="10">
        <f t="shared" si="6"/>
        <v>0.21839366806278307</v>
      </c>
      <c r="P32" s="2">
        <f t="shared" si="15"/>
        <v>8.5349036488382019E-2</v>
      </c>
      <c r="Q32" s="8">
        <v>68.572999999999993</v>
      </c>
      <c r="R32" s="1">
        <v>0.46660000000000001</v>
      </c>
      <c r="S32" s="1">
        <f t="shared" si="16"/>
        <v>68.106399999999994</v>
      </c>
      <c r="T32" s="15">
        <f t="shared" si="17"/>
        <v>3.8326256826542906</v>
      </c>
      <c r="U32" s="15">
        <f t="shared" si="18"/>
        <v>0.2737589773324493</v>
      </c>
      <c r="V32" s="10"/>
      <c r="W32" s="10"/>
    </row>
    <row r="33" spans="6:23" ht="15.75" customHeight="1" x14ac:dyDescent="0.35">
      <c r="F33" s="7"/>
      <c r="G33" s="7"/>
      <c r="H33" s="12">
        <v>0.53680555555555554</v>
      </c>
      <c r="I33" s="12">
        <v>0.60416666666666663</v>
      </c>
      <c r="J33" s="13">
        <f t="shared" si="4"/>
        <v>96.999999999999972</v>
      </c>
      <c r="K33" s="9">
        <f t="shared" si="5"/>
        <v>1.6166666666666663</v>
      </c>
      <c r="L33" s="1" t="s">
        <v>67</v>
      </c>
      <c r="N33" s="15">
        <v>3.9E-2</v>
      </c>
      <c r="O33" s="10">
        <f t="shared" si="6"/>
        <v>9.7900910667420238E-2</v>
      </c>
      <c r="P33" s="2">
        <f t="shared" si="15"/>
        <v>-3.5143720906980813E-2</v>
      </c>
      <c r="Q33" s="8">
        <v>68.019000000000005</v>
      </c>
      <c r="R33" s="1">
        <v>0.63029999999999997</v>
      </c>
      <c r="S33" s="1">
        <f t="shared" si="16"/>
        <v>67.3887</v>
      </c>
      <c r="T33" s="15">
        <f t="shared" si="17"/>
        <v>-1.4649214423201598</v>
      </c>
      <c r="U33" s="15">
        <f t="shared" si="18"/>
        <v>-0.10463724588001141</v>
      </c>
      <c r="V33" s="10"/>
      <c r="W33" s="10"/>
    </row>
    <row r="34" spans="6:23" ht="15.75" customHeight="1" x14ac:dyDescent="0.35">
      <c r="F34" s="7"/>
      <c r="G34" s="7"/>
      <c r="H34" s="12">
        <v>0.53402777777777777</v>
      </c>
      <c r="I34" s="12">
        <v>0.60972222222222228</v>
      </c>
      <c r="J34" s="13">
        <f t="shared" si="4"/>
        <v>109.00000000000009</v>
      </c>
      <c r="K34" s="9">
        <f t="shared" si="5"/>
        <v>1.816666666666668</v>
      </c>
      <c r="L34" s="1" t="s">
        <v>68</v>
      </c>
      <c r="N34" s="10">
        <v>9.7000000000000003E-2</v>
      </c>
      <c r="O34" s="10">
        <f t="shared" si="6"/>
        <v>0.24349632585348369</v>
      </c>
      <c r="P34" s="2">
        <f t="shared" si="15"/>
        <v>0.11045169427908264</v>
      </c>
      <c r="Q34" s="8">
        <v>68.019000000000005</v>
      </c>
      <c r="R34" s="1">
        <v>0.63029999999999997</v>
      </c>
      <c r="S34" s="1">
        <f t="shared" si="16"/>
        <v>67.3887</v>
      </c>
      <c r="T34" s="15">
        <f t="shared" si="17"/>
        <v>4.0971721597787942</v>
      </c>
      <c r="U34" s="15">
        <f t="shared" si="18"/>
        <v>0.2926551542699139</v>
      </c>
      <c r="V34" s="10"/>
      <c r="W34" s="10"/>
    </row>
    <row r="35" spans="6:23" ht="15.75" customHeight="1" x14ac:dyDescent="0.35">
      <c r="F35" s="7"/>
      <c r="G35" s="7"/>
      <c r="H35" s="12">
        <v>0.53819444444444442</v>
      </c>
      <c r="I35" s="12">
        <v>0.61111111111111116</v>
      </c>
      <c r="J35" s="13">
        <f t="shared" si="4"/>
        <v>105.00000000000011</v>
      </c>
      <c r="K35" s="9">
        <f t="shared" si="5"/>
        <v>1.750000000000002</v>
      </c>
      <c r="L35" s="1" t="s">
        <v>69</v>
      </c>
      <c r="N35" s="10">
        <v>5.2999999999999999E-2</v>
      </c>
      <c r="O35" s="10">
        <f t="shared" si="6"/>
        <v>0.13304463157440105</v>
      </c>
      <c r="P35" s="17"/>
      <c r="Q35" s="18">
        <v>68.533000000000001</v>
      </c>
      <c r="T35" s="16"/>
      <c r="U35" s="18"/>
      <c r="V35" s="10"/>
      <c r="W35" s="10"/>
    </row>
    <row r="36" spans="6:23" ht="15.75" customHeight="1" x14ac:dyDescent="0.35">
      <c r="F36" s="7"/>
      <c r="G36" s="7"/>
      <c r="P36" s="18"/>
      <c r="Q36" s="10"/>
      <c r="R36" s="10"/>
      <c r="S36" s="10"/>
      <c r="T36" s="10"/>
      <c r="U36" s="18"/>
      <c r="V36" s="10"/>
      <c r="W36" s="10"/>
    </row>
    <row r="37" spans="6:23" ht="15.75" customHeight="1" x14ac:dyDescent="0.35">
      <c r="F37" s="7"/>
      <c r="G37" s="7"/>
      <c r="P37" s="2"/>
    </row>
    <row r="38" spans="6:23" ht="15.75" customHeight="1" x14ac:dyDescent="0.35">
      <c r="F38" s="7"/>
      <c r="G38" s="7"/>
      <c r="P38" s="2"/>
    </row>
    <row r="39" spans="6:23" ht="15.75" customHeight="1" x14ac:dyDescent="0.35">
      <c r="F39" s="7"/>
      <c r="G39" s="7"/>
      <c r="P39" s="2"/>
    </row>
    <row r="40" spans="6:23" ht="15.75" customHeight="1" x14ac:dyDescent="0.35">
      <c r="F40" s="7"/>
      <c r="G40" s="7"/>
      <c r="P40" s="2"/>
    </row>
    <row r="41" spans="6:23" ht="15.75" customHeight="1" x14ac:dyDescent="0.35">
      <c r="F41" s="7"/>
      <c r="G41" s="7"/>
      <c r="P41" s="2"/>
    </row>
    <row r="42" spans="6:23" ht="15.75" customHeight="1" x14ac:dyDescent="0.35">
      <c r="F42" s="7"/>
      <c r="G42" s="7"/>
      <c r="P42" s="2"/>
    </row>
    <row r="43" spans="6:23" ht="15.75" customHeight="1" x14ac:dyDescent="0.35">
      <c r="F43" s="7"/>
      <c r="G43" s="7"/>
      <c r="P43" s="2"/>
    </row>
    <row r="44" spans="6:23" ht="15.75" customHeight="1" x14ac:dyDescent="0.35">
      <c r="F44" s="7"/>
      <c r="G44" s="7"/>
      <c r="P44" s="2"/>
    </row>
    <row r="45" spans="6:23" ht="15.75" customHeight="1" x14ac:dyDescent="0.35">
      <c r="F45" s="7"/>
      <c r="G45" s="7"/>
      <c r="P45" s="2"/>
    </row>
    <row r="46" spans="6:23" ht="15.75" customHeight="1" x14ac:dyDescent="0.35">
      <c r="F46" s="7"/>
      <c r="G46" s="7"/>
      <c r="P46" s="2"/>
    </row>
    <row r="47" spans="6:23" ht="15.75" customHeight="1" x14ac:dyDescent="0.35">
      <c r="F47" s="7"/>
      <c r="G47" s="7"/>
      <c r="P47" s="2"/>
    </row>
    <row r="48" spans="6:23" ht="15.75" customHeight="1" x14ac:dyDescent="0.35">
      <c r="F48" s="7"/>
      <c r="G48" s="7"/>
      <c r="P48" s="2"/>
    </row>
    <row r="49" spans="6:16" ht="15.75" customHeight="1" x14ac:dyDescent="0.35">
      <c r="F49" s="7"/>
      <c r="G49" s="7"/>
      <c r="P49" s="2"/>
    </row>
    <row r="50" spans="6:16" ht="15.75" customHeight="1" x14ac:dyDescent="0.35">
      <c r="F50" s="7"/>
      <c r="G50" s="7"/>
      <c r="P50" s="2"/>
    </row>
    <row r="51" spans="6:16" ht="15.75" customHeight="1" x14ac:dyDescent="0.35">
      <c r="F51" s="7"/>
      <c r="G51" s="7"/>
      <c r="P51" s="2"/>
    </row>
    <row r="52" spans="6:16" ht="15.75" customHeight="1" x14ac:dyDescent="0.35">
      <c r="F52" s="7"/>
      <c r="G52" s="7"/>
      <c r="P52" s="2"/>
    </row>
    <row r="53" spans="6:16" ht="15.75" customHeight="1" x14ac:dyDescent="0.35">
      <c r="F53" s="7"/>
      <c r="G53" s="7"/>
      <c r="P53" s="2"/>
    </row>
    <row r="54" spans="6:16" ht="15.75" customHeight="1" x14ac:dyDescent="0.35">
      <c r="F54" s="7"/>
      <c r="G54" s="7"/>
      <c r="P54" s="2"/>
    </row>
    <row r="55" spans="6:16" ht="15.75" customHeight="1" x14ac:dyDescent="0.35">
      <c r="F55" s="7"/>
      <c r="G55" s="7"/>
      <c r="P55" s="2"/>
    </row>
    <row r="56" spans="6:16" ht="15.75" customHeight="1" x14ac:dyDescent="0.35">
      <c r="F56" s="7"/>
      <c r="G56" s="7"/>
      <c r="P56" s="2"/>
    </row>
    <row r="57" spans="6:16" ht="15.75" customHeight="1" x14ac:dyDescent="0.35">
      <c r="F57" s="7"/>
      <c r="G57" s="7"/>
      <c r="P57" s="2"/>
    </row>
    <row r="58" spans="6:16" ht="15.75" customHeight="1" x14ac:dyDescent="0.35">
      <c r="F58" s="7"/>
      <c r="G58" s="7"/>
      <c r="P58" s="2"/>
    </row>
    <row r="59" spans="6:16" ht="15.75" customHeight="1" x14ac:dyDescent="0.35">
      <c r="F59" s="7"/>
      <c r="G59" s="7"/>
      <c r="P59" s="2"/>
    </row>
    <row r="60" spans="6:16" ht="15.75" customHeight="1" x14ac:dyDescent="0.35">
      <c r="F60" s="7"/>
      <c r="G60" s="7"/>
      <c r="P60" s="2"/>
    </row>
    <row r="61" spans="6:16" ht="15.75" customHeight="1" x14ac:dyDescent="0.35">
      <c r="F61" s="7"/>
      <c r="G61" s="7"/>
      <c r="P61" s="2"/>
    </row>
    <row r="62" spans="6:16" ht="15.75" customHeight="1" x14ac:dyDescent="0.35">
      <c r="F62" s="7"/>
      <c r="G62" s="7"/>
      <c r="P62" s="2"/>
    </row>
    <row r="63" spans="6:16" ht="15.75" customHeight="1" x14ac:dyDescent="0.35">
      <c r="F63" s="7"/>
      <c r="G63" s="7"/>
      <c r="P63" s="2"/>
    </row>
    <row r="64" spans="6:16" ht="15.75" customHeight="1" x14ac:dyDescent="0.35">
      <c r="F64" s="7"/>
      <c r="G64" s="7"/>
      <c r="P64" s="2"/>
    </row>
    <row r="65" spans="6:16" ht="15.75" customHeight="1" x14ac:dyDescent="0.35">
      <c r="F65" s="7"/>
      <c r="G65" s="7"/>
      <c r="P65" s="2"/>
    </row>
    <row r="66" spans="6:16" ht="15.75" customHeight="1" x14ac:dyDescent="0.35">
      <c r="F66" s="7"/>
      <c r="G66" s="7"/>
      <c r="P66" s="2"/>
    </row>
    <row r="67" spans="6:16" ht="15.75" customHeight="1" x14ac:dyDescent="0.35">
      <c r="F67" s="7"/>
      <c r="G67" s="7"/>
      <c r="P67" s="2"/>
    </row>
    <row r="68" spans="6:16" ht="15.75" customHeight="1" x14ac:dyDescent="0.35">
      <c r="F68" s="7"/>
      <c r="G68" s="7"/>
      <c r="P68" s="2"/>
    </row>
    <row r="69" spans="6:16" ht="15.75" customHeight="1" x14ac:dyDescent="0.35">
      <c r="F69" s="7"/>
      <c r="G69" s="7"/>
      <c r="P69" s="2"/>
    </row>
    <row r="70" spans="6:16" ht="15.75" customHeight="1" x14ac:dyDescent="0.35">
      <c r="F70" s="7"/>
      <c r="G70" s="7"/>
      <c r="P70" s="2"/>
    </row>
    <row r="71" spans="6:16" ht="15.75" customHeight="1" x14ac:dyDescent="0.35">
      <c r="F71" s="7"/>
      <c r="G71" s="7"/>
      <c r="P71" s="2"/>
    </row>
    <row r="72" spans="6:16" ht="15.75" customHeight="1" x14ac:dyDescent="0.35">
      <c r="F72" s="7"/>
      <c r="G72" s="7"/>
      <c r="P72" s="2"/>
    </row>
    <row r="73" spans="6:16" ht="15.75" customHeight="1" x14ac:dyDescent="0.35">
      <c r="F73" s="7"/>
      <c r="G73" s="7"/>
      <c r="P73" s="2"/>
    </row>
    <row r="74" spans="6:16" ht="15.75" customHeight="1" x14ac:dyDescent="0.35">
      <c r="F74" s="7"/>
      <c r="G74" s="7"/>
      <c r="P74" s="2"/>
    </row>
    <row r="75" spans="6:16" ht="15.75" customHeight="1" x14ac:dyDescent="0.35">
      <c r="F75" s="7"/>
      <c r="G75" s="7"/>
      <c r="P75" s="2"/>
    </row>
    <row r="76" spans="6:16" ht="15.75" customHeight="1" x14ac:dyDescent="0.35">
      <c r="F76" s="7"/>
      <c r="G76" s="7"/>
      <c r="P76" s="2"/>
    </row>
    <row r="77" spans="6:16" ht="15.75" customHeight="1" x14ac:dyDescent="0.35">
      <c r="F77" s="7"/>
      <c r="G77" s="7"/>
      <c r="P77" s="2"/>
    </row>
    <row r="78" spans="6:16" ht="15.75" customHeight="1" x14ac:dyDescent="0.35">
      <c r="F78" s="7"/>
      <c r="G78" s="7"/>
      <c r="P78" s="2"/>
    </row>
    <row r="79" spans="6:16" ht="15.75" customHeight="1" x14ac:dyDescent="0.35">
      <c r="F79" s="7"/>
      <c r="G79" s="7"/>
      <c r="P79" s="2"/>
    </row>
    <row r="80" spans="6:16" ht="15.75" customHeight="1" x14ac:dyDescent="0.35">
      <c r="F80" s="7"/>
      <c r="G80" s="7"/>
      <c r="P80" s="2"/>
    </row>
    <row r="81" spans="6:16" ht="15.75" customHeight="1" x14ac:dyDescent="0.35">
      <c r="F81" s="7"/>
      <c r="G81" s="7"/>
      <c r="P81" s="2"/>
    </row>
    <row r="82" spans="6:16" ht="15.75" customHeight="1" x14ac:dyDescent="0.35">
      <c r="F82" s="7"/>
      <c r="G82" s="7"/>
      <c r="P82" s="2"/>
    </row>
    <row r="83" spans="6:16" ht="15.75" customHeight="1" x14ac:dyDescent="0.35">
      <c r="F83" s="7"/>
      <c r="G83" s="7"/>
      <c r="P83" s="2"/>
    </row>
    <row r="84" spans="6:16" ht="15.75" customHeight="1" x14ac:dyDescent="0.35">
      <c r="F84" s="7"/>
      <c r="G84" s="7"/>
      <c r="P84" s="2"/>
    </row>
    <row r="85" spans="6:16" ht="15.75" customHeight="1" x14ac:dyDescent="0.35">
      <c r="F85" s="7"/>
      <c r="G85" s="7"/>
      <c r="P85" s="2"/>
    </row>
    <row r="86" spans="6:16" ht="15.75" customHeight="1" x14ac:dyDescent="0.35">
      <c r="F86" s="7"/>
      <c r="G86" s="7"/>
      <c r="P86" s="2"/>
    </row>
    <row r="87" spans="6:16" ht="15.75" customHeight="1" x14ac:dyDescent="0.35">
      <c r="F87" s="7"/>
      <c r="G87" s="7"/>
      <c r="P87" s="2"/>
    </row>
    <row r="88" spans="6:16" ht="15.75" customHeight="1" x14ac:dyDescent="0.35">
      <c r="F88" s="7"/>
      <c r="G88" s="7"/>
      <c r="P88" s="2"/>
    </row>
    <row r="89" spans="6:16" ht="15.75" customHeight="1" x14ac:dyDescent="0.35">
      <c r="F89" s="7"/>
      <c r="G89" s="7"/>
      <c r="P89" s="2"/>
    </row>
    <row r="90" spans="6:16" ht="15.75" customHeight="1" x14ac:dyDescent="0.35">
      <c r="F90" s="7"/>
      <c r="G90" s="7"/>
      <c r="P90" s="2"/>
    </row>
    <row r="91" spans="6:16" ht="15.75" customHeight="1" x14ac:dyDescent="0.35">
      <c r="F91" s="7"/>
      <c r="G91" s="7"/>
      <c r="P91" s="2"/>
    </row>
    <row r="92" spans="6:16" ht="15.75" customHeight="1" x14ac:dyDescent="0.35">
      <c r="F92" s="7"/>
      <c r="G92" s="7"/>
      <c r="P92" s="2"/>
    </row>
    <row r="93" spans="6:16" ht="15.75" customHeight="1" x14ac:dyDescent="0.35">
      <c r="F93" s="7"/>
      <c r="G93" s="7"/>
      <c r="P93" s="2"/>
    </row>
    <row r="94" spans="6:16" ht="15.75" customHeight="1" x14ac:dyDescent="0.35">
      <c r="F94" s="7"/>
      <c r="G94" s="7"/>
      <c r="P94" s="2"/>
    </row>
    <row r="95" spans="6:16" ht="15.75" customHeight="1" x14ac:dyDescent="0.35">
      <c r="F95" s="7"/>
      <c r="G95" s="7"/>
      <c r="P95" s="2"/>
    </row>
    <row r="96" spans="6:16" ht="15.75" customHeight="1" x14ac:dyDescent="0.35">
      <c r="F96" s="7"/>
      <c r="G96" s="7"/>
      <c r="P96" s="2"/>
    </row>
    <row r="97" spans="6:16" ht="15.75" customHeight="1" x14ac:dyDescent="0.35">
      <c r="F97" s="7"/>
      <c r="G97" s="7"/>
      <c r="P97" s="2"/>
    </row>
    <row r="98" spans="6:16" ht="15.75" customHeight="1" x14ac:dyDescent="0.35">
      <c r="F98" s="7"/>
      <c r="G98" s="7"/>
      <c r="P98" s="2"/>
    </row>
    <row r="99" spans="6:16" ht="15.75" customHeight="1" x14ac:dyDescent="0.35">
      <c r="F99" s="7"/>
      <c r="G99" s="7"/>
      <c r="P99" s="2"/>
    </row>
    <row r="100" spans="6:16" ht="15.75" customHeight="1" x14ac:dyDescent="0.35">
      <c r="F100" s="7"/>
      <c r="G100" s="7"/>
      <c r="P100" s="2"/>
    </row>
    <row r="101" spans="6:16" ht="15.75" customHeight="1" x14ac:dyDescent="0.35">
      <c r="F101" s="7"/>
      <c r="G101" s="7"/>
      <c r="P101" s="2"/>
    </row>
    <row r="102" spans="6:16" ht="15.75" customHeight="1" x14ac:dyDescent="0.35">
      <c r="F102" s="7"/>
      <c r="G102" s="7"/>
      <c r="P102" s="2"/>
    </row>
    <row r="103" spans="6:16" ht="15.75" customHeight="1" x14ac:dyDescent="0.35">
      <c r="F103" s="7"/>
      <c r="G103" s="7"/>
      <c r="P103" s="2"/>
    </row>
    <row r="104" spans="6:16" ht="15.75" customHeight="1" x14ac:dyDescent="0.35">
      <c r="F104" s="7"/>
      <c r="G104" s="7"/>
      <c r="P104" s="2"/>
    </row>
    <row r="105" spans="6:16" ht="15.75" customHeight="1" x14ac:dyDescent="0.35">
      <c r="F105" s="7"/>
      <c r="G105" s="7"/>
      <c r="P105" s="2"/>
    </row>
    <row r="106" spans="6:16" ht="15.75" customHeight="1" x14ac:dyDescent="0.35">
      <c r="F106" s="7"/>
      <c r="G106" s="7"/>
      <c r="P106" s="2"/>
    </row>
    <row r="107" spans="6:16" ht="15.75" customHeight="1" x14ac:dyDescent="0.35">
      <c r="F107" s="7"/>
      <c r="G107" s="7"/>
      <c r="P107" s="2"/>
    </row>
    <row r="108" spans="6:16" ht="15.75" customHeight="1" x14ac:dyDescent="0.35">
      <c r="F108" s="7"/>
      <c r="G108" s="7"/>
      <c r="P108" s="2"/>
    </row>
    <row r="109" spans="6:16" ht="15.75" customHeight="1" x14ac:dyDescent="0.35">
      <c r="F109" s="7"/>
      <c r="G109" s="7"/>
      <c r="P109" s="2"/>
    </row>
    <row r="110" spans="6:16" ht="15.75" customHeight="1" x14ac:dyDescent="0.35">
      <c r="F110" s="7"/>
      <c r="G110" s="7"/>
      <c r="P110" s="2"/>
    </row>
    <row r="111" spans="6:16" ht="15.75" customHeight="1" x14ac:dyDescent="0.35">
      <c r="F111" s="7"/>
      <c r="G111" s="7"/>
      <c r="P111" s="2"/>
    </row>
    <row r="112" spans="6:16" ht="15.75" customHeight="1" x14ac:dyDescent="0.35">
      <c r="F112" s="7"/>
      <c r="G112" s="7"/>
      <c r="P112" s="2"/>
    </row>
    <row r="113" spans="6:16" ht="15.75" customHeight="1" x14ac:dyDescent="0.35">
      <c r="F113" s="7"/>
      <c r="G113" s="7"/>
      <c r="P113" s="2"/>
    </row>
    <row r="114" spans="6:16" ht="15.75" customHeight="1" x14ac:dyDescent="0.35">
      <c r="F114" s="7"/>
      <c r="G114" s="7"/>
      <c r="P114" s="2"/>
    </row>
    <row r="115" spans="6:16" ht="15.75" customHeight="1" x14ac:dyDescent="0.35">
      <c r="F115" s="7"/>
      <c r="G115" s="7"/>
      <c r="P115" s="2"/>
    </row>
    <row r="116" spans="6:16" ht="15.75" customHeight="1" x14ac:dyDescent="0.35">
      <c r="F116" s="7"/>
      <c r="G116" s="7"/>
      <c r="P116" s="2"/>
    </row>
    <row r="117" spans="6:16" ht="15.75" customHeight="1" x14ac:dyDescent="0.35">
      <c r="F117" s="7"/>
      <c r="G117" s="7"/>
      <c r="P117" s="2"/>
    </row>
    <row r="118" spans="6:16" ht="15.75" customHeight="1" x14ac:dyDescent="0.35">
      <c r="F118" s="7"/>
      <c r="G118" s="7"/>
      <c r="P118" s="2"/>
    </row>
    <row r="119" spans="6:16" ht="15.75" customHeight="1" x14ac:dyDescent="0.35">
      <c r="F119" s="7"/>
      <c r="G119" s="7"/>
      <c r="P119" s="2"/>
    </row>
    <row r="120" spans="6:16" ht="15.75" customHeight="1" x14ac:dyDescent="0.35">
      <c r="F120" s="7"/>
      <c r="G120" s="7"/>
      <c r="P120" s="2"/>
    </row>
    <row r="121" spans="6:16" ht="15.75" customHeight="1" x14ac:dyDescent="0.35">
      <c r="F121" s="7"/>
      <c r="G121" s="7"/>
      <c r="P121" s="2"/>
    </row>
    <row r="122" spans="6:16" ht="15.75" customHeight="1" x14ac:dyDescent="0.35">
      <c r="F122" s="7"/>
      <c r="G122" s="7"/>
      <c r="P122" s="2"/>
    </row>
    <row r="123" spans="6:16" ht="15.75" customHeight="1" x14ac:dyDescent="0.35">
      <c r="F123" s="7"/>
      <c r="G123" s="7"/>
      <c r="P123" s="2"/>
    </row>
    <row r="124" spans="6:16" ht="15.75" customHeight="1" x14ac:dyDescent="0.35">
      <c r="F124" s="7"/>
      <c r="G124" s="7"/>
      <c r="P124" s="2"/>
    </row>
    <row r="125" spans="6:16" ht="15.75" customHeight="1" x14ac:dyDescent="0.35">
      <c r="F125" s="7"/>
      <c r="G125" s="7"/>
      <c r="P125" s="2"/>
    </row>
    <row r="126" spans="6:16" ht="15.75" customHeight="1" x14ac:dyDescent="0.35">
      <c r="F126" s="7"/>
      <c r="G126" s="7"/>
      <c r="P126" s="2"/>
    </row>
    <row r="127" spans="6:16" ht="15.75" customHeight="1" x14ac:dyDescent="0.35">
      <c r="F127" s="7"/>
      <c r="G127" s="7"/>
      <c r="P127" s="2"/>
    </row>
    <row r="128" spans="6:16" ht="15.75" customHeight="1" x14ac:dyDescent="0.35">
      <c r="F128" s="7"/>
      <c r="G128" s="7"/>
      <c r="P128" s="2"/>
    </row>
    <row r="129" spans="6:16" ht="15.75" customHeight="1" x14ac:dyDescent="0.35">
      <c r="F129" s="7"/>
      <c r="G129" s="7"/>
      <c r="P129" s="2"/>
    </row>
    <row r="130" spans="6:16" ht="15.75" customHeight="1" x14ac:dyDescent="0.35">
      <c r="F130" s="7"/>
      <c r="G130" s="7"/>
      <c r="P130" s="2"/>
    </row>
    <row r="131" spans="6:16" ht="15.75" customHeight="1" x14ac:dyDescent="0.35">
      <c r="F131" s="7"/>
      <c r="G131" s="7"/>
      <c r="P131" s="2"/>
    </row>
    <row r="132" spans="6:16" ht="15.75" customHeight="1" x14ac:dyDescent="0.35">
      <c r="F132" s="7"/>
      <c r="G132" s="7"/>
      <c r="P132" s="2"/>
    </row>
    <row r="133" spans="6:16" ht="15.75" customHeight="1" x14ac:dyDescent="0.35">
      <c r="F133" s="7"/>
      <c r="G133" s="7"/>
      <c r="P133" s="2"/>
    </row>
    <row r="134" spans="6:16" ht="15.75" customHeight="1" x14ac:dyDescent="0.35">
      <c r="F134" s="7"/>
      <c r="G134" s="7"/>
      <c r="P134" s="2"/>
    </row>
    <row r="135" spans="6:16" ht="15.75" customHeight="1" x14ac:dyDescent="0.35">
      <c r="F135" s="7"/>
      <c r="G135" s="7"/>
      <c r="P135" s="2"/>
    </row>
    <row r="136" spans="6:16" ht="15.75" customHeight="1" x14ac:dyDescent="0.35">
      <c r="F136" s="7"/>
      <c r="G136" s="7"/>
      <c r="P136" s="2"/>
    </row>
    <row r="137" spans="6:16" ht="15.75" customHeight="1" x14ac:dyDescent="0.35">
      <c r="F137" s="7"/>
      <c r="G137" s="7"/>
      <c r="P137" s="2"/>
    </row>
    <row r="138" spans="6:16" ht="15.75" customHeight="1" x14ac:dyDescent="0.35">
      <c r="F138" s="7"/>
      <c r="G138" s="7"/>
      <c r="P138" s="2"/>
    </row>
    <row r="139" spans="6:16" ht="15.75" customHeight="1" x14ac:dyDescent="0.35">
      <c r="F139" s="7"/>
      <c r="G139" s="7"/>
      <c r="P139" s="2"/>
    </row>
    <row r="140" spans="6:16" ht="15.75" customHeight="1" x14ac:dyDescent="0.35">
      <c r="F140" s="7"/>
      <c r="G140" s="7"/>
      <c r="P140" s="2"/>
    </row>
    <row r="141" spans="6:16" ht="15.75" customHeight="1" x14ac:dyDescent="0.35">
      <c r="F141" s="7"/>
      <c r="G141" s="7"/>
      <c r="P141" s="2"/>
    </row>
    <row r="142" spans="6:16" ht="15.75" customHeight="1" x14ac:dyDescent="0.35">
      <c r="F142" s="7"/>
      <c r="G142" s="7"/>
      <c r="P142" s="2"/>
    </row>
    <row r="143" spans="6:16" ht="15.75" customHeight="1" x14ac:dyDescent="0.35">
      <c r="F143" s="7"/>
      <c r="G143" s="7"/>
      <c r="P143" s="2"/>
    </row>
    <row r="144" spans="6:16" ht="15.75" customHeight="1" x14ac:dyDescent="0.35">
      <c r="F144" s="7"/>
      <c r="G144" s="7"/>
      <c r="P144" s="2"/>
    </row>
    <row r="145" spans="6:16" ht="15.75" customHeight="1" x14ac:dyDescent="0.35">
      <c r="F145" s="7"/>
      <c r="G145" s="7"/>
      <c r="P145" s="2"/>
    </row>
    <row r="146" spans="6:16" ht="15.75" customHeight="1" x14ac:dyDescent="0.35">
      <c r="F146" s="7"/>
      <c r="G146" s="7"/>
      <c r="P146" s="2"/>
    </row>
    <row r="147" spans="6:16" ht="15.75" customHeight="1" x14ac:dyDescent="0.35">
      <c r="F147" s="7"/>
      <c r="G147" s="7"/>
      <c r="P147" s="2"/>
    </row>
    <row r="148" spans="6:16" ht="15.75" customHeight="1" x14ac:dyDescent="0.35">
      <c r="F148" s="7"/>
      <c r="G148" s="7"/>
      <c r="P148" s="2"/>
    </row>
    <row r="149" spans="6:16" ht="15.75" customHeight="1" x14ac:dyDescent="0.35">
      <c r="F149" s="7"/>
      <c r="G149" s="7"/>
      <c r="P149" s="2"/>
    </row>
    <row r="150" spans="6:16" ht="15.75" customHeight="1" x14ac:dyDescent="0.35">
      <c r="F150" s="7"/>
      <c r="G150" s="7"/>
      <c r="P150" s="2"/>
    </row>
    <row r="151" spans="6:16" ht="15.75" customHeight="1" x14ac:dyDescent="0.35">
      <c r="F151" s="7"/>
      <c r="G151" s="7"/>
      <c r="P151" s="2"/>
    </row>
    <row r="152" spans="6:16" ht="15.75" customHeight="1" x14ac:dyDescent="0.35">
      <c r="F152" s="7"/>
      <c r="G152" s="7"/>
      <c r="P152" s="2"/>
    </row>
    <row r="153" spans="6:16" ht="15.75" customHeight="1" x14ac:dyDescent="0.35">
      <c r="F153" s="7"/>
      <c r="G153" s="7"/>
      <c r="P153" s="2"/>
    </row>
    <row r="154" spans="6:16" ht="15.75" customHeight="1" x14ac:dyDescent="0.35">
      <c r="F154" s="7"/>
      <c r="G154" s="7"/>
      <c r="P154" s="2"/>
    </row>
    <row r="155" spans="6:16" ht="15.75" customHeight="1" x14ac:dyDescent="0.35">
      <c r="F155" s="7"/>
      <c r="G155" s="7"/>
      <c r="P155" s="2"/>
    </row>
    <row r="156" spans="6:16" ht="15.75" customHeight="1" x14ac:dyDescent="0.35">
      <c r="F156" s="7"/>
      <c r="G156" s="7"/>
      <c r="P156" s="2"/>
    </row>
    <row r="157" spans="6:16" ht="15.75" customHeight="1" x14ac:dyDescent="0.35">
      <c r="F157" s="7"/>
      <c r="G157" s="7"/>
      <c r="P157" s="2"/>
    </row>
    <row r="158" spans="6:16" ht="15.75" customHeight="1" x14ac:dyDescent="0.35">
      <c r="F158" s="7"/>
      <c r="G158" s="7"/>
      <c r="P158" s="2"/>
    </row>
    <row r="159" spans="6:16" ht="15.75" customHeight="1" x14ac:dyDescent="0.35">
      <c r="F159" s="7"/>
      <c r="G159" s="7"/>
      <c r="P159" s="2"/>
    </row>
    <row r="160" spans="6:16" ht="15.75" customHeight="1" x14ac:dyDescent="0.35">
      <c r="F160" s="7"/>
      <c r="G160" s="7"/>
      <c r="P160" s="2"/>
    </row>
    <row r="161" spans="6:16" ht="15.75" customHeight="1" x14ac:dyDescent="0.35">
      <c r="F161" s="7"/>
      <c r="G161" s="7"/>
      <c r="P161" s="2"/>
    </row>
    <row r="162" spans="6:16" ht="15.75" customHeight="1" x14ac:dyDescent="0.35">
      <c r="F162" s="7"/>
      <c r="G162" s="7"/>
      <c r="P162" s="2"/>
    </row>
    <row r="163" spans="6:16" ht="15.75" customHeight="1" x14ac:dyDescent="0.35">
      <c r="F163" s="7"/>
      <c r="G163" s="7"/>
      <c r="P163" s="2"/>
    </row>
    <row r="164" spans="6:16" ht="15.75" customHeight="1" x14ac:dyDescent="0.35">
      <c r="F164" s="7"/>
      <c r="G164" s="7"/>
      <c r="P164" s="2"/>
    </row>
    <row r="165" spans="6:16" ht="15.75" customHeight="1" x14ac:dyDescent="0.35">
      <c r="F165" s="7"/>
      <c r="G165" s="7"/>
      <c r="P165" s="2"/>
    </row>
    <row r="166" spans="6:16" ht="15.75" customHeight="1" x14ac:dyDescent="0.35">
      <c r="F166" s="7"/>
      <c r="G166" s="7"/>
      <c r="P166" s="2"/>
    </row>
    <row r="167" spans="6:16" ht="15.75" customHeight="1" x14ac:dyDescent="0.35">
      <c r="F167" s="7"/>
      <c r="G167" s="7"/>
      <c r="P167" s="2"/>
    </row>
    <row r="168" spans="6:16" ht="15.75" customHeight="1" x14ac:dyDescent="0.35">
      <c r="F168" s="7"/>
      <c r="G168" s="7"/>
      <c r="P168" s="2"/>
    </row>
    <row r="169" spans="6:16" ht="15.75" customHeight="1" x14ac:dyDescent="0.35">
      <c r="F169" s="7"/>
      <c r="G169" s="7"/>
      <c r="P169" s="2"/>
    </row>
    <row r="170" spans="6:16" ht="15.75" customHeight="1" x14ac:dyDescent="0.35">
      <c r="F170" s="7"/>
      <c r="G170" s="7"/>
      <c r="P170" s="2"/>
    </row>
    <row r="171" spans="6:16" ht="15.75" customHeight="1" x14ac:dyDescent="0.35">
      <c r="F171" s="7"/>
      <c r="G171" s="7"/>
      <c r="P171" s="2"/>
    </row>
    <row r="172" spans="6:16" ht="15.75" customHeight="1" x14ac:dyDescent="0.35">
      <c r="F172" s="7"/>
      <c r="G172" s="7"/>
      <c r="P172" s="2"/>
    </row>
    <row r="173" spans="6:16" ht="15.75" customHeight="1" x14ac:dyDescent="0.35">
      <c r="F173" s="7"/>
      <c r="G173" s="7"/>
      <c r="P173" s="2"/>
    </row>
    <row r="174" spans="6:16" ht="15.75" customHeight="1" x14ac:dyDescent="0.35">
      <c r="F174" s="7"/>
      <c r="G174" s="7"/>
      <c r="P174" s="2"/>
    </row>
    <row r="175" spans="6:16" ht="15.75" customHeight="1" x14ac:dyDescent="0.35">
      <c r="F175" s="7"/>
      <c r="G175" s="7"/>
      <c r="P175" s="2"/>
    </row>
    <row r="176" spans="6:16" ht="15.75" customHeight="1" x14ac:dyDescent="0.35">
      <c r="F176" s="7"/>
      <c r="G176" s="7"/>
      <c r="P176" s="2"/>
    </row>
    <row r="177" spans="6:16" ht="15.75" customHeight="1" x14ac:dyDescent="0.35">
      <c r="F177" s="7"/>
      <c r="G177" s="7"/>
      <c r="P177" s="2"/>
    </row>
    <row r="178" spans="6:16" ht="15.75" customHeight="1" x14ac:dyDescent="0.35">
      <c r="F178" s="7"/>
      <c r="G178" s="7"/>
      <c r="P178" s="2"/>
    </row>
    <row r="179" spans="6:16" ht="15.75" customHeight="1" x14ac:dyDescent="0.35">
      <c r="F179" s="7"/>
      <c r="G179" s="7"/>
      <c r="P179" s="2"/>
    </row>
    <row r="180" spans="6:16" ht="15.75" customHeight="1" x14ac:dyDescent="0.35">
      <c r="F180" s="7"/>
      <c r="G180" s="7"/>
      <c r="P180" s="2"/>
    </row>
    <row r="181" spans="6:16" ht="15.75" customHeight="1" x14ac:dyDescent="0.35">
      <c r="F181" s="7"/>
      <c r="G181" s="7"/>
      <c r="P181" s="2"/>
    </row>
    <row r="182" spans="6:16" ht="15.75" customHeight="1" x14ac:dyDescent="0.35">
      <c r="F182" s="7"/>
      <c r="G182" s="7"/>
      <c r="P182" s="2"/>
    </row>
    <row r="183" spans="6:16" ht="15.75" customHeight="1" x14ac:dyDescent="0.35">
      <c r="F183" s="7"/>
      <c r="G183" s="7"/>
      <c r="P183" s="2"/>
    </row>
    <row r="184" spans="6:16" ht="15.75" customHeight="1" x14ac:dyDescent="0.35">
      <c r="F184" s="7"/>
      <c r="G184" s="7"/>
      <c r="P184" s="2"/>
    </row>
    <row r="185" spans="6:16" ht="15.75" customHeight="1" x14ac:dyDescent="0.35">
      <c r="F185" s="7"/>
      <c r="G185" s="7"/>
      <c r="P185" s="2"/>
    </row>
    <row r="186" spans="6:16" ht="15.75" customHeight="1" x14ac:dyDescent="0.35">
      <c r="F186" s="7"/>
      <c r="G186" s="7"/>
      <c r="P186" s="2"/>
    </row>
    <row r="187" spans="6:16" ht="15.75" customHeight="1" x14ac:dyDescent="0.35">
      <c r="F187" s="7"/>
      <c r="G187" s="7"/>
      <c r="P187" s="2"/>
    </row>
    <row r="188" spans="6:16" ht="15.75" customHeight="1" x14ac:dyDescent="0.35">
      <c r="F188" s="7"/>
      <c r="G188" s="7"/>
      <c r="P188" s="2"/>
    </row>
    <row r="189" spans="6:16" ht="15.75" customHeight="1" x14ac:dyDescent="0.35">
      <c r="F189" s="7"/>
      <c r="G189" s="7"/>
      <c r="P189" s="2"/>
    </row>
    <row r="190" spans="6:16" ht="15.75" customHeight="1" x14ac:dyDescent="0.35">
      <c r="F190" s="7"/>
      <c r="G190" s="7"/>
      <c r="P190" s="2"/>
    </row>
    <row r="191" spans="6:16" ht="15.75" customHeight="1" x14ac:dyDescent="0.35">
      <c r="F191" s="7"/>
      <c r="G191" s="7"/>
      <c r="P191" s="2"/>
    </row>
    <row r="192" spans="6:16" ht="15.75" customHeight="1" x14ac:dyDescent="0.35">
      <c r="F192" s="7"/>
      <c r="G192" s="7"/>
      <c r="P192" s="2"/>
    </row>
    <row r="193" spans="6:16" ht="15.75" customHeight="1" x14ac:dyDescent="0.35">
      <c r="F193" s="7"/>
      <c r="G193" s="7"/>
      <c r="P193" s="2"/>
    </row>
    <row r="194" spans="6:16" ht="15.75" customHeight="1" x14ac:dyDescent="0.35">
      <c r="F194" s="7"/>
      <c r="G194" s="7"/>
      <c r="P194" s="2"/>
    </row>
    <row r="195" spans="6:16" ht="15.75" customHeight="1" x14ac:dyDescent="0.35">
      <c r="F195" s="7"/>
      <c r="G195" s="7"/>
      <c r="P195" s="2"/>
    </row>
    <row r="196" spans="6:16" ht="15.75" customHeight="1" x14ac:dyDescent="0.35">
      <c r="F196" s="7"/>
      <c r="G196" s="7"/>
      <c r="P196" s="2"/>
    </row>
    <row r="197" spans="6:16" ht="15.75" customHeight="1" x14ac:dyDescent="0.35">
      <c r="F197" s="7"/>
      <c r="G197" s="7"/>
      <c r="P197" s="2"/>
    </row>
    <row r="198" spans="6:16" ht="15.75" customHeight="1" x14ac:dyDescent="0.35">
      <c r="F198" s="7"/>
      <c r="G198" s="7"/>
      <c r="P198" s="2"/>
    </row>
    <row r="199" spans="6:16" ht="15.75" customHeight="1" x14ac:dyDescent="0.35">
      <c r="F199" s="7"/>
      <c r="G199" s="7"/>
      <c r="P199" s="2"/>
    </row>
    <row r="200" spans="6:16" ht="15.75" customHeight="1" x14ac:dyDescent="0.35">
      <c r="F200" s="7"/>
      <c r="G200" s="7"/>
      <c r="P200" s="2"/>
    </row>
    <row r="201" spans="6:16" ht="15.75" customHeight="1" x14ac:dyDescent="0.35">
      <c r="F201" s="7"/>
      <c r="G201" s="7"/>
      <c r="P201" s="2"/>
    </row>
    <row r="202" spans="6:16" ht="15.75" customHeight="1" x14ac:dyDescent="0.35">
      <c r="F202" s="7"/>
      <c r="G202" s="7"/>
      <c r="P202" s="2"/>
    </row>
    <row r="203" spans="6:16" ht="15.75" customHeight="1" x14ac:dyDescent="0.35">
      <c r="F203" s="7"/>
      <c r="G203" s="7"/>
      <c r="P203" s="2"/>
    </row>
    <row r="204" spans="6:16" ht="15.75" customHeight="1" x14ac:dyDescent="0.35">
      <c r="F204" s="7"/>
      <c r="G204" s="7"/>
      <c r="P204" s="2"/>
    </row>
    <row r="205" spans="6:16" ht="15.75" customHeight="1" x14ac:dyDescent="0.35">
      <c r="F205" s="7"/>
      <c r="G205" s="7"/>
      <c r="P205" s="2"/>
    </row>
    <row r="206" spans="6:16" ht="15.75" customHeight="1" x14ac:dyDescent="0.35">
      <c r="F206" s="7"/>
      <c r="G206" s="7"/>
      <c r="P206" s="2"/>
    </row>
    <row r="207" spans="6:16" ht="15.75" customHeight="1" x14ac:dyDescent="0.35">
      <c r="F207" s="7"/>
      <c r="G207" s="7"/>
      <c r="P207" s="2"/>
    </row>
    <row r="208" spans="6:16" ht="15.75" customHeight="1" x14ac:dyDescent="0.35">
      <c r="F208" s="7"/>
      <c r="G208" s="7"/>
      <c r="P208" s="2"/>
    </row>
    <row r="209" spans="6:16" ht="15.75" customHeight="1" x14ac:dyDescent="0.35">
      <c r="F209" s="7"/>
      <c r="G209" s="7"/>
      <c r="P209" s="2"/>
    </row>
    <row r="210" spans="6:16" ht="15.75" customHeight="1" x14ac:dyDescent="0.35">
      <c r="F210" s="7"/>
      <c r="G210" s="7"/>
      <c r="P210" s="2"/>
    </row>
    <row r="211" spans="6:16" ht="15.75" customHeight="1" x14ac:dyDescent="0.35">
      <c r="F211" s="7"/>
      <c r="G211" s="7"/>
      <c r="P211" s="2"/>
    </row>
    <row r="212" spans="6:16" ht="15.75" customHeight="1" x14ac:dyDescent="0.35">
      <c r="F212" s="7"/>
      <c r="G212" s="7"/>
      <c r="P212" s="2"/>
    </row>
    <row r="213" spans="6:16" ht="15.75" customHeight="1" x14ac:dyDescent="0.35">
      <c r="F213" s="7"/>
      <c r="G213" s="7"/>
      <c r="P213" s="2"/>
    </row>
    <row r="214" spans="6:16" ht="15.75" customHeight="1" x14ac:dyDescent="0.35">
      <c r="F214" s="7"/>
      <c r="G214" s="7"/>
      <c r="P214" s="2"/>
    </row>
    <row r="215" spans="6:16" ht="15.75" customHeight="1" x14ac:dyDescent="0.35">
      <c r="F215" s="7"/>
      <c r="G215" s="7"/>
      <c r="P215" s="2"/>
    </row>
    <row r="216" spans="6:16" ht="15.75" customHeight="1" x14ac:dyDescent="0.35">
      <c r="F216" s="7"/>
      <c r="G216" s="7"/>
      <c r="P216" s="2"/>
    </row>
    <row r="217" spans="6:16" ht="15.75" customHeight="1" x14ac:dyDescent="0.35">
      <c r="F217" s="7"/>
      <c r="G217" s="7"/>
      <c r="P217" s="2"/>
    </row>
    <row r="218" spans="6:16" ht="15.75" customHeight="1" x14ac:dyDescent="0.35">
      <c r="F218" s="7"/>
      <c r="G218" s="7"/>
      <c r="P218" s="2"/>
    </row>
    <row r="219" spans="6:16" ht="15.75" customHeight="1" x14ac:dyDescent="0.35">
      <c r="F219" s="7"/>
      <c r="G219" s="7"/>
      <c r="P219" s="2"/>
    </row>
    <row r="220" spans="6:16" ht="15.75" customHeight="1" x14ac:dyDescent="0.35">
      <c r="F220" s="7"/>
      <c r="G220" s="7"/>
      <c r="P220" s="2"/>
    </row>
    <row r="221" spans="6:16" ht="15.75" customHeight="1" x14ac:dyDescent="0.35">
      <c r="F221" s="7"/>
      <c r="G221" s="7"/>
      <c r="P221" s="2"/>
    </row>
    <row r="222" spans="6:16" ht="15.75" customHeight="1" x14ac:dyDescent="0.35">
      <c r="F222" s="7"/>
      <c r="G222" s="7"/>
      <c r="P222" s="2"/>
    </row>
    <row r="223" spans="6:16" ht="15.75" customHeight="1" x14ac:dyDescent="0.35">
      <c r="F223" s="7"/>
      <c r="G223" s="7"/>
      <c r="P223" s="2"/>
    </row>
    <row r="224" spans="6:16" ht="15.75" customHeight="1" x14ac:dyDescent="0.35">
      <c r="F224" s="7"/>
      <c r="G224" s="7"/>
      <c r="P224" s="2"/>
    </row>
    <row r="225" spans="6:16" ht="15.75" customHeight="1" x14ac:dyDescent="0.35">
      <c r="F225" s="7"/>
      <c r="G225" s="7"/>
      <c r="P225" s="2"/>
    </row>
    <row r="226" spans="6:16" ht="15.75" customHeight="1" x14ac:dyDescent="0.35">
      <c r="F226" s="7"/>
      <c r="G226" s="7"/>
      <c r="P226" s="2"/>
    </row>
    <row r="227" spans="6:16" ht="15.75" customHeight="1" x14ac:dyDescent="0.35">
      <c r="F227" s="7"/>
      <c r="G227" s="7"/>
      <c r="P227" s="2"/>
    </row>
    <row r="228" spans="6:16" ht="15.75" customHeight="1" x14ac:dyDescent="0.35">
      <c r="F228" s="7"/>
      <c r="G228" s="7"/>
      <c r="P228" s="2"/>
    </row>
    <row r="229" spans="6:16" ht="15.75" customHeight="1" x14ac:dyDescent="0.35">
      <c r="F229" s="7"/>
      <c r="G229" s="7"/>
      <c r="P229" s="2"/>
    </row>
    <row r="230" spans="6:16" ht="15.75" customHeight="1" x14ac:dyDescent="0.35">
      <c r="F230" s="7"/>
      <c r="G230" s="7"/>
      <c r="P230" s="2"/>
    </row>
    <row r="231" spans="6:16" ht="15.75" customHeight="1" x14ac:dyDescent="0.35">
      <c r="F231" s="7"/>
      <c r="G231" s="7"/>
      <c r="P231" s="2"/>
    </row>
    <row r="232" spans="6:16" ht="15.75" customHeight="1" x14ac:dyDescent="0.35">
      <c r="F232" s="7"/>
      <c r="G232" s="7"/>
      <c r="P232" s="2"/>
    </row>
    <row r="233" spans="6:16" ht="15.75" customHeight="1" x14ac:dyDescent="0.35">
      <c r="F233" s="7"/>
      <c r="G233" s="7"/>
      <c r="P233" s="2"/>
    </row>
    <row r="234" spans="6:16" ht="15.75" customHeight="1" x14ac:dyDescent="0.35">
      <c r="F234" s="7"/>
      <c r="G234" s="7"/>
      <c r="P234" s="2"/>
    </row>
    <row r="235" spans="6:16" ht="15.75" customHeight="1" x14ac:dyDescent="0.35">
      <c r="F235" s="7"/>
      <c r="G235" s="7"/>
      <c r="P235" s="2"/>
    </row>
    <row r="236" spans="6:16" ht="15.75" customHeight="1" x14ac:dyDescent="0.35">
      <c r="F236" s="7"/>
      <c r="G236" s="7"/>
      <c r="P236" s="2"/>
    </row>
    <row r="237" spans="6:16" ht="15.75" customHeight="1" x14ac:dyDescent="0.35">
      <c r="F237" s="7"/>
      <c r="G237" s="7"/>
      <c r="P237" s="2"/>
    </row>
    <row r="238" spans="6:16" ht="15.75" customHeight="1" x14ac:dyDescent="0.35">
      <c r="F238" s="7"/>
      <c r="G238" s="7"/>
      <c r="P238" s="2"/>
    </row>
    <row r="239" spans="6:16" ht="15.75" customHeight="1" x14ac:dyDescent="0.35">
      <c r="F239" s="7"/>
      <c r="G239" s="7"/>
      <c r="P239" s="2"/>
    </row>
    <row r="240" spans="6:16" ht="15.75" customHeight="1" x14ac:dyDescent="0.35">
      <c r="F240" s="7"/>
      <c r="G240" s="7"/>
      <c r="P240" s="2"/>
    </row>
    <row r="241" spans="6:16" ht="15.75" customHeight="1" x14ac:dyDescent="0.35">
      <c r="F241" s="7"/>
      <c r="G241" s="7"/>
      <c r="P241" s="2"/>
    </row>
    <row r="242" spans="6:16" ht="15.75" customHeight="1" x14ac:dyDescent="0.35">
      <c r="F242" s="7"/>
      <c r="G242" s="7"/>
      <c r="P242" s="2"/>
    </row>
    <row r="243" spans="6:16" ht="15.75" customHeight="1" x14ac:dyDescent="0.35">
      <c r="F243" s="7"/>
      <c r="G243" s="7"/>
      <c r="P243" s="2"/>
    </row>
    <row r="244" spans="6:16" ht="15.75" customHeight="1" x14ac:dyDescent="0.35">
      <c r="F244" s="7"/>
      <c r="G244" s="7"/>
      <c r="P244" s="2"/>
    </row>
    <row r="245" spans="6:16" ht="15.75" customHeight="1" x14ac:dyDescent="0.35">
      <c r="F245" s="7"/>
      <c r="G245" s="7"/>
      <c r="P245" s="2"/>
    </row>
    <row r="246" spans="6:16" ht="15.75" customHeight="1" x14ac:dyDescent="0.35">
      <c r="F246" s="7"/>
      <c r="G246" s="7"/>
      <c r="P246" s="2"/>
    </row>
    <row r="247" spans="6:16" ht="15.75" customHeight="1" x14ac:dyDescent="0.35">
      <c r="F247" s="7"/>
      <c r="G247" s="7"/>
      <c r="P247" s="2"/>
    </row>
    <row r="248" spans="6:16" ht="15.75" customHeight="1" x14ac:dyDescent="0.35">
      <c r="F248" s="7"/>
      <c r="G248" s="7"/>
      <c r="P248" s="2"/>
    </row>
    <row r="249" spans="6:16" ht="15.75" customHeight="1" x14ac:dyDescent="0.35">
      <c r="F249" s="7"/>
      <c r="G249" s="7"/>
      <c r="P249" s="2"/>
    </row>
    <row r="250" spans="6:16" ht="15.75" customHeight="1" x14ac:dyDescent="0.35">
      <c r="F250" s="7"/>
      <c r="G250" s="7"/>
      <c r="P250" s="2"/>
    </row>
    <row r="251" spans="6:16" ht="15.75" customHeight="1" x14ac:dyDescent="0.35">
      <c r="F251" s="7"/>
      <c r="G251" s="7"/>
      <c r="P251" s="2"/>
    </row>
    <row r="252" spans="6:16" ht="15.75" customHeight="1" x14ac:dyDescent="0.35">
      <c r="F252" s="7"/>
      <c r="G252" s="7"/>
      <c r="P252" s="2"/>
    </row>
    <row r="253" spans="6:16" ht="15.75" customHeight="1" x14ac:dyDescent="0.35">
      <c r="F253" s="7"/>
      <c r="G253" s="7"/>
      <c r="P253" s="2"/>
    </row>
    <row r="254" spans="6:16" ht="15.75" customHeight="1" x14ac:dyDescent="0.35">
      <c r="F254" s="7"/>
      <c r="G254" s="7"/>
      <c r="P254" s="2"/>
    </row>
    <row r="255" spans="6:16" ht="15.75" customHeight="1" x14ac:dyDescent="0.35">
      <c r="F255" s="7"/>
      <c r="G255" s="7"/>
      <c r="P255" s="2"/>
    </row>
    <row r="256" spans="6:16" ht="15.75" customHeight="1" x14ac:dyDescent="0.35">
      <c r="F256" s="7"/>
      <c r="G256" s="7"/>
      <c r="P256" s="2"/>
    </row>
    <row r="257" spans="6:16" ht="15.75" customHeight="1" x14ac:dyDescent="0.35">
      <c r="F257" s="7"/>
      <c r="G257" s="7"/>
      <c r="P257" s="2"/>
    </row>
    <row r="258" spans="6:16" ht="15.75" customHeight="1" x14ac:dyDescent="0.35">
      <c r="F258" s="7"/>
      <c r="G258" s="7"/>
      <c r="P258" s="2"/>
    </row>
    <row r="259" spans="6:16" ht="15.75" customHeight="1" x14ac:dyDescent="0.35">
      <c r="F259" s="7"/>
      <c r="G259" s="7"/>
      <c r="P259" s="2"/>
    </row>
    <row r="260" spans="6:16" ht="15.75" customHeight="1" x14ac:dyDescent="0.35">
      <c r="F260" s="7"/>
      <c r="G260" s="7"/>
      <c r="P260" s="2"/>
    </row>
    <row r="261" spans="6:16" ht="15.75" customHeight="1" x14ac:dyDescent="0.35">
      <c r="F261" s="7"/>
      <c r="G261" s="7"/>
      <c r="P261" s="2"/>
    </row>
    <row r="262" spans="6:16" ht="15.75" customHeight="1" x14ac:dyDescent="0.35">
      <c r="F262" s="7"/>
      <c r="G262" s="7"/>
      <c r="P262" s="2"/>
    </row>
    <row r="263" spans="6:16" ht="15.75" customHeight="1" x14ac:dyDescent="0.35">
      <c r="F263" s="7"/>
      <c r="G263" s="7"/>
      <c r="P263" s="2"/>
    </row>
    <row r="264" spans="6:16" ht="15.75" customHeight="1" x14ac:dyDescent="0.35">
      <c r="F264" s="7"/>
      <c r="G264" s="7"/>
      <c r="P264" s="2"/>
    </row>
    <row r="265" spans="6:16" ht="15.75" customHeight="1" x14ac:dyDescent="0.35">
      <c r="F265" s="7"/>
      <c r="G265" s="7"/>
      <c r="P265" s="2"/>
    </row>
    <row r="266" spans="6:16" ht="15.75" customHeight="1" x14ac:dyDescent="0.35">
      <c r="F266" s="7"/>
      <c r="G266" s="7"/>
      <c r="P266" s="2"/>
    </row>
    <row r="267" spans="6:16" ht="15.75" customHeight="1" x14ac:dyDescent="0.35">
      <c r="F267" s="7"/>
      <c r="G267" s="7"/>
      <c r="P267" s="2"/>
    </row>
    <row r="268" spans="6:16" ht="15.75" customHeight="1" x14ac:dyDescent="0.35">
      <c r="F268" s="7"/>
      <c r="G268" s="7"/>
      <c r="P268" s="2"/>
    </row>
    <row r="269" spans="6:16" ht="15.75" customHeight="1" x14ac:dyDescent="0.35">
      <c r="F269" s="7"/>
      <c r="G269" s="7"/>
      <c r="P269" s="2"/>
    </row>
    <row r="270" spans="6:16" ht="15.75" customHeight="1" x14ac:dyDescent="0.35">
      <c r="F270" s="7"/>
      <c r="G270" s="7"/>
      <c r="P270" s="2"/>
    </row>
    <row r="271" spans="6:16" ht="15.75" customHeight="1" x14ac:dyDescent="0.35">
      <c r="F271" s="7"/>
      <c r="G271" s="7"/>
      <c r="P271" s="2"/>
    </row>
    <row r="272" spans="6:16" ht="15.75" customHeight="1" x14ac:dyDescent="0.35">
      <c r="F272" s="7"/>
      <c r="G272" s="7"/>
      <c r="P272" s="2"/>
    </row>
    <row r="273" spans="6:16" ht="15.75" customHeight="1" x14ac:dyDescent="0.35">
      <c r="F273" s="7"/>
      <c r="G273" s="7"/>
      <c r="P273" s="2"/>
    </row>
    <row r="274" spans="6:16" ht="15.75" customHeight="1" x14ac:dyDescent="0.35">
      <c r="F274" s="7"/>
      <c r="G274" s="7"/>
      <c r="P274" s="2"/>
    </row>
    <row r="275" spans="6:16" ht="15.75" customHeight="1" x14ac:dyDescent="0.35">
      <c r="F275" s="7"/>
      <c r="G275" s="7"/>
      <c r="P275" s="2"/>
    </row>
    <row r="276" spans="6:16" ht="15.75" customHeight="1" x14ac:dyDescent="0.35">
      <c r="F276" s="7"/>
      <c r="G276" s="7"/>
      <c r="P276" s="2"/>
    </row>
    <row r="277" spans="6:16" ht="15.75" customHeight="1" x14ac:dyDescent="0.35">
      <c r="F277" s="7"/>
      <c r="G277" s="7"/>
      <c r="P277" s="2"/>
    </row>
    <row r="278" spans="6:16" ht="15.75" customHeight="1" x14ac:dyDescent="0.35">
      <c r="F278" s="7"/>
      <c r="G278" s="7"/>
      <c r="P278" s="2"/>
    </row>
    <row r="279" spans="6:16" ht="15.75" customHeight="1" x14ac:dyDescent="0.35">
      <c r="F279" s="7"/>
      <c r="G279" s="7"/>
      <c r="P279" s="2"/>
    </row>
    <row r="280" spans="6:16" ht="15.75" customHeight="1" x14ac:dyDescent="0.35">
      <c r="F280" s="7"/>
      <c r="G280" s="7"/>
      <c r="P280" s="2"/>
    </row>
    <row r="281" spans="6:16" ht="15.75" customHeight="1" x14ac:dyDescent="0.35">
      <c r="F281" s="7"/>
      <c r="G281" s="7"/>
      <c r="P281" s="2"/>
    </row>
    <row r="282" spans="6:16" ht="15.75" customHeight="1" x14ac:dyDescent="0.35">
      <c r="F282" s="7"/>
      <c r="G282" s="7"/>
      <c r="P282" s="2"/>
    </row>
    <row r="283" spans="6:16" ht="15.75" customHeight="1" x14ac:dyDescent="0.35">
      <c r="F283" s="7"/>
      <c r="G283" s="7"/>
      <c r="P283" s="2"/>
    </row>
    <row r="284" spans="6:16" ht="15.75" customHeight="1" x14ac:dyDescent="0.35">
      <c r="F284" s="7"/>
      <c r="G284" s="7"/>
      <c r="P284" s="2"/>
    </row>
    <row r="285" spans="6:16" ht="15.75" customHeight="1" x14ac:dyDescent="0.35">
      <c r="F285" s="7"/>
      <c r="G285" s="7"/>
      <c r="P285" s="2"/>
    </row>
    <row r="286" spans="6:16" ht="15.75" customHeight="1" x14ac:dyDescent="0.35">
      <c r="F286" s="7"/>
      <c r="G286" s="7"/>
      <c r="P286" s="2"/>
    </row>
    <row r="287" spans="6:16" ht="15.75" customHeight="1" x14ac:dyDescent="0.35">
      <c r="F287" s="7"/>
      <c r="G287" s="7"/>
      <c r="P287" s="2"/>
    </row>
    <row r="288" spans="6:16" ht="15.75" customHeight="1" x14ac:dyDescent="0.35">
      <c r="F288" s="7"/>
      <c r="G288" s="7"/>
      <c r="P288" s="2"/>
    </row>
    <row r="289" spans="6:16" ht="15.75" customHeight="1" x14ac:dyDescent="0.35">
      <c r="F289" s="7"/>
      <c r="G289" s="7"/>
      <c r="P289" s="2"/>
    </row>
    <row r="290" spans="6:16" ht="15.75" customHeight="1" x14ac:dyDescent="0.35">
      <c r="F290" s="7"/>
      <c r="G290" s="7"/>
      <c r="P290" s="2"/>
    </row>
    <row r="291" spans="6:16" ht="15.75" customHeight="1" x14ac:dyDescent="0.35">
      <c r="F291" s="7"/>
      <c r="G291" s="7"/>
      <c r="P291" s="2"/>
    </row>
    <row r="292" spans="6:16" ht="15.75" customHeight="1" x14ac:dyDescent="0.35">
      <c r="F292" s="7"/>
      <c r="G292" s="7"/>
      <c r="P292" s="2"/>
    </row>
    <row r="293" spans="6:16" ht="15.75" customHeight="1" x14ac:dyDescent="0.35">
      <c r="F293" s="7"/>
      <c r="G293" s="7"/>
      <c r="P293" s="2"/>
    </row>
    <row r="294" spans="6:16" ht="15.75" customHeight="1" x14ac:dyDescent="0.35">
      <c r="F294" s="7"/>
      <c r="G294" s="7"/>
      <c r="P294" s="2"/>
    </row>
    <row r="295" spans="6:16" ht="15.75" customHeight="1" x14ac:dyDescent="0.35">
      <c r="F295" s="7"/>
      <c r="G295" s="7"/>
      <c r="P295" s="2"/>
    </row>
    <row r="296" spans="6:16" ht="15.75" customHeight="1" x14ac:dyDescent="0.35">
      <c r="F296" s="7"/>
      <c r="G296" s="7"/>
      <c r="P296" s="2"/>
    </row>
    <row r="297" spans="6:16" ht="15.75" customHeight="1" x14ac:dyDescent="0.35">
      <c r="F297" s="7"/>
      <c r="G297" s="7"/>
      <c r="P297" s="2"/>
    </row>
    <row r="298" spans="6:16" ht="15.75" customHeight="1" x14ac:dyDescent="0.35">
      <c r="F298" s="7"/>
      <c r="G298" s="7"/>
      <c r="P298" s="2"/>
    </row>
    <row r="299" spans="6:16" ht="15.75" customHeight="1" x14ac:dyDescent="0.35">
      <c r="F299" s="7"/>
      <c r="G299" s="7"/>
      <c r="P299" s="2"/>
    </row>
    <row r="300" spans="6:16" ht="15.75" customHeight="1" x14ac:dyDescent="0.35">
      <c r="F300" s="7"/>
      <c r="G300" s="7"/>
      <c r="P300" s="2"/>
    </row>
    <row r="301" spans="6:16" ht="15.75" customHeight="1" x14ac:dyDescent="0.35">
      <c r="F301" s="7"/>
      <c r="G301" s="7"/>
      <c r="P301" s="2"/>
    </row>
    <row r="302" spans="6:16" ht="15.75" customHeight="1" x14ac:dyDescent="0.35">
      <c r="F302" s="7"/>
      <c r="G302" s="7"/>
      <c r="P302" s="2"/>
    </row>
    <row r="303" spans="6:16" ht="15.75" customHeight="1" x14ac:dyDescent="0.35">
      <c r="F303" s="7"/>
      <c r="G303" s="7"/>
      <c r="P303" s="2"/>
    </row>
    <row r="304" spans="6:16" ht="15.75" customHeight="1" x14ac:dyDescent="0.35">
      <c r="F304" s="7"/>
      <c r="G304" s="7"/>
      <c r="P304" s="2"/>
    </row>
    <row r="305" spans="6:16" ht="15.75" customHeight="1" x14ac:dyDescent="0.35">
      <c r="F305" s="7"/>
      <c r="G305" s="7"/>
      <c r="P305" s="2"/>
    </row>
    <row r="306" spans="6:16" ht="15.75" customHeight="1" x14ac:dyDescent="0.35">
      <c r="F306" s="7"/>
      <c r="G306" s="7"/>
      <c r="P306" s="2"/>
    </row>
    <row r="307" spans="6:16" ht="15.75" customHeight="1" x14ac:dyDescent="0.35">
      <c r="F307" s="7"/>
      <c r="G307" s="7"/>
      <c r="P307" s="2"/>
    </row>
    <row r="308" spans="6:16" ht="15.75" customHeight="1" x14ac:dyDescent="0.35">
      <c r="F308" s="7"/>
      <c r="G308" s="7"/>
      <c r="P308" s="2"/>
    </row>
    <row r="309" spans="6:16" ht="15.75" customHeight="1" x14ac:dyDescent="0.35">
      <c r="F309" s="7"/>
      <c r="G309" s="7"/>
      <c r="P309" s="2"/>
    </row>
    <row r="310" spans="6:16" ht="15.75" customHeight="1" x14ac:dyDescent="0.35">
      <c r="F310" s="7"/>
      <c r="G310" s="7"/>
      <c r="P310" s="2"/>
    </row>
    <row r="311" spans="6:16" ht="15.75" customHeight="1" x14ac:dyDescent="0.35">
      <c r="F311" s="7"/>
      <c r="G311" s="7"/>
      <c r="P311" s="2"/>
    </row>
    <row r="312" spans="6:16" ht="15.75" customHeight="1" x14ac:dyDescent="0.35">
      <c r="F312" s="7"/>
      <c r="G312" s="7"/>
      <c r="P312" s="2"/>
    </row>
    <row r="313" spans="6:16" ht="15.75" customHeight="1" x14ac:dyDescent="0.35">
      <c r="F313" s="7"/>
      <c r="G313" s="7"/>
      <c r="P313" s="2"/>
    </row>
    <row r="314" spans="6:16" ht="15.75" customHeight="1" x14ac:dyDescent="0.35">
      <c r="F314" s="7"/>
      <c r="G314" s="7"/>
      <c r="P314" s="2"/>
    </row>
    <row r="315" spans="6:16" ht="15.75" customHeight="1" x14ac:dyDescent="0.35">
      <c r="F315" s="7"/>
      <c r="G315" s="7"/>
      <c r="P315" s="2"/>
    </row>
    <row r="316" spans="6:16" ht="15.75" customHeight="1" x14ac:dyDescent="0.35">
      <c r="F316" s="7"/>
      <c r="G316" s="7"/>
      <c r="P316" s="2"/>
    </row>
    <row r="317" spans="6:16" ht="15.75" customHeight="1" x14ac:dyDescent="0.35">
      <c r="F317" s="7"/>
      <c r="G317" s="7"/>
      <c r="P317" s="2"/>
    </row>
    <row r="318" spans="6:16" ht="15.75" customHeight="1" x14ac:dyDescent="0.35">
      <c r="F318" s="7"/>
      <c r="G318" s="7"/>
      <c r="P318" s="2"/>
    </row>
    <row r="319" spans="6:16" ht="15.75" customHeight="1" x14ac:dyDescent="0.35">
      <c r="F319" s="7"/>
      <c r="G319" s="7"/>
      <c r="P319" s="2"/>
    </row>
    <row r="320" spans="6:16" ht="15.75" customHeight="1" x14ac:dyDescent="0.35">
      <c r="F320" s="7"/>
      <c r="G320" s="7"/>
      <c r="P320" s="2"/>
    </row>
    <row r="321" spans="6:16" ht="15.75" customHeight="1" x14ac:dyDescent="0.35">
      <c r="F321" s="7"/>
      <c r="G321" s="7"/>
      <c r="P321" s="2"/>
    </row>
    <row r="322" spans="6:16" ht="15.75" customHeight="1" x14ac:dyDescent="0.35">
      <c r="F322" s="7"/>
      <c r="G322" s="7"/>
      <c r="P322" s="2"/>
    </row>
    <row r="323" spans="6:16" ht="15.75" customHeight="1" x14ac:dyDescent="0.35">
      <c r="F323" s="7"/>
      <c r="G323" s="7"/>
      <c r="P323" s="2"/>
    </row>
    <row r="324" spans="6:16" ht="15.75" customHeight="1" x14ac:dyDescent="0.35">
      <c r="F324" s="7"/>
      <c r="G324" s="7"/>
      <c r="P324" s="2"/>
    </row>
    <row r="325" spans="6:16" ht="15.75" customHeight="1" x14ac:dyDescent="0.35">
      <c r="F325" s="7"/>
      <c r="G325" s="7"/>
      <c r="P325" s="2"/>
    </row>
    <row r="326" spans="6:16" ht="15.75" customHeight="1" x14ac:dyDescent="0.35">
      <c r="F326" s="7"/>
      <c r="G326" s="7"/>
      <c r="P326" s="2"/>
    </row>
    <row r="327" spans="6:16" ht="15.75" customHeight="1" x14ac:dyDescent="0.35">
      <c r="F327" s="7"/>
      <c r="G327" s="7"/>
      <c r="P327" s="2"/>
    </row>
    <row r="328" spans="6:16" ht="15.75" customHeight="1" x14ac:dyDescent="0.35">
      <c r="F328" s="7"/>
      <c r="G328" s="7"/>
      <c r="P328" s="2"/>
    </row>
    <row r="329" spans="6:16" ht="15.75" customHeight="1" x14ac:dyDescent="0.35">
      <c r="F329" s="7"/>
      <c r="G329" s="7"/>
      <c r="P329" s="2"/>
    </row>
    <row r="330" spans="6:16" ht="15.75" customHeight="1" x14ac:dyDescent="0.35">
      <c r="F330" s="7"/>
      <c r="G330" s="7"/>
      <c r="P330" s="2"/>
    </row>
    <row r="331" spans="6:16" ht="15.75" customHeight="1" x14ac:dyDescent="0.35">
      <c r="F331" s="7"/>
      <c r="G331" s="7"/>
      <c r="P331" s="2"/>
    </row>
    <row r="332" spans="6:16" ht="15.75" customHeight="1" x14ac:dyDescent="0.35">
      <c r="F332" s="7"/>
      <c r="G332" s="7"/>
      <c r="P332" s="2"/>
    </row>
    <row r="333" spans="6:16" ht="15.75" customHeight="1" x14ac:dyDescent="0.35">
      <c r="F333" s="7"/>
      <c r="G333" s="7"/>
      <c r="P333" s="2"/>
    </row>
    <row r="334" spans="6:16" ht="15.75" customHeight="1" x14ac:dyDescent="0.35">
      <c r="F334" s="7"/>
      <c r="G334" s="7"/>
      <c r="P334" s="2"/>
    </row>
    <row r="335" spans="6:16" ht="15.75" customHeight="1" x14ac:dyDescent="0.35">
      <c r="F335" s="7"/>
      <c r="G335" s="7"/>
      <c r="P335" s="2"/>
    </row>
    <row r="336" spans="6:16" ht="15.75" customHeight="1" x14ac:dyDescent="0.35">
      <c r="F336" s="7"/>
      <c r="G336" s="7"/>
      <c r="P336" s="2"/>
    </row>
    <row r="337" spans="6:16" ht="15.75" customHeight="1" x14ac:dyDescent="0.35">
      <c r="F337" s="7"/>
      <c r="G337" s="7"/>
      <c r="P337" s="2"/>
    </row>
    <row r="338" spans="6:16" ht="15.75" customHeight="1" x14ac:dyDescent="0.35">
      <c r="F338" s="7"/>
      <c r="G338" s="7"/>
      <c r="P338" s="2"/>
    </row>
    <row r="339" spans="6:16" ht="15.75" customHeight="1" x14ac:dyDescent="0.35">
      <c r="F339" s="7"/>
      <c r="G339" s="7"/>
      <c r="P339" s="2"/>
    </row>
    <row r="340" spans="6:16" ht="15.75" customHeight="1" x14ac:dyDescent="0.35">
      <c r="F340" s="7"/>
      <c r="G340" s="7"/>
      <c r="P340" s="2"/>
    </row>
    <row r="341" spans="6:16" ht="15.75" customHeight="1" x14ac:dyDescent="0.35">
      <c r="F341" s="7"/>
      <c r="G341" s="7"/>
      <c r="P341" s="2"/>
    </row>
    <row r="342" spans="6:16" ht="15.75" customHeight="1" x14ac:dyDescent="0.35">
      <c r="F342" s="7"/>
      <c r="G342" s="7"/>
      <c r="P342" s="2"/>
    </row>
    <row r="343" spans="6:16" ht="15.75" customHeight="1" x14ac:dyDescent="0.35">
      <c r="F343" s="7"/>
      <c r="G343" s="7"/>
      <c r="P343" s="2"/>
    </row>
    <row r="344" spans="6:16" ht="15.75" customHeight="1" x14ac:dyDescent="0.35">
      <c r="F344" s="7"/>
      <c r="G344" s="7"/>
      <c r="P344" s="2"/>
    </row>
    <row r="345" spans="6:16" ht="15.75" customHeight="1" x14ac:dyDescent="0.35">
      <c r="F345" s="7"/>
      <c r="G345" s="7"/>
      <c r="P345" s="2"/>
    </row>
    <row r="346" spans="6:16" ht="15.75" customHeight="1" x14ac:dyDescent="0.35">
      <c r="F346" s="7"/>
      <c r="G346" s="7"/>
      <c r="P346" s="2"/>
    </row>
    <row r="347" spans="6:16" ht="15.75" customHeight="1" x14ac:dyDescent="0.35">
      <c r="F347" s="7"/>
      <c r="G347" s="7"/>
      <c r="P347" s="2"/>
    </row>
    <row r="348" spans="6:16" ht="15.75" customHeight="1" x14ac:dyDescent="0.35">
      <c r="F348" s="7"/>
      <c r="G348" s="7"/>
      <c r="P348" s="2"/>
    </row>
    <row r="349" spans="6:16" ht="15.75" customHeight="1" x14ac:dyDescent="0.35">
      <c r="F349" s="7"/>
      <c r="G349" s="7"/>
      <c r="P349" s="2"/>
    </row>
    <row r="350" spans="6:16" ht="15.75" customHeight="1" x14ac:dyDescent="0.35">
      <c r="F350" s="7"/>
      <c r="G350" s="7"/>
      <c r="P350" s="2"/>
    </row>
    <row r="351" spans="6:16" ht="15.75" customHeight="1" x14ac:dyDescent="0.35">
      <c r="F351" s="7"/>
      <c r="G351" s="7"/>
      <c r="P351" s="2"/>
    </row>
    <row r="352" spans="6:16" ht="15.75" customHeight="1" x14ac:dyDescent="0.35">
      <c r="F352" s="7"/>
      <c r="G352" s="7"/>
      <c r="P352" s="2"/>
    </row>
    <row r="353" spans="6:16" ht="15.75" customHeight="1" x14ac:dyDescent="0.35">
      <c r="F353" s="7"/>
      <c r="G353" s="7"/>
      <c r="P353" s="2"/>
    </row>
    <row r="354" spans="6:16" ht="15.75" customHeight="1" x14ac:dyDescent="0.35">
      <c r="F354" s="7"/>
      <c r="G354" s="7"/>
      <c r="P354" s="2"/>
    </row>
    <row r="355" spans="6:16" ht="15.75" customHeight="1" x14ac:dyDescent="0.35">
      <c r="F355" s="7"/>
      <c r="G355" s="7"/>
      <c r="P355" s="2"/>
    </row>
    <row r="356" spans="6:16" ht="15.75" customHeight="1" x14ac:dyDescent="0.35">
      <c r="F356" s="7"/>
      <c r="G356" s="7"/>
      <c r="P356" s="2"/>
    </row>
    <row r="357" spans="6:16" ht="15.75" customHeight="1" x14ac:dyDescent="0.35">
      <c r="F357" s="7"/>
      <c r="G357" s="7"/>
      <c r="P357" s="2"/>
    </row>
    <row r="358" spans="6:16" ht="15.75" customHeight="1" x14ac:dyDescent="0.35">
      <c r="F358" s="7"/>
      <c r="G358" s="7"/>
      <c r="P358" s="2"/>
    </row>
    <row r="359" spans="6:16" ht="15.75" customHeight="1" x14ac:dyDescent="0.35">
      <c r="F359" s="7"/>
      <c r="G359" s="7"/>
      <c r="P359" s="2"/>
    </row>
    <row r="360" spans="6:16" ht="15.75" customHeight="1" x14ac:dyDescent="0.35">
      <c r="F360" s="7"/>
      <c r="G360" s="7"/>
      <c r="P360" s="2"/>
    </row>
    <row r="361" spans="6:16" ht="15.75" customHeight="1" x14ac:dyDescent="0.35">
      <c r="F361" s="7"/>
      <c r="G361" s="7"/>
      <c r="P361" s="2"/>
    </row>
    <row r="362" spans="6:16" ht="15.75" customHeight="1" x14ac:dyDescent="0.35">
      <c r="F362" s="7"/>
      <c r="G362" s="7"/>
      <c r="P362" s="2"/>
    </row>
    <row r="363" spans="6:16" ht="15.75" customHeight="1" x14ac:dyDescent="0.35">
      <c r="F363" s="7"/>
      <c r="G363" s="7"/>
      <c r="P363" s="2"/>
    </row>
    <row r="364" spans="6:16" ht="15.75" customHeight="1" x14ac:dyDescent="0.35">
      <c r="F364" s="7"/>
      <c r="G364" s="7"/>
      <c r="P364" s="2"/>
    </row>
    <row r="365" spans="6:16" ht="15.75" customHeight="1" x14ac:dyDescent="0.35">
      <c r="F365" s="7"/>
      <c r="G365" s="7"/>
      <c r="P365" s="2"/>
    </row>
    <row r="366" spans="6:16" ht="15.75" customHeight="1" x14ac:dyDescent="0.35">
      <c r="F366" s="7"/>
      <c r="G366" s="7"/>
      <c r="P366" s="2"/>
    </row>
    <row r="367" spans="6:16" ht="15.75" customHeight="1" x14ac:dyDescent="0.35">
      <c r="F367" s="7"/>
      <c r="G367" s="7"/>
      <c r="P367" s="2"/>
    </row>
    <row r="368" spans="6:16" ht="15.75" customHeight="1" x14ac:dyDescent="0.35">
      <c r="F368" s="7"/>
      <c r="G368" s="7"/>
      <c r="P368" s="2"/>
    </row>
    <row r="369" spans="6:16" ht="15.75" customHeight="1" x14ac:dyDescent="0.35">
      <c r="F369" s="7"/>
      <c r="G369" s="7"/>
      <c r="P369" s="2"/>
    </row>
    <row r="370" spans="6:16" ht="15.75" customHeight="1" x14ac:dyDescent="0.35">
      <c r="F370" s="7"/>
      <c r="G370" s="7"/>
      <c r="P370" s="2"/>
    </row>
    <row r="371" spans="6:16" ht="15.75" customHeight="1" x14ac:dyDescent="0.35">
      <c r="F371" s="7"/>
      <c r="G371" s="7"/>
      <c r="P371" s="2"/>
    </row>
    <row r="372" spans="6:16" ht="15.75" customHeight="1" x14ac:dyDescent="0.35">
      <c r="F372" s="7"/>
      <c r="G372" s="7"/>
      <c r="P372" s="2"/>
    </row>
    <row r="373" spans="6:16" ht="15.75" customHeight="1" x14ac:dyDescent="0.35">
      <c r="F373" s="7"/>
      <c r="G373" s="7"/>
      <c r="P373" s="2"/>
    </row>
    <row r="374" spans="6:16" ht="15.75" customHeight="1" x14ac:dyDescent="0.35">
      <c r="F374" s="7"/>
      <c r="G374" s="7"/>
      <c r="P374" s="2"/>
    </row>
    <row r="375" spans="6:16" ht="15.75" customHeight="1" x14ac:dyDescent="0.35">
      <c r="F375" s="7"/>
      <c r="G375" s="7"/>
      <c r="P375" s="2"/>
    </row>
    <row r="376" spans="6:16" ht="15.75" customHeight="1" x14ac:dyDescent="0.35">
      <c r="F376" s="7"/>
      <c r="G376" s="7"/>
      <c r="P376" s="2"/>
    </row>
    <row r="377" spans="6:16" ht="15.75" customHeight="1" x14ac:dyDescent="0.35">
      <c r="F377" s="7"/>
      <c r="G377" s="7"/>
      <c r="P377" s="2"/>
    </row>
    <row r="378" spans="6:16" ht="15.75" customHeight="1" x14ac:dyDescent="0.35">
      <c r="F378" s="7"/>
      <c r="G378" s="7"/>
      <c r="P378" s="2"/>
    </row>
    <row r="379" spans="6:16" ht="15.75" customHeight="1" x14ac:dyDescent="0.35">
      <c r="F379" s="7"/>
      <c r="G379" s="7"/>
      <c r="P379" s="2"/>
    </row>
    <row r="380" spans="6:16" ht="15.75" customHeight="1" x14ac:dyDescent="0.35">
      <c r="F380" s="7"/>
      <c r="G380" s="7"/>
      <c r="P380" s="2"/>
    </row>
    <row r="381" spans="6:16" ht="15.75" customHeight="1" x14ac:dyDescent="0.35">
      <c r="F381" s="7"/>
      <c r="G381" s="7"/>
      <c r="P381" s="2"/>
    </row>
    <row r="382" spans="6:16" ht="15.75" customHeight="1" x14ac:dyDescent="0.35">
      <c r="F382" s="7"/>
      <c r="G382" s="7"/>
      <c r="P382" s="2"/>
    </row>
    <row r="383" spans="6:16" ht="15.75" customHeight="1" x14ac:dyDescent="0.35">
      <c r="F383" s="7"/>
      <c r="G383" s="7"/>
      <c r="P383" s="2"/>
    </row>
    <row r="384" spans="6:16" ht="15.75" customHeight="1" x14ac:dyDescent="0.35">
      <c r="F384" s="7"/>
      <c r="G384" s="7"/>
      <c r="P384" s="2"/>
    </row>
    <row r="385" spans="6:16" ht="15.75" customHeight="1" x14ac:dyDescent="0.35">
      <c r="F385" s="7"/>
      <c r="G385" s="7"/>
      <c r="P385" s="2"/>
    </row>
    <row r="386" spans="6:16" ht="15.75" customHeight="1" x14ac:dyDescent="0.35">
      <c r="F386" s="7"/>
      <c r="G386" s="7"/>
      <c r="P386" s="2"/>
    </row>
    <row r="387" spans="6:16" ht="15.75" customHeight="1" x14ac:dyDescent="0.35">
      <c r="F387" s="7"/>
      <c r="G387" s="7"/>
      <c r="P387" s="2"/>
    </row>
    <row r="388" spans="6:16" ht="15.75" customHeight="1" x14ac:dyDescent="0.35">
      <c r="F388" s="7"/>
      <c r="G388" s="7"/>
      <c r="P388" s="2"/>
    </row>
    <row r="389" spans="6:16" ht="15.75" customHeight="1" x14ac:dyDescent="0.35">
      <c r="F389" s="7"/>
      <c r="G389" s="7"/>
      <c r="P389" s="2"/>
    </row>
    <row r="390" spans="6:16" ht="15.75" customHeight="1" x14ac:dyDescent="0.35">
      <c r="F390" s="7"/>
      <c r="G390" s="7"/>
      <c r="P390" s="2"/>
    </row>
    <row r="391" spans="6:16" ht="15.75" customHeight="1" x14ac:dyDescent="0.35">
      <c r="F391" s="7"/>
      <c r="G391" s="7"/>
      <c r="P391" s="2"/>
    </row>
    <row r="392" spans="6:16" ht="15.75" customHeight="1" x14ac:dyDescent="0.35">
      <c r="F392" s="7"/>
      <c r="G392" s="7"/>
      <c r="P392" s="2"/>
    </row>
    <row r="393" spans="6:16" ht="15.75" customHeight="1" x14ac:dyDescent="0.35">
      <c r="F393" s="7"/>
      <c r="G393" s="7"/>
      <c r="P393" s="2"/>
    </row>
    <row r="394" spans="6:16" ht="15.75" customHeight="1" x14ac:dyDescent="0.35">
      <c r="F394" s="7"/>
      <c r="G394" s="7"/>
      <c r="P394" s="2"/>
    </row>
    <row r="395" spans="6:16" ht="15.75" customHeight="1" x14ac:dyDescent="0.35">
      <c r="F395" s="7"/>
      <c r="G395" s="7"/>
      <c r="P395" s="2"/>
    </row>
    <row r="396" spans="6:16" ht="15.75" customHeight="1" x14ac:dyDescent="0.35">
      <c r="F396" s="7"/>
      <c r="G396" s="7"/>
      <c r="P396" s="2"/>
    </row>
    <row r="397" spans="6:16" ht="15.75" customHeight="1" x14ac:dyDescent="0.35">
      <c r="F397" s="7"/>
      <c r="G397" s="7"/>
      <c r="P397" s="2"/>
    </row>
    <row r="398" spans="6:16" ht="15.75" customHeight="1" x14ac:dyDescent="0.35">
      <c r="F398" s="7"/>
      <c r="G398" s="7"/>
      <c r="P398" s="2"/>
    </row>
    <row r="399" spans="6:16" ht="15.75" customHeight="1" x14ac:dyDescent="0.35">
      <c r="F399" s="7"/>
      <c r="G399" s="7"/>
      <c r="P399" s="2"/>
    </row>
    <row r="400" spans="6:16" ht="15.75" customHeight="1" x14ac:dyDescent="0.35">
      <c r="F400" s="7"/>
      <c r="G400" s="7"/>
      <c r="P400" s="2"/>
    </row>
    <row r="401" spans="6:16" ht="15.75" customHeight="1" x14ac:dyDescent="0.35">
      <c r="F401" s="7"/>
      <c r="G401" s="7"/>
      <c r="P401" s="2"/>
    </row>
    <row r="402" spans="6:16" ht="15.75" customHeight="1" x14ac:dyDescent="0.35">
      <c r="F402" s="7"/>
      <c r="G402" s="7"/>
      <c r="P402" s="2"/>
    </row>
    <row r="403" spans="6:16" ht="15.75" customHeight="1" x14ac:dyDescent="0.35">
      <c r="F403" s="7"/>
      <c r="G403" s="7"/>
      <c r="P403" s="2"/>
    </row>
    <row r="404" spans="6:16" ht="15.75" customHeight="1" x14ac:dyDescent="0.35">
      <c r="F404" s="7"/>
      <c r="G404" s="7"/>
      <c r="P404" s="2"/>
    </row>
    <row r="405" spans="6:16" ht="15.75" customHeight="1" x14ac:dyDescent="0.35">
      <c r="F405" s="7"/>
      <c r="G405" s="7"/>
      <c r="P405" s="2"/>
    </row>
    <row r="406" spans="6:16" ht="15.75" customHeight="1" x14ac:dyDescent="0.35">
      <c r="F406" s="7"/>
      <c r="G406" s="7"/>
      <c r="P406" s="2"/>
    </row>
    <row r="407" spans="6:16" ht="15.75" customHeight="1" x14ac:dyDescent="0.35">
      <c r="F407" s="7"/>
      <c r="G407" s="7"/>
      <c r="P407" s="2"/>
    </row>
    <row r="408" spans="6:16" ht="15.75" customHeight="1" x14ac:dyDescent="0.35">
      <c r="F408" s="7"/>
      <c r="G408" s="7"/>
      <c r="P408" s="2"/>
    </row>
    <row r="409" spans="6:16" ht="15.75" customHeight="1" x14ac:dyDescent="0.35">
      <c r="F409" s="7"/>
      <c r="G409" s="7"/>
      <c r="P409" s="2"/>
    </row>
    <row r="410" spans="6:16" ht="15.75" customHeight="1" x14ac:dyDescent="0.35">
      <c r="F410" s="7"/>
      <c r="G410" s="7"/>
      <c r="P410" s="2"/>
    </row>
    <row r="411" spans="6:16" ht="15.75" customHeight="1" x14ac:dyDescent="0.35">
      <c r="F411" s="7"/>
      <c r="G411" s="7"/>
      <c r="P411" s="2"/>
    </row>
    <row r="412" spans="6:16" ht="15.75" customHeight="1" x14ac:dyDescent="0.35">
      <c r="F412" s="7"/>
      <c r="G412" s="7"/>
      <c r="P412" s="2"/>
    </row>
    <row r="413" spans="6:16" ht="15.75" customHeight="1" x14ac:dyDescent="0.35">
      <c r="F413" s="7"/>
      <c r="G413" s="7"/>
      <c r="P413" s="2"/>
    </row>
    <row r="414" spans="6:16" ht="15.75" customHeight="1" x14ac:dyDescent="0.35">
      <c r="F414" s="7"/>
      <c r="G414" s="7"/>
      <c r="P414" s="2"/>
    </row>
    <row r="415" spans="6:16" ht="15.75" customHeight="1" x14ac:dyDescent="0.35">
      <c r="F415" s="7"/>
      <c r="G415" s="7"/>
      <c r="P415" s="2"/>
    </row>
    <row r="416" spans="6:16" ht="15.75" customHeight="1" x14ac:dyDescent="0.35">
      <c r="F416" s="7"/>
      <c r="G416" s="7"/>
      <c r="P416" s="2"/>
    </row>
    <row r="417" spans="6:16" ht="15.75" customHeight="1" x14ac:dyDescent="0.35">
      <c r="F417" s="7"/>
      <c r="G417" s="7"/>
      <c r="P417" s="2"/>
    </row>
    <row r="418" spans="6:16" ht="15.75" customHeight="1" x14ac:dyDescent="0.35">
      <c r="F418" s="7"/>
      <c r="G418" s="7"/>
      <c r="P418" s="2"/>
    </row>
    <row r="419" spans="6:16" ht="15.75" customHeight="1" x14ac:dyDescent="0.35">
      <c r="F419" s="7"/>
      <c r="G419" s="7"/>
      <c r="P419" s="2"/>
    </row>
    <row r="420" spans="6:16" ht="15.75" customHeight="1" x14ac:dyDescent="0.35">
      <c r="F420" s="7"/>
      <c r="G420" s="7"/>
      <c r="P420" s="2"/>
    </row>
    <row r="421" spans="6:16" ht="15.75" customHeight="1" x14ac:dyDescent="0.35">
      <c r="F421" s="7"/>
      <c r="G421" s="7"/>
      <c r="P421" s="2"/>
    </row>
    <row r="422" spans="6:16" ht="15.75" customHeight="1" x14ac:dyDescent="0.35">
      <c r="F422" s="7"/>
      <c r="G422" s="7"/>
      <c r="P422" s="2"/>
    </row>
    <row r="423" spans="6:16" ht="15.75" customHeight="1" x14ac:dyDescent="0.35">
      <c r="F423" s="7"/>
      <c r="G423" s="7"/>
      <c r="P423" s="2"/>
    </row>
    <row r="424" spans="6:16" ht="15.75" customHeight="1" x14ac:dyDescent="0.35">
      <c r="F424" s="7"/>
      <c r="G424" s="7"/>
      <c r="P424" s="2"/>
    </row>
    <row r="425" spans="6:16" ht="15.75" customHeight="1" x14ac:dyDescent="0.35">
      <c r="F425" s="7"/>
      <c r="G425" s="7"/>
      <c r="P425" s="2"/>
    </row>
    <row r="426" spans="6:16" ht="15.75" customHeight="1" x14ac:dyDescent="0.35">
      <c r="F426" s="7"/>
      <c r="G426" s="7"/>
      <c r="P426" s="2"/>
    </row>
    <row r="427" spans="6:16" ht="15.75" customHeight="1" x14ac:dyDescent="0.35">
      <c r="F427" s="7"/>
      <c r="G427" s="7"/>
      <c r="P427" s="2"/>
    </row>
    <row r="428" spans="6:16" ht="15.75" customHeight="1" x14ac:dyDescent="0.35">
      <c r="F428" s="7"/>
      <c r="G428" s="7"/>
      <c r="P428" s="2"/>
    </row>
    <row r="429" spans="6:16" ht="15.75" customHeight="1" x14ac:dyDescent="0.35">
      <c r="F429" s="7"/>
      <c r="G429" s="7"/>
      <c r="P429" s="2"/>
    </row>
    <row r="430" spans="6:16" ht="15.75" customHeight="1" x14ac:dyDescent="0.35">
      <c r="F430" s="7"/>
      <c r="G430" s="7"/>
      <c r="P430" s="2"/>
    </row>
    <row r="431" spans="6:16" ht="15.75" customHeight="1" x14ac:dyDescent="0.35">
      <c r="F431" s="7"/>
      <c r="G431" s="7"/>
      <c r="P431" s="2"/>
    </row>
    <row r="432" spans="6:16" ht="15.75" customHeight="1" x14ac:dyDescent="0.35">
      <c r="F432" s="7"/>
      <c r="G432" s="7"/>
      <c r="P432" s="2"/>
    </row>
    <row r="433" spans="6:16" ht="15.75" customHeight="1" x14ac:dyDescent="0.35">
      <c r="F433" s="7"/>
      <c r="G433" s="7"/>
      <c r="P433" s="2"/>
    </row>
    <row r="434" spans="6:16" ht="15.75" customHeight="1" x14ac:dyDescent="0.35">
      <c r="F434" s="7"/>
      <c r="G434" s="7"/>
      <c r="P434" s="2"/>
    </row>
    <row r="435" spans="6:16" ht="15.75" customHeight="1" x14ac:dyDescent="0.35">
      <c r="F435" s="7"/>
      <c r="G435" s="7"/>
      <c r="P435" s="2"/>
    </row>
    <row r="436" spans="6:16" ht="15.75" customHeight="1" x14ac:dyDescent="0.35">
      <c r="F436" s="7"/>
      <c r="G436" s="7"/>
      <c r="P436" s="2"/>
    </row>
    <row r="437" spans="6:16" ht="15.75" customHeight="1" x14ac:dyDescent="0.35">
      <c r="F437" s="7"/>
      <c r="G437" s="7"/>
      <c r="P437" s="2"/>
    </row>
    <row r="438" spans="6:16" ht="15.75" customHeight="1" x14ac:dyDescent="0.35">
      <c r="F438" s="7"/>
      <c r="G438" s="7"/>
      <c r="P438" s="2"/>
    </row>
    <row r="439" spans="6:16" ht="15.75" customHeight="1" x14ac:dyDescent="0.35">
      <c r="F439" s="7"/>
      <c r="G439" s="7"/>
      <c r="P439" s="2"/>
    </row>
    <row r="440" spans="6:16" ht="15.75" customHeight="1" x14ac:dyDescent="0.35">
      <c r="F440" s="7"/>
      <c r="G440" s="7"/>
      <c r="P440" s="2"/>
    </row>
    <row r="441" spans="6:16" ht="15.75" customHeight="1" x14ac:dyDescent="0.35">
      <c r="F441" s="7"/>
      <c r="G441" s="7"/>
      <c r="P441" s="2"/>
    </row>
    <row r="442" spans="6:16" ht="15.75" customHeight="1" x14ac:dyDescent="0.35">
      <c r="F442" s="7"/>
      <c r="G442" s="7"/>
      <c r="P442" s="2"/>
    </row>
    <row r="443" spans="6:16" ht="15.75" customHeight="1" x14ac:dyDescent="0.35">
      <c r="F443" s="7"/>
      <c r="G443" s="7"/>
      <c r="P443" s="2"/>
    </row>
    <row r="444" spans="6:16" ht="15.75" customHeight="1" x14ac:dyDescent="0.35">
      <c r="F444" s="7"/>
      <c r="G444" s="7"/>
      <c r="P444" s="2"/>
    </row>
    <row r="445" spans="6:16" ht="15.75" customHeight="1" x14ac:dyDescent="0.35">
      <c r="F445" s="7"/>
      <c r="G445" s="7"/>
      <c r="P445" s="2"/>
    </row>
    <row r="446" spans="6:16" ht="15.75" customHeight="1" x14ac:dyDescent="0.35">
      <c r="F446" s="7"/>
      <c r="G446" s="7"/>
      <c r="P446" s="2"/>
    </row>
    <row r="447" spans="6:16" ht="15.75" customHeight="1" x14ac:dyDescent="0.35">
      <c r="F447" s="7"/>
      <c r="G447" s="7"/>
      <c r="P447" s="2"/>
    </row>
    <row r="448" spans="6:16" ht="15.75" customHeight="1" x14ac:dyDescent="0.35">
      <c r="F448" s="7"/>
      <c r="G448" s="7"/>
      <c r="P448" s="2"/>
    </row>
    <row r="449" spans="6:16" ht="15.75" customHeight="1" x14ac:dyDescent="0.35">
      <c r="F449" s="7"/>
      <c r="G449" s="7"/>
      <c r="P449" s="2"/>
    </row>
    <row r="450" spans="6:16" ht="15.75" customHeight="1" x14ac:dyDescent="0.35">
      <c r="F450" s="7"/>
      <c r="G450" s="7"/>
      <c r="P450" s="2"/>
    </row>
    <row r="451" spans="6:16" ht="15.75" customHeight="1" x14ac:dyDescent="0.35">
      <c r="F451" s="7"/>
      <c r="G451" s="7"/>
      <c r="P451" s="2"/>
    </row>
    <row r="452" spans="6:16" ht="15.75" customHeight="1" x14ac:dyDescent="0.35">
      <c r="F452" s="7"/>
      <c r="G452" s="7"/>
      <c r="P452" s="2"/>
    </row>
    <row r="453" spans="6:16" ht="15.75" customHeight="1" x14ac:dyDescent="0.35">
      <c r="F453" s="7"/>
      <c r="G453" s="7"/>
      <c r="P453" s="2"/>
    </row>
    <row r="454" spans="6:16" ht="15.75" customHeight="1" x14ac:dyDescent="0.35">
      <c r="F454" s="7"/>
      <c r="G454" s="7"/>
      <c r="P454" s="2"/>
    </row>
    <row r="455" spans="6:16" ht="15.75" customHeight="1" x14ac:dyDescent="0.35">
      <c r="F455" s="7"/>
      <c r="G455" s="7"/>
      <c r="P455" s="2"/>
    </row>
    <row r="456" spans="6:16" ht="15.75" customHeight="1" x14ac:dyDescent="0.35">
      <c r="F456" s="7"/>
      <c r="G456" s="7"/>
      <c r="P456" s="2"/>
    </row>
    <row r="457" spans="6:16" ht="15.75" customHeight="1" x14ac:dyDescent="0.35">
      <c r="F457" s="7"/>
      <c r="G457" s="7"/>
      <c r="P457" s="2"/>
    </row>
    <row r="458" spans="6:16" ht="15.75" customHeight="1" x14ac:dyDescent="0.35">
      <c r="F458" s="7"/>
      <c r="G458" s="7"/>
      <c r="P458" s="2"/>
    </row>
    <row r="459" spans="6:16" ht="15.75" customHeight="1" x14ac:dyDescent="0.35">
      <c r="F459" s="7"/>
      <c r="G459" s="7"/>
      <c r="P459" s="2"/>
    </row>
    <row r="460" spans="6:16" ht="15.75" customHeight="1" x14ac:dyDescent="0.35">
      <c r="F460" s="7"/>
      <c r="G460" s="7"/>
      <c r="P460" s="2"/>
    </row>
    <row r="461" spans="6:16" ht="15.75" customHeight="1" x14ac:dyDescent="0.35">
      <c r="F461" s="7"/>
      <c r="G461" s="7"/>
      <c r="P461" s="2"/>
    </row>
    <row r="462" spans="6:16" ht="15.75" customHeight="1" x14ac:dyDescent="0.35">
      <c r="F462" s="7"/>
      <c r="G462" s="7"/>
      <c r="P462" s="2"/>
    </row>
    <row r="463" spans="6:16" ht="15.75" customHeight="1" x14ac:dyDescent="0.35">
      <c r="F463" s="7"/>
      <c r="G463" s="7"/>
      <c r="P463" s="2"/>
    </row>
    <row r="464" spans="6:16" ht="15.75" customHeight="1" x14ac:dyDescent="0.35">
      <c r="F464" s="7"/>
      <c r="G464" s="7"/>
      <c r="P464" s="2"/>
    </row>
    <row r="465" spans="6:16" ht="15.75" customHeight="1" x14ac:dyDescent="0.35">
      <c r="F465" s="7"/>
      <c r="G465" s="7"/>
      <c r="P465" s="2"/>
    </row>
    <row r="466" spans="6:16" ht="15.75" customHeight="1" x14ac:dyDescent="0.35">
      <c r="F466" s="7"/>
      <c r="G466" s="7"/>
      <c r="P466" s="2"/>
    </row>
    <row r="467" spans="6:16" ht="15.75" customHeight="1" x14ac:dyDescent="0.35">
      <c r="F467" s="7"/>
      <c r="G467" s="7"/>
      <c r="P467" s="2"/>
    </row>
    <row r="468" spans="6:16" ht="15.75" customHeight="1" x14ac:dyDescent="0.35">
      <c r="F468" s="7"/>
      <c r="G468" s="7"/>
      <c r="P468" s="2"/>
    </row>
    <row r="469" spans="6:16" ht="15.75" customHeight="1" x14ac:dyDescent="0.35">
      <c r="F469" s="7"/>
      <c r="G469" s="7"/>
      <c r="P469" s="2"/>
    </row>
    <row r="470" spans="6:16" ht="15.75" customHeight="1" x14ac:dyDescent="0.35">
      <c r="F470" s="7"/>
      <c r="G470" s="7"/>
      <c r="P470" s="2"/>
    </row>
    <row r="471" spans="6:16" ht="15.75" customHeight="1" x14ac:dyDescent="0.35">
      <c r="F471" s="7"/>
      <c r="G471" s="7"/>
      <c r="P471" s="2"/>
    </row>
    <row r="472" spans="6:16" ht="15.75" customHeight="1" x14ac:dyDescent="0.35">
      <c r="F472" s="7"/>
      <c r="G472" s="7"/>
      <c r="P472" s="2"/>
    </row>
    <row r="473" spans="6:16" ht="15.75" customHeight="1" x14ac:dyDescent="0.35">
      <c r="F473" s="7"/>
      <c r="G473" s="7"/>
      <c r="P473" s="2"/>
    </row>
    <row r="474" spans="6:16" ht="15.75" customHeight="1" x14ac:dyDescent="0.35">
      <c r="F474" s="7"/>
      <c r="G474" s="7"/>
      <c r="P474" s="2"/>
    </row>
    <row r="475" spans="6:16" ht="15.75" customHeight="1" x14ac:dyDescent="0.35">
      <c r="F475" s="7"/>
      <c r="G475" s="7"/>
      <c r="P475" s="2"/>
    </row>
    <row r="476" spans="6:16" ht="15.75" customHeight="1" x14ac:dyDescent="0.35">
      <c r="F476" s="7"/>
      <c r="G476" s="7"/>
      <c r="P476" s="2"/>
    </row>
    <row r="477" spans="6:16" ht="15.75" customHeight="1" x14ac:dyDescent="0.35">
      <c r="F477" s="7"/>
      <c r="G477" s="7"/>
      <c r="P477" s="2"/>
    </row>
    <row r="478" spans="6:16" ht="15.75" customHeight="1" x14ac:dyDescent="0.35">
      <c r="F478" s="7"/>
      <c r="G478" s="7"/>
      <c r="P478" s="2"/>
    </row>
    <row r="479" spans="6:16" ht="15.75" customHeight="1" x14ac:dyDescent="0.35">
      <c r="F479" s="7"/>
      <c r="G479" s="7"/>
      <c r="P479" s="2"/>
    </row>
    <row r="480" spans="6:16" ht="15.75" customHeight="1" x14ac:dyDescent="0.35">
      <c r="F480" s="7"/>
      <c r="G480" s="7"/>
      <c r="P480" s="2"/>
    </row>
    <row r="481" spans="6:16" ht="15.75" customHeight="1" x14ac:dyDescent="0.35">
      <c r="F481" s="7"/>
      <c r="G481" s="7"/>
      <c r="P481" s="2"/>
    </row>
    <row r="482" spans="6:16" ht="15.75" customHeight="1" x14ac:dyDescent="0.35">
      <c r="F482" s="7"/>
      <c r="G482" s="7"/>
      <c r="P482" s="2"/>
    </row>
    <row r="483" spans="6:16" ht="15.75" customHeight="1" x14ac:dyDescent="0.35">
      <c r="F483" s="7"/>
      <c r="G483" s="7"/>
      <c r="P483" s="2"/>
    </row>
    <row r="484" spans="6:16" ht="15.75" customHeight="1" x14ac:dyDescent="0.35">
      <c r="F484" s="7"/>
      <c r="G484" s="7"/>
      <c r="P484" s="2"/>
    </row>
    <row r="485" spans="6:16" ht="15.75" customHeight="1" x14ac:dyDescent="0.35">
      <c r="F485" s="7"/>
      <c r="G485" s="7"/>
      <c r="P485" s="2"/>
    </row>
    <row r="486" spans="6:16" ht="15.75" customHeight="1" x14ac:dyDescent="0.35">
      <c r="F486" s="7"/>
      <c r="G486" s="7"/>
      <c r="P486" s="2"/>
    </row>
    <row r="487" spans="6:16" ht="15.75" customHeight="1" x14ac:dyDescent="0.35">
      <c r="F487" s="7"/>
      <c r="G487" s="7"/>
      <c r="P487" s="2"/>
    </row>
    <row r="488" spans="6:16" ht="15.75" customHeight="1" x14ac:dyDescent="0.35">
      <c r="F488" s="7"/>
      <c r="G488" s="7"/>
      <c r="P488" s="2"/>
    </row>
    <row r="489" spans="6:16" ht="15.75" customHeight="1" x14ac:dyDescent="0.35">
      <c r="F489" s="7"/>
      <c r="G489" s="7"/>
      <c r="P489" s="2"/>
    </row>
    <row r="490" spans="6:16" ht="15.75" customHeight="1" x14ac:dyDescent="0.35">
      <c r="F490" s="7"/>
      <c r="G490" s="7"/>
      <c r="P490" s="2"/>
    </row>
    <row r="491" spans="6:16" ht="15.75" customHeight="1" x14ac:dyDescent="0.35">
      <c r="F491" s="7"/>
      <c r="G491" s="7"/>
      <c r="P491" s="2"/>
    </row>
    <row r="492" spans="6:16" ht="15.75" customHeight="1" x14ac:dyDescent="0.35">
      <c r="F492" s="7"/>
      <c r="G492" s="7"/>
      <c r="P492" s="2"/>
    </row>
    <row r="493" spans="6:16" ht="15.75" customHeight="1" x14ac:dyDescent="0.35">
      <c r="F493" s="7"/>
      <c r="G493" s="7"/>
      <c r="P493" s="2"/>
    </row>
    <row r="494" spans="6:16" ht="15.75" customHeight="1" x14ac:dyDescent="0.35">
      <c r="F494" s="7"/>
      <c r="G494" s="7"/>
      <c r="P494" s="2"/>
    </row>
    <row r="495" spans="6:16" ht="15.75" customHeight="1" x14ac:dyDescent="0.35">
      <c r="F495" s="7"/>
      <c r="G495" s="7"/>
      <c r="P495" s="2"/>
    </row>
    <row r="496" spans="6:16" ht="15.75" customHeight="1" x14ac:dyDescent="0.35">
      <c r="F496" s="7"/>
      <c r="G496" s="7"/>
      <c r="P496" s="2"/>
    </row>
    <row r="497" spans="6:16" ht="15.75" customHeight="1" x14ac:dyDescent="0.35">
      <c r="F497" s="7"/>
      <c r="G497" s="7"/>
      <c r="P497" s="2"/>
    </row>
    <row r="498" spans="6:16" ht="15.75" customHeight="1" x14ac:dyDescent="0.35">
      <c r="F498" s="7"/>
      <c r="G498" s="7"/>
      <c r="P498" s="2"/>
    </row>
    <row r="499" spans="6:16" ht="15.75" customHeight="1" x14ac:dyDescent="0.35">
      <c r="F499" s="7"/>
      <c r="G499" s="7"/>
      <c r="P499" s="2"/>
    </row>
    <row r="500" spans="6:16" ht="15.75" customHeight="1" x14ac:dyDescent="0.35">
      <c r="F500" s="7"/>
      <c r="G500" s="7"/>
      <c r="P500" s="2"/>
    </row>
    <row r="501" spans="6:16" ht="15.75" customHeight="1" x14ac:dyDescent="0.35">
      <c r="F501" s="7"/>
      <c r="G501" s="7"/>
      <c r="P501" s="2"/>
    </row>
    <row r="502" spans="6:16" ht="15.75" customHeight="1" x14ac:dyDescent="0.35">
      <c r="F502" s="7"/>
      <c r="G502" s="7"/>
      <c r="P502" s="2"/>
    </row>
    <row r="503" spans="6:16" ht="15.75" customHeight="1" x14ac:dyDescent="0.35">
      <c r="F503" s="7"/>
      <c r="G503" s="7"/>
      <c r="P503" s="2"/>
    </row>
    <row r="504" spans="6:16" ht="15.75" customHeight="1" x14ac:dyDescent="0.35">
      <c r="F504" s="7"/>
      <c r="G504" s="7"/>
      <c r="P504" s="2"/>
    </row>
    <row r="505" spans="6:16" ht="15.75" customHeight="1" x14ac:dyDescent="0.35">
      <c r="F505" s="7"/>
      <c r="G505" s="7"/>
      <c r="P505" s="2"/>
    </row>
    <row r="506" spans="6:16" ht="15.75" customHeight="1" x14ac:dyDescent="0.35">
      <c r="F506" s="7"/>
      <c r="G506" s="7"/>
      <c r="P506" s="2"/>
    </row>
    <row r="507" spans="6:16" ht="15.75" customHeight="1" x14ac:dyDescent="0.35">
      <c r="F507" s="7"/>
      <c r="G507" s="7"/>
      <c r="P507" s="2"/>
    </row>
    <row r="508" spans="6:16" ht="15.75" customHeight="1" x14ac:dyDescent="0.35">
      <c r="F508" s="7"/>
      <c r="G508" s="7"/>
      <c r="P508" s="2"/>
    </row>
    <row r="509" spans="6:16" ht="15.75" customHeight="1" x14ac:dyDescent="0.35">
      <c r="F509" s="7"/>
      <c r="G509" s="7"/>
      <c r="P509" s="2"/>
    </row>
    <row r="510" spans="6:16" ht="15.75" customHeight="1" x14ac:dyDescent="0.35">
      <c r="F510" s="7"/>
      <c r="G510" s="7"/>
      <c r="P510" s="2"/>
    </row>
    <row r="511" spans="6:16" ht="15.75" customHeight="1" x14ac:dyDescent="0.35">
      <c r="F511" s="7"/>
      <c r="G511" s="7"/>
      <c r="P511" s="2"/>
    </row>
    <row r="512" spans="6:16" ht="15.75" customHeight="1" x14ac:dyDescent="0.35">
      <c r="F512" s="7"/>
      <c r="G512" s="7"/>
      <c r="P512" s="2"/>
    </row>
    <row r="513" spans="6:16" ht="15.75" customHeight="1" x14ac:dyDescent="0.35">
      <c r="F513" s="7"/>
      <c r="G513" s="7"/>
      <c r="P513" s="2"/>
    </row>
    <row r="514" spans="6:16" ht="15.75" customHeight="1" x14ac:dyDescent="0.35">
      <c r="F514" s="7"/>
      <c r="G514" s="7"/>
      <c r="P514" s="2"/>
    </row>
    <row r="515" spans="6:16" ht="15.75" customHeight="1" x14ac:dyDescent="0.35">
      <c r="F515" s="7"/>
      <c r="G515" s="7"/>
      <c r="P515" s="2"/>
    </row>
    <row r="516" spans="6:16" ht="15.75" customHeight="1" x14ac:dyDescent="0.35">
      <c r="F516" s="7"/>
      <c r="G516" s="7"/>
      <c r="P516" s="2"/>
    </row>
    <row r="517" spans="6:16" ht="15.75" customHeight="1" x14ac:dyDescent="0.35">
      <c r="F517" s="7"/>
      <c r="G517" s="7"/>
      <c r="P517" s="2"/>
    </row>
    <row r="518" spans="6:16" ht="15.75" customHeight="1" x14ac:dyDescent="0.35">
      <c r="F518" s="7"/>
      <c r="G518" s="7"/>
      <c r="P518" s="2"/>
    </row>
    <row r="519" spans="6:16" ht="15.75" customHeight="1" x14ac:dyDescent="0.35">
      <c r="F519" s="7"/>
      <c r="G519" s="7"/>
      <c r="P519" s="2"/>
    </row>
    <row r="520" spans="6:16" ht="15.75" customHeight="1" x14ac:dyDescent="0.35">
      <c r="F520" s="7"/>
      <c r="G520" s="7"/>
      <c r="P520" s="2"/>
    </row>
    <row r="521" spans="6:16" ht="15.75" customHeight="1" x14ac:dyDescent="0.35">
      <c r="F521" s="7"/>
      <c r="G521" s="7"/>
      <c r="P521" s="2"/>
    </row>
    <row r="522" spans="6:16" ht="15.75" customHeight="1" x14ac:dyDescent="0.35">
      <c r="F522" s="7"/>
      <c r="G522" s="7"/>
      <c r="P522" s="2"/>
    </row>
    <row r="523" spans="6:16" ht="15.75" customHeight="1" x14ac:dyDescent="0.35">
      <c r="F523" s="7"/>
      <c r="G523" s="7"/>
      <c r="P523" s="2"/>
    </row>
    <row r="524" spans="6:16" ht="15.75" customHeight="1" x14ac:dyDescent="0.35">
      <c r="F524" s="7"/>
      <c r="G524" s="7"/>
      <c r="P524" s="2"/>
    </row>
    <row r="525" spans="6:16" ht="15.75" customHeight="1" x14ac:dyDescent="0.35">
      <c r="F525" s="7"/>
      <c r="G525" s="7"/>
      <c r="P525" s="2"/>
    </row>
    <row r="526" spans="6:16" ht="15.75" customHeight="1" x14ac:dyDescent="0.35">
      <c r="F526" s="7"/>
      <c r="G526" s="7"/>
      <c r="P526" s="2"/>
    </row>
    <row r="527" spans="6:16" ht="15.75" customHeight="1" x14ac:dyDescent="0.35">
      <c r="F527" s="7"/>
      <c r="G527" s="7"/>
      <c r="P527" s="2"/>
    </row>
    <row r="528" spans="6:16" ht="15.75" customHeight="1" x14ac:dyDescent="0.35">
      <c r="F528" s="7"/>
      <c r="G528" s="7"/>
      <c r="P528" s="2"/>
    </row>
    <row r="529" spans="6:16" ht="15.75" customHeight="1" x14ac:dyDescent="0.35">
      <c r="F529" s="7"/>
      <c r="G529" s="7"/>
      <c r="P529" s="2"/>
    </row>
    <row r="530" spans="6:16" ht="15.75" customHeight="1" x14ac:dyDescent="0.35">
      <c r="F530" s="7"/>
      <c r="G530" s="7"/>
      <c r="P530" s="2"/>
    </row>
    <row r="531" spans="6:16" ht="15.75" customHeight="1" x14ac:dyDescent="0.35">
      <c r="F531" s="7"/>
      <c r="G531" s="7"/>
      <c r="P531" s="2"/>
    </row>
    <row r="532" spans="6:16" ht="15.75" customHeight="1" x14ac:dyDescent="0.35">
      <c r="F532" s="7"/>
      <c r="G532" s="7"/>
      <c r="P532" s="2"/>
    </row>
    <row r="533" spans="6:16" ht="15.75" customHeight="1" x14ac:dyDescent="0.35">
      <c r="F533" s="7"/>
      <c r="G533" s="7"/>
      <c r="P533" s="2"/>
    </row>
    <row r="534" spans="6:16" ht="15.75" customHeight="1" x14ac:dyDescent="0.35">
      <c r="F534" s="7"/>
      <c r="G534" s="7"/>
      <c r="P534" s="2"/>
    </row>
    <row r="535" spans="6:16" ht="15.75" customHeight="1" x14ac:dyDescent="0.35">
      <c r="F535" s="7"/>
      <c r="G535" s="7"/>
      <c r="P535" s="2"/>
    </row>
    <row r="536" spans="6:16" ht="15.75" customHeight="1" x14ac:dyDescent="0.35">
      <c r="F536" s="7"/>
      <c r="G536" s="7"/>
      <c r="P536" s="2"/>
    </row>
    <row r="537" spans="6:16" ht="15.75" customHeight="1" x14ac:dyDescent="0.35">
      <c r="F537" s="7"/>
      <c r="G537" s="7"/>
      <c r="P537" s="2"/>
    </row>
    <row r="538" spans="6:16" ht="15.75" customHeight="1" x14ac:dyDescent="0.35">
      <c r="F538" s="7"/>
      <c r="G538" s="7"/>
      <c r="P538" s="2"/>
    </row>
    <row r="539" spans="6:16" ht="15.75" customHeight="1" x14ac:dyDescent="0.35">
      <c r="F539" s="7"/>
      <c r="G539" s="7"/>
      <c r="P539" s="2"/>
    </row>
    <row r="540" spans="6:16" ht="15.75" customHeight="1" x14ac:dyDescent="0.35">
      <c r="F540" s="7"/>
      <c r="G540" s="7"/>
      <c r="P540" s="2"/>
    </row>
    <row r="541" spans="6:16" ht="15.75" customHeight="1" x14ac:dyDescent="0.35">
      <c r="F541" s="7"/>
      <c r="G541" s="7"/>
      <c r="P541" s="2"/>
    </row>
    <row r="542" spans="6:16" ht="15.75" customHeight="1" x14ac:dyDescent="0.35">
      <c r="F542" s="7"/>
      <c r="G542" s="7"/>
      <c r="P542" s="2"/>
    </row>
    <row r="543" spans="6:16" ht="15.75" customHeight="1" x14ac:dyDescent="0.35">
      <c r="F543" s="7"/>
      <c r="G543" s="7"/>
      <c r="P543" s="2"/>
    </row>
    <row r="544" spans="6:16" ht="15.75" customHeight="1" x14ac:dyDescent="0.35">
      <c r="F544" s="7"/>
      <c r="G544" s="7"/>
      <c r="P544" s="2"/>
    </row>
    <row r="545" spans="6:16" ht="15.75" customHeight="1" x14ac:dyDescent="0.35">
      <c r="F545" s="7"/>
      <c r="G545" s="7"/>
      <c r="P545" s="2"/>
    </row>
    <row r="546" spans="6:16" ht="15.75" customHeight="1" x14ac:dyDescent="0.35">
      <c r="F546" s="7"/>
      <c r="G546" s="7"/>
      <c r="P546" s="2"/>
    </row>
    <row r="547" spans="6:16" ht="15.75" customHeight="1" x14ac:dyDescent="0.35">
      <c r="F547" s="7"/>
      <c r="G547" s="7"/>
      <c r="P547" s="2"/>
    </row>
    <row r="548" spans="6:16" ht="15.75" customHeight="1" x14ac:dyDescent="0.35">
      <c r="F548" s="7"/>
      <c r="G548" s="7"/>
      <c r="P548" s="2"/>
    </row>
    <row r="549" spans="6:16" ht="15.75" customHeight="1" x14ac:dyDescent="0.35">
      <c r="F549" s="7"/>
      <c r="G549" s="7"/>
      <c r="P549" s="2"/>
    </row>
    <row r="550" spans="6:16" ht="15.75" customHeight="1" x14ac:dyDescent="0.35">
      <c r="F550" s="7"/>
      <c r="G550" s="7"/>
      <c r="P550" s="2"/>
    </row>
    <row r="551" spans="6:16" ht="15.75" customHeight="1" x14ac:dyDescent="0.35">
      <c r="F551" s="7"/>
      <c r="G551" s="7"/>
      <c r="P551" s="2"/>
    </row>
    <row r="552" spans="6:16" ht="15.75" customHeight="1" x14ac:dyDescent="0.35">
      <c r="F552" s="7"/>
      <c r="G552" s="7"/>
      <c r="P552" s="2"/>
    </row>
    <row r="553" spans="6:16" ht="15.75" customHeight="1" x14ac:dyDescent="0.35">
      <c r="F553" s="7"/>
      <c r="G553" s="7"/>
      <c r="P553" s="2"/>
    </row>
    <row r="554" spans="6:16" ht="15.75" customHeight="1" x14ac:dyDescent="0.35">
      <c r="F554" s="7"/>
      <c r="G554" s="7"/>
      <c r="P554" s="2"/>
    </row>
    <row r="555" spans="6:16" ht="15.75" customHeight="1" x14ac:dyDescent="0.35">
      <c r="F555" s="7"/>
      <c r="G555" s="7"/>
      <c r="P555" s="2"/>
    </row>
    <row r="556" spans="6:16" ht="15.75" customHeight="1" x14ac:dyDescent="0.35">
      <c r="F556" s="7"/>
      <c r="G556" s="7"/>
      <c r="P556" s="2"/>
    </row>
    <row r="557" spans="6:16" ht="15.75" customHeight="1" x14ac:dyDescent="0.35">
      <c r="F557" s="7"/>
      <c r="G557" s="7"/>
      <c r="P557" s="2"/>
    </row>
    <row r="558" spans="6:16" ht="15.75" customHeight="1" x14ac:dyDescent="0.35">
      <c r="F558" s="7"/>
      <c r="G558" s="7"/>
      <c r="P558" s="2"/>
    </row>
    <row r="559" spans="6:16" ht="15.75" customHeight="1" x14ac:dyDescent="0.35">
      <c r="F559" s="7"/>
      <c r="G559" s="7"/>
      <c r="P559" s="2"/>
    </row>
    <row r="560" spans="6:16" ht="15.75" customHeight="1" x14ac:dyDescent="0.35">
      <c r="F560" s="7"/>
      <c r="G560" s="7"/>
      <c r="P560" s="2"/>
    </row>
    <row r="561" spans="6:16" ht="15.75" customHeight="1" x14ac:dyDescent="0.35">
      <c r="F561" s="7"/>
      <c r="G561" s="7"/>
      <c r="P561" s="2"/>
    </row>
    <row r="562" spans="6:16" ht="15.75" customHeight="1" x14ac:dyDescent="0.35">
      <c r="F562" s="7"/>
      <c r="G562" s="7"/>
      <c r="P562" s="2"/>
    </row>
    <row r="563" spans="6:16" ht="15.75" customHeight="1" x14ac:dyDescent="0.35">
      <c r="F563" s="7"/>
      <c r="G563" s="7"/>
      <c r="P563" s="2"/>
    </row>
    <row r="564" spans="6:16" ht="15.75" customHeight="1" x14ac:dyDescent="0.35">
      <c r="F564" s="7"/>
      <c r="G564" s="7"/>
      <c r="P564" s="2"/>
    </row>
    <row r="565" spans="6:16" ht="15.75" customHeight="1" x14ac:dyDescent="0.35">
      <c r="F565" s="7"/>
      <c r="G565" s="7"/>
      <c r="P565" s="2"/>
    </row>
    <row r="566" spans="6:16" ht="15.75" customHeight="1" x14ac:dyDescent="0.35">
      <c r="F566" s="7"/>
      <c r="G566" s="7"/>
      <c r="P566" s="2"/>
    </row>
    <row r="567" spans="6:16" ht="15.75" customHeight="1" x14ac:dyDescent="0.35">
      <c r="F567" s="7"/>
      <c r="G567" s="7"/>
      <c r="P567" s="2"/>
    </row>
    <row r="568" spans="6:16" ht="15.75" customHeight="1" x14ac:dyDescent="0.35">
      <c r="F568" s="7"/>
      <c r="G568" s="7"/>
      <c r="P568" s="2"/>
    </row>
    <row r="569" spans="6:16" ht="15.75" customHeight="1" x14ac:dyDescent="0.35">
      <c r="F569" s="7"/>
      <c r="G569" s="7"/>
      <c r="P569" s="2"/>
    </row>
    <row r="570" spans="6:16" ht="15.75" customHeight="1" x14ac:dyDescent="0.35">
      <c r="F570" s="7"/>
      <c r="G570" s="7"/>
      <c r="P570" s="2"/>
    </row>
    <row r="571" spans="6:16" ht="15.75" customHeight="1" x14ac:dyDescent="0.35">
      <c r="F571" s="7"/>
      <c r="G571" s="7"/>
      <c r="P571" s="2"/>
    </row>
    <row r="572" spans="6:16" ht="15.75" customHeight="1" x14ac:dyDescent="0.35">
      <c r="F572" s="7"/>
      <c r="G572" s="7"/>
      <c r="P572" s="2"/>
    </row>
    <row r="573" spans="6:16" ht="15.75" customHeight="1" x14ac:dyDescent="0.35">
      <c r="F573" s="7"/>
      <c r="G573" s="7"/>
      <c r="P573" s="2"/>
    </row>
    <row r="574" spans="6:16" ht="15.75" customHeight="1" x14ac:dyDescent="0.35">
      <c r="F574" s="7"/>
      <c r="G574" s="7"/>
      <c r="P574" s="2"/>
    </row>
    <row r="575" spans="6:16" ht="15.75" customHeight="1" x14ac:dyDescent="0.35">
      <c r="F575" s="7"/>
      <c r="G575" s="7"/>
      <c r="P575" s="2"/>
    </row>
    <row r="576" spans="6:16" ht="15.75" customHeight="1" x14ac:dyDescent="0.35">
      <c r="F576" s="7"/>
      <c r="G576" s="7"/>
      <c r="P576" s="2"/>
    </row>
    <row r="577" spans="6:16" ht="15.75" customHeight="1" x14ac:dyDescent="0.35">
      <c r="F577" s="7"/>
      <c r="G577" s="7"/>
      <c r="P577" s="2"/>
    </row>
    <row r="578" spans="6:16" ht="15.75" customHeight="1" x14ac:dyDescent="0.35">
      <c r="F578" s="7"/>
      <c r="G578" s="7"/>
      <c r="P578" s="2"/>
    </row>
    <row r="579" spans="6:16" ht="15.75" customHeight="1" x14ac:dyDescent="0.35">
      <c r="F579" s="7"/>
      <c r="G579" s="7"/>
      <c r="P579" s="2"/>
    </row>
    <row r="580" spans="6:16" ht="15.75" customHeight="1" x14ac:dyDescent="0.35">
      <c r="F580" s="7"/>
      <c r="G580" s="7"/>
      <c r="P580" s="2"/>
    </row>
    <row r="581" spans="6:16" ht="15.75" customHeight="1" x14ac:dyDescent="0.35">
      <c r="F581" s="7"/>
      <c r="G581" s="7"/>
      <c r="P581" s="2"/>
    </row>
    <row r="582" spans="6:16" ht="15.75" customHeight="1" x14ac:dyDescent="0.35">
      <c r="F582" s="7"/>
      <c r="G582" s="7"/>
      <c r="P582" s="2"/>
    </row>
    <row r="583" spans="6:16" ht="15.75" customHeight="1" x14ac:dyDescent="0.35">
      <c r="F583" s="7"/>
      <c r="G583" s="7"/>
      <c r="P583" s="2"/>
    </row>
    <row r="584" spans="6:16" ht="15.75" customHeight="1" x14ac:dyDescent="0.35">
      <c r="F584" s="7"/>
      <c r="G584" s="7"/>
      <c r="P584" s="2"/>
    </row>
    <row r="585" spans="6:16" ht="15.75" customHeight="1" x14ac:dyDescent="0.35">
      <c r="F585" s="7"/>
      <c r="G585" s="7"/>
      <c r="P585" s="2"/>
    </row>
    <row r="586" spans="6:16" ht="15.75" customHeight="1" x14ac:dyDescent="0.35">
      <c r="F586" s="7"/>
      <c r="G586" s="7"/>
      <c r="P586" s="2"/>
    </row>
    <row r="587" spans="6:16" ht="15.75" customHeight="1" x14ac:dyDescent="0.35">
      <c r="F587" s="7"/>
      <c r="G587" s="7"/>
      <c r="P587" s="2"/>
    </row>
    <row r="588" spans="6:16" ht="15.75" customHeight="1" x14ac:dyDescent="0.35">
      <c r="F588" s="7"/>
      <c r="G588" s="7"/>
      <c r="P588" s="2"/>
    </row>
    <row r="589" spans="6:16" ht="15.75" customHeight="1" x14ac:dyDescent="0.35">
      <c r="F589" s="7"/>
      <c r="G589" s="7"/>
      <c r="P589" s="2"/>
    </row>
    <row r="590" spans="6:16" ht="15.75" customHeight="1" x14ac:dyDescent="0.35">
      <c r="F590" s="7"/>
      <c r="G590" s="7"/>
      <c r="P590" s="2"/>
    </row>
    <row r="591" spans="6:16" ht="15.75" customHeight="1" x14ac:dyDescent="0.35">
      <c r="F591" s="7"/>
      <c r="G591" s="7"/>
      <c r="P591" s="2"/>
    </row>
    <row r="592" spans="6:16" ht="15.75" customHeight="1" x14ac:dyDescent="0.35">
      <c r="F592" s="7"/>
      <c r="G592" s="7"/>
      <c r="P592" s="2"/>
    </row>
    <row r="593" spans="6:16" ht="15.75" customHeight="1" x14ac:dyDescent="0.35">
      <c r="F593" s="7"/>
      <c r="G593" s="7"/>
      <c r="P593" s="2"/>
    </row>
    <row r="594" spans="6:16" ht="15.75" customHeight="1" x14ac:dyDescent="0.35">
      <c r="F594" s="7"/>
      <c r="G594" s="7"/>
      <c r="P594" s="2"/>
    </row>
    <row r="595" spans="6:16" ht="15.75" customHeight="1" x14ac:dyDescent="0.35">
      <c r="F595" s="7"/>
      <c r="G595" s="7"/>
      <c r="P595" s="2"/>
    </row>
    <row r="596" spans="6:16" ht="15.75" customHeight="1" x14ac:dyDescent="0.35">
      <c r="F596" s="7"/>
      <c r="G596" s="7"/>
      <c r="P596" s="2"/>
    </row>
    <row r="597" spans="6:16" ht="15.75" customHeight="1" x14ac:dyDescent="0.35">
      <c r="F597" s="7"/>
      <c r="G597" s="7"/>
      <c r="P597" s="2"/>
    </row>
    <row r="598" spans="6:16" ht="15.75" customHeight="1" x14ac:dyDescent="0.35">
      <c r="F598" s="7"/>
      <c r="G598" s="7"/>
      <c r="P598" s="2"/>
    </row>
    <row r="599" spans="6:16" ht="15.75" customHeight="1" x14ac:dyDescent="0.35">
      <c r="F599" s="7"/>
      <c r="G599" s="7"/>
      <c r="P599" s="2"/>
    </row>
    <row r="600" spans="6:16" ht="15.75" customHeight="1" x14ac:dyDescent="0.35">
      <c r="F600" s="7"/>
      <c r="G600" s="7"/>
      <c r="P600" s="2"/>
    </row>
    <row r="601" spans="6:16" ht="15.75" customHeight="1" x14ac:dyDescent="0.35">
      <c r="F601" s="7"/>
      <c r="G601" s="7"/>
      <c r="P601" s="2"/>
    </row>
    <row r="602" spans="6:16" ht="15.75" customHeight="1" x14ac:dyDescent="0.35">
      <c r="F602" s="7"/>
      <c r="G602" s="7"/>
      <c r="P602" s="2"/>
    </row>
    <row r="603" spans="6:16" ht="15.75" customHeight="1" x14ac:dyDescent="0.35">
      <c r="F603" s="7"/>
      <c r="G603" s="7"/>
      <c r="P603" s="2"/>
    </row>
    <row r="604" spans="6:16" ht="15.75" customHeight="1" x14ac:dyDescent="0.35">
      <c r="F604" s="7"/>
      <c r="G604" s="7"/>
      <c r="P604" s="2"/>
    </row>
    <row r="605" spans="6:16" ht="15.75" customHeight="1" x14ac:dyDescent="0.35">
      <c r="F605" s="7"/>
      <c r="G605" s="7"/>
      <c r="P605" s="2"/>
    </row>
    <row r="606" spans="6:16" ht="15.75" customHeight="1" x14ac:dyDescent="0.35">
      <c r="F606" s="7"/>
      <c r="G606" s="7"/>
      <c r="P606" s="2"/>
    </row>
    <row r="607" spans="6:16" ht="15.75" customHeight="1" x14ac:dyDescent="0.35">
      <c r="F607" s="7"/>
      <c r="G607" s="7"/>
      <c r="P607" s="2"/>
    </row>
    <row r="608" spans="6:16" ht="15.75" customHeight="1" x14ac:dyDescent="0.35">
      <c r="F608" s="7"/>
      <c r="G608" s="7"/>
      <c r="P608" s="2"/>
    </row>
    <row r="609" spans="6:16" ht="15.75" customHeight="1" x14ac:dyDescent="0.35">
      <c r="F609" s="7"/>
      <c r="G609" s="7"/>
      <c r="P609" s="2"/>
    </row>
    <row r="610" spans="6:16" ht="15.75" customHeight="1" x14ac:dyDescent="0.35">
      <c r="F610" s="7"/>
      <c r="G610" s="7"/>
      <c r="P610" s="2"/>
    </row>
    <row r="611" spans="6:16" ht="15.75" customHeight="1" x14ac:dyDescent="0.35">
      <c r="F611" s="7"/>
      <c r="G611" s="7"/>
      <c r="P611" s="2"/>
    </row>
    <row r="612" spans="6:16" ht="15.75" customHeight="1" x14ac:dyDescent="0.35">
      <c r="F612" s="7"/>
      <c r="G612" s="7"/>
      <c r="P612" s="2"/>
    </row>
    <row r="613" spans="6:16" ht="15.75" customHeight="1" x14ac:dyDescent="0.35">
      <c r="F613" s="7"/>
      <c r="G613" s="7"/>
      <c r="P613" s="2"/>
    </row>
    <row r="614" spans="6:16" ht="15.75" customHeight="1" x14ac:dyDescent="0.35">
      <c r="F614" s="7"/>
      <c r="G614" s="7"/>
      <c r="P614" s="2"/>
    </row>
    <row r="615" spans="6:16" ht="15.75" customHeight="1" x14ac:dyDescent="0.35">
      <c r="F615" s="7"/>
      <c r="G615" s="7"/>
      <c r="P615" s="2"/>
    </row>
    <row r="616" spans="6:16" ht="15.75" customHeight="1" x14ac:dyDescent="0.35">
      <c r="F616" s="7"/>
      <c r="G616" s="7"/>
      <c r="P616" s="2"/>
    </row>
    <row r="617" spans="6:16" ht="15.75" customHeight="1" x14ac:dyDescent="0.35">
      <c r="F617" s="7"/>
      <c r="G617" s="7"/>
      <c r="P617" s="2"/>
    </row>
    <row r="618" spans="6:16" ht="15.75" customHeight="1" x14ac:dyDescent="0.35">
      <c r="F618" s="7"/>
      <c r="G618" s="7"/>
      <c r="P618" s="2"/>
    </row>
    <row r="619" spans="6:16" ht="15.75" customHeight="1" x14ac:dyDescent="0.35">
      <c r="F619" s="7"/>
      <c r="G619" s="7"/>
      <c r="P619" s="2"/>
    </row>
    <row r="620" spans="6:16" ht="15.75" customHeight="1" x14ac:dyDescent="0.35">
      <c r="F620" s="7"/>
      <c r="G620" s="7"/>
      <c r="P620" s="2"/>
    </row>
    <row r="621" spans="6:16" ht="15.75" customHeight="1" x14ac:dyDescent="0.35">
      <c r="F621" s="7"/>
      <c r="G621" s="7"/>
      <c r="P621" s="2"/>
    </row>
    <row r="622" spans="6:16" ht="15.75" customHeight="1" x14ac:dyDescent="0.35">
      <c r="F622" s="7"/>
      <c r="G622" s="7"/>
      <c r="P622" s="2"/>
    </row>
    <row r="623" spans="6:16" ht="15.75" customHeight="1" x14ac:dyDescent="0.35">
      <c r="F623" s="7"/>
      <c r="G623" s="7"/>
      <c r="P623" s="2"/>
    </row>
    <row r="624" spans="6:16" ht="15.75" customHeight="1" x14ac:dyDescent="0.35">
      <c r="F624" s="7"/>
      <c r="G624" s="7"/>
      <c r="P624" s="2"/>
    </row>
    <row r="625" spans="6:16" ht="15.75" customHeight="1" x14ac:dyDescent="0.35">
      <c r="F625" s="7"/>
      <c r="G625" s="7"/>
      <c r="P625" s="2"/>
    </row>
    <row r="626" spans="6:16" ht="15.75" customHeight="1" x14ac:dyDescent="0.35">
      <c r="F626" s="7"/>
      <c r="G626" s="7"/>
      <c r="P626" s="2"/>
    </row>
    <row r="627" spans="6:16" ht="15.75" customHeight="1" x14ac:dyDescent="0.35">
      <c r="F627" s="7"/>
      <c r="G627" s="7"/>
      <c r="P627" s="2"/>
    </row>
    <row r="628" spans="6:16" ht="15.75" customHeight="1" x14ac:dyDescent="0.35">
      <c r="F628" s="7"/>
      <c r="G628" s="7"/>
      <c r="P628" s="2"/>
    </row>
    <row r="629" spans="6:16" ht="15.75" customHeight="1" x14ac:dyDescent="0.35">
      <c r="F629" s="7"/>
      <c r="G629" s="7"/>
      <c r="P629" s="2"/>
    </row>
    <row r="630" spans="6:16" ht="15.75" customHeight="1" x14ac:dyDescent="0.35">
      <c r="F630" s="7"/>
      <c r="G630" s="7"/>
      <c r="P630" s="2"/>
    </row>
    <row r="631" spans="6:16" ht="15.75" customHeight="1" x14ac:dyDescent="0.35">
      <c r="F631" s="7"/>
      <c r="G631" s="7"/>
      <c r="P631" s="2"/>
    </row>
    <row r="632" spans="6:16" ht="15.75" customHeight="1" x14ac:dyDescent="0.35">
      <c r="F632" s="7"/>
      <c r="G632" s="7"/>
      <c r="P632" s="2"/>
    </row>
    <row r="633" spans="6:16" ht="15.75" customHeight="1" x14ac:dyDescent="0.35">
      <c r="F633" s="7"/>
      <c r="G633" s="7"/>
      <c r="P633" s="2"/>
    </row>
    <row r="634" spans="6:16" ht="15.75" customHeight="1" x14ac:dyDescent="0.35">
      <c r="F634" s="7"/>
      <c r="G634" s="7"/>
      <c r="P634" s="2"/>
    </row>
    <row r="635" spans="6:16" ht="15.75" customHeight="1" x14ac:dyDescent="0.35">
      <c r="F635" s="7"/>
      <c r="G635" s="7"/>
      <c r="P635" s="2"/>
    </row>
    <row r="636" spans="6:16" ht="15.75" customHeight="1" x14ac:dyDescent="0.35">
      <c r="F636" s="7"/>
      <c r="G636" s="7"/>
      <c r="P636" s="2"/>
    </row>
    <row r="637" spans="6:16" ht="15.75" customHeight="1" x14ac:dyDescent="0.35">
      <c r="F637" s="7"/>
      <c r="G637" s="7"/>
      <c r="P637" s="2"/>
    </row>
    <row r="638" spans="6:16" ht="15.75" customHeight="1" x14ac:dyDescent="0.35">
      <c r="F638" s="7"/>
      <c r="G638" s="7"/>
      <c r="P638" s="2"/>
    </row>
    <row r="639" spans="6:16" ht="15.75" customHeight="1" x14ac:dyDescent="0.35">
      <c r="F639" s="7"/>
      <c r="G639" s="7"/>
      <c r="P639" s="2"/>
    </row>
    <row r="640" spans="6:16" ht="15.75" customHeight="1" x14ac:dyDescent="0.35">
      <c r="F640" s="7"/>
      <c r="G640" s="7"/>
      <c r="P640" s="2"/>
    </row>
    <row r="641" spans="6:16" ht="15.75" customHeight="1" x14ac:dyDescent="0.35">
      <c r="F641" s="7"/>
      <c r="G641" s="7"/>
      <c r="P641" s="2"/>
    </row>
    <row r="642" spans="6:16" ht="15.75" customHeight="1" x14ac:dyDescent="0.35">
      <c r="F642" s="7"/>
      <c r="G642" s="7"/>
      <c r="P642" s="2"/>
    </row>
    <row r="643" spans="6:16" ht="15.75" customHeight="1" x14ac:dyDescent="0.35">
      <c r="F643" s="7"/>
      <c r="G643" s="7"/>
      <c r="P643" s="2"/>
    </row>
    <row r="644" spans="6:16" ht="15.75" customHeight="1" x14ac:dyDescent="0.35">
      <c r="F644" s="7"/>
      <c r="G644" s="7"/>
      <c r="P644" s="2"/>
    </row>
    <row r="645" spans="6:16" ht="15.75" customHeight="1" x14ac:dyDescent="0.35">
      <c r="F645" s="7"/>
      <c r="G645" s="7"/>
      <c r="P645" s="2"/>
    </row>
    <row r="646" spans="6:16" ht="15.75" customHeight="1" x14ac:dyDescent="0.35">
      <c r="F646" s="7"/>
      <c r="G646" s="7"/>
      <c r="P646" s="2"/>
    </row>
    <row r="647" spans="6:16" ht="15.75" customHeight="1" x14ac:dyDescent="0.35">
      <c r="F647" s="7"/>
      <c r="G647" s="7"/>
      <c r="P647" s="2"/>
    </row>
    <row r="648" spans="6:16" ht="15.75" customHeight="1" x14ac:dyDescent="0.35">
      <c r="F648" s="7"/>
      <c r="G648" s="7"/>
      <c r="P648" s="2"/>
    </row>
    <row r="649" spans="6:16" ht="15.75" customHeight="1" x14ac:dyDescent="0.35">
      <c r="F649" s="7"/>
      <c r="G649" s="7"/>
      <c r="P649" s="2"/>
    </row>
    <row r="650" spans="6:16" ht="15.75" customHeight="1" x14ac:dyDescent="0.35">
      <c r="F650" s="7"/>
      <c r="G650" s="7"/>
      <c r="P650" s="2"/>
    </row>
    <row r="651" spans="6:16" ht="15.75" customHeight="1" x14ac:dyDescent="0.35">
      <c r="F651" s="7"/>
      <c r="G651" s="7"/>
      <c r="P651" s="2"/>
    </row>
    <row r="652" spans="6:16" ht="15.75" customHeight="1" x14ac:dyDescent="0.35">
      <c r="F652" s="7"/>
      <c r="G652" s="7"/>
      <c r="P652" s="2"/>
    </row>
    <row r="653" spans="6:16" ht="15.75" customHeight="1" x14ac:dyDescent="0.35">
      <c r="F653" s="7"/>
      <c r="G653" s="7"/>
      <c r="P653" s="2"/>
    </row>
    <row r="654" spans="6:16" ht="15.75" customHeight="1" x14ac:dyDescent="0.35">
      <c r="F654" s="7"/>
      <c r="G654" s="7"/>
      <c r="P654" s="2"/>
    </row>
    <row r="655" spans="6:16" ht="15.75" customHeight="1" x14ac:dyDescent="0.35">
      <c r="F655" s="7"/>
      <c r="G655" s="7"/>
      <c r="P655" s="2"/>
    </row>
    <row r="656" spans="6:16" ht="15.75" customHeight="1" x14ac:dyDescent="0.35">
      <c r="F656" s="7"/>
      <c r="G656" s="7"/>
      <c r="P656" s="2"/>
    </row>
    <row r="657" spans="6:16" ht="15.75" customHeight="1" x14ac:dyDescent="0.35">
      <c r="F657" s="7"/>
      <c r="G657" s="7"/>
      <c r="P657" s="2"/>
    </row>
    <row r="658" spans="6:16" ht="15.75" customHeight="1" x14ac:dyDescent="0.35">
      <c r="F658" s="7"/>
      <c r="G658" s="7"/>
      <c r="P658" s="2"/>
    </row>
    <row r="659" spans="6:16" ht="15.75" customHeight="1" x14ac:dyDescent="0.35">
      <c r="F659" s="7"/>
      <c r="G659" s="7"/>
      <c r="P659" s="2"/>
    </row>
    <row r="660" spans="6:16" ht="15.75" customHeight="1" x14ac:dyDescent="0.35">
      <c r="F660" s="7"/>
      <c r="G660" s="7"/>
      <c r="P660" s="2"/>
    </row>
    <row r="661" spans="6:16" ht="15.75" customHeight="1" x14ac:dyDescent="0.35">
      <c r="F661" s="7"/>
      <c r="G661" s="7"/>
      <c r="P661" s="2"/>
    </row>
    <row r="662" spans="6:16" ht="15.75" customHeight="1" x14ac:dyDescent="0.35">
      <c r="F662" s="7"/>
      <c r="G662" s="7"/>
      <c r="P662" s="2"/>
    </row>
    <row r="663" spans="6:16" ht="15.75" customHeight="1" x14ac:dyDescent="0.35">
      <c r="F663" s="7"/>
      <c r="G663" s="7"/>
      <c r="P663" s="2"/>
    </row>
    <row r="664" spans="6:16" ht="15.75" customHeight="1" x14ac:dyDescent="0.35">
      <c r="F664" s="7"/>
      <c r="G664" s="7"/>
      <c r="P664" s="2"/>
    </row>
    <row r="665" spans="6:16" ht="15.75" customHeight="1" x14ac:dyDescent="0.35">
      <c r="F665" s="7"/>
      <c r="G665" s="7"/>
      <c r="P665" s="2"/>
    </row>
    <row r="666" spans="6:16" ht="15.75" customHeight="1" x14ac:dyDescent="0.35">
      <c r="F666" s="7"/>
      <c r="G666" s="7"/>
      <c r="P666" s="2"/>
    </row>
    <row r="667" spans="6:16" ht="15.75" customHeight="1" x14ac:dyDescent="0.35">
      <c r="F667" s="7"/>
      <c r="G667" s="7"/>
      <c r="P667" s="2"/>
    </row>
    <row r="668" spans="6:16" ht="15.75" customHeight="1" x14ac:dyDescent="0.35">
      <c r="F668" s="7"/>
      <c r="G668" s="7"/>
      <c r="P668" s="2"/>
    </row>
    <row r="669" spans="6:16" ht="15.75" customHeight="1" x14ac:dyDescent="0.35">
      <c r="F669" s="7"/>
      <c r="G669" s="7"/>
      <c r="P669" s="2"/>
    </row>
    <row r="670" spans="6:16" ht="15.75" customHeight="1" x14ac:dyDescent="0.35">
      <c r="F670" s="7"/>
      <c r="G670" s="7"/>
      <c r="P670" s="2"/>
    </row>
    <row r="671" spans="6:16" ht="15.75" customHeight="1" x14ac:dyDescent="0.35">
      <c r="F671" s="7"/>
      <c r="G671" s="7"/>
      <c r="P671" s="2"/>
    </row>
    <row r="672" spans="6:16" ht="15.75" customHeight="1" x14ac:dyDescent="0.35">
      <c r="F672" s="7"/>
      <c r="G672" s="7"/>
      <c r="P672" s="2"/>
    </row>
    <row r="673" spans="6:16" ht="15.75" customHeight="1" x14ac:dyDescent="0.35">
      <c r="F673" s="7"/>
      <c r="G673" s="7"/>
      <c r="P673" s="2"/>
    </row>
    <row r="674" spans="6:16" ht="15.75" customHeight="1" x14ac:dyDescent="0.35">
      <c r="F674" s="7"/>
      <c r="G674" s="7"/>
      <c r="P674" s="2"/>
    </row>
    <row r="675" spans="6:16" ht="15.75" customHeight="1" x14ac:dyDescent="0.35">
      <c r="F675" s="7"/>
      <c r="G675" s="7"/>
      <c r="P675" s="2"/>
    </row>
    <row r="676" spans="6:16" ht="15.75" customHeight="1" x14ac:dyDescent="0.35">
      <c r="F676" s="7"/>
      <c r="G676" s="7"/>
      <c r="P676" s="2"/>
    </row>
    <row r="677" spans="6:16" ht="15.75" customHeight="1" x14ac:dyDescent="0.35">
      <c r="F677" s="7"/>
      <c r="G677" s="7"/>
      <c r="P677" s="2"/>
    </row>
    <row r="678" spans="6:16" ht="15.75" customHeight="1" x14ac:dyDescent="0.35">
      <c r="F678" s="7"/>
      <c r="G678" s="7"/>
      <c r="P678" s="2"/>
    </row>
    <row r="679" spans="6:16" ht="15.75" customHeight="1" x14ac:dyDescent="0.35">
      <c r="F679" s="7"/>
      <c r="G679" s="7"/>
      <c r="P679" s="2"/>
    </row>
    <row r="680" spans="6:16" ht="15.75" customHeight="1" x14ac:dyDescent="0.35">
      <c r="F680" s="7"/>
      <c r="G680" s="7"/>
      <c r="P680" s="2"/>
    </row>
    <row r="681" spans="6:16" ht="15.75" customHeight="1" x14ac:dyDescent="0.35">
      <c r="F681" s="7"/>
      <c r="G681" s="7"/>
      <c r="P681" s="2"/>
    </row>
    <row r="682" spans="6:16" ht="15.75" customHeight="1" x14ac:dyDescent="0.35">
      <c r="F682" s="7"/>
      <c r="G682" s="7"/>
      <c r="P682" s="2"/>
    </row>
    <row r="683" spans="6:16" ht="15.75" customHeight="1" x14ac:dyDescent="0.35">
      <c r="F683" s="7"/>
      <c r="G683" s="7"/>
      <c r="P683" s="2"/>
    </row>
    <row r="684" spans="6:16" ht="15.75" customHeight="1" x14ac:dyDescent="0.35">
      <c r="F684" s="7"/>
      <c r="G684" s="7"/>
      <c r="P684" s="2"/>
    </row>
    <row r="685" spans="6:16" ht="15.75" customHeight="1" x14ac:dyDescent="0.35">
      <c r="F685" s="7"/>
      <c r="G685" s="7"/>
      <c r="P685" s="2"/>
    </row>
    <row r="686" spans="6:16" ht="15.75" customHeight="1" x14ac:dyDescent="0.35">
      <c r="F686" s="7"/>
      <c r="G686" s="7"/>
      <c r="P686" s="2"/>
    </row>
    <row r="687" spans="6:16" ht="15.75" customHeight="1" x14ac:dyDescent="0.35">
      <c r="F687" s="7"/>
      <c r="G687" s="7"/>
      <c r="P687" s="2"/>
    </row>
    <row r="688" spans="6:16" ht="15.75" customHeight="1" x14ac:dyDescent="0.35">
      <c r="F688" s="7"/>
      <c r="G688" s="7"/>
      <c r="P688" s="2"/>
    </row>
    <row r="689" spans="6:16" ht="15.75" customHeight="1" x14ac:dyDescent="0.35">
      <c r="F689" s="7"/>
      <c r="G689" s="7"/>
      <c r="P689" s="2"/>
    </row>
    <row r="690" spans="6:16" ht="15.75" customHeight="1" x14ac:dyDescent="0.35">
      <c r="F690" s="7"/>
      <c r="G690" s="7"/>
      <c r="P690" s="2"/>
    </row>
    <row r="691" spans="6:16" ht="15.75" customHeight="1" x14ac:dyDescent="0.35">
      <c r="F691" s="7"/>
      <c r="G691" s="7"/>
      <c r="P691" s="2"/>
    </row>
    <row r="692" spans="6:16" ht="15.75" customHeight="1" x14ac:dyDescent="0.35">
      <c r="F692" s="7"/>
      <c r="G692" s="7"/>
      <c r="P692" s="2"/>
    </row>
    <row r="693" spans="6:16" ht="15.75" customHeight="1" x14ac:dyDescent="0.35">
      <c r="F693" s="7"/>
      <c r="G693" s="7"/>
      <c r="P693" s="2"/>
    </row>
    <row r="694" spans="6:16" ht="15.75" customHeight="1" x14ac:dyDescent="0.35">
      <c r="F694" s="7"/>
      <c r="G694" s="7"/>
      <c r="P694" s="2"/>
    </row>
    <row r="695" spans="6:16" ht="15.75" customHeight="1" x14ac:dyDescent="0.35">
      <c r="F695" s="7"/>
      <c r="G695" s="7"/>
      <c r="P695" s="2"/>
    </row>
    <row r="696" spans="6:16" ht="15.75" customHeight="1" x14ac:dyDescent="0.35">
      <c r="F696" s="7"/>
      <c r="G696" s="7"/>
      <c r="P696" s="2"/>
    </row>
    <row r="697" spans="6:16" ht="15.75" customHeight="1" x14ac:dyDescent="0.35">
      <c r="F697" s="7"/>
      <c r="G697" s="7"/>
      <c r="P697" s="2"/>
    </row>
    <row r="698" spans="6:16" ht="15.75" customHeight="1" x14ac:dyDescent="0.35">
      <c r="F698" s="7"/>
      <c r="G698" s="7"/>
      <c r="P698" s="2"/>
    </row>
    <row r="699" spans="6:16" ht="15.75" customHeight="1" x14ac:dyDescent="0.35">
      <c r="F699" s="7"/>
      <c r="G699" s="7"/>
      <c r="P699" s="2"/>
    </row>
    <row r="700" spans="6:16" ht="15.75" customHeight="1" x14ac:dyDescent="0.35">
      <c r="F700" s="7"/>
      <c r="G700" s="7"/>
      <c r="P700" s="2"/>
    </row>
    <row r="701" spans="6:16" ht="15.75" customHeight="1" x14ac:dyDescent="0.35">
      <c r="F701" s="7"/>
      <c r="G701" s="7"/>
      <c r="P701" s="2"/>
    </row>
    <row r="702" spans="6:16" ht="15.75" customHeight="1" x14ac:dyDescent="0.35">
      <c r="F702" s="7"/>
      <c r="G702" s="7"/>
      <c r="P702" s="2"/>
    </row>
    <row r="703" spans="6:16" ht="15.75" customHeight="1" x14ac:dyDescent="0.35">
      <c r="F703" s="7"/>
      <c r="G703" s="7"/>
      <c r="P703" s="2"/>
    </row>
    <row r="704" spans="6:16" ht="15.75" customHeight="1" x14ac:dyDescent="0.35">
      <c r="F704" s="7"/>
      <c r="G704" s="7"/>
      <c r="P704" s="2"/>
    </row>
    <row r="705" spans="6:16" ht="15.75" customHeight="1" x14ac:dyDescent="0.35">
      <c r="F705" s="7"/>
      <c r="G705" s="7"/>
      <c r="P705" s="2"/>
    </row>
    <row r="706" spans="6:16" ht="15.75" customHeight="1" x14ac:dyDescent="0.35">
      <c r="F706" s="7"/>
      <c r="G706" s="7"/>
      <c r="P706" s="2"/>
    </row>
    <row r="707" spans="6:16" ht="15.75" customHeight="1" x14ac:dyDescent="0.35">
      <c r="F707" s="7"/>
      <c r="G707" s="7"/>
      <c r="P707" s="2"/>
    </row>
    <row r="708" spans="6:16" ht="15.75" customHeight="1" x14ac:dyDescent="0.35">
      <c r="F708" s="7"/>
      <c r="G708" s="7"/>
      <c r="P708" s="2"/>
    </row>
    <row r="709" spans="6:16" ht="15.75" customHeight="1" x14ac:dyDescent="0.35">
      <c r="F709" s="7"/>
      <c r="G709" s="7"/>
      <c r="P709" s="2"/>
    </row>
    <row r="710" spans="6:16" ht="15.75" customHeight="1" x14ac:dyDescent="0.35">
      <c r="F710" s="7"/>
      <c r="G710" s="7"/>
      <c r="P710" s="2"/>
    </row>
    <row r="711" spans="6:16" ht="15.75" customHeight="1" x14ac:dyDescent="0.35">
      <c r="F711" s="7"/>
      <c r="G711" s="7"/>
      <c r="P711" s="2"/>
    </row>
    <row r="712" spans="6:16" ht="15.75" customHeight="1" x14ac:dyDescent="0.35">
      <c r="F712" s="7"/>
      <c r="G712" s="7"/>
      <c r="P712" s="2"/>
    </row>
    <row r="713" spans="6:16" ht="15.75" customHeight="1" x14ac:dyDescent="0.35">
      <c r="F713" s="7"/>
      <c r="G713" s="7"/>
      <c r="P713" s="2"/>
    </row>
    <row r="714" spans="6:16" ht="15.75" customHeight="1" x14ac:dyDescent="0.35">
      <c r="F714" s="7"/>
      <c r="G714" s="7"/>
      <c r="P714" s="2"/>
    </row>
    <row r="715" spans="6:16" ht="15.75" customHeight="1" x14ac:dyDescent="0.35">
      <c r="F715" s="7"/>
      <c r="G715" s="7"/>
      <c r="P715" s="2"/>
    </row>
    <row r="716" spans="6:16" ht="15.75" customHeight="1" x14ac:dyDescent="0.35">
      <c r="F716" s="7"/>
      <c r="G716" s="7"/>
      <c r="P716" s="2"/>
    </row>
    <row r="717" spans="6:16" ht="15.75" customHeight="1" x14ac:dyDescent="0.35">
      <c r="F717" s="7"/>
      <c r="G717" s="7"/>
      <c r="P717" s="2"/>
    </row>
    <row r="718" spans="6:16" ht="15.75" customHeight="1" x14ac:dyDescent="0.35">
      <c r="F718" s="7"/>
      <c r="G718" s="7"/>
      <c r="P718" s="2"/>
    </row>
    <row r="719" spans="6:16" ht="15.75" customHeight="1" x14ac:dyDescent="0.35">
      <c r="F719" s="7"/>
      <c r="G719" s="7"/>
      <c r="P719" s="2"/>
    </row>
    <row r="720" spans="6:16" ht="15.75" customHeight="1" x14ac:dyDescent="0.35">
      <c r="F720" s="7"/>
      <c r="G720" s="7"/>
      <c r="P720" s="2"/>
    </row>
    <row r="721" spans="6:16" ht="15.75" customHeight="1" x14ac:dyDescent="0.35">
      <c r="F721" s="7"/>
      <c r="G721" s="7"/>
      <c r="P721" s="2"/>
    </row>
    <row r="722" spans="6:16" ht="15.75" customHeight="1" x14ac:dyDescent="0.35">
      <c r="F722" s="7"/>
      <c r="G722" s="7"/>
      <c r="P722" s="2"/>
    </row>
    <row r="723" spans="6:16" ht="15.75" customHeight="1" x14ac:dyDescent="0.35">
      <c r="F723" s="7"/>
      <c r="G723" s="7"/>
      <c r="P723" s="2"/>
    </row>
    <row r="724" spans="6:16" ht="15.75" customHeight="1" x14ac:dyDescent="0.35">
      <c r="F724" s="7"/>
      <c r="G724" s="7"/>
      <c r="P724" s="2"/>
    </row>
    <row r="725" spans="6:16" ht="15.75" customHeight="1" x14ac:dyDescent="0.35">
      <c r="F725" s="7"/>
      <c r="G725" s="7"/>
      <c r="P725" s="2"/>
    </row>
    <row r="726" spans="6:16" ht="15.75" customHeight="1" x14ac:dyDescent="0.35">
      <c r="F726" s="7"/>
      <c r="G726" s="7"/>
      <c r="P726" s="2"/>
    </row>
    <row r="727" spans="6:16" ht="15.75" customHeight="1" x14ac:dyDescent="0.35">
      <c r="F727" s="7"/>
      <c r="G727" s="7"/>
      <c r="P727" s="2"/>
    </row>
    <row r="728" spans="6:16" ht="15.75" customHeight="1" x14ac:dyDescent="0.35">
      <c r="F728" s="7"/>
      <c r="G728" s="7"/>
      <c r="P728" s="2"/>
    </row>
    <row r="729" spans="6:16" ht="15.75" customHeight="1" x14ac:dyDescent="0.35">
      <c r="F729" s="7"/>
      <c r="G729" s="7"/>
      <c r="P729" s="2"/>
    </row>
    <row r="730" spans="6:16" ht="15.75" customHeight="1" x14ac:dyDescent="0.35">
      <c r="F730" s="7"/>
      <c r="G730" s="7"/>
      <c r="P730" s="2"/>
    </row>
    <row r="731" spans="6:16" ht="15.75" customHeight="1" x14ac:dyDescent="0.35">
      <c r="F731" s="7"/>
      <c r="G731" s="7"/>
      <c r="P731" s="2"/>
    </row>
    <row r="732" spans="6:16" ht="15.75" customHeight="1" x14ac:dyDescent="0.35">
      <c r="F732" s="7"/>
      <c r="G732" s="7"/>
      <c r="P732" s="2"/>
    </row>
    <row r="733" spans="6:16" ht="15.75" customHeight="1" x14ac:dyDescent="0.35">
      <c r="F733" s="7"/>
      <c r="G733" s="7"/>
      <c r="P733" s="2"/>
    </row>
    <row r="734" spans="6:16" ht="15.75" customHeight="1" x14ac:dyDescent="0.35">
      <c r="F734" s="7"/>
      <c r="G734" s="7"/>
      <c r="P734" s="2"/>
    </row>
    <row r="735" spans="6:16" ht="15.75" customHeight="1" x14ac:dyDescent="0.35">
      <c r="F735" s="7"/>
      <c r="G735" s="7"/>
      <c r="P735" s="2"/>
    </row>
    <row r="736" spans="6:16" ht="15.75" customHeight="1" x14ac:dyDescent="0.35">
      <c r="F736" s="7"/>
      <c r="G736" s="7"/>
      <c r="P736" s="2"/>
    </row>
    <row r="737" spans="6:16" ht="15.75" customHeight="1" x14ac:dyDescent="0.35">
      <c r="F737" s="7"/>
      <c r="G737" s="7"/>
      <c r="P737" s="2"/>
    </row>
    <row r="738" spans="6:16" ht="15.75" customHeight="1" x14ac:dyDescent="0.35">
      <c r="F738" s="7"/>
      <c r="G738" s="7"/>
      <c r="P738" s="2"/>
    </row>
    <row r="739" spans="6:16" ht="15.75" customHeight="1" x14ac:dyDescent="0.35">
      <c r="F739" s="7"/>
      <c r="G739" s="7"/>
      <c r="P739" s="2"/>
    </row>
    <row r="740" spans="6:16" ht="15.75" customHeight="1" x14ac:dyDescent="0.35">
      <c r="F740" s="7"/>
      <c r="G740" s="7"/>
      <c r="P740" s="2"/>
    </row>
    <row r="741" spans="6:16" ht="15.75" customHeight="1" x14ac:dyDescent="0.35">
      <c r="F741" s="7"/>
      <c r="G741" s="7"/>
      <c r="P741" s="2"/>
    </row>
    <row r="742" spans="6:16" ht="15.75" customHeight="1" x14ac:dyDescent="0.35">
      <c r="F742" s="7"/>
      <c r="G742" s="7"/>
      <c r="P742" s="2"/>
    </row>
    <row r="743" spans="6:16" ht="15.75" customHeight="1" x14ac:dyDescent="0.35">
      <c r="F743" s="7"/>
      <c r="G743" s="7"/>
      <c r="P743" s="2"/>
    </row>
    <row r="744" spans="6:16" ht="15.75" customHeight="1" x14ac:dyDescent="0.35">
      <c r="F744" s="7"/>
      <c r="G744" s="7"/>
      <c r="P744" s="2"/>
    </row>
    <row r="745" spans="6:16" ht="15.75" customHeight="1" x14ac:dyDescent="0.35">
      <c r="F745" s="7"/>
      <c r="G745" s="7"/>
      <c r="P745" s="2"/>
    </row>
    <row r="746" spans="6:16" ht="15.75" customHeight="1" x14ac:dyDescent="0.35">
      <c r="F746" s="7"/>
      <c r="G746" s="7"/>
      <c r="P746" s="2"/>
    </row>
    <row r="747" spans="6:16" ht="15.75" customHeight="1" x14ac:dyDescent="0.35">
      <c r="F747" s="7"/>
      <c r="G747" s="7"/>
      <c r="P747" s="2"/>
    </row>
    <row r="748" spans="6:16" ht="15.75" customHeight="1" x14ac:dyDescent="0.35">
      <c r="F748" s="7"/>
      <c r="G748" s="7"/>
      <c r="P748" s="2"/>
    </row>
    <row r="749" spans="6:16" ht="15.75" customHeight="1" x14ac:dyDescent="0.35">
      <c r="F749" s="7"/>
      <c r="G749" s="7"/>
      <c r="P749" s="2"/>
    </row>
    <row r="750" spans="6:16" ht="15.75" customHeight="1" x14ac:dyDescent="0.35">
      <c r="F750" s="7"/>
      <c r="G750" s="7"/>
      <c r="P750" s="2"/>
    </row>
    <row r="751" spans="6:16" ht="15.75" customHeight="1" x14ac:dyDescent="0.35">
      <c r="F751" s="7"/>
      <c r="G751" s="7"/>
      <c r="P751" s="2"/>
    </row>
    <row r="752" spans="6:16" ht="15.75" customHeight="1" x14ac:dyDescent="0.35">
      <c r="F752" s="7"/>
      <c r="G752" s="7"/>
      <c r="P752" s="2"/>
    </row>
    <row r="753" spans="6:16" ht="15.75" customHeight="1" x14ac:dyDescent="0.35">
      <c r="F753" s="7"/>
      <c r="G753" s="7"/>
      <c r="P753" s="2"/>
    </row>
    <row r="754" spans="6:16" ht="15.75" customHeight="1" x14ac:dyDescent="0.35">
      <c r="F754" s="7"/>
      <c r="G754" s="7"/>
      <c r="P754" s="2"/>
    </row>
    <row r="755" spans="6:16" ht="15.75" customHeight="1" x14ac:dyDescent="0.35">
      <c r="F755" s="7"/>
      <c r="G755" s="7"/>
      <c r="P755" s="2"/>
    </row>
    <row r="756" spans="6:16" ht="15.75" customHeight="1" x14ac:dyDescent="0.35">
      <c r="F756" s="7"/>
      <c r="G756" s="7"/>
      <c r="P756" s="2"/>
    </row>
    <row r="757" spans="6:16" ht="15.75" customHeight="1" x14ac:dyDescent="0.35">
      <c r="F757" s="7"/>
      <c r="G757" s="7"/>
      <c r="P757" s="2"/>
    </row>
    <row r="758" spans="6:16" ht="15.75" customHeight="1" x14ac:dyDescent="0.35">
      <c r="F758" s="7"/>
      <c r="G758" s="7"/>
      <c r="P758" s="2"/>
    </row>
    <row r="759" spans="6:16" ht="15.75" customHeight="1" x14ac:dyDescent="0.35">
      <c r="F759" s="7"/>
      <c r="G759" s="7"/>
      <c r="P759" s="2"/>
    </row>
    <row r="760" spans="6:16" ht="15.75" customHeight="1" x14ac:dyDescent="0.35">
      <c r="F760" s="7"/>
      <c r="G760" s="7"/>
      <c r="P760" s="2"/>
    </row>
    <row r="761" spans="6:16" ht="15.75" customHeight="1" x14ac:dyDescent="0.35">
      <c r="F761" s="7"/>
      <c r="G761" s="7"/>
      <c r="P761" s="2"/>
    </row>
    <row r="762" spans="6:16" ht="15.75" customHeight="1" x14ac:dyDescent="0.35">
      <c r="F762" s="7"/>
      <c r="G762" s="7"/>
      <c r="P762" s="2"/>
    </row>
    <row r="763" spans="6:16" ht="15.75" customHeight="1" x14ac:dyDescent="0.35">
      <c r="F763" s="7"/>
      <c r="G763" s="7"/>
      <c r="P763" s="2"/>
    </row>
    <row r="764" spans="6:16" ht="15.75" customHeight="1" x14ac:dyDescent="0.35">
      <c r="F764" s="7"/>
      <c r="G764" s="7"/>
      <c r="P764" s="2"/>
    </row>
    <row r="765" spans="6:16" ht="15.75" customHeight="1" x14ac:dyDescent="0.35">
      <c r="F765" s="7"/>
      <c r="G765" s="7"/>
      <c r="P765" s="2"/>
    </row>
    <row r="766" spans="6:16" ht="15.75" customHeight="1" x14ac:dyDescent="0.35">
      <c r="F766" s="7"/>
      <c r="G766" s="7"/>
      <c r="P766" s="2"/>
    </row>
    <row r="767" spans="6:16" ht="15.75" customHeight="1" x14ac:dyDescent="0.35">
      <c r="F767" s="7"/>
      <c r="G767" s="7"/>
      <c r="P767" s="2"/>
    </row>
    <row r="768" spans="6:16" ht="15.75" customHeight="1" x14ac:dyDescent="0.35">
      <c r="F768" s="7"/>
      <c r="G768" s="7"/>
      <c r="P768" s="2"/>
    </row>
    <row r="769" spans="6:16" ht="15.75" customHeight="1" x14ac:dyDescent="0.35">
      <c r="F769" s="7"/>
      <c r="G769" s="7"/>
      <c r="P769" s="2"/>
    </row>
    <row r="770" spans="6:16" ht="15.75" customHeight="1" x14ac:dyDescent="0.35">
      <c r="F770" s="7"/>
      <c r="G770" s="7"/>
      <c r="P770" s="2"/>
    </row>
    <row r="771" spans="6:16" ht="15.75" customHeight="1" x14ac:dyDescent="0.35">
      <c r="F771" s="7"/>
      <c r="G771" s="7"/>
      <c r="P771" s="2"/>
    </row>
    <row r="772" spans="6:16" ht="15.75" customHeight="1" x14ac:dyDescent="0.35">
      <c r="F772" s="7"/>
      <c r="G772" s="7"/>
      <c r="P772" s="2"/>
    </row>
    <row r="773" spans="6:16" ht="15.75" customHeight="1" x14ac:dyDescent="0.35">
      <c r="F773" s="7"/>
      <c r="G773" s="7"/>
      <c r="P773" s="2"/>
    </row>
    <row r="774" spans="6:16" ht="15.75" customHeight="1" x14ac:dyDescent="0.35">
      <c r="F774" s="7"/>
      <c r="G774" s="7"/>
      <c r="P774" s="2"/>
    </row>
    <row r="775" spans="6:16" ht="15.75" customHeight="1" x14ac:dyDescent="0.35">
      <c r="F775" s="7"/>
      <c r="G775" s="7"/>
      <c r="P775" s="2"/>
    </row>
    <row r="776" spans="6:16" ht="15.75" customHeight="1" x14ac:dyDescent="0.35">
      <c r="F776" s="7"/>
      <c r="G776" s="7"/>
      <c r="P776" s="2"/>
    </row>
    <row r="777" spans="6:16" ht="15.75" customHeight="1" x14ac:dyDescent="0.35">
      <c r="F777" s="7"/>
      <c r="G777" s="7"/>
      <c r="P777" s="2"/>
    </row>
    <row r="778" spans="6:16" ht="15.75" customHeight="1" x14ac:dyDescent="0.35">
      <c r="F778" s="7"/>
      <c r="G778" s="7"/>
      <c r="P778" s="2"/>
    </row>
    <row r="779" spans="6:16" ht="15.75" customHeight="1" x14ac:dyDescent="0.35">
      <c r="F779" s="7"/>
      <c r="G779" s="7"/>
      <c r="P779" s="2"/>
    </row>
    <row r="780" spans="6:16" ht="15.75" customHeight="1" x14ac:dyDescent="0.35">
      <c r="F780" s="7"/>
      <c r="G780" s="7"/>
      <c r="P780" s="2"/>
    </row>
    <row r="781" spans="6:16" ht="15.75" customHeight="1" x14ac:dyDescent="0.35">
      <c r="F781" s="7"/>
      <c r="G781" s="7"/>
      <c r="P781" s="2"/>
    </row>
    <row r="782" spans="6:16" ht="15.75" customHeight="1" x14ac:dyDescent="0.35">
      <c r="F782" s="7"/>
      <c r="G782" s="7"/>
      <c r="P782" s="2"/>
    </row>
    <row r="783" spans="6:16" ht="15.75" customHeight="1" x14ac:dyDescent="0.35">
      <c r="F783" s="7"/>
      <c r="G783" s="7"/>
      <c r="P783" s="2"/>
    </row>
    <row r="784" spans="6:16" ht="15.75" customHeight="1" x14ac:dyDescent="0.35">
      <c r="F784" s="7"/>
      <c r="G784" s="7"/>
      <c r="P784" s="2"/>
    </row>
    <row r="785" spans="6:16" ht="15.75" customHeight="1" x14ac:dyDescent="0.35">
      <c r="F785" s="7"/>
      <c r="G785" s="7"/>
      <c r="P785" s="2"/>
    </row>
    <row r="786" spans="6:16" ht="15.75" customHeight="1" x14ac:dyDescent="0.35">
      <c r="F786" s="7"/>
      <c r="G786" s="7"/>
      <c r="P786" s="2"/>
    </row>
    <row r="787" spans="6:16" ht="15.75" customHeight="1" x14ac:dyDescent="0.35">
      <c r="F787" s="7"/>
      <c r="G787" s="7"/>
      <c r="P787" s="2"/>
    </row>
    <row r="788" spans="6:16" ht="15.75" customHeight="1" x14ac:dyDescent="0.35">
      <c r="F788" s="7"/>
      <c r="G788" s="7"/>
      <c r="P788" s="2"/>
    </row>
    <row r="789" spans="6:16" ht="15.75" customHeight="1" x14ac:dyDescent="0.35">
      <c r="F789" s="7"/>
      <c r="G789" s="7"/>
      <c r="P789" s="2"/>
    </row>
    <row r="790" spans="6:16" ht="15.75" customHeight="1" x14ac:dyDescent="0.35">
      <c r="F790" s="7"/>
      <c r="G790" s="7"/>
      <c r="P790" s="2"/>
    </row>
    <row r="791" spans="6:16" ht="15.75" customHeight="1" x14ac:dyDescent="0.35">
      <c r="F791" s="7"/>
      <c r="G791" s="7"/>
      <c r="P791" s="2"/>
    </row>
    <row r="792" spans="6:16" ht="15.75" customHeight="1" x14ac:dyDescent="0.35">
      <c r="F792" s="7"/>
      <c r="G792" s="7"/>
      <c r="P792" s="2"/>
    </row>
    <row r="793" spans="6:16" ht="15.75" customHeight="1" x14ac:dyDescent="0.35">
      <c r="F793" s="7"/>
      <c r="G793" s="7"/>
      <c r="P793" s="2"/>
    </row>
    <row r="794" spans="6:16" ht="15.75" customHeight="1" x14ac:dyDescent="0.35">
      <c r="F794" s="7"/>
      <c r="G794" s="7"/>
      <c r="P794" s="2"/>
    </row>
    <row r="795" spans="6:16" ht="15.75" customHeight="1" x14ac:dyDescent="0.35">
      <c r="F795" s="7"/>
      <c r="G795" s="7"/>
      <c r="P795" s="2"/>
    </row>
    <row r="796" spans="6:16" ht="15.75" customHeight="1" x14ac:dyDescent="0.35">
      <c r="F796" s="7"/>
      <c r="G796" s="7"/>
      <c r="P796" s="2"/>
    </row>
    <row r="797" spans="6:16" ht="15.75" customHeight="1" x14ac:dyDescent="0.35">
      <c r="F797" s="7"/>
      <c r="G797" s="7"/>
      <c r="P797" s="2"/>
    </row>
    <row r="798" spans="6:16" ht="15.75" customHeight="1" x14ac:dyDescent="0.35">
      <c r="F798" s="7"/>
      <c r="G798" s="7"/>
      <c r="P798" s="2"/>
    </row>
    <row r="799" spans="6:16" ht="15.75" customHeight="1" x14ac:dyDescent="0.35">
      <c r="F799" s="7"/>
      <c r="G799" s="7"/>
      <c r="P799" s="2"/>
    </row>
    <row r="800" spans="6:16" ht="15.75" customHeight="1" x14ac:dyDescent="0.35">
      <c r="F800" s="7"/>
      <c r="G800" s="7"/>
      <c r="P800" s="2"/>
    </row>
    <row r="801" spans="6:16" ht="15.75" customHeight="1" x14ac:dyDescent="0.35">
      <c r="F801" s="7"/>
      <c r="G801" s="7"/>
      <c r="P801" s="2"/>
    </row>
    <row r="802" spans="6:16" ht="15.75" customHeight="1" x14ac:dyDescent="0.35">
      <c r="F802" s="7"/>
      <c r="G802" s="7"/>
      <c r="P802" s="2"/>
    </row>
    <row r="803" spans="6:16" ht="15.75" customHeight="1" x14ac:dyDescent="0.35">
      <c r="F803" s="7"/>
      <c r="G803" s="7"/>
      <c r="P803" s="2"/>
    </row>
    <row r="804" spans="6:16" ht="15.75" customHeight="1" x14ac:dyDescent="0.35">
      <c r="F804" s="7"/>
      <c r="G804" s="7"/>
      <c r="P804" s="2"/>
    </row>
    <row r="805" spans="6:16" ht="15.75" customHeight="1" x14ac:dyDescent="0.35">
      <c r="F805" s="7"/>
      <c r="G805" s="7"/>
      <c r="P805" s="2"/>
    </row>
    <row r="806" spans="6:16" ht="15.75" customHeight="1" x14ac:dyDescent="0.35">
      <c r="F806" s="7"/>
      <c r="G806" s="7"/>
      <c r="P806" s="2"/>
    </row>
    <row r="807" spans="6:16" ht="15.75" customHeight="1" x14ac:dyDescent="0.35">
      <c r="F807" s="7"/>
      <c r="G807" s="7"/>
      <c r="P807" s="2"/>
    </row>
    <row r="808" spans="6:16" ht="15.75" customHeight="1" x14ac:dyDescent="0.35">
      <c r="F808" s="7"/>
      <c r="G808" s="7"/>
      <c r="P808" s="2"/>
    </row>
    <row r="809" spans="6:16" ht="15.75" customHeight="1" x14ac:dyDescent="0.35">
      <c r="F809" s="7"/>
      <c r="G809" s="7"/>
      <c r="P809" s="2"/>
    </row>
    <row r="810" spans="6:16" ht="15.75" customHeight="1" x14ac:dyDescent="0.35">
      <c r="F810" s="7"/>
      <c r="G810" s="7"/>
      <c r="P810" s="2"/>
    </row>
    <row r="811" spans="6:16" ht="15.75" customHeight="1" x14ac:dyDescent="0.35">
      <c r="F811" s="7"/>
      <c r="G811" s="7"/>
      <c r="P811" s="2"/>
    </row>
    <row r="812" spans="6:16" ht="15.75" customHeight="1" x14ac:dyDescent="0.35">
      <c r="F812" s="7"/>
      <c r="G812" s="7"/>
      <c r="P812" s="2"/>
    </row>
    <row r="813" spans="6:16" ht="15.75" customHeight="1" x14ac:dyDescent="0.35">
      <c r="F813" s="7"/>
      <c r="G813" s="7"/>
      <c r="P813" s="2"/>
    </row>
    <row r="814" spans="6:16" ht="15.75" customHeight="1" x14ac:dyDescent="0.35">
      <c r="F814" s="7"/>
      <c r="G814" s="7"/>
      <c r="P814" s="2"/>
    </row>
    <row r="815" spans="6:16" ht="15.75" customHeight="1" x14ac:dyDescent="0.35">
      <c r="F815" s="7"/>
      <c r="G815" s="7"/>
      <c r="P815" s="2"/>
    </row>
    <row r="816" spans="6:16" ht="15.75" customHeight="1" x14ac:dyDescent="0.35">
      <c r="F816" s="7"/>
      <c r="G816" s="7"/>
      <c r="P816" s="2"/>
    </row>
    <row r="817" spans="6:16" ht="15.75" customHeight="1" x14ac:dyDescent="0.35">
      <c r="F817" s="7"/>
      <c r="G817" s="7"/>
      <c r="P817" s="2"/>
    </row>
    <row r="818" spans="6:16" ht="15.75" customHeight="1" x14ac:dyDescent="0.35">
      <c r="F818" s="7"/>
      <c r="G818" s="7"/>
      <c r="P818" s="2"/>
    </row>
    <row r="819" spans="6:16" ht="15.75" customHeight="1" x14ac:dyDescent="0.35">
      <c r="F819" s="7"/>
      <c r="G819" s="7"/>
      <c r="P819" s="2"/>
    </row>
    <row r="820" spans="6:16" ht="15.75" customHeight="1" x14ac:dyDescent="0.35">
      <c r="F820" s="7"/>
      <c r="G820" s="7"/>
      <c r="P820" s="2"/>
    </row>
    <row r="821" spans="6:16" ht="15.75" customHeight="1" x14ac:dyDescent="0.35">
      <c r="F821" s="7"/>
      <c r="G821" s="7"/>
      <c r="P821" s="2"/>
    </row>
    <row r="822" spans="6:16" ht="15.75" customHeight="1" x14ac:dyDescent="0.35">
      <c r="F822" s="7"/>
      <c r="G822" s="7"/>
      <c r="P822" s="2"/>
    </row>
    <row r="823" spans="6:16" ht="15.75" customHeight="1" x14ac:dyDescent="0.35">
      <c r="F823" s="7"/>
      <c r="G823" s="7"/>
      <c r="P823" s="2"/>
    </row>
    <row r="824" spans="6:16" ht="15.75" customHeight="1" x14ac:dyDescent="0.35">
      <c r="F824" s="7"/>
      <c r="G824" s="7"/>
      <c r="P824" s="2"/>
    </row>
    <row r="825" spans="6:16" ht="15.75" customHeight="1" x14ac:dyDescent="0.35">
      <c r="F825" s="7"/>
      <c r="G825" s="7"/>
      <c r="P825" s="2"/>
    </row>
    <row r="826" spans="6:16" ht="15.75" customHeight="1" x14ac:dyDescent="0.35">
      <c r="F826" s="7"/>
      <c r="G826" s="7"/>
      <c r="P826" s="2"/>
    </row>
    <row r="827" spans="6:16" ht="15.75" customHeight="1" x14ac:dyDescent="0.35">
      <c r="F827" s="7"/>
      <c r="G827" s="7"/>
      <c r="P827" s="2"/>
    </row>
    <row r="828" spans="6:16" ht="15.75" customHeight="1" x14ac:dyDescent="0.35">
      <c r="F828" s="7"/>
      <c r="G828" s="7"/>
      <c r="P828" s="2"/>
    </row>
    <row r="829" spans="6:16" ht="15.75" customHeight="1" x14ac:dyDescent="0.35">
      <c r="F829" s="7"/>
      <c r="G829" s="7"/>
      <c r="P829" s="2"/>
    </row>
    <row r="830" spans="6:16" ht="15.75" customHeight="1" x14ac:dyDescent="0.35">
      <c r="F830" s="7"/>
      <c r="G830" s="7"/>
      <c r="P830" s="2"/>
    </row>
    <row r="831" spans="6:16" ht="15.75" customHeight="1" x14ac:dyDescent="0.35">
      <c r="F831" s="7"/>
      <c r="G831" s="7"/>
      <c r="P831" s="2"/>
    </row>
    <row r="832" spans="6:16" ht="15.75" customHeight="1" x14ac:dyDescent="0.35">
      <c r="F832" s="7"/>
      <c r="G832" s="7"/>
      <c r="P832" s="2"/>
    </row>
    <row r="833" spans="6:16" ht="15.75" customHeight="1" x14ac:dyDescent="0.35">
      <c r="F833" s="7"/>
      <c r="G833" s="7"/>
      <c r="P833" s="2"/>
    </row>
    <row r="834" spans="6:16" ht="15.75" customHeight="1" x14ac:dyDescent="0.35">
      <c r="F834" s="7"/>
      <c r="G834" s="7"/>
      <c r="P834" s="2"/>
    </row>
    <row r="835" spans="6:16" ht="15.75" customHeight="1" x14ac:dyDescent="0.35">
      <c r="F835" s="7"/>
      <c r="G835" s="7"/>
      <c r="P835" s="2"/>
    </row>
    <row r="836" spans="6:16" ht="15.75" customHeight="1" x14ac:dyDescent="0.35">
      <c r="F836" s="7"/>
      <c r="G836" s="7"/>
      <c r="P836" s="2"/>
    </row>
    <row r="837" spans="6:16" ht="15.75" customHeight="1" x14ac:dyDescent="0.35">
      <c r="F837" s="7"/>
      <c r="G837" s="7"/>
      <c r="P837" s="2"/>
    </row>
    <row r="838" spans="6:16" ht="15.75" customHeight="1" x14ac:dyDescent="0.35">
      <c r="F838" s="7"/>
      <c r="G838" s="7"/>
      <c r="P838" s="2"/>
    </row>
    <row r="839" spans="6:16" ht="15.75" customHeight="1" x14ac:dyDescent="0.35">
      <c r="F839" s="7"/>
      <c r="G839" s="7"/>
      <c r="P839" s="2"/>
    </row>
    <row r="840" spans="6:16" ht="15.75" customHeight="1" x14ac:dyDescent="0.35">
      <c r="F840" s="7"/>
      <c r="G840" s="7"/>
      <c r="P840" s="2"/>
    </row>
    <row r="841" spans="6:16" ht="15.75" customHeight="1" x14ac:dyDescent="0.35">
      <c r="F841" s="7"/>
      <c r="G841" s="7"/>
      <c r="P841" s="2"/>
    </row>
    <row r="842" spans="6:16" ht="15.75" customHeight="1" x14ac:dyDescent="0.35">
      <c r="F842" s="7"/>
      <c r="G842" s="7"/>
      <c r="P842" s="2"/>
    </row>
    <row r="843" spans="6:16" ht="15.75" customHeight="1" x14ac:dyDescent="0.35">
      <c r="F843" s="7"/>
      <c r="G843" s="7"/>
      <c r="P843" s="2"/>
    </row>
    <row r="844" spans="6:16" ht="15.75" customHeight="1" x14ac:dyDescent="0.35">
      <c r="F844" s="7"/>
      <c r="G844" s="7"/>
      <c r="P844" s="2"/>
    </row>
    <row r="845" spans="6:16" ht="15.75" customHeight="1" x14ac:dyDescent="0.35">
      <c r="F845" s="7"/>
      <c r="G845" s="7"/>
      <c r="P845" s="2"/>
    </row>
    <row r="846" spans="6:16" ht="15.75" customHeight="1" x14ac:dyDescent="0.35">
      <c r="F846" s="7"/>
      <c r="G846" s="7"/>
      <c r="P846" s="2"/>
    </row>
    <row r="847" spans="6:16" ht="15.75" customHeight="1" x14ac:dyDescent="0.35">
      <c r="F847" s="7"/>
      <c r="G847" s="7"/>
      <c r="P847" s="2"/>
    </row>
    <row r="848" spans="6:16" ht="15.75" customHeight="1" x14ac:dyDescent="0.35">
      <c r="F848" s="7"/>
      <c r="G848" s="7"/>
      <c r="P848" s="2"/>
    </row>
    <row r="849" spans="6:16" ht="15.75" customHeight="1" x14ac:dyDescent="0.35">
      <c r="F849" s="7"/>
      <c r="G849" s="7"/>
      <c r="P849" s="2"/>
    </row>
    <row r="850" spans="6:16" ht="15.75" customHeight="1" x14ac:dyDescent="0.35">
      <c r="F850" s="7"/>
      <c r="G850" s="7"/>
      <c r="P850" s="2"/>
    </row>
    <row r="851" spans="6:16" ht="15.75" customHeight="1" x14ac:dyDescent="0.35">
      <c r="F851" s="7"/>
      <c r="G851" s="7"/>
      <c r="P851" s="2"/>
    </row>
    <row r="852" spans="6:16" ht="15.75" customHeight="1" x14ac:dyDescent="0.35">
      <c r="F852" s="7"/>
      <c r="G852" s="7"/>
      <c r="P852" s="2"/>
    </row>
    <row r="853" spans="6:16" ht="15.75" customHeight="1" x14ac:dyDescent="0.35">
      <c r="F853" s="7"/>
      <c r="G853" s="7"/>
      <c r="P853" s="2"/>
    </row>
    <row r="854" spans="6:16" ht="15.75" customHeight="1" x14ac:dyDescent="0.35">
      <c r="F854" s="7"/>
      <c r="G854" s="7"/>
      <c r="P854" s="2"/>
    </row>
    <row r="855" spans="6:16" ht="15.75" customHeight="1" x14ac:dyDescent="0.35">
      <c r="F855" s="7"/>
      <c r="G855" s="7"/>
      <c r="P855" s="2"/>
    </row>
    <row r="856" spans="6:16" ht="15.75" customHeight="1" x14ac:dyDescent="0.35">
      <c r="F856" s="7"/>
      <c r="G856" s="7"/>
      <c r="P856" s="2"/>
    </row>
    <row r="857" spans="6:16" ht="15.75" customHeight="1" x14ac:dyDescent="0.35">
      <c r="F857" s="7"/>
      <c r="G857" s="7"/>
      <c r="P857" s="2"/>
    </row>
    <row r="858" spans="6:16" ht="15.75" customHeight="1" x14ac:dyDescent="0.35">
      <c r="F858" s="7"/>
      <c r="G858" s="7"/>
      <c r="P858" s="2"/>
    </row>
    <row r="859" spans="6:16" ht="15.75" customHeight="1" x14ac:dyDescent="0.35">
      <c r="F859" s="7"/>
      <c r="G859" s="7"/>
      <c r="P859" s="2"/>
    </row>
    <row r="860" spans="6:16" ht="15.75" customHeight="1" x14ac:dyDescent="0.35">
      <c r="F860" s="7"/>
      <c r="G860" s="7"/>
      <c r="P860" s="2"/>
    </row>
    <row r="861" spans="6:16" ht="15.75" customHeight="1" x14ac:dyDescent="0.35">
      <c r="F861" s="7"/>
      <c r="G861" s="7"/>
      <c r="P861" s="2"/>
    </row>
    <row r="862" spans="6:16" ht="15.75" customHeight="1" x14ac:dyDescent="0.35">
      <c r="F862" s="7"/>
      <c r="G862" s="7"/>
      <c r="P862" s="2"/>
    </row>
    <row r="863" spans="6:16" ht="15.75" customHeight="1" x14ac:dyDescent="0.35">
      <c r="F863" s="7"/>
      <c r="G863" s="7"/>
      <c r="P863" s="2"/>
    </row>
    <row r="864" spans="6:16" ht="15.75" customHeight="1" x14ac:dyDescent="0.35">
      <c r="F864" s="7"/>
      <c r="G864" s="7"/>
      <c r="P864" s="2"/>
    </row>
    <row r="865" spans="6:16" ht="15.75" customHeight="1" x14ac:dyDescent="0.35">
      <c r="F865" s="7"/>
      <c r="G865" s="7"/>
      <c r="P865" s="2"/>
    </row>
    <row r="866" spans="6:16" ht="15.75" customHeight="1" x14ac:dyDescent="0.35">
      <c r="F866" s="7"/>
      <c r="G866" s="7"/>
      <c r="P866" s="2"/>
    </row>
    <row r="867" spans="6:16" ht="15.75" customHeight="1" x14ac:dyDescent="0.35">
      <c r="F867" s="7"/>
      <c r="G867" s="7"/>
      <c r="P867" s="2"/>
    </row>
    <row r="868" spans="6:16" ht="15.75" customHeight="1" x14ac:dyDescent="0.35">
      <c r="F868" s="7"/>
      <c r="G868" s="7"/>
      <c r="P868" s="2"/>
    </row>
    <row r="869" spans="6:16" ht="15.75" customHeight="1" x14ac:dyDescent="0.35">
      <c r="F869" s="7"/>
      <c r="G869" s="7"/>
      <c r="P869" s="2"/>
    </row>
    <row r="870" spans="6:16" ht="15.75" customHeight="1" x14ac:dyDescent="0.35">
      <c r="F870" s="7"/>
      <c r="G870" s="7"/>
      <c r="P870" s="2"/>
    </row>
    <row r="871" spans="6:16" ht="15.75" customHeight="1" x14ac:dyDescent="0.35">
      <c r="F871" s="7"/>
      <c r="G871" s="7"/>
      <c r="P871" s="2"/>
    </row>
    <row r="872" spans="6:16" ht="15.75" customHeight="1" x14ac:dyDescent="0.35">
      <c r="F872" s="7"/>
      <c r="G872" s="7"/>
      <c r="P872" s="2"/>
    </row>
    <row r="873" spans="6:16" ht="15.75" customHeight="1" x14ac:dyDescent="0.35">
      <c r="F873" s="7"/>
      <c r="G873" s="7"/>
      <c r="P873" s="2"/>
    </row>
    <row r="874" spans="6:16" ht="15.75" customHeight="1" x14ac:dyDescent="0.35">
      <c r="F874" s="7"/>
      <c r="G874" s="7"/>
      <c r="P874" s="2"/>
    </row>
    <row r="875" spans="6:16" ht="15.75" customHeight="1" x14ac:dyDescent="0.35">
      <c r="F875" s="7"/>
      <c r="G875" s="7"/>
      <c r="P875" s="2"/>
    </row>
    <row r="876" spans="6:16" ht="15.75" customHeight="1" x14ac:dyDescent="0.35">
      <c r="F876" s="7"/>
      <c r="G876" s="7"/>
      <c r="P876" s="2"/>
    </row>
    <row r="877" spans="6:16" ht="15.75" customHeight="1" x14ac:dyDescent="0.35">
      <c r="F877" s="7"/>
      <c r="G877" s="7"/>
      <c r="P877" s="2"/>
    </row>
    <row r="878" spans="6:16" ht="15.75" customHeight="1" x14ac:dyDescent="0.35">
      <c r="F878" s="7"/>
      <c r="G878" s="7"/>
      <c r="P878" s="2"/>
    </row>
    <row r="879" spans="6:16" ht="15.75" customHeight="1" x14ac:dyDescent="0.35">
      <c r="F879" s="7"/>
      <c r="G879" s="7"/>
      <c r="P879" s="2"/>
    </row>
    <row r="880" spans="6:16" ht="15.75" customHeight="1" x14ac:dyDescent="0.35">
      <c r="F880" s="7"/>
      <c r="G880" s="7"/>
      <c r="P880" s="2"/>
    </row>
    <row r="881" spans="6:16" ht="15.75" customHeight="1" x14ac:dyDescent="0.35">
      <c r="F881" s="7"/>
      <c r="G881" s="7"/>
      <c r="P881" s="2"/>
    </row>
    <row r="882" spans="6:16" ht="15.75" customHeight="1" x14ac:dyDescent="0.35">
      <c r="F882" s="7"/>
      <c r="G882" s="7"/>
      <c r="P882" s="2"/>
    </row>
    <row r="883" spans="6:16" ht="15.75" customHeight="1" x14ac:dyDescent="0.35">
      <c r="F883" s="7"/>
      <c r="G883" s="7"/>
      <c r="P883" s="2"/>
    </row>
    <row r="884" spans="6:16" ht="15.75" customHeight="1" x14ac:dyDescent="0.35">
      <c r="F884" s="7"/>
      <c r="G884" s="7"/>
      <c r="P884" s="2"/>
    </row>
    <row r="885" spans="6:16" ht="15.75" customHeight="1" x14ac:dyDescent="0.35">
      <c r="F885" s="7"/>
      <c r="G885" s="7"/>
      <c r="P885" s="2"/>
    </row>
    <row r="886" spans="6:16" ht="15.75" customHeight="1" x14ac:dyDescent="0.35">
      <c r="F886" s="7"/>
      <c r="G886" s="7"/>
      <c r="P886" s="2"/>
    </row>
    <row r="887" spans="6:16" ht="15.75" customHeight="1" x14ac:dyDescent="0.35">
      <c r="F887" s="7"/>
      <c r="G887" s="7"/>
      <c r="P887" s="2"/>
    </row>
    <row r="888" spans="6:16" ht="15.75" customHeight="1" x14ac:dyDescent="0.35">
      <c r="F888" s="7"/>
      <c r="G888" s="7"/>
      <c r="P888" s="2"/>
    </row>
    <row r="889" spans="6:16" ht="15.75" customHeight="1" x14ac:dyDescent="0.35">
      <c r="F889" s="7"/>
      <c r="G889" s="7"/>
      <c r="P889" s="2"/>
    </row>
    <row r="890" spans="6:16" ht="15.75" customHeight="1" x14ac:dyDescent="0.35">
      <c r="F890" s="7"/>
      <c r="G890" s="7"/>
      <c r="P890" s="2"/>
    </row>
    <row r="891" spans="6:16" ht="15.75" customHeight="1" x14ac:dyDescent="0.35">
      <c r="F891" s="7"/>
      <c r="G891" s="7"/>
      <c r="P891" s="2"/>
    </row>
    <row r="892" spans="6:16" ht="15.75" customHeight="1" x14ac:dyDescent="0.35">
      <c r="F892" s="7"/>
      <c r="G892" s="7"/>
      <c r="P892" s="2"/>
    </row>
    <row r="893" spans="6:16" ht="15.75" customHeight="1" x14ac:dyDescent="0.35">
      <c r="F893" s="7"/>
      <c r="G893" s="7"/>
      <c r="P893" s="2"/>
    </row>
    <row r="894" spans="6:16" ht="15.75" customHeight="1" x14ac:dyDescent="0.35">
      <c r="F894" s="7"/>
      <c r="G894" s="7"/>
      <c r="P894" s="2"/>
    </row>
    <row r="895" spans="6:16" ht="15.75" customHeight="1" x14ac:dyDescent="0.35">
      <c r="F895" s="7"/>
      <c r="G895" s="7"/>
      <c r="P895" s="2"/>
    </row>
    <row r="896" spans="6:16" ht="15.75" customHeight="1" x14ac:dyDescent="0.35">
      <c r="F896" s="7"/>
      <c r="G896" s="7"/>
      <c r="P896" s="2"/>
    </row>
    <row r="897" spans="6:16" ht="15.75" customHeight="1" x14ac:dyDescent="0.35">
      <c r="F897" s="7"/>
      <c r="G897" s="7"/>
      <c r="P897" s="2"/>
    </row>
    <row r="898" spans="6:16" ht="15.75" customHeight="1" x14ac:dyDescent="0.35">
      <c r="F898" s="7"/>
      <c r="G898" s="7"/>
      <c r="P898" s="2"/>
    </row>
    <row r="899" spans="6:16" ht="15.75" customHeight="1" x14ac:dyDescent="0.35">
      <c r="F899" s="7"/>
      <c r="G899" s="7"/>
      <c r="P899" s="2"/>
    </row>
    <row r="900" spans="6:16" ht="15.75" customHeight="1" x14ac:dyDescent="0.35">
      <c r="F900" s="7"/>
      <c r="G900" s="7"/>
      <c r="P900" s="2"/>
    </row>
    <row r="901" spans="6:16" ht="15.75" customHeight="1" x14ac:dyDescent="0.35">
      <c r="F901" s="7"/>
      <c r="G901" s="7"/>
      <c r="P901" s="2"/>
    </row>
    <row r="902" spans="6:16" ht="15.75" customHeight="1" x14ac:dyDescent="0.35">
      <c r="F902" s="7"/>
      <c r="G902" s="7"/>
      <c r="P902" s="2"/>
    </row>
    <row r="903" spans="6:16" ht="15.75" customHeight="1" x14ac:dyDescent="0.35">
      <c r="F903" s="7"/>
      <c r="G903" s="7"/>
      <c r="P903" s="2"/>
    </row>
    <row r="904" spans="6:16" ht="15.75" customHeight="1" x14ac:dyDescent="0.35">
      <c r="F904" s="7"/>
      <c r="G904" s="7"/>
      <c r="P904" s="2"/>
    </row>
    <row r="905" spans="6:16" ht="15.75" customHeight="1" x14ac:dyDescent="0.35">
      <c r="F905" s="7"/>
      <c r="G905" s="7"/>
      <c r="P905" s="2"/>
    </row>
    <row r="906" spans="6:16" ht="15.75" customHeight="1" x14ac:dyDescent="0.35">
      <c r="F906" s="7"/>
      <c r="G906" s="7"/>
      <c r="P906" s="2"/>
    </row>
    <row r="907" spans="6:16" ht="15.75" customHeight="1" x14ac:dyDescent="0.35">
      <c r="F907" s="7"/>
      <c r="G907" s="7"/>
      <c r="P907" s="2"/>
    </row>
    <row r="908" spans="6:16" ht="15.75" customHeight="1" x14ac:dyDescent="0.35">
      <c r="F908" s="7"/>
      <c r="G908" s="7"/>
      <c r="P908" s="2"/>
    </row>
    <row r="909" spans="6:16" ht="15.75" customHeight="1" x14ac:dyDescent="0.35">
      <c r="F909" s="7"/>
      <c r="G909" s="7"/>
      <c r="P909" s="2"/>
    </row>
    <row r="910" spans="6:16" ht="15.75" customHeight="1" x14ac:dyDescent="0.35">
      <c r="F910" s="7"/>
      <c r="G910" s="7"/>
      <c r="P910" s="2"/>
    </row>
    <row r="911" spans="6:16" ht="15.75" customHeight="1" x14ac:dyDescent="0.35">
      <c r="F911" s="7"/>
      <c r="G911" s="7"/>
      <c r="P911" s="2"/>
    </row>
    <row r="912" spans="6:16" ht="15.75" customHeight="1" x14ac:dyDescent="0.35">
      <c r="F912" s="7"/>
      <c r="G912" s="7"/>
      <c r="P912" s="2"/>
    </row>
    <row r="913" spans="6:16" ht="15.75" customHeight="1" x14ac:dyDescent="0.35">
      <c r="F913" s="7"/>
      <c r="G913" s="7"/>
      <c r="P913" s="2"/>
    </row>
    <row r="914" spans="6:16" ht="15.75" customHeight="1" x14ac:dyDescent="0.35">
      <c r="F914" s="7"/>
      <c r="G914" s="7"/>
      <c r="P914" s="2"/>
    </row>
    <row r="915" spans="6:16" ht="15.75" customHeight="1" x14ac:dyDescent="0.35">
      <c r="F915" s="7"/>
      <c r="G915" s="7"/>
      <c r="P915" s="2"/>
    </row>
    <row r="916" spans="6:16" ht="15.75" customHeight="1" x14ac:dyDescent="0.35">
      <c r="F916" s="7"/>
      <c r="G916" s="7"/>
      <c r="P916" s="2"/>
    </row>
    <row r="917" spans="6:16" ht="15.75" customHeight="1" x14ac:dyDescent="0.35">
      <c r="F917" s="7"/>
      <c r="G917" s="7"/>
      <c r="P917" s="2"/>
    </row>
    <row r="918" spans="6:16" ht="15.75" customHeight="1" x14ac:dyDescent="0.35">
      <c r="F918" s="7"/>
      <c r="G918" s="7"/>
      <c r="P918" s="2"/>
    </row>
    <row r="919" spans="6:16" ht="15.75" customHeight="1" x14ac:dyDescent="0.35">
      <c r="F919" s="7"/>
      <c r="G919" s="7"/>
      <c r="P919" s="2"/>
    </row>
    <row r="920" spans="6:16" ht="15.75" customHeight="1" x14ac:dyDescent="0.35">
      <c r="F920" s="7"/>
      <c r="G920" s="7"/>
      <c r="P920" s="2"/>
    </row>
    <row r="921" spans="6:16" ht="15.75" customHeight="1" x14ac:dyDescent="0.35">
      <c r="F921" s="7"/>
      <c r="G921" s="7"/>
      <c r="P921" s="2"/>
    </row>
    <row r="922" spans="6:16" ht="15.75" customHeight="1" x14ac:dyDescent="0.35">
      <c r="F922" s="7"/>
      <c r="G922" s="7"/>
      <c r="P922" s="2"/>
    </row>
    <row r="923" spans="6:16" ht="15.75" customHeight="1" x14ac:dyDescent="0.35">
      <c r="F923" s="7"/>
      <c r="G923" s="7"/>
      <c r="P923" s="2"/>
    </row>
    <row r="924" spans="6:16" ht="15.75" customHeight="1" x14ac:dyDescent="0.35">
      <c r="F924" s="7"/>
      <c r="G924" s="7"/>
      <c r="P924" s="2"/>
    </row>
    <row r="925" spans="6:16" ht="15.75" customHeight="1" x14ac:dyDescent="0.35">
      <c r="F925" s="7"/>
      <c r="G925" s="7"/>
      <c r="P925" s="2"/>
    </row>
    <row r="926" spans="6:16" ht="15.75" customHeight="1" x14ac:dyDescent="0.35">
      <c r="F926" s="7"/>
      <c r="G926" s="7"/>
      <c r="P926" s="2"/>
    </row>
    <row r="927" spans="6:16" ht="15.75" customHeight="1" x14ac:dyDescent="0.35">
      <c r="F927" s="7"/>
      <c r="G927" s="7"/>
      <c r="P927" s="2"/>
    </row>
    <row r="928" spans="6:16" ht="15.75" customHeight="1" x14ac:dyDescent="0.35">
      <c r="F928" s="7"/>
      <c r="G928" s="7"/>
      <c r="P928" s="2"/>
    </row>
    <row r="929" spans="6:16" ht="15.75" customHeight="1" x14ac:dyDescent="0.35">
      <c r="F929" s="7"/>
      <c r="G929" s="7"/>
      <c r="P929" s="2"/>
    </row>
    <row r="930" spans="6:16" ht="15.75" customHeight="1" x14ac:dyDescent="0.35">
      <c r="F930" s="7"/>
      <c r="G930" s="7"/>
      <c r="P930" s="2"/>
    </row>
    <row r="931" spans="6:16" ht="15.75" customHeight="1" x14ac:dyDescent="0.35">
      <c r="F931" s="7"/>
      <c r="G931" s="7"/>
      <c r="P931" s="2"/>
    </row>
    <row r="932" spans="6:16" ht="15.75" customHeight="1" x14ac:dyDescent="0.35">
      <c r="F932" s="7"/>
      <c r="G932" s="7"/>
      <c r="P932" s="2"/>
    </row>
    <row r="933" spans="6:16" ht="15.75" customHeight="1" x14ac:dyDescent="0.35">
      <c r="F933" s="7"/>
      <c r="G933" s="7"/>
      <c r="P933" s="2"/>
    </row>
    <row r="934" spans="6:16" ht="15.75" customHeight="1" x14ac:dyDescent="0.35">
      <c r="F934" s="7"/>
      <c r="G934" s="7"/>
      <c r="P934" s="2"/>
    </row>
    <row r="935" spans="6:16" ht="15.75" customHeight="1" x14ac:dyDescent="0.35">
      <c r="F935" s="7"/>
      <c r="G935" s="7"/>
      <c r="P935" s="2"/>
    </row>
    <row r="936" spans="6:16" ht="15.75" customHeight="1" x14ac:dyDescent="0.35">
      <c r="F936" s="7"/>
      <c r="G936" s="7"/>
      <c r="P936" s="2"/>
    </row>
    <row r="937" spans="6:16" ht="15.75" customHeight="1" x14ac:dyDescent="0.35">
      <c r="F937" s="7"/>
      <c r="G937" s="7"/>
      <c r="P937" s="2"/>
    </row>
    <row r="938" spans="6:16" ht="15.75" customHeight="1" x14ac:dyDescent="0.35">
      <c r="F938" s="7"/>
      <c r="G938" s="7"/>
      <c r="P938" s="2"/>
    </row>
    <row r="939" spans="6:16" ht="15.75" customHeight="1" x14ac:dyDescent="0.35">
      <c r="F939" s="7"/>
      <c r="G939" s="7"/>
      <c r="P939" s="2"/>
    </row>
    <row r="940" spans="6:16" ht="15.75" customHeight="1" x14ac:dyDescent="0.35">
      <c r="F940" s="7"/>
      <c r="G940" s="7"/>
      <c r="P940" s="2"/>
    </row>
    <row r="941" spans="6:16" ht="15.75" customHeight="1" x14ac:dyDescent="0.35">
      <c r="F941" s="7"/>
      <c r="G941" s="7"/>
      <c r="P941" s="2"/>
    </row>
    <row r="942" spans="6:16" ht="15.75" customHeight="1" x14ac:dyDescent="0.35">
      <c r="F942" s="7"/>
      <c r="G942" s="7"/>
      <c r="P942" s="2"/>
    </row>
    <row r="943" spans="6:16" ht="15.75" customHeight="1" x14ac:dyDescent="0.35">
      <c r="F943" s="7"/>
      <c r="G943" s="7"/>
      <c r="P943" s="2"/>
    </row>
    <row r="944" spans="6:16" ht="15.75" customHeight="1" x14ac:dyDescent="0.35">
      <c r="F944" s="7"/>
      <c r="G944" s="7"/>
      <c r="P944" s="2"/>
    </row>
    <row r="945" spans="6:16" ht="15.75" customHeight="1" x14ac:dyDescent="0.35">
      <c r="F945" s="7"/>
      <c r="G945" s="7"/>
      <c r="P945" s="2"/>
    </row>
    <row r="946" spans="6:16" ht="15.75" customHeight="1" x14ac:dyDescent="0.35">
      <c r="F946" s="7"/>
      <c r="G946" s="7"/>
      <c r="P946" s="2"/>
    </row>
    <row r="947" spans="6:16" ht="15.75" customHeight="1" x14ac:dyDescent="0.35">
      <c r="F947" s="7"/>
      <c r="G947" s="7"/>
      <c r="P947" s="2"/>
    </row>
    <row r="948" spans="6:16" ht="15.75" customHeight="1" x14ac:dyDescent="0.35">
      <c r="F948" s="7"/>
      <c r="G948" s="7"/>
      <c r="P948" s="2"/>
    </row>
    <row r="949" spans="6:16" ht="15.75" customHeight="1" x14ac:dyDescent="0.35">
      <c r="F949" s="7"/>
      <c r="G949" s="7"/>
      <c r="P949" s="2"/>
    </row>
    <row r="950" spans="6:16" ht="15.75" customHeight="1" x14ac:dyDescent="0.35">
      <c r="F950" s="7"/>
      <c r="G950" s="7"/>
      <c r="P950" s="2"/>
    </row>
    <row r="951" spans="6:16" ht="15.75" customHeight="1" x14ac:dyDescent="0.35">
      <c r="F951" s="7"/>
      <c r="G951" s="7"/>
      <c r="P951" s="2"/>
    </row>
    <row r="952" spans="6:16" ht="15.75" customHeight="1" x14ac:dyDescent="0.35">
      <c r="F952" s="7"/>
      <c r="G952" s="7"/>
      <c r="P952" s="2"/>
    </row>
    <row r="953" spans="6:16" ht="15.75" customHeight="1" x14ac:dyDescent="0.35">
      <c r="F953" s="7"/>
      <c r="G953" s="7"/>
      <c r="P953" s="2"/>
    </row>
    <row r="954" spans="6:16" ht="15.75" customHeight="1" x14ac:dyDescent="0.35">
      <c r="F954" s="7"/>
      <c r="G954" s="7"/>
      <c r="P954" s="2"/>
    </row>
    <row r="955" spans="6:16" ht="15.75" customHeight="1" x14ac:dyDescent="0.35">
      <c r="F955" s="7"/>
      <c r="G955" s="7"/>
      <c r="P955" s="2"/>
    </row>
    <row r="956" spans="6:16" ht="15.75" customHeight="1" x14ac:dyDescent="0.35">
      <c r="F956" s="7"/>
      <c r="G956" s="7"/>
      <c r="P956" s="2"/>
    </row>
    <row r="957" spans="6:16" ht="15.75" customHeight="1" x14ac:dyDescent="0.35">
      <c r="F957" s="7"/>
      <c r="G957" s="7"/>
      <c r="P957" s="2"/>
    </row>
    <row r="958" spans="6:16" ht="15.75" customHeight="1" x14ac:dyDescent="0.35">
      <c r="F958" s="7"/>
      <c r="G958" s="7"/>
      <c r="P958" s="2"/>
    </row>
    <row r="959" spans="6:16" ht="15.75" customHeight="1" x14ac:dyDescent="0.35">
      <c r="F959" s="7"/>
      <c r="G959" s="7"/>
      <c r="P959" s="2"/>
    </row>
    <row r="960" spans="6:16" ht="15.75" customHeight="1" x14ac:dyDescent="0.35">
      <c r="F960" s="7"/>
      <c r="G960" s="7"/>
      <c r="P960" s="2"/>
    </row>
    <row r="961" spans="6:16" ht="15.75" customHeight="1" x14ac:dyDescent="0.35">
      <c r="F961" s="7"/>
      <c r="G961" s="7"/>
      <c r="P961" s="2"/>
    </row>
    <row r="962" spans="6:16" ht="15.75" customHeight="1" x14ac:dyDescent="0.35">
      <c r="F962" s="7"/>
      <c r="G962" s="7"/>
      <c r="P962" s="2"/>
    </row>
    <row r="963" spans="6:16" ht="15.75" customHeight="1" x14ac:dyDescent="0.35">
      <c r="F963" s="7"/>
      <c r="G963" s="7"/>
      <c r="P963" s="2"/>
    </row>
    <row r="964" spans="6:16" ht="15.75" customHeight="1" x14ac:dyDescent="0.35">
      <c r="F964" s="7"/>
      <c r="G964" s="7"/>
      <c r="P964" s="2"/>
    </row>
    <row r="965" spans="6:16" ht="15.75" customHeight="1" x14ac:dyDescent="0.35">
      <c r="F965" s="7"/>
      <c r="G965" s="7"/>
      <c r="P965" s="2"/>
    </row>
    <row r="966" spans="6:16" ht="15.75" customHeight="1" x14ac:dyDescent="0.35">
      <c r="F966" s="7"/>
      <c r="G966" s="7"/>
      <c r="P966" s="2"/>
    </row>
    <row r="967" spans="6:16" ht="15.75" customHeight="1" x14ac:dyDescent="0.35">
      <c r="F967" s="7"/>
      <c r="G967" s="7"/>
      <c r="P967" s="2"/>
    </row>
    <row r="968" spans="6:16" ht="15.75" customHeight="1" x14ac:dyDescent="0.35">
      <c r="F968" s="7"/>
      <c r="G968" s="7"/>
      <c r="P968" s="2"/>
    </row>
    <row r="969" spans="6:16" ht="15.75" customHeight="1" x14ac:dyDescent="0.35">
      <c r="F969" s="7"/>
      <c r="G969" s="7"/>
      <c r="P969" s="2"/>
    </row>
    <row r="970" spans="6:16" ht="15.75" customHeight="1" x14ac:dyDescent="0.35">
      <c r="F970" s="7"/>
      <c r="G970" s="7"/>
      <c r="P970" s="2"/>
    </row>
    <row r="971" spans="6:16" ht="15.75" customHeight="1" x14ac:dyDescent="0.35">
      <c r="F971" s="7"/>
      <c r="G971" s="7"/>
      <c r="P971" s="2"/>
    </row>
    <row r="972" spans="6:16" ht="15.75" customHeight="1" x14ac:dyDescent="0.35">
      <c r="F972" s="7"/>
      <c r="G972" s="7"/>
      <c r="P972" s="2"/>
    </row>
    <row r="973" spans="6:16" ht="15.75" customHeight="1" x14ac:dyDescent="0.35">
      <c r="F973" s="7"/>
      <c r="G973" s="7"/>
      <c r="P973" s="2"/>
    </row>
    <row r="974" spans="6:16" ht="15.75" customHeight="1" x14ac:dyDescent="0.35">
      <c r="F974" s="7"/>
      <c r="G974" s="7"/>
      <c r="P974" s="2"/>
    </row>
    <row r="975" spans="6:16" ht="15.75" customHeight="1" x14ac:dyDescent="0.35">
      <c r="F975" s="7"/>
      <c r="G975" s="7"/>
      <c r="P975" s="2"/>
    </row>
    <row r="976" spans="6:16" ht="15.75" customHeight="1" x14ac:dyDescent="0.35">
      <c r="F976" s="7"/>
      <c r="G976" s="7"/>
      <c r="P976" s="2"/>
    </row>
    <row r="977" spans="6:16" ht="15.75" customHeight="1" x14ac:dyDescent="0.35">
      <c r="F977" s="7"/>
      <c r="G977" s="7"/>
      <c r="P977" s="2"/>
    </row>
    <row r="978" spans="6:16" ht="15.75" customHeight="1" x14ac:dyDescent="0.35">
      <c r="F978" s="7"/>
      <c r="G978" s="7"/>
      <c r="P978" s="2"/>
    </row>
    <row r="979" spans="6:16" ht="15.75" customHeight="1" x14ac:dyDescent="0.35">
      <c r="F979" s="7"/>
      <c r="G979" s="7"/>
      <c r="P979" s="2"/>
    </row>
    <row r="980" spans="6:16" ht="15.75" customHeight="1" x14ac:dyDescent="0.35">
      <c r="F980" s="7"/>
      <c r="G980" s="7"/>
      <c r="P980" s="2"/>
    </row>
    <row r="981" spans="6:16" ht="15.75" customHeight="1" x14ac:dyDescent="0.35">
      <c r="F981" s="7"/>
      <c r="G981" s="7"/>
      <c r="P981" s="2"/>
    </row>
    <row r="982" spans="6:16" ht="15.75" customHeight="1" x14ac:dyDescent="0.35">
      <c r="F982" s="7"/>
      <c r="G982" s="7"/>
      <c r="P982" s="2"/>
    </row>
    <row r="983" spans="6:16" ht="15.75" customHeight="1" x14ac:dyDescent="0.35">
      <c r="F983" s="7"/>
      <c r="G983" s="7"/>
      <c r="P983" s="2"/>
    </row>
    <row r="984" spans="6:16" ht="15.75" customHeight="1" x14ac:dyDescent="0.35">
      <c r="F984" s="7"/>
      <c r="G984" s="7"/>
      <c r="P984" s="2"/>
    </row>
    <row r="985" spans="6:16" ht="15.75" customHeight="1" x14ac:dyDescent="0.35">
      <c r="F985" s="7"/>
      <c r="G985" s="7"/>
      <c r="P985" s="2"/>
    </row>
    <row r="986" spans="6:16" ht="15.75" customHeight="1" x14ac:dyDescent="0.35">
      <c r="F986" s="7"/>
      <c r="G986" s="7"/>
      <c r="P986" s="2"/>
    </row>
    <row r="987" spans="6:16" ht="15.75" customHeight="1" x14ac:dyDescent="0.35">
      <c r="F987" s="7"/>
      <c r="G987" s="7"/>
      <c r="P987" s="2"/>
    </row>
    <row r="988" spans="6:16" ht="15.75" customHeight="1" x14ac:dyDescent="0.35">
      <c r="F988" s="7"/>
      <c r="G988" s="7"/>
      <c r="P988" s="2"/>
    </row>
    <row r="989" spans="6:16" ht="15.75" customHeight="1" x14ac:dyDescent="0.35">
      <c r="F989" s="7"/>
      <c r="G989" s="7"/>
      <c r="P989" s="2"/>
    </row>
    <row r="990" spans="6:16" ht="15.75" customHeight="1" x14ac:dyDescent="0.35">
      <c r="F990" s="7"/>
      <c r="G990" s="7"/>
      <c r="P990" s="2"/>
    </row>
    <row r="991" spans="6:16" ht="15.75" customHeight="1" x14ac:dyDescent="0.35">
      <c r="F991" s="7"/>
      <c r="G991" s="7"/>
      <c r="P991" s="2"/>
    </row>
    <row r="992" spans="6:16" ht="15.75" customHeight="1" x14ac:dyDescent="0.35">
      <c r="F992" s="7"/>
      <c r="G992" s="7"/>
      <c r="P992" s="2"/>
    </row>
    <row r="993" spans="6:16" ht="15.75" customHeight="1" x14ac:dyDescent="0.35">
      <c r="F993" s="7"/>
      <c r="G993" s="7"/>
      <c r="P993" s="2"/>
    </row>
    <row r="994" spans="6:16" ht="15.75" customHeight="1" x14ac:dyDescent="0.35">
      <c r="F994" s="7"/>
      <c r="G994" s="7"/>
      <c r="P994" s="2"/>
    </row>
    <row r="995" spans="6:16" ht="15.75" customHeight="1" x14ac:dyDescent="0.35">
      <c r="F995" s="7"/>
      <c r="G995" s="7"/>
      <c r="P995" s="2"/>
    </row>
    <row r="996" spans="6:16" ht="15.75" customHeight="1" x14ac:dyDescent="0.35">
      <c r="F996" s="7"/>
      <c r="G996" s="7"/>
      <c r="P996" s="2"/>
    </row>
    <row r="997" spans="6:16" ht="15.75" customHeight="1" x14ac:dyDescent="0.35">
      <c r="F997" s="7"/>
      <c r="G997" s="7"/>
      <c r="P997" s="2"/>
    </row>
    <row r="998" spans="6:16" ht="15.75" customHeight="1" x14ac:dyDescent="0.35">
      <c r="F998" s="7"/>
      <c r="G998" s="7"/>
      <c r="P998" s="2"/>
    </row>
    <row r="999" spans="6:16" ht="15.75" customHeight="1" x14ac:dyDescent="0.35"/>
    <row r="1000" spans="6:16" ht="15.75" customHeight="1" x14ac:dyDescent="0.35"/>
  </sheetData>
  <mergeCells count="1">
    <mergeCell ref="A1:G1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Nov_16_2022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specuser</dc:creator>
  <cp:lastModifiedBy>Sam Gurr</cp:lastModifiedBy>
  <dcterms:created xsi:type="dcterms:W3CDTF">2019-07-29T14:32:43Z</dcterms:created>
  <dcterms:modified xsi:type="dcterms:W3CDTF">2024-02-13T15:15:46Z</dcterms:modified>
</cp:coreProperties>
</file>