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\RAnalysis\Data\Excretion\"/>
    </mc:Choice>
  </mc:AlternateContent>
  <bookViews>
    <workbookView xWindow="3528" yWindow="0" windowWidth="21864" windowHeight="9780" activeTab="1"/>
  </bookViews>
  <sheets>
    <sheet name="Excretion 10-26-21" sheetId="1" r:id="rId1"/>
    <sheet name="ON ratio" sheetId="2" r:id="rId2"/>
  </sheets>
  <calcPr calcId="162913"/>
  <extLst>
    <ext uri="GoogleSheetsCustomDataVersion1">
      <go:sheetsCustomData xmlns:go="http://customooxmlschemas.google.com/" r:id="rId5" roundtripDataSignature="AMtx7mjhOox3ZNf0exh289zZ1VU/cN/UdA=="/>
    </ext>
  </extLst>
</workbook>
</file>

<file path=xl/calcChain.xml><?xml version="1.0" encoding="utf-8"?>
<calcChain xmlns="http://schemas.openxmlformats.org/spreadsheetml/2006/main">
  <c r="W23" i="2" l="1"/>
  <c r="V15" i="2"/>
  <c r="V5" i="2"/>
  <c r="V6" i="2"/>
  <c r="V7" i="2"/>
  <c r="V8" i="2"/>
  <c r="V9" i="2"/>
  <c r="V10" i="2"/>
  <c r="V11" i="2"/>
  <c r="V12" i="2"/>
  <c r="V13" i="2"/>
  <c r="V14" i="2"/>
  <c r="V4" i="2"/>
  <c r="W4" i="2"/>
  <c r="W15" i="2" l="1"/>
  <c r="W9" i="2"/>
  <c r="U10" i="2"/>
  <c r="W10" i="2" s="1"/>
  <c r="U11" i="2"/>
  <c r="W11" i="2" s="1"/>
  <c r="U12" i="2"/>
  <c r="W12" i="2" s="1"/>
  <c r="U13" i="2"/>
  <c r="W13" i="2" s="1"/>
  <c r="U14" i="2"/>
  <c r="U15" i="2"/>
  <c r="W5" i="2"/>
  <c r="W6" i="2"/>
  <c r="U5" i="2"/>
  <c r="U6" i="2"/>
  <c r="U7" i="2"/>
  <c r="U8" i="2"/>
  <c r="U9" i="2"/>
  <c r="U4" i="2"/>
  <c r="L35" i="1"/>
  <c r="M34" i="1"/>
  <c r="L34" i="1"/>
  <c r="L33" i="1"/>
  <c r="M33" i="1" s="1"/>
  <c r="M32" i="1"/>
  <c r="L32" i="1"/>
  <c r="L31" i="1"/>
  <c r="M31" i="1" s="1"/>
  <c r="L30" i="1"/>
  <c r="M29" i="1"/>
  <c r="L29" i="1"/>
  <c r="L28" i="1"/>
  <c r="M28" i="1" s="1"/>
  <c r="M27" i="1"/>
  <c r="L27" i="1"/>
  <c r="L26" i="1"/>
  <c r="M26" i="1" s="1"/>
  <c r="M25" i="1"/>
  <c r="L25" i="1"/>
  <c r="L24" i="1"/>
  <c r="M22" i="1" s="1"/>
  <c r="L23" i="1"/>
  <c r="M23" i="1" s="1"/>
  <c r="L22" i="1"/>
  <c r="M21" i="1"/>
  <c r="L21" i="1"/>
  <c r="L20" i="1"/>
  <c r="L19" i="1"/>
  <c r="L18" i="1"/>
  <c r="M18" i="1" s="1"/>
  <c r="L17" i="1"/>
  <c r="M17" i="1" s="1"/>
  <c r="L16" i="1"/>
  <c r="M16" i="1" s="1"/>
  <c r="M15" i="1"/>
  <c r="L15" i="1"/>
  <c r="M14" i="1"/>
  <c r="L14" i="1"/>
  <c r="L13" i="1"/>
  <c r="M13" i="1" s="1"/>
  <c r="E10" i="1" a="1"/>
  <c r="E11" i="1" s="1"/>
  <c r="G8" i="1"/>
  <c r="F8" i="1"/>
  <c r="G7" i="1"/>
  <c r="F7" i="1"/>
  <c r="G6" i="1"/>
  <c r="F6" i="1"/>
  <c r="G5" i="1"/>
  <c r="F5" i="1"/>
  <c r="G4" i="1"/>
  <c r="F4" i="1"/>
  <c r="W8" i="2" l="1"/>
  <c r="W14" i="2"/>
  <c r="W7" i="2"/>
  <c r="S2" i="1"/>
  <c r="R2" i="1"/>
  <c r="R3" i="1"/>
  <c r="S3" i="1"/>
  <c r="F11" i="1"/>
  <c r="E12" i="1"/>
  <c r="F10" i="1"/>
  <c r="F12" i="1"/>
  <c r="E10" i="1"/>
  <c r="X23" i="2" l="1"/>
  <c r="B5" i="1"/>
  <c r="J9" i="1" l="1"/>
  <c r="J8" i="1"/>
  <c r="L12" i="1"/>
  <c r="N12" i="1" s="1"/>
  <c r="L11" i="1"/>
  <c r="N11" i="1" s="1"/>
  <c r="J7" i="1"/>
  <c r="J5" i="1"/>
  <c r="J6" i="1"/>
</calcChain>
</file>

<file path=xl/comments1.xml><?xml version="1.0" encoding="utf-8"?>
<comments xmlns="http://schemas.openxmlformats.org/spreadsheetml/2006/main">
  <authors>
    <author/>
  </authors>
  <commentList>
    <comment ref="M17" authorId="0" shapeId="0">
      <text>
        <r>
          <rPr>
            <sz val="11"/>
            <color theme="1"/>
            <rFont val="Arial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theme="1"/>
            <rFont val="Arial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sharedStrings.xml><?xml version="1.0" encoding="utf-8"?>
<sst xmlns="http://schemas.openxmlformats.org/spreadsheetml/2006/main" count="117" uniqueCount="75">
  <si>
    <t>Standard Addition Determination of Ammonia-N Concentration in Seawater Blank</t>
  </si>
  <si>
    <r>
      <rPr>
        <sz val="11"/>
        <color theme="1"/>
        <rFont val="Calibri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</si>
  <si>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</si>
  <si>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Average Excretion</t>
  </si>
  <si>
    <t>SE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</si>
  <si>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</si>
  <si>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</si>
  <si>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</si>
  <si>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</si>
  <si>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</si>
  <si>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</si>
  <si>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</si>
  <si>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</si>
  <si>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</si>
  <si>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pH 8</t>
  </si>
  <si>
    <t>Vo (mL)</t>
  </si>
  <si>
    <t>mg/L</t>
  </si>
  <si>
    <t>pH 7.5</t>
  </si>
  <si>
    <t>[S]I (mg N/L)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</si>
  <si>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</si>
  <si>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</si>
  <si>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</si>
  <si>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</si>
  <si>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</si>
  <si>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</si>
  <si>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</si>
  <si>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Slope</t>
  </si>
  <si>
    <t>intercept</t>
  </si>
  <si>
    <t>m-error</t>
  </si>
  <si>
    <t>b error</t>
  </si>
  <si>
    <t>CRM in seawater</t>
  </si>
  <si>
    <t>R squared</t>
  </si>
  <si>
    <t>y error</t>
  </si>
  <si>
    <t>Spiked blank</t>
  </si>
  <si>
    <t>pH8.0 - A</t>
  </si>
  <si>
    <t>pH8.0 - B</t>
  </si>
  <si>
    <t>pH8.0 - C</t>
  </si>
  <si>
    <t>pH7.5 - A</t>
  </si>
  <si>
    <t>pH7.5 - B</t>
  </si>
  <si>
    <t>pH7.5 - C</t>
  </si>
  <si>
    <t>pH8.0 - Blank 1</t>
  </si>
  <si>
    <t>pH7.5 - Blank 1</t>
  </si>
  <si>
    <t>pH8.0 - D</t>
  </si>
  <si>
    <t>pH8.0 - Blank 2</t>
  </si>
  <si>
    <t>pH7.5 - D</t>
  </si>
  <si>
    <t>pH8.0 - Blank 3</t>
  </si>
  <si>
    <t>pH7.5 - Blank 3</t>
  </si>
  <si>
    <t>Ammonia excreted</t>
  </si>
  <si>
    <t>Elapsed time</t>
  </si>
  <si>
    <t>hours</t>
  </si>
  <si>
    <t xml:space="preserve">start </t>
  </si>
  <si>
    <t>end</t>
  </si>
  <si>
    <t>% air sat</t>
  </si>
  <si>
    <t xml:space="preserve">Run </t>
  </si>
  <si>
    <t>Temperature</t>
  </si>
  <si>
    <t>ppm</t>
  </si>
  <si>
    <t>hPA</t>
  </si>
  <si>
    <t>Atm. Pressure</t>
  </si>
  <si>
    <t>Salinity</t>
  </si>
  <si>
    <t>CH</t>
  </si>
  <si>
    <t>Oxygen consmed</t>
  </si>
  <si>
    <t>Nitrogen excreted</t>
  </si>
  <si>
    <t>O:N ratio</t>
  </si>
  <si>
    <t>(N) Ammonia excretion data</t>
  </si>
  <si>
    <t>(O) Respiration rate data</t>
  </si>
  <si>
    <t xml:space="preserve">* used the Loligo online converte (https://www.loligosystems.com/convert-oxygen-units?menu=77) </t>
  </si>
  <si>
    <t xml:space="preserve">to convert mg/L to umol/L </t>
  </si>
  <si>
    <t>mmolL</t>
  </si>
  <si>
    <t>O:N Ratio</t>
  </si>
  <si>
    <t xml:space="preserve">note: I manually grabbed the start and end raw %air saturation values from the data to calculate O:N </t>
  </si>
  <si>
    <t>mmol/L/hr</t>
  </si>
  <si>
    <t>mean</t>
  </si>
  <si>
    <t>sd</t>
  </si>
  <si>
    <t>whole DW</t>
  </si>
  <si>
    <t xml:space="preserve">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</si>
</sst>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h:mm;@"/>
  </numFmts>
  <fonts count="18" x14ac:knownFonts="1">
    <font>
      <sz val="11"/>
      <color theme="1"/>
      <name val="Arial"/>
    </font>
    <font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vertAlign val="superscript"/>
      <sz val="11"/>
      <color theme="1"/>
      <name val="Calibri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4"/>
      <color theme="0"/>
      <name val="Calibri"/>
      <family val="2"/>
      <scheme val="major"/>
    </font>
    <font>
      <sz val="12"/>
      <color theme="0"/>
      <name val="Calibri"/>
      <family val="2"/>
      <scheme val="major"/>
    </font>
    <font>
      <sz val="12"/>
      <color rgb="FF333333"/>
      <name val="Calibri"/>
      <family val="2"/>
      <scheme val="major"/>
    </font>
    <font>
      <sz val="12"/>
      <color theme="1" tint="0.14999847407452621"/>
      <name val="Calibri"/>
      <family val="2"/>
      <scheme val="major"/>
    </font>
    <font>
      <b/>
      <sz val="12"/>
      <color theme="9"/>
      <name val="Calibri"/>
      <family val="2"/>
      <scheme val="major"/>
    </font>
    <font>
      <b/>
      <sz val="12"/>
      <color theme="5"/>
      <name val="Calibri"/>
      <family val="2"/>
      <scheme val="major"/>
    </font>
    <font>
      <sz val="10"/>
      <color theme="1"/>
      <name val="Arial"/>
    </font>
    <font>
      <sz val="12"/>
      <name val="Calibri"/>
      <family val="2"/>
      <scheme val="major"/>
    </font>
    <font>
      <b/>
      <sz val="12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2" fontId="3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5" fillId="0" borderId="0" xfId="0" applyNumberFormat="1" applyFont="1"/>
    <xf numFmtId="2" fontId="2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0" applyNumberFormat="1" applyFont="1"/>
    <xf numFmtId="2" fontId="3" fillId="2" borderId="0" xfId="0" applyNumberFormat="1" applyFont="1" applyFill="1"/>
    <xf numFmtId="0" fontId="7" fillId="0" borderId="0" xfId="0" applyFont="1" applyAlignment="1"/>
    <xf numFmtId="0" fontId="8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4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166" fontId="7" fillId="4" borderId="0" xfId="0" applyNumberFormat="1" applyFont="1" applyFill="1" applyAlignment="1">
      <alignment horizontal="center"/>
    </xf>
    <xf numFmtId="2" fontId="7" fillId="5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9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'Excretion 10-26-21'!$J$5:$J$9</c:f>
              <c:numCache>
                <c:formatCode>0.00</c:formatCode>
                <c:ptCount val="5"/>
                <c:pt idx="0">
                  <c:v>0.95473534863449028</c:v>
                </c:pt>
                <c:pt idx="1">
                  <c:v>1.0045052973101627</c:v>
                </c:pt>
                <c:pt idx="2">
                  <c:v>1.0542503734477666</c:v>
                </c:pt>
                <c:pt idx="3">
                  <c:v>1.1039705956877244</c:v>
                </c:pt>
                <c:pt idx="4">
                  <c:v>1.1536659826518387</c:v>
                </c:pt>
              </c:numCache>
            </c:numRef>
          </c:xVal>
          <c:yVal>
            <c:numRef>
              <c:f>'Excretion 10-26-21'!$K$5:$K$9</c:f>
              <c:numCache>
                <c:formatCode>General</c:formatCode>
                <c:ptCount val="5"/>
                <c:pt idx="0">
                  <c:v>9.2499999999999999E-2</c:v>
                </c:pt>
                <c:pt idx="1">
                  <c:v>9.6600000000000005E-2</c:v>
                </c:pt>
                <c:pt idx="2">
                  <c:v>0.1009</c:v>
                </c:pt>
                <c:pt idx="3">
                  <c:v>0.10589999999999999</c:v>
                </c:pt>
                <c:pt idx="4">
                  <c:v>0.1118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D-4D89-BE16-A47F8B24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59488"/>
        <c:axId val="1516756038"/>
      </c:scatterChart>
      <c:valAx>
        <c:axId val="3771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6756038"/>
        <c:crosses val="autoZero"/>
        <c:crossBetween val="midCat"/>
      </c:valAx>
      <c:valAx>
        <c:axId val="1516756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15948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'Excretion 10-26-21'!$F$4:$F$8</c:f>
              <c:numCache>
                <c:formatCode>0.0000</c:formatCode>
                <c:ptCount val="5"/>
                <c:pt idx="0">
                  <c:v>0</c:v>
                </c:pt>
                <c:pt idx="1">
                  <c:v>5.0021075000000012E-2</c:v>
                </c:pt>
                <c:pt idx="2">
                  <c:v>0.10004215000000002</c:v>
                </c:pt>
                <c:pt idx="3">
                  <c:v>0.15006322499999999</c:v>
                </c:pt>
                <c:pt idx="4">
                  <c:v>0.20008430000000005</c:v>
                </c:pt>
              </c:numCache>
            </c:numRef>
          </c:xVal>
          <c:yVal>
            <c:numRef>
              <c:f>'Excretion 10-26-21'!$G$4:$G$8</c:f>
              <c:numCache>
                <c:formatCode>0.0000</c:formatCode>
                <c:ptCount val="5"/>
                <c:pt idx="0">
                  <c:v>9.2499999999999999E-2</c:v>
                </c:pt>
                <c:pt idx="1">
                  <c:v>9.6624150000000006E-2</c:v>
                </c:pt>
                <c:pt idx="2">
                  <c:v>0.10095045000000001</c:v>
                </c:pt>
                <c:pt idx="3">
                  <c:v>0.105979425</c:v>
                </c:pt>
                <c:pt idx="4">
                  <c:v>0.11191179999999999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3-4580-AFF0-B312B4486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42025"/>
        <c:axId val="2084579708"/>
      </c:scatterChart>
      <c:valAx>
        <c:axId val="4977420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4579708"/>
        <c:crosses val="autoZero"/>
        <c:crossBetween val="midCat"/>
      </c:valAx>
      <c:valAx>
        <c:axId val="2084579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774202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457200</xdr:colOff>
      <xdr:row>17</xdr:row>
      <xdr:rowOff>38100</xdr:rowOff>
    </xdr:from>
    <xdr:ext cx="4400550" cy="2876550"/>
    <xdr:graphicFrame macro="">
      <xdr:nvGraphicFramePr>
        <xdr:cNvPr id="180195883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200025</xdr:colOff>
      <xdr:row>13</xdr:row>
      <xdr:rowOff>0</xdr:rowOff>
    </xdr:from>
    <xdr:ext cx="4572000" cy="2876550"/>
    <xdr:graphicFrame macro="">
      <xdr:nvGraphicFramePr>
        <xdr:cNvPr id="178126935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0"/>
  <sheetViews>
    <sheetView topLeftCell="C7" zoomScale="70" zoomScaleNormal="70" workbookViewId="0">
      <selection activeCell="K31" activeCellId="3" sqref="K13:L18 K21:L23 K25:L29 K31:L34"/>
    </sheetView>
  </sheetViews>
  <sheetFormatPr defaultColWidth="12.59765625" defaultRowHeight="15" customHeight="1" x14ac:dyDescent="0.25"/>
  <cols>
    <col min="1" max="2" width="9.3984375" customWidth="1"/>
    <col min="3" max="3" width="7.59765625" customWidth="1"/>
    <col min="4" max="8" width="9.3984375" customWidth="1"/>
    <col min="9" max="9" width="14.59765625" customWidth="1"/>
    <col min="10" max="15" width="11.09765625" customWidth="1"/>
    <col min="16" max="17" width="7.59765625" customWidth="1"/>
    <col min="18" max="18" width="15.19921875" customWidth="1"/>
    <col min="19" max="26" width="7.59765625" customWidth="1"/>
  </cols>
  <sheetData>
    <row r="1" spans="1:19" ht="16.2" x14ac:dyDescent="0.3">
      <c r="A1" s="29" t="s">
        <v>0</v>
      </c>
      <c r="B1" s="30"/>
      <c r="C1" s="30"/>
      <c r="D1" s="30"/>
      <c r="E1" s="30"/>
      <c r="F1" s="30"/>
      <c r="G1" s="30"/>
      <c r="I1" s="1" t="s">
        <v>1</v>
      </c>
      <c r="M1" s="2" t="s">
        <v>2</v>
      </c>
      <c r="R1" s="3" t="s">
        <v>3</v>
      </c>
      <c r="S1" s="3" t="s">
        <v>4</v>
      </c>
    </row>
    <row r="2" spans="1:19" ht="14.4" x14ac:dyDescent="0.3">
      <c r="D2" s="4" t="s">
        <v>5</v>
      </c>
      <c r="E2" s="4" t="s">
        <v>6</v>
      </c>
      <c r="F2" s="5" t="s">
        <v>7</v>
      </c>
      <c r="G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Q2" s="3" t="s">
        <v>14</v>
      </c>
      <c r="R2" s="6">
        <f>AVERAGE(M13:M15,M21:M23,M28:M29)</f>
        <v>5.3211923624017554E-2</v>
      </c>
      <c r="S2" s="1">
        <f>STDEV(M13:M15,M21:M23,M28:M29)/SQRT(8)</f>
        <v>1.061521725862335E-2</v>
      </c>
    </row>
    <row r="3" spans="1:19" ht="14.4" x14ac:dyDescent="0.3">
      <c r="A3" s="1" t="s">
        <v>15</v>
      </c>
      <c r="B3" s="1">
        <v>100</v>
      </c>
      <c r="F3" s="7"/>
      <c r="G3" s="7"/>
      <c r="J3" s="1" t="s">
        <v>16</v>
      </c>
      <c r="M3" s="2" t="s">
        <v>16</v>
      </c>
      <c r="Q3" s="3" t="s">
        <v>17</v>
      </c>
      <c r="R3" s="6">
        <f>AVERAGE(M16:M18,M25:M27,M31:M34)</f>
        <v>2.8760395792883718E-2</v>
      </c>
      <c r="S3" s="1">
        <f>STDEV(M16:M18,M25:M27,M31:M34)/SQRT(9)</f>
        <v>8.7312791923027377E-3</v>
      </c>
    </row>
    <row r="4" spans="1:19" ht="14.4" x14ac:dyDescent="0.3">
      <c r="A4" s="1" t="s">
        <v>18</v>
      </c>
      <c r="B4" s="1">
        <v>200.08430000000001</v>
      </c>
      <c r="D4" s="1">
        <v>0</v>
      </c>
      <c r="E4" s="8">
        <v>9.2499999999999999E-2</v>
      </c>
      <c r="F4" s="7">
        <f t="shared" ref="F4:F8" si="0">$B$4*D4/$B$3</f>
        <v>0</v>
      </c>
      <c r="G4" s="7">
        <f t="shared" ref="G4:G8" si="1">E4*(D4+$B$3)/$B$3</f>
        <v>9.2499999999999999E-2</v>
      </c>
      <c r="M4" s="2"/>
    </row>
    <row r="5" spans="1:19" ht="14.4" x14ac:dyDescent="0.3">
      <c r="A5" s="1" t="s">
        <v>19</v>
      </c>
      <c r="B5" s="7">
        <f>F10/E10</f>
        <v>0.95473534863449039</v>
      </c>
      <c r="D5" s="1">
        <v>2.5000000000000001E-2</v>
      </c>
      <c r="E5" s="1">
        <v>9.6600000000000005E-2</v>
      </c>
      <c r="F5" s="7">
        <f t="shared" si="0"/>
        <v>5.0021075000000012E-2</v>
      </c>
      <c r="G5" s="7">
        <f t="shared" si="1"/>
        <v>9.6624150000000006E-2</v>
      </c>
      <c r="I5" s="1" t="s">
        <v>20</v>
      </c>
      <c r="J5" s="2">
        <f t="shared" ref="J5:J9" si="2">(($B$4*D4)/($B$3+D4))+($B$5*$B$3/($B$3+D4))</f>
        <v>0.95473534863449028</v>
      </c>
      <c r="K5" s="8">
        <v>9.2499999999999999E-2</v>
      </c>
      <c r="M5" s="2"/>
    </row>
    <row r="6" spans="1:19" ht="14.4" x14ac:dyDescent="0.3">
      <c r="A6" s="1" t="s">
        <v>21</v>
      </c>
      <c r="D6" s="1">
        <v>0.05</v>
      </c>
      <c r="E6" s="1">
        <v>0.1009</v>
      </c>
      <c r="F6" s="7">
        <f t="shared" si="0"/>
        <v>0.10004215000000002</v>
      </c>
      <c r="G6" s="7">
        <f t="shared" si="1"/>
        <v>0.10095045000000001</v>
      </c>
      <c r="I6" s="1" t="s">
        <v>22</v>
      </c>
      <c r="J6" s="2">
        <f t="shared" si="2"/>
        <v>1.0045052973101627</v>
      </c>
      <c r="K6" s="1">
        <v>9.6600000000000005E-2</v>
      </c>
      <c r="M6" s="2"/>
    </row>
    <row r="7" spans="1:19" ht="14.4" x14ac:dyDescent="0.3">
      <c r="D7" s="1">
        <v>7.4999999999999997E-2</v>
      </c>
      <c r="E7" s="1">
        <v>0.10589999999999999</v>
      </c>
      <c r="F7" s="7">
        <f t="shared" si="0"/>
        <v>0.15006322499999999</v>
      </c>
      <c r="G7" s="7">
        <f t="shared" si="1"/>
        <v>0.105979425</v>
      </c>
      <c r="I7" s="1" t="s">
        <v>23</v>
      </c>
      <c r="J7" s="2">
        <f t="shared" si="2"/>
        <v>1.0542503734477666</v>
      </c>
      <c r="K7" s="1">
        <v>0.1009</v>
      </c>
      <c r="M7" s="2"/>
    </row>
    <row r="8" spans="1:19" ht="14.4" x14ac:dyDescent="0.3">
      <c r="D8" s="1">
        <v>0.1</v>
      </c>
      <c r="E8" s="1">
        <v>0.1118</v>
      </c>
      <c r="F8" s="7">
        <f t="shared" si="0"/>
        <v>0.20008430000000005</v>
      </c>
      <c r="G8" s="7">
        <f t="shared" si="1"/>
        <v>0.11191179999999999</v>
      </c>
      <c r="I8" s="1" t="s">
        <v>24</v>
      </c>
      <c r="J8" s="2">
        <f t="shared" si="2"/>
        <v>1.1039705956877244</v>
      </c>
      <c r="K8" s="1">
        <v>0.10589999999999999</v>
      </c>
      <c r="M8" s="2"/>
    </row>
    <row r="9" spans="1:19" ht="14.4" x14ac:dyDescent="0.3">
      <c r="F9" s="7"/>
      <c r="G9" s="7"/>
      <c r="I9" s="1" t="s">
        <v>25</v>
      </c>
      <c r="J9" s="2">
        <f t="shared" si="2"/>
        <v>1.1536659826518387</v>
      </c>
      <c r="K9" s="1">
        <v>0.1118</v>
      </c>
      <c r="M9" s="2"/>
    </row>
    <row r="10" spans="1:19" ht="14.4" x14ac:dyDescent="0.3">
      <c r="D10" s="1" t="s">
        <v>26</v>
      </c>
      <c r="E10" s="7">
        <f t="array" ref="E10:F12">LINEST(G4:G8,F4:F8,TRUE,TRUE)</f>
        <v>9.6317152320296931E-2</v>
      </c>
      <c r="F10" s="7">
        <v>9.195739E-2</v>
      </c>
      <c r="G10" s="7" t="s">
        <v>27</v>
      </c>
      <c r="K10" s="7"/>
      <c r="M10" s="2"/>
    </row>
    <row r="11" spans="1:19" ht="14.4" x14ac:dyDescent="0.3">
      <c r="D11" s="1" t="s">
        <v>28</v>
      </c>
      <c r="E11" s="7">
        <v>4.2922918425712265E-3</v>
      </c>
      <c r="F11" s="7">
        <v>5.2591782303653919E-4</v>
      </c>
      <c r="G11" s="7" t="s">
        <v>29</v>
      </c>
      <c r="I11" s="1" t="s">
        <v>30</v>
      </c>
      <c r="J11" s="1">
        <v>0.14299999999999999</v>
      </c>
      <c r="K11" s="8">
        <v>0.10580000000000001</v>
      </c>
      <c r="L11" s="9">
        <f>((K11-0.000005)/0.096313)-($B$5*99/100)</f>
        <v>0.15326185066706133</v>
      </c>
      <c r="M11" s="2"/>
      <c r="N11" s="10">
        <f t="shared" ref="N11:N12" si="3">(J11-L11)/J11</f>
        <v>-7.176119347595343E-2</v>
      </c>
    </row>
    <row r="12" spans="1:19" ht="14.4" x14ac:dyDescent="0.3">
      <c r="D12" s="1" t="s">
        <v>31</v>
      </c>
      <c r="E12" s="7">
        <v>0.99407739632737613</v>
      </c>
      <c r="F12" s="7">
        <v>6.7895699003139192E-4</v>
      </c>
      <c r="G12" s="7" t="s">
        <v>32</v>
      </c>
      <c r="I12" s="1" t="s">
        <v>33</v>
      </c>
      <c r="J12" s="9">
        <v>5.9948969999999997E-2</v>
      </c>
      <c r="K12" s="8">
        <v>9.7699999999999995E-2</v>
      </c>
      <c r="L12" s="9">
        <f>((K12-0.000005)/0.096313)-($B$5*99.07/100)</f>
        <v>6.8492739561155092E-2</v>
      </c>
      <c r="M12" s="2"/>
      <c r="N12" s="10">
        <f t="shared" si="3"/>
        <v>-0.14251737037608977</v>
      </c>
    </row>
    <row r="13" spans="1:19" ht="14.4" x14ac:dyDescent="0.3">
      <c r="G13" s="7"/>
      <c r="I13" s="1" t="s">
        <v>34</v>
      </c>
      <c r="K13" s="8">
        <v>0.1143</v>
      </c>
      <c r="L13" s="9">
        <f t="shared" ref="L13:L35" si="4">((K13-0.000005)/0.096313)</f>
        <v>1.1867037679233332</v>
      </c>
      <c r="M13" s="2">
        <f t="shared" ref="M13:M15" si="5">L13-$L$19</f>
        <v>7.9947670615597044E-2</v>
      </c>
    </row>
    <row r="14" spans="1:19" ht="14.4" x14ac:dyDescent="0.3">
      <c r="G14" s="7"/>
      <c r="I14" s="1" t="s">
        <v>35</v>
      </c>
      <c r="K14" s="8">
        <v>0.1095</v>
      </c>
      <c r="L14" s="9">
        <f t="shared" si="4"/>
        <v>1.136866258968156</v>
      </c>
      <c r="M14" s="2">
        <f t="shared" si="5"/>
        <v>3.0110161660419799E-2</v>
      </c>
    </row>
    <row r="15" spans="1:19" ht="14.4" x14ac:dyDescent="0.3">
      <c r="F15" s="7"/>
      <c r="G15" s="7"/>
      <c r="I15" s="1" t="s">
        <v>36</v>
      </c>
      <c r="K15" s="8">
        <v>0.1157</v>
      </c>
      <c r="L15" s="9">
        <f t="shared" si="4"/>
        <v>1.2012397080352599</v>
      </c>
      <c r="M15" s="2">
        <f t="shared" si="5"/>
        <v>9.4483610727523759E-2</v>
      </c>
    </row>
    <row r="16" spans="1:19" ht="14.4" x14ac:dyDescent="0.3">
      <c r="F16" s="7"/>
      <c r="G16" s="7"/>
      <c r="I16" s="1" t="s">
        <v>37</v>
      </c>
      <c r="K16" s="8">
        <v>0.11360000000000001</v>
      </c>
      <c r="L16" s="9">
        <f t="shared" si="4"/>
        <v>1.17943579786737</v>
      </c>
      <c r="M16" s="2">
        <f t="shared" ref="M16:M18" si="6">L16-$L$20</f>
        <v>5.3990634701442275E-2</v>
      </c>
    </row>
    <row r="17" spans="6:15" ht="14.4" x14ac:dyDescent="0.3">
      <c r="F17" s="7"/>
      <c r="G17" s="7"/>
      <c r="I17" s="1" t="s">
        <v>38</v>
      </c>
      <c r="K17" s="8">
        <v>0.1086</v>
      </c>
      <c r="L17" s="9">
        <f t="shared" si="4"/>
        <v>1.1275217260390602</v>
      </c>
      <c r="M17" s="11">
        <f t="shared" si="6"/>
        <v>2.0765628731325148E-3</v>
      </c>
    </row>
    <row r="18" spans="6:15" ht="14.4" x14ac:dyDescent="0.3">
      <c r="F18" s="7"/>
      <c r="G18" s="7"/>
      <c r="I18" s="1" t="s">
        <v>39</v>
      </c>
      <c r="K18" s="8">
        <v>0.10680000000000001</v>
      </c>
      <c r="L18" s="9">
        <f t="shared" si="4"/>
        <v>1.1088326601808687</v>
      </c>
      <c r="M18" s="11">
        <f t="shared" si="6"/>
        <v>-1.6612502985059008E-2</v>
      </c>
    </row>
    <row r="19" spans="6:15" ht="14.4" x14ac:dyDescent="0.3">
      <c r="F19" s="7"/>
      <c r="G19" s="7"/>
      <c r="I19" s="1" t="s">
        <v>40</v>
      </c>
      <c r="K19" s="8">
        <v>0.1066</v>
      </c>
      <c r="L19" s="9">
        <f t="shared" si="4"/>
        <v>1.1067560973077362</v>
      </c>
      <c r="M19" s="2"/>
    </row>
    <row r="20" spans="6:15" ht="14.4" x14ac:dyDescent="0.3">
      <c r="F20" s="7"/>
      <c r="G20" s="7"/>
      <c r="I20" s="1" t="s">
        <v>41</v>
      </c>
      <c r="K20" s="8">
        <v>0.1084</v>
      </c>
      <c r="L20" s="9">
        <f t="shared" si="4"/>
        <v>1.1254451631659277</v>
      </c>
      <c r="M20" s="2"/>
    </row>
    <row r="21" spans="6:15" ht="15.75" customHeight="1" x14ac:dyDescent="0.3">
      <c r="F21" s="7"/>
      <c r="G21" s="7"/>
      <c r="I21" s="1" t="s">
        <v>42</v>
      </c>
      <c r="K21" s="8">
        <v>0.11219999999999999</v>
      </c>
      <c r="L21" s="9">
        <f t="shared" si="4"/>
        <v>1.164899857755443</v>
      </c>
      <c r="M21" s="2">
        <f t="shared" ref="M21:M23" si="7">L21-$L$24</f>
        <v>5.1914071828309538E-3</v>
      </c>
      <c r="O21" s="7"/>
    </row>
    <row r="22" spans="6:15" ht="15.75" customHeight="1" x14ac:dyDescent="0.3">
      <c r="F22" s="7"/>
      <c r="G22" s="7"/>
      <c r="I22" s="1" t="s">
        <v>34</v>
      </c>
      <c r="K22" s="8">
        <v>0.1166</v>
      </c>
      <c r="L22" s="9">
        <f t="shared" si="4"/>
        <v>1.2105842409643557</v>
      </c>
      <c r="M22" s="2">
        <f t="shared" si="7"/>
        <v>5.0875790391743614E-2</v>
      </c>
    </row>
    <row r="23" spans="6:15" ht="15.75" customHeight="1" x14ac:dyDescent="0.3">
      <c r="F23" s="7"/>
      <c r="G23" s="7"/>
      <c r="I23" s="1" t="s">
        <v>35</v>
      </c>
      <c r="K23" s="8">
        <v>0.11890000000000001</v>
      </c>
      <c r="L23" s="9">
        <f t="shared" si="4"/>
        <v>1.2344647140053784</v>
      </c>
      <c r="M23" s="2">
        <f t="shared" si="7"/>
        <v>7.4756263432766312E-2</v>
      </c>
      <c r="O23" s="7"/>
    </row>
    <row r="24" spans="6:15" ht="15.75" customHeight="1" x14ac:dyDescent="0.3">
      <c r="F24" s="7"/>
      <c r="G24" s="7"/>
      <c r="I24" s="1" t="s">
        <v>43</v>
      </c>
      <c r="K24" s="8">
        <v>0.11169999999999999</v>
      </c>
      <c r="L24" s="9">
        <f t="shared" si="4"/>
        <v>1.1597084505726121</v>
      </c>
      <c r="M24" s="2"/>
    </row>
    <row r="25" spans="6:15" ht="15.75" customHeight="1" x14ac:dyDescent="0.3">
      <c r="F25" s="7"/>
      <c r="G25" s="7"/>
      <c r="I25" s="1" t="s">
        <v>44</v>
      </c>
      <c r="K25" s="8">
        <v>0.112</v>
      </c>
      <c r="L25" s="9">
        <f t="shared" si="4"/>
        <v>1.1628232948823107</v>
      </c>
      <c r="M25" s="2">
        <f t="shared" ref="M25:M27" si="8">L25-$L$24</f>
        <v>3.1148443096986611E-3</v>
      </c>
    </row>
    <row r="26" spans="6:15" ht="15.75" customHeight="1" x14ac:dyDescent="0.3">
      <c r="F26" s="7"/>
      <c r="G26" s="7"/>
      <c r="I26" s="1" t="s">
        <v>37</v>
      </c>
      <c r="K26" s="8">
        <v>0.11550000000000001</v>
      </c>
      <c r="L26" s="9">
        <f t="shared" si="4"/>
        <v>1.1991631451621276</v>
      </c>
      <c r="M26" s="2">
        <f t="shared" si="8"/>
        <v>3.945469458951556E-2</v>
      </c>
    </row>
    <row r="27" spans="6:15" ht="15.75" customHeight="1" x14ac:dyDescent="0.3">
      <c r="F27" s="7"/>
      <c r="G27" s="7"/>
      <c r="I27" s="1" t="s">
        <v>38</v>
      </c>
      <c r="K27" s="8">
        <v>0.1132</v>
      </c>
      <c r="L27" s="9">
        <f t="shared" si="4"/>
        <v>1.1752826721211052</v>
      </c>
      <c r="M27" s="2">
        <f t="shared" si="8"/>
        <v>1.5574221548493083E-2</v>
      </c>
    </row>
    <row r="28" spans="6:15" ht="15.75" customHeight="1" x14ac:dyDescent="0.3">
      <c r="F28" s="7"/>
      <c r="G28" s="7"/>
      <c r="I28" s="1" t="s">
        <v>36</v>
      </c>
      <c r="K28" s="7">
        <v>0.11550000000000001</v>
      </c>
      <c r="L28" s="9">
        <f t="shared" si="4"/>
        <v>1.1991631451621276</v>
      </c>
      <c r="M28" s="2">
        <f t="shared" ref="M28:M29" si="9">L28-$L$30</f>
        <v>3.0110161660419577E-2</v>
      </c>
      <c r="N28" s="9"/>
    </row>
    <row r="29" spans="6:15" ht="15.75" customHeight="1" x14ac:dyDescent="0.3">
      <c r="F29" s="7"/>
      <c r="G29" s="7"/>
      <c r="I29" s="1" t="s">
        <v>42</v>
      </c>
      <c r="K29" s="7">
        <v>0.11840000000000001</v>
      </c>
      <c r="L29" s="9">
        <f t="shared" si="4"/>
        <v>1.2292733068225474</v>
      </c>
      <c r="M29" s="2">
        <f t="shared" si="9"/>
        <v>6.0220323320839375E-2</v>
      </c>
    </row>
    <row r="30" spans="6:15" ht="15.75" customHeight="1" x14ac:dyDescent="0.3">
      <c r="F30" s="7"/>
      <c r="G30" s="7"/>
      <c r="I30" s="1" t="s">
        <v>45</v>
      </c>
      <c r="K30" s="7">
        <v>0.11260000000000001</v>
      </c>
      <c r="L30" s="9">
        <f t="shared" si="4"/>
        <v>1.1690529835017081</v>
      </c>
      <c r="M30" s="2"/>
    </row>
    <row r="31" spans="6:15" ht="15.75" customHeight="1" x14ac:dyDescent="0.3">
      <c r="F31" s="7"/>
      <c r="G31" s="7"/>
      <c r="I31" s="1" t="s">
        <v>39</v>
      </c>
      <c r="K31" s="7">
        <v>0.1172</v>
      </c>
      <c r="L31" s="9">
        <f t="shared" si="4"/>
        <v>1.216813929583753</v>
      </c>
      <c r="M31" s="2">
        <f t="shared" ref="M31:M34" si="10">L31-$L$35</f>
        <v>5.9182041884273229E-2</v>
      </c>
      <c r="N31" s="9"/>
    </row>
    <row r="32" spans="6:15" ht="15.75" customHeight="1" x14ac:dyDescent="0.3">
      <c r="F32" s="7"/>
      <c r="G32" s="7"/>
      <c r="I32" s="1" t="s">
        <v>38</v>
      </c>
      <c r="K32" s="7">
        <v>0.1162</v>
      </c>
      <c r="L32" s="9">
        <f t="shared" si="4"/>
        <v>1.2064311152180911</v>
      </c>
      <c r="M32" s="2">
        <f t="shared" si="10"/>
        <v>4.8799227518611321E-2</v>
      </c>
      <c r="N32" s="9"/>
    </row>
    <row r="33" spans="6:14" ht="15.75" customHeight="1" x14ac:dyDescent="0.3">
      <c r="F33" s="7"/>
      <c r="G33" s="7"/>
      <c r="I33" s="1" t="s">
        <v>44</v>
      </c>
      <c r="K33" s="7">
        <v>0.1145</v>
      </c>
      <c r="L33" s="9">
        <f t="shared" si="4"/>
        <v>1.1887803307964657</v>
      </c>
      <c r="M33" s="2">
        <f t="shared" si="10"/>
        <v>3.1148443096985945E-2</v>
      </c>
      <c r="N33" s="9"/>
    </row>
    <row r="34" spans="6:14" ht="15.75" customHeight="1" x14ac:dyDescent="0.3">
      <c r="F34" s="7"/>
      <c r="G34" s="7"/>
      <c r="I34" s="1" t="s">
        <v>39</v>
      </c>
      <c r="K34" s="7">
        <v>0.1164</v>
      </c>
      <c r="L34" s="9">
        <f t="shared" si="4"/>
        <v>1.2085076780912234</v>
      </c>
      <c r="M34" s="2">
        <f t="shared" si="10"/>
        <v>5.0875790391743614E-2</v>
      </c>
      <c r="N34" s="9"/>
    </row>
    <row r="35" spans="6:14" ht="15.75" customHeight="1" x14ac:dyDescent="0.3">
      <c r="F35" s="7"/>
      <c r="G35" s="7"/>
      <c r="I35" s="1" t="s">
        <v>46</v>
      </c>
      <c r="K35" s="7">
        <v>0.1115</v>
      </c>
      <c r="L35" s="9">
        <f t="shared" si="4"/>
        <v>1.1576318876994798</v>
      </c>
      <c r="M35" s="2"/>
      <c r="N35" s="9"/>
    </row>
    <row r="36" spans="6:14" ht="15.75" customHeight="1" x14ac:dyDescent="0.3">
      <c r="F36" s="7"/>
      <c r="G36" s="7"/>
      <c r="K36" s="7"/>
      <c r="L36" s="9"/>
      <c r="M36" s="2"/>
      <c r="N36" s="9"/>
    </row>
    <row r="37" spans="6:14" ht="15.75" customHeight="1" x14ac:dyDescent="0.3">
      <c r="F37" s="7"/>
      <c r="G37" s="7"/>
      <c r="K37" s="7"/>
      <c r="L37" s="9"/>
      <c r="M37" s="2"/>
      <c r="N37" s="9"/>
    </row>
    <row r="38" spans="6:14" ht="15.75" customHeight="1" x14ac:dyDescent="0.3">
      <c r="F38" s="7"/>
      <c r="G38" s="7"/>
      <c r="M38" s="2"/>
    </row>
    <row r="39" spans="6:14" ht="15.75" customHeight="1" x14ac:dyDescent="0.3">
      <c r="F39" s="7"/>
      <c r="G39" s="7"/>
      <c r="M39" s="2"/>
    </row>
    <row r="40" spans="6:14" ht="15.75" customHeight="1" x14ac:dyDescent="0.3">
      <c r="F40" s="7"/>
      <c r="G40" s="7"/>
      <c r="M40" s="2"/>
    </row>
    <row r="41" spans="6:14" ht="15.75" customHeight="1" x14ac:dyDescent="0.3">
      <c r="F41" s="7"/>
      <c r="G41" s="7"/>
      <c r="M41" s="2"/>
    </row>
    <row r="42" spans="6:14" ht="15.75" customHeight="1" x14ac:dyDescent="0.3">
      <c r="F42" s="7"/>
      <c r="G42" s="7"/>
      <c r="M42" s="2"/>
    </row>
    <row r="43" spans="6:14" ht="15.75" customHeight="1" x14ac:dyDescent="0.3">
      <c r="F43" s="7"/>
      <c r="G43" s="7"/>
      <c r="M43" s="2"/>
    </row>
    <row r="44" spans="6:14" ht="15.75" customHeight="1" x14ac:dyDescent="0.3">
      <c r="F44" s="7"/>
      <c r="G44" s="7"/>
      <c r="M44" s="2"/>
    </row>
    <row r="45" spans="6:14" ht="15.75" customHeight="1" x14ac:dyDescent="0.3">
      <c r="F45" s="7"/>
      <c r="G45" s="7"/>
      <c r="M45" s="2"/>
    </row>
    <row r="46" spans="6:14" ht="15.75" customHeight="1" x14ac:dyDescent="0.3">
      <c r="F46" s="7"/>
      <c r="G46" s="7"/>
      <c r="M46" s="2"/>
    </row>
    <row r="47" spans="6:14" ht="15.75" customHeight="1" x14ac:dyDescent="0.3">
      <c r="F47" s="7"/>
      <c r="G47" s="7"/>
      <c r="M47" s="2"/>
    </row>
    <row r="48" spans="6:14" ht="15.75" customHeight="1" x14ac:dyDescent="0.3">
      <c r="F48" s="7"/>
      <c r="G48" s="7"/>
      <c r="M48" s="2"/>
    </row>
    <row r="49" spans="6:13" ht="15.75" customHeight="1" x14ac:dyDescent="0.3">
      <c r="F49" s="7"/>
      <c r="G49" s="7"/>
      <c r="M49" s="2"/>
    </row>
    <row r="50" spans="6:13" ht="15.75" customHeight="1" x14ac:dyDescent="0.3">
      <c r="F50" s="7"/>
      <c r="G50" s="7"/>
      <c r="M50" s="2"/>
    </row>
    <row r="51" spans="6:13" ht="15.75" customHeight="1" x14ac:dyDescent="0.3">
      <c r="F51" s="7"/>
      <c r="G51" s="7"/>
      <c r="M51" s="2"/>
    </row>
    <row r="52" spans="6:13" ht="15.75" customHeight="1" x14ac:dyDescent="0.3">
      <c r="F52" s="7"/>
      <c r="G52" s="7"/>
      <c r="M52" s="2"/>
    </row>
    <row r="53" spans="6:13" ht="15.75" customHeight="1" x14ac:dyDescent="0.3">
      <c r="F53" s="7"/>
      <c r="G53" s="7"/>
      <c r="M53" s="2"/>
    </row>
    <row r="54" spans="6:13" ht="15.75" customHeight="1" x14ac:dyDescent="0.3">
      <c r="F54" s="7"/>
      <c r="G54" s="7"/>
      <c r="M54" s="2"/>
    </row>
    <row r="55" spans="6:13" ht="15.75" customHeight="1" x14ac:dyDescent="0.3">
      <c r="F55" s="7"/>
      <c r="G55" s="7"/>
      <c r="M55" s="2"/>
    </row>
    <row r="56" spans="6:13" ht="15.75" customHeight="1" x14ac:dyDescent="0.3">
      <c r="F56" s="7"/>
      <c r="G56" s="7"/>
      <c r="M56" s="2"/>
    </row>
    <row r="57" spans="6:13" ht="15.75" customHeight="1" x14ac:dyDescent="0.3">
      <c r="F57" s="7"/>
      <c r="G57" s="7"/>
      <c r="M57" s="2"/>
    </row>
    <row r="58" spans="6:13" ht="15.75" customHeight="1" x14ac:dyDescent="0.3">
      <c r="F58" s="7"/>
      <c r="G58" s="7"/>
      <c r="M58" s="2"/>
    </row>
    <row r="59" spans="6:13" ht="15.75" customHeight="1" x14ac:dyDescent="0.3">
      <c r="F59" s="7"/>
      <c r="G59" s="7"/>
      <c r="M59" s="2"/>
    </row>
    <row r="60" spans="6:13" ht="15.75" customHeight="1" x14ac:dyDescent="0.3">
      <c r="F60" s="7"/>
      <c r="G60" s="7"/>
      <c r="M60" s="2"/>
    </row>
    <row r="61" spans="6:13" ht="15.75" customHeight="1" x14ac:dyDescent="0.3">
      <c r="F61" s="7"/>
      <c r="G61" s="7"/>
      <c r="M61" s="2"/>
    </row>
    <row r="62" spans="6:13" ht="15.75" customHeight="1" x14ac:dyDescent="0.3">
      <c r="F62" s="7"/>
      <c r="G62" s="7"/>
      <c r="M62" s="2"/>
    </row>
    <row r="63" spans="6:13" ht="15.75" customHeight="1" x14ac:dyDescent="0.3">
      <c r="F63" s="7"/>
      <c r="G63" s="7"/>
      <c r="M63" s="2"/>
    </row>
    <row r="64" spans="6:13" ht="15.75" customHeight="1" x14ac:dyDescent="0.3">
      <c r="F64" s="7"/>
      <c r="G64" s="7"/>
      <c r="M64" s="2"/>
    </row>
    <row r="65" spans="6:13" ht="15.75" customHeight="1" x14ac:dyDescent="0.3">
      <c r="F65" s="7"/>
      <c r="G65" s="7"/>
      <c r="M65" s="2"/>
    </row>
    <row r="66" spans="6:13" ht="15.75" customHeight="1" x14ac:dyDescent="0.3">
      <c r="F66" s="7"/>
      <c r="G66" s="7"/>
      <c r="M66" s="2"/>
    </row>
    <row r="67" spans="6:13" ht="15.75" customHeight="1" x14ac:dyDescent="0.3">
      <c r="F67" s="7"/>
      <c r="G67" s="7"/>
      <c r="M67" s="2"/>
    </row>
    <row r="68" spans="6:13" ht="15.75" customHeight="1" x14ac:dyDescent="0.3">
      <c r="F68" s="7"/>
      <c r="G68" s="7"/>
      <c r="M68" s="2"/>
    </row>
    <row r="69" spans="6:13" ht="15.75" customHeight="1" x14ac:dyDescent="0.3">
      <c r="F69" s="7"/>
      <c r="G69" s="7"/>
      <c r="M69" s="2"/>
    </row>
    <row r="70" spans="6:13" ht="15.75" customHeight="1" x14ac:dyDescent="0.3">
      <c r="F70" s="7"/>
      <c r="G70" s="7"/>
      <c r="M70" s="2"/>
    </row>
    <row r="71" spans="6:13" ht="15.75" customHeight="1" x14ac:dyDescent="0.3">
      <c r="F71" s="7"/>
      <c r="G71" s="7"/>
      <c r="M71" s="2"/>
    </row>
    <row r="72" spans="6:13" ht="15.75" customHeight="1" x14ac:dyDescent="0.3">
      <c r="F72" s="7"/>
      <c r="G72" s="7"/>
      <c r="M72" s="2"/>
    </row>
    <row r="73" spans="6:13" ht="15.75" customHeight="1" x14ac:dyDescent="0.3">
      <c r="F73" s="7"/>
      <c r="G73" s="7"/>
      <c r="M73" s="2"/>
    </row>
    <row r="74" spans="6:13" ht="15.75" customHeight="1" x14ac:dyDescent="0.3">
      <c r="F74" s="7"/>
      <c r="G74" s="7"/>
      <c r="M74" s="2"/>
    </row>
    <row r="75" spans="6:13" ht="15.75" customHeight="1" x14ac:dyDescent="0.3">
      <c r="F75" s="7"/>
      <c r="G75" s="7"/>
      <c r="M75" s="2"/>
    </row>
    <row r="76" spans="6:13" ht="15.75" customHeight="1" x14ac:dyDescent="0.3">
      <c r="F76" s="7"/>
      <c r="G76" s="7"/>
      <c r="M76" s="2"/>
    </row>
    <row r="77" spans="6:13" ht="15.75" customHeight="1" x14ac:dyDescent="0.3">
      <c r="F77" s="7"/>
      <c r="G77" s="7"/>
      <c r="M77" s="2"/>
    </row>
    <row r="78" spans="6:13" ht="15.75" customHeight="1" x14ac:dyDescent="0.3">
      <c r="F78" s="7"/>
      <c r="G78" s="7"/>
      <c r="M78" s="2"/>
    </row>
    <row r="79" spans="6:13" ht="15.75" customHeight="1" x14ac:dyDescent="0.3">
      <c r="F79" s="7"/>
      <c r="G79" s="7"/>
      <c r="M79" s="2"/>
    </row>
    <row r="80" spans="6:13" ht="15.75" customHeight="1" x14ac:dyDescent="0.3">
      <c r="F80" s="7"/>
      <c r="G80" s="7"/>
      <c r="M80" s="2"/>
    </row>
    <row r="81" spans="6:13" ht="15.75" customHeight="1" x14ac:dyDescent="0.3">
      <c r="F81" s="7"/>
      <c r="G81" s="7"/>
      <c r="M81" s="2"/>
    </row>
    <row r="82" spans="6:13" ht="15.75" customHeight="1" x14ac:dyDescent="0.3">
      <c r="F82" s="7"/>
      <c r="G82" s="7"/>
      <c r="M82" s="2"/>
    </row>
    <row r="83" spans="6:13" ht="15.75" customHeight="1" x14ac:dyDescent="0.3">
      <c r="F83" s="7"/>
      <c r="G83" s="7"/>
      <c r="M83" s="2"/>
    </row>
    <row r="84" spans="6:13" ht="15.75" customHeight="1" x14ac:dyDescent="0.3">
      <c r="F84" s="7"/>
      <c r="G84" s="7"/>
      <c r="M84" s="2"/>
    </row>
    <row r="85" spans="6:13" ht="15.75" customHeight="1" x14ac:dyDescent="0.3">
      <c r="F85" s="7"/>
      <c r="G85" s="7"/>
      <c r="M85" s="2"/>
    </row>
    <row r="86" spans="6:13" ht="15.75" customHeight="1" x14ac:dyDescent="0.3">
      <c r="F86" s="7"/>
      <c r="G86" s="7"/>
      <c r="M86" s="2"/>
    </row>
    <row r="87" spans="6:13" ht="15.75" customHeight="1" x14ac:dyDescent="0.3">
      <c r="F87" s="7"/>
      <c r="G87" s="7"/>
      <c r="M87" s="2"/>
    </row>
    <row r="88" spans="6:13" ht="15.75" customHeight="1" x14ac:dyDescent="0.3">
      <c r="F88" s="7"/>
      <c r="G88" s="7"/>
      <c r="M88" s="2"/>
    </row>
    <row r="89" spans="6:13" ht="15.75" customHeight="1" x14ac:dyDescent="0.3">
      <c r="F89" s="7"/>
      <c r="G89" s="7"/>
      <c r="M89" s="2"/>
    </row>
    <row r="90" spans="6:13" ht="15.75" customHeight="1" x14ac:dyDescent="0.3">
      <c r="F90" s="7"/>
      <c r="G90" s="7"/>
      <c r="M90" s="2"/>
    </row>
    <row r="91" spans="6:13" ht="15.75" customHeight="1" x14ac:dyDescent="0.3">
      <c r="F91" s="7"/>
      <c r="G91" s="7"/>
      <c r="M91" s="2"/>
    </row>
    <row r="92" spans="6:13" ht="15.75" customHeight="1" x14ac:dyDescent="0.3">
      <c r="F92" s="7"/>
      <c r="G92" s="7"/>
      <c r="M92" s="2"/>
    </row>
    <row r="93" spans="6:13" ht="15.75" customHeight="1" x14ac:dyDescent="0.3">
      <c r="F93" s="7"/>
      <c r="G93" s="7"/>
      <c r="M93" s="2"/>
    </row>
    <row r="94" spans="6:13" ht="15.75" customHeight="1" x14ac:dyDescent="0.3">
      <c r="F94" s="7"/>
      <c r="G94" s="7"/>
      <c r="M94" s="2"/>
    </row>
    <row r="95" spans="6:13" ht="15.75" customHeight="1" x14ac:dyDescent="0.3">
      <c r="F95" s="7"/>
      <c r="G95" s="7"/>
      <c r="M95" s="2"/>
    </row>
    <row r="96" spans="6:13" ht="15.75" customHeight="1" x14ac:dyDescent="0.3">
      <c r="F96" s="7"/>
      <c r="G96" s="7"/>
      <c r="M96" s="2"/>
    </row>
    <row r="97" spans="6:13" ht="15.75" customHeight="1" x14ac:dyDescent="0.3">
      <c r="F97" s="7"/>
      <c r="G97" s="7"/>
      <c r="M97" s="2"/>
    </row>
    <row r="98" spans="6:13" ht="15.75" customHeight="1" x14ac:dyDescent="0.3">
      <c r="F98" s="7"/>
      <c r="G98" s="7"/>
      <c r="M98" s="2"/>
    </row>
    <row r="99" spans="6:13" ht="15.75" customHeight="1" x14ac:dyDescent="0.3">
      <c r="F99" s="7"/>
      <c r="G99" s="7"/>
      <c r="M99" s="2"/>
    </row>
    <row r="100" spans="6:13" ht="15.75" customHeight="1" x14ac:dyDescent="0.3">
      <c r="F100" s="7"/>
      <c r="G100" s="7"/>
      <c r="M100" s="2"/>
    </row>
    <row r="101" spans="6:13" ht="15.75" customHeight="1" x14ac:dyDescent="0.3">
      <c r="F101" s="7"/>
      <c r="G101" s="7"/>
      <c r="M101" s="2"/>
    </row>
    <row r="102" spans="6:13" ht="15.75" customHeight="1" x14ac:dyDescent="0.3">
      <c r="F102" s="7"/>
      <c r="G102" s="7"/>
      <c r="M102" s="2"/>
    </row>
    <row r="103" spans="6:13" ht="15.75" customHeight="1" x14ac:dyDescent="0.3">
      <c r="F103" s="7"/>
      <c r="G103" s="7"/>
      <c r="M103" s="2"/>
    </row>
    <row r="104" spans="6:13" ht="15.75" customHeight="1" x14ac:dyDescent="0.3">
      <c r="F104" s="7"/>
      <c r="G104" s="7"/>
      <c r="M104" s="2"/>
    </row>
    <row r="105" spans="6:13" ht="15.75" customHeight="1" x14ac:dyDescent="0.3">
      <c r="F105" s="7"/>
      <c r="G105" s="7"/>
      <c r="M105" s="2"/>
    </row>
    <row r="106" spans="6:13" ht="15.75" customHeight="1" x14ac:dyDescent="0.3">
      <c r="F106" s="7"/>
      <c r="G106" s="7"/>
      <c r="M106" s="2"/>
    </row>
    <row r="107" spans="6:13" ht="15.75" customHeight="1" x14ac:dyDescent="0.3">
      <c r="F107" s="7"/>
      <c r="G107" s="7"/>
      <c r="M107" s="2"/>
    </row>
    <row r="108" spans="6:13" ht="15.75" customHeight="1" x14ac:dyDescent="0.3">
      <c r="F108" s="7"/>
      <c r="G108" s="7"/>
      <c r="M108" s="2"/>
    </row>
    <row r="109" spans="6:13" ht="15.75" customHeight="1" x14ac:dyDescent="0.3">
      <c r="F109" s="7"/>
      <c r="G109" s="7"/>
      <c r="M109" s="2"/>
    </row>
    <row r="110" spans="6:13" ht="15.75" customHeight="1" x14ac:dyDescent="0.3">
      <c r="F110" s="7"/>
      <c r="G110" s="7"/>
      <c r="M110" s="2"/>
    </row>
    <row r="111" spans="6:13" ht="15.75" customHeight="1" x14ac:dyDescent="0.3">
      <c r="F111" s="7"/>
      <c r="G111" s="7"/>
      <c r="M111" s="2"/>
    </row>
    <row r="112" spans="6:13" ht="15.75" customHeight="1" x14ac:dyDescent="0.3">
      <c r="F112" s="7"/>
      <c r="G112" s="7"/>
      <c r="M112" s="2"/>
    </row>
    <row r="113" spans="6:13" ht="15.75" customHeight="1" x14ac:dyDescent="0.3">
      <c r="F113" s="7"/>
      <c r="G113" s="7"/>
      <c r="M113" s="2"/>
    </row>
    <row r="114" spans="6:13" ht="15.75" customHeight="1" x14ac:dyDescent="0.3">
      <c r="F114" s="7"/>
      <c r="G114" s="7"/>
      <c r="M114" s="2"/>
    </row>
    <row r="115" spans="6:13" ht="15.75" customHeight="1" x14ac:dyDescent="0.3">
      <c r="F115" s="7"/>
      <c r="G115" s="7"/>
      <c r="M115" s="2"/>
    </row>
    <row r="116" spans="6:13" ht="15.75" customHeight="1" x14ac:dyDescent="0.3">
      <c r="F116" s="7"/>
      <c r="G116" s="7"/>
      <c r="M116" s="2"/>
    </row>
    <row r="117" spans="6:13" ht="15.75" customHeight="1" x14ac:dyDescent="0.3">
      <c r="F117" s="7"/>
      <c r="G117" s="7"/>
      <c r="M117" s="2"/>
    </row>
    <row r="118" spans="6:13" ht="15.75" customHeight="1" x14ac:dyDescent="0.3">
      <c r="F118" s="7"/>
      <c r="G118" s="7"/>
      <c r="M118" s="2"/>
    </row>
    <row r="119" spans="6:13" ht="15.75" customHeight="1" x14ac:dyDescent="0.3">
      <c r="F119" s="7"/>
      <c r="G119" s="7"/>
      <c r="M119" s="2"/>
    </row>
    <row r="120" spans="6:13" ht="15.75" customHeight="1" x14ac:dyDescent="0.3">
      <c r="F120" s="7"/>
      <c r="G120" s="7"/>
      <c r="M120" s="2"/>
    </row>
    <row r="121" spans="6:13" ht="15.75" customHeight="1" x14ac:dyDescent="0.3">
      <c r="F121" s="7"/>
      <c r="G121" s="7"/>
      <c r="M121" s="2"/>
    </row>
    <row r="122" spans="6:13" ht="15.75" customHeight="1" x14ac:dyDescent="0.3">
      <c r="F122" s="7"/>
      <c r="G122" s="7"/>
      <c r="M122" s="2"/>
    </row>
    <row r="123" spans="6:13" ht="15.75" customHeight="1" x14ac:dyDescent="0.3">
      <c r="F123" s="7"/>
      <c r="G123" s="7"/>
      <c r="M123" s="2"/>
    </row>
    <row r="124" spans="6:13" ht="15.75" customHeight="1" x14ac:dyDescent="0.3">
      <c r="F124" s="7"/>
      <c r="G124" s="7"/>
      <c r="M124" s="2"/>
    </row>
    <row r="125" spans="6:13" ht="15.75" customHeight="1" x14ac:dyDescent="0.3">
      <c r="F125" s="7"/>
      <c r="G125" s="7"/>
      <c r="M125" s="2"/>
    </row>
    <row r="126" spans="6:13" ht="15.75" customHeight="1" x14ac:dyDescent="0.3">
      <c r="F126" s="7"/>
      <c r="G126" s="7"/>
      <c r="M126" s="2"/>
    </row>
    <row r="127" spans="6:13" ht="15.75" customHeight="1" x14ac:dyDescent="0.3">
      <c r="F127" s="7"/>
      <c r="G127" s="7"/>
      <c r="M127" s="2"/>
    </row>
    <row r="128" spans="6:13" ht="15.75" customHeight="1" x14ac:dyDescent="0.3">
      <c r="F128" s="7"/>
      <c r="G128" s="7"/>
      <c r="M128" s="2"/>
    </row>
    <row r="129" spans="6:13" ht="15.75" customHeight="1" x14ac:dyDescent="0.3">
      <c r="F129" s="7"/>
      <c r="G129" s="7"/>
      <c r="M129" s="2"/>
    </row>
    <row r="130" spans="6:13" ht="15.75" customHeight="1" x14ac:dyDescent="0.3">
      <c r="F130" s="7"/>
      <c r="G130" s="7"/>
      <c r="M130" s="2"/>
    </row>
    <row r="131" spans="6:13" ht="15.75" customHeight="1" x14ac:dyDescent="0.3">
      <c r="F131" s="7"/>
      <c r="G131" s="7"/>
      <c r="M131" s="2"/>
    </row>
    <row r="132" spans="6:13" ht="15.75" customHeight="1" x14ac:dyDescent="0.3">
      <c r="F132" s="7"/>
      <c r="G132" s="7"/>
      <c r="M132" s="2"/>
    </row>
    <row r="133" spans="6:13" ht="15.75" customHeight="1" x14ac:dyDescent="0.3">
      <c r="F133" s="7"/>
      <c r="G133" s="7"/>
      <c r="M133" s="2"/>
    </row>
    <row r="134" spans="6:13" ht="15.75" customHeight="1" x14ac:dyDescent="0.3">
      <c r="F134" s="7"/>
      <c r="G134" s="7"/>
      <c r="M134" s="2"/>
    </row>
    <row r="135" spans="6:13" ht="15.75" customHeight="1" x14ac:dyDescent="0.3">
      <c r="F135" s="7"/>
      <c r="G135" s="7"/>
      <c r="M135" s="2"/>
    </row>
    <row r="136" spans="6:13" ht="15.75" customHeight="1" x14ac:dyDescent="0.3">
      <c r="F136" s="7"/>
      <c r="G136" s="7"/>
      <c r="M136" s="2"/>
    </row>
    <row r="137" spans="6:13" ht="15.75" customHeight="1" x14ac:dyDescent="0.3">
      <c r="F137" s="7"/>
      <c r="G137" s="7"/>
      <c r="M137" s="2"/>
    </row>
    <row r="138" spans="6:13" ht="15.75" customHeight="1" x14ac:dyDescent="0.3">
      <c r="F138" s="7"/>
      <c r="G138" s="7"/>
      <c r="M138" s="2"/>
    </row>
    <row r="139" spans="6:13" ht="15.75" customHeight="1" x14ac:dyDescent="0.3">
      <c r="F139" s="7"/>
      <c r="G139" s="7"/>
      <c r="M139" s="2"/>
    </row>
    <row r="140" spans="6:13" ht="15.75" customHeight="1" x14ac:dyDescent="0.3">
      <c r="F140" s="7"/>
      <c r="G140" s="7"/>
      <c r="M140" s="2"/>
    </row>
    <row r="141" spans="6:13" ht="15.75" customHeight="1" x14ac:dyDescent="0.3">
      <c r="F141" s="7"/>
      <c r="G141" s="7"/>
      <c r="M141" s="2"/>
    </row>
    <row r="142" spans="6:13" ht="15.75" customHeight="1" x14ac:dyDescent="0.3">
      <c r="F142" s="7"/>
      <c r="G142" s="7"/>
      <c r="M142" s="2"/>
    </row>
    <row r="143" spans="6:13" ht="15.75" customHeight="1" x14ac:dyDescent="0.3">
      <c r="F143" s="7"/>
      <c r="G143" s="7"/>
      <c r="M143" s="2"/>
    </row>
    <row r="144" spans="6:13" ht="15.75" customHeight="1" x14ac:dyDescent="0.3">
      <c r="F144" s="7"/>
      <c r="G144" s="7"/>
      <c r="M144" s="2"/>
    </row>
    <row r="145" spans="6:13" ht="15.75" customHeight="1" x14ac:dyDescent="0.3">
      <c r="F145" s="7"/>
      <c r="G145" s="7"/>
      <c r="M145" s="2"/>
    </row>
    <row r="146" spans="6:13" ht="15.75" customHeight="1" x14ac:dyDescent="0.3">
      <c r="F146" s="7"/>
      <c r="G146" s="7"/>
      <c r="M146" s="2"/>
    </row>
    <row r="147" spans="6:13" ht="15.75" customHeight="1" x14ac:dyDescent="0.3">
      <c r="F147" s="7"/>
      <c r="G147" s="7"/>
      <c r="M147" s="2"/>
    </row>
    <row r="148" spans="6:13" ht="15.75" customHeight="1" x14ac:dyDescent="0.3">
      <c r="F148" s="7"/>
      <c r="G148" s="7"/>
      <c r="M148" s="2"/>
    </row>
    <row r="149" spans="6:13" ht="15.75" customHeight="1" x14ac:dyDescent="0.3">
      <c r="F149" s="7"/>
      <c r="G149" s="7"/>
      <c r="M149" s="2"/>
    </row>
    <row r="150" spans="6:13" ht="15.75" customHeight="1" x14ac:dyDescent="0.3">
      <c r="F150" s="7"/>
      <c r="G150" s="7"/>
      <c r="M150" s="2"/>
    </row>
    <row r="151" spans="6:13" ht="15.75" customHeight="1" x14ac:dyDescent="0.3">
      <c r="F151" s="7"/>
      <c r="G151" s="7"/>
      <c r="M151" s="2"/>
    </row>
    <row r="152" spans="6:13" ht="15.75" customHeight="1" x14ac:dyDescent="0.3">
      <c r="F152" s="7"/>
      <c r="G152" s="7"/>
      <c r="M152" s="2"/>
    </row>
    <row r="153" spans="6:13" ht="15.75" customHeight="1" x14ac:dyDescent="0.3">
      <c r="F153" s="7"/>
      <c r="G153" s="7"/>
      <c r="M153" s="2"/>
    </row>
    <row r="154" spans="6:13" ht="15.75" customHeight="1" x14ac:dyDescent="0.3">
      <c r="F154" s="7"/>
      <c r="G154" s="7"/>
      <c r="M154" s="2"/>
    </row>
    <row r="155" spans="6:13" ht="15.75" customHeight="1" x14ac:dyDescent="0.3">
      <c r="F155" s="7"/>
      <c r="G155" s="7"/>
      <c r="M155" s="2"/>
    </row>
    <row r="156" spans="6:13" ht="15.75" customHeight="1" x14ac:dyDescent="0.3">
      <c r="F156" s="7"/>
      <c r="G156" s="7"/>
      <c r="M156" s="2"/>
    </row>
    <row r="157" spans="6:13" ht="15.75" customHeight="1" x14ac:dyDescent="0.3">
      <c r="F157" s="7"/>
      <c r="G157" s="7"/>
      <c r="M157" s="2"/>
    </row>
    <row r="158" spans="6:13" ht="15.75" customHeight="1" x14ac:dyDescent="0.3">
      <c r="F158" s="7"/>
      <c r="G158" s="7"/>
      <c r="M158" s="2"/>
    </row>
    <row r="159" spans="6:13" ht="15.75" customHeight="1" x14ac:dyDescent="0.3">
      <c r="F159" s="7"/>
      <c r="G159" s="7"/>
      <c r="M159" s="2"/>
    </row>
    <row r="160" spans="6:13" ht="15.75" customHeight="1" x14ac:dyDescent="0.3">
      <c r="F160" s="7"/>
      <c r="G160" s="7"/>
      <c r="M160" s="2"/>
    </row>
    <row r="161" spans="6:13" ht="15.75" customHeight="1" x14ac:dyDescent="0.3">
      <c r="F161" s="7"/>
      <c r="G161" s="7"/>
      <c r="M161" s="2"/>
    </row>
    <row r="162" spans="6:13" ht="15.75" customHeight="1" x14ac:dyDescent="0.3">
      <c r="F162" s="7"/>
      <c r="G162" s="7"/>
      <c r="M162" s="2"/>
    </row>
    <row r="163" spans="6:13" ht="15.75" customHeight="1" x14ac:dyDescent="0.3">
      <c r="F163" s="7"/>
      <c r="G163" s="7"/>
      <c r="M163" s="2"/>
    </row>
    <row r="164" spans="6:13" ht="15.75" customHeight="1" x14ac:dyDescent="0.3">
      <c r="F164" s="7"/>
      <c r="G164" s="7"/>
      <c r="M164" s="2"/>
    </row>
    <row r="165" spans="6:13" ht="15.75" customHeight="1" x14ac:dyDescent="0.3">
      <c r="F165" s="7"/>
      <c r="G165" s="7"/>
      <c r="M165" s="2"/>
    </row>
    <row r="166" spans="6:13" ht="15.75" customHeight="1" x14ac:dyDescent="0.3">
      <c r="F166" s="7"/>
      <c r="G166" s="7"/>
      <c r="M166" s="2"/>
    </row>
    <row r="167" spans="6:13" ht="15.75" customHeight="1" x14ac:dyDescent="0.3">
      <c r="F167" s="7"/>
      <c r="G167" s="7"/>
      <c r="M167" s="2"/>
    </row>
    <row r="168" spans="6:13" ht="15.75" customHeight="1" x14ac:dyDescent="0.3">
      <c r="F168" s="7"/>
      <c r="G168" s="7"/>
      <c r="M168" s="2"/>
    </row>
    <row r="169" spans="6:13" ht="15.75" customHeight="1" x14ac:dyDescent="0.3">
      <c r="F169" s="7"/>
      <c r="G169" s="7"/>
      <c r="M169" s="2"/>
    </row>
    <row r="170" spans="6:13" ht="15.75" customHeight="1" x14ac:dyDescent="0.3">
      <c r="F170" s="7"/>
      <c r="G170" s="7"/>
      <c r="M170" s="2"/>
    </row>
    <row r="171" spans="6:13" ht="15.75" customHeight="1" x14ac:dyDescent="0.3">
      <c r="F171" s="7"/>
      <c r="G171" s="7"/>
      <c r="M171" s="2"/>
    </row>
    <row r="172" spans="6:13" ht="15.75" customHeight="1" x14ac:dyDescent="0.3">
      <c r="F172" s="7"/>
      <c r="G172" s="7"/>
      <c r="M172" s="2"/>
    </row>
    <row r="173" spans="6:13" ht="15.75" customHeight="1" x14ac:dyDescent="0.3">
      <c r="F173" s="7"/>
      <c r="G173" s="7"/>
      <c r="M173" s="2"/>
    </row>
    <row r="174" spans="6:13" ht="15.75" customHeight="1" x14ac:dyDescent="0.3">
      <c r="F174" s="7"/>
      <c r="G174" s="7"/>
      <c r="M174" s="2"/>
    </row>
    <row r="175" spans="6:13" ht="15.75" customHeight="1" x14ac:dyDescent="0.3">
      <c r="F175" s="7"/>
      <c r="G175" s="7"/>
      <c r="M175" s="2"/>
    </row>
    <row r="176" spans="6:13" ht="15.75" customHeight="1" x14ac:dyDescent="0.3">
      <c r="F176" s="7"/>
      <c r="G176" s="7"/>
      <c r="M176" s="2"/>
    </row>
    <row r="177" spans="6:13" ht="15.75" customHeight="1" x14ac:dyDescent="0.3">
      <c r="F177" s="7"/>
      <c r="G177" s="7"/>
      <c r="M177" s="2"/>
    </row>
    <row r="178" spans="6:13" ht="15.75" customHeight="1" x14ac:dyDescent="0.3">
      <c r="F178" s="7"/>
      <c r="G178" s="7"/>
      <c r="M178" s="2"/>
    </row>
    <row r="179" spans="6:13" ht="15.75" customHeight="1" x14ac:dyDescent="0.3">
      <c r="F179" s="7"/>
      <c r="G179" s="7"/>
      <c r="M179" s="2"/>
    </row>
    <row r="180" spans="6:13" ht="15.75" customHeight="1" x14ac:dyDescent="0.3">
      <c r="F180" s="7"/>
      <c r="G180" s="7"/>
      <c r="M180" s="2"/>
    </row>
    <row r="181" spans="6:13" ht="15.75" customHeight="1" x14ac:dyDescent="0.3">
      <c r="F181" s="7"/>
      <c r="G181" s="7"/>
      <c r="M181" s="2"/>
    </row>
    <row r="182" spans="6:13" ht="15.75" customHeight="1" x14ac:dyDescent="0.3">
      <c r="F182" s="7"/>
      <c r="G182" s="7"/>
      <c r="M182" s="2"/>
    </row>
    <row r="183" spans="6:13" ht="15.75" customHeight="1" x14ac:dyDescent="0.3">
      <c r="F183" s="7"/>
      <c r="G183" s="7"/>
      <c r="M183" s="2"/>
    </row>
    <row r="184" spans="6:13" ht="15.75" customHeight="1" x14ac:dyDescent="0.3">
      <c r="F184" s="7"/>
      <c r="G184" s="7"/>
      <c r="M184" s="2"/>
    </row>
    <row r="185" spans="6:13" ht="15.75" customHeight="1" x14ac:dyDescent="0.3">
      <c r="F185" s="7"/>
      <c r="G185" s="7"/>
      <c r="M185" s="2"/>
    </row>
    <row r="186" spans="6:13" ht="15.75" customHeight="1" x14ac:dyDescent="0.3">
      <c r="F186" s="7"/>
      <c r="G186" s="7"/>
      <c r="M186" s="2"/>
    </row>
    <row r="187" spans="6:13" ht="15.75" customHeight="1" x14ac:dyDescent="0.3">
      <c r="F187" s="7"/>
      <c r="G187" s="7"/>
      <c r="M187" s="2"/>
    </row>
    <row r="188" spans="6:13" ht="15.75" customHeight="1" x14ac:dyDescent="0.3">
      <c r="F188" s="7"/>
      <c r="G188" s="7"/>
      <c r="M188" s="2"/>
    </row>
    <row r="189" spans="6:13" ht="15.75" customHeight="1" x14ac:dyDescent="0.3">
      <c r="F189" s="7"/>
      <c r="G189" s="7"/>
      <c r="M189" s="2"/>
    </row>
    <row r="190" spans="6:13" ht="15.75" customHeight="1" x14ac:dyDescent="0.3">
      <c r="F190" s="7"/>
      <c r="G190" s="7"/>
      <c r="M190" s="2"/>
    </row>
    <row r="191" spans="6:13" ht="15.75" customHeight="1" x14ac:dyDescent="0.3">
      <c r="F191" s="7"/>
      <c r="G191" s="7"/>
      <c r="M191" s="2"/>
    </row>
    <row r="192" spans="6:13" ht="15.75" customHeight="1" x14ac:dyDescent="0.3">
      <c r="F192" s="7"/>
      <c r="G192" s="7"/>
      <c r="M192" s="2"/>
    </row>
    <row r="193" spans="6:13" ht="15.75" customHeight="1" x14ac:dyDescent="0.3">
      <c r="F193" s="7"/>
      <c r="G193" s="7"/>
      <c r="M193" s="2"/>
    </row>
    <row r="194" spans="6:13" ht="15.75" customHeight="1" x14ac:dyDescent="0.3">
      <c r="F194" s="7"/>
      <c r="G194" s="7"/>
      <c r="M194" s="2"/>
    </row>
    <row r="195" spans="6:13" ht="15.75" customHeight="1" x14ac:dyDescent="0.3">
      <c r="F195" s="7"/>
      <c r="G195" s="7"/>
      <c r="M195" s="2"/>
    </row>
    <row r="196" spans="6:13" ht="15.75" customHeight="1" x14ac:dyDescent="0.3">
      <c r="F196" s="7"/>
      <c r="G196" s="7"/>
      <c r="M196" s="2"/>
    </row>
    <row r="197" spans="6:13" ht="15.75" customHeight="1" x14ac:dyDescent="0.3">
      <c r="F197" s="7"/>
      <c r="G197" s="7"/>
      <c r="M197" s="2"/>
    </row>
    <row r="198" spans="6:13" ht="15.75" customHeight="1" x14ac:dyDescent="0.3">
      <c r="F198" s="7"/>
      <c r="G198" s="7"/>
      <c r="M198" s="2"/>
    </row>
    <row r="199" spans="6:13" ht="15.75" customHeight="1" x14ac:dyDescent="0.3">
      <c r="F199" s="7"/>
      <c r="G199" s="7"/>
      <c r="M199" s="2"/>
    </row>
    <row r="200" spans="6:13" ht="15.75" customHeight="1" x14ac:dyDescent="0.3">
      <c r="F200" s="7"/>
      <c r="G200" s="7"/>
      <c r="M200" s="2"/>
    </row>
    <row r="201" spans="6:13" ht="15.75" customHeight="1" x14ac:dyDescent="0.3">
      <c r="F201" s="7"/>
      <c r="G201" s="7"/>
      <c r="M201" s="2"/>
    </row>
    <row r="202" spans="6:13" ht="15.75" customHeight="1" x14ac:dyDescent="0.3">
      <c r="F202" s="7"/>
      <c r="G202" s="7"/>
      <c r="M202" s="2"/>
    </row>
    <row r="203" spans="6:13" ht="15.75" customHeight="1" x14ac:dyDescent="0.3">
      <c r="F203" s="7"/>
      <c r="G203" s="7"/>
      <c r="M203" s="2"/>
    </row>
    <row r="204" spans="6:13" ht="15.75" customHeight="1" x14ac:dyDescent="0.3">
      <c r="F204" s="7"/>
      <c r="G204" s="7"/>
      <c r="M204" s="2"/>
    </row>
    <row r="205" spans="6:13" ht="15.75" customHeight="1" x14ac:dyDescent="0.3">
      <c r="F205" s="7"/>
      <c r="G205" s="7"/>
      <c r="M205" s="2"/>
    </row>
    <row r="206" spans="6:13" ht="15.75" customHeight="1" x14ac:dyDescent="0.3">
      <c r="F206" s="7"/>
      <c r="G206" s="7"/>
      <c r="M206" s="2"/>
    </row>
    <row r="207" spans="6:13" ht="15.75" customHeight="1" x14ac:dyDescent="0.3">
      <c r="F207" s="7"/>
      <c r="G207" s="7"/>
      <c r="M207" s="2"/>
    </row>
    <row r="208" spans="6:13" ht="15.75" customHeight="1" x14ac:dyDescent="0.3">
      <c r="F208" s="7"/>
      <c r="G208" s="7"/>
      <c r="M208" s="2"/>
    </row>
    <row r="209" spans="6:13" ht="15.75" customHeight="1" x14ac:dyDescent="0.3">
      <c r="F209" s="7"/>
      <c r="G209" s="7"/>
      <c r="M209" s="2"/>
    </row>
    <row r="210" spans="6:13" ht="15.75" customHeight="1" x14ac:dyDescent="0.3">
      <c r="F210" s="7"/>
      <c r="G210" s="7"/>
      <c r="M210" s="2"/>
    </row>
    <row r="211" spans="6:13" ht="15.75" customHeight="1" x14ac:dyDescent="0.3">
      <c r="F211" s="7"/>
      <c r="G211" s="7"/>
      <c r="M211" s="2"/>
    </row>
    <row r="212" spans="6:13" ht="15.75" customHeight="1" x14ac:dyDescent="0.3">
      <c r="F212" s="7"/>
      <c r="G212" s="7"/>
      <c r="M212" s="2"/>
    </row>
    <row r="213" spans="6:13" ht="15.75" customHeight="1" x14ac:dyDescent="0.3">
      <c r="F213" s="7"/>
      <c r="G213" s="7"/>
      <c r="M213" s="2"/>
    </row>
    <row r="214" spans="6:13" ht="15.75" customHeight="1" x14ac:dyDescent="0.3">
      <c r="F214" s="7"/>
      <c r="G214" s="7"/>
      <c r="M214" s="2"/>
    </row>
    <row r="215" spans="6:13" ht="15.75" customHeight="1" x14ac:dyDescent="0.3">
      <c r="F215" s="7"/>
      <c r="G215" s="7"/>
      <c r="M215" s="2"/>
    </row>
    <row r="216" spans="6:13" ht="15.75" customHeight="1" x14ac:dyDescent="0.3">
      <c r="F216" s="7"/>
      <c r="G216" s="7"/>
      <c r="M216" s="2"/>
    </row>
    <row r="217" spans="6:13" ht="15.75" customHeight="1" x14ac:dyDescent="0.3">
      <c r="F217" s="7"/>
      <c r="G217" s="7"/>
      <c r="M217" s="2"/>
    </row>
    <row r="218" spans="6:13" ht="15.75" customHeight="1" x14ac:dyDescent="0.3">
      <c r="F218" s="7"/>
      <c r="G218" s="7"/>
      <c r="M218" s="2"/>
    </row>
    <row r="219" spans="6:13" ht="15.75" customHeight="1" x14ac:dyDescent="0.3">
      <c r="F219" s="7"/>
      <c r="G219" s="7"/>
      <c r="M219" s="2"/>
    </row>
    <row r="220" spans="6:13" ht="15.75" customHeight="1" x14ac:dyDescent="0.3">
      <c r="F220" s="7"/>
      <c r="G220" s="7"/>
      <c r="M220" s="2"/>
    </row>
    <row r="221" spans="6:13" ht="15.75" customHeight="1" x14ac:dyDescent="0.3">
      <c r="F221" s="7"/>
      <c r="G221" s="7"/>
      <c r="M221" s="2"/>
    </row>
    <row r="222" spans="6:13" ht="15.75" customHeight="1" x14ac:dyDescent="0.3">
      <c r="F222" s="7"/>
      <c r="G222" s="7"/>
      <c r="M222" s="2"/>
    </row>
    <row r="223" spans="6:13" ht="15.75" customHeight="1" x14ac:dyDescent="0.3">
      <c r="F223" s="7"/>
      <c r="G223" s="7"/>
      <c r="M223" s="2"/>
    </row>
    <row r="224" spans="6:13" ht="15.75" customHeight="1" x14ac:dyDescent="0.3">
      <c r="F224" s="7"/>
      <c r="G224" s="7"/>
      <c r="M224" s="2"/>
    </row>
    <row r="225" spans="6:13" ht="15.75" customHeight="1" x14ac:dyDescent="0.3">
      <c r="F225" s="7"/>
      <c r="G225" s="7"/>
      <c r="M225" s="2"/>
    </row>
    <row r="226" spans="6:13" ht="15.75" customHeight="1" x14ac:dyDescent="0.3">
      <c r="F226" s="7"/>
      <c r="G226" s="7"/>
      <c r="M226" s="2"/>
    </row>
    <row r="227" spans="6:13" ht="15.75" customHeight="1" x14ac:dyDescent="0.3">
      <c r="F227" s="7"/>
      <c r="G227" s="7"/>
      <c r="M227" s="2"/>
    </row>
    <row r="228" spans="6:13" ht="15.75" customHeight="1" x14ac:dyDescent="0.3">
      <c r="F228" s="7"/>
      <c r="G228" s="7"/>
      <c r="M228" s="2"/>
    </row>
    <row r="229" spans="6:13" ht="15.75" customHeight="1" x14ac:dyDescent="0.3">
      <c r="F229" s="7"/>
      <c r="G229" s="7"/>
      <c r="M229" s="2"/>
    </row>
    <row r="230" spans="6:13" ht="15.75" customHeight="1" x14ac:dyDescent="0.3">
      <c r="F230" s="7"/>
      <c r="G230" s="7"/>
      <c r="M230" s="2"/>
    </row>
    <row r="231" spans="6:13" ht="15.75" customHeight="1" x14ac:dyDescent="0.3">
      <c r="F231" s="7"/>
      <c r="G231" s="7"/>
      <c r="M231" s="2"/>
    </row>
    <row r="232" spans="6:13" ht="15.75" customHeight="1" x14ac:dyDescent="0.3">
      <c r="F232" s="7"/>
      <c r="G232" s="7"/>
      <c r="M232" s="2"/>
    </row>
    <row r="233" spans="6:13" ht="15.75" customHeight="1" x14ac:dyDescent="0.3">
      <c r="F233" s="7"/>
      <c r="G233" s="7"/>
      <c r="M233" s="2"/>
    </row>
    <row r="234" spans="6:13" ht="15.75" customHeight="1" x14ac:dyDescent="0.3">
      <c r="F234" s="7"/>
      <c r="G234" s="7"/>
      <c r="M234" s="2"/>
    </row>
    <row r="235" spans="6:13" ht="15.75" customHeight="1" x14ac:dyDescent="0.3">
      <c r="F235" s="7"/>
      <c r="G235" s="7"/>
      <c r="M235" s="2"/>
    </row>
    <row r="236" spans="6:13" ht="15.75" customHeight="1" x14ac:dyDescent="0.3">
      <c r="F236" s="7"/>
      <c r="G236" s="7"/>
      <c r="M236" s="2"/>
    </row>
    <row r="237" spans="6:13" ht="15.75" customHeight="1" x14ac:dyDescent="0.3">
      <c r="F237" s="7"/>
      <c r="G237" s="7"/>
      <c r="M237" s="2"/>
    </row>
    <row r="238" spans="6:13" ht="15.75" customHeight="1" x14ac:dyDescent="0.3">
      <c r="F238" s="7"/>
      <c r="G238" s="7"/>
      <c r="M238" s="2"/>
    </row>
    <row r="239" spans="6:13" ht="15.75" customHeight="1" x14ac:dyDescent="0.3">
      <c r="F239" s="7"/>
      <c r="G239" s="7"/>
      <c r="M239" s="2"/>
    </row>
    <row r="240" spans="6:13" ht="15.75" customHeight="1" x14ac:dyDescent="0.3">
      <c r="F240" s="7"/>
      <c r="G240" s="7"/>
      <c r="M240" s="2"/>
    </row>
    <row r="241" spans="6:13" ht="15.75" customHeight="1" x14ac:dyDescent="0.3">
      <c r="F241" s="7"/>
      <c r="G241" s="7"/>
      <c r="M241" s="2"/>
    </row>
    <row r="242" spans="6:13" ht="15.75" customHeight="1" x14ac:dyDescent="0.3">
      <c r="F242" s="7"/>
      <c r="G242" s="7"/>
      <c r="M242" s="2"/>
    </row>
    <row r="243" spans="6:13" ht="15.75" customHeight="1" x14ac:dyDescent="0.3">
      <c r="F243" s="7"/>
      <c r="G243" s="7"/>
      <c r="M243" s="2"/>
    </row>
    <row r="244" spans="6:13" ht="15.75" customHeight="1" x14ac:dyDescent="0.3">
      <c r="F244" s="7"/>
      <c r="G244" s="7"/>
      <c r="M244" s="2"/>
    </row>
    <row r="245" spans="6:13" ht="15.75" customHeight="1" x14ac:dyDescent="0.3">
      <c r="F245" s="7"/>
      <c r="G245" s="7"/>
      <c r="M245" s="2"/>
    </row>
    <row r="246" spans="6:13" ht="15.75" customHeight="1" x14ac:dyDescent="0.3">
      <c r="F246" s="7"/>
      <c r="G246" s="7"/>
      <c r="M246" s="2"/>
    </row>
    <row r="247" spans="6:13" ht="15.75" customHeight="1" x14ac:dyDescent="0.3">
      <c r="F247" s="7"/>
      <c r="G247" s="7"/>
      <c r="M247" s="2"/>
    </row>
    <row r="248" spans="6:13" ht="15.75" customHeight="1" x14ac:dyDescent="0.3">
      <c r="F248" s="7"/>
      <c r="G248" s="7"/>
      <c r="M248" s="2"/>
    </row>
    <row r="249" spans="6:13" ht="15.75" customHeight="1" x14ac:dyDescent="0.3">
      <c r="F249" s="7"/>
      <c r="G249" s="7"/>
      <c r="M249" s="2"/>
    </row>
    <row r="250" spans="6:13" ht="15.75" customHeight="1" x14ac:dyDescent="0.3">
      <c r="F250" s="7"/>
      <c r="G250" s="7"/>
      <c r="M250" s="2"/>
    </row>
    <row r="251" spans="6:13" ht="15.75" customHeight="1" x14ac:dyDescent="0.3">
      <c r="F251" s="7"/>
      <c r="G251" s="7"/>
      <c r="M251" s="2"/>
    </row>
    <row r="252" spans="6:13" ht="15.75" customHeight="1" x14ac:dyDescent="0.3">
      <c r="F252" s="7"/>
      <c r="G252" s="7"/>
      <c r="M252" s="2"/>
    </row>
    <row r="253" spans="6:13" ht="15.75" customHeight="1" x14ac:dyDescent="0.3">
      <c r="F253" s="7"/>
      <c r="G253" s="7"/>
      <c r="M253" s="2"/>
    </row>
    <row r="254" spans="6:13" ht="15.75" customHeight="1" x14ac:dyDescent="0.3">
      <c r="F254" s="7"/>
      <c r="G254" s="7"/>
      <c r="M254" s="2"/>
    </row>
    <row r="255" spans="6:13" ht="15.75" customHeight="1" x14ac:dyDescent="0.3">
      <c r="F255" s="7"/>
      <c r="G255" s="7"/>
      <c r="M255" s="2"/>
    </row>
    <row r="256" spans="6:13" ht="15.75" customHeight="1" x14ac:dyDescent="0.3">
      <c r="F256" s="7"/>
      <c r="G256" s="7"/>
      <c r="M256" s="2"/>
    </row>
    <row r="257" spans="6:13" ht="15.75" customHeight="1" x14ac:dyDescent="0.3">
      <c r="F257" s="7"/>
      <c r="G257" s="7"/>
      <c r="M257" s="2"/>
    </row>
    <row r="258" spans="6:13" ht="15.75" customHeight="1" x14ac:dyDescent="0.3">
      <c r="F258" s="7"/>
      <c r="G258" s="7"/>
      <c r="M258" s="2"/>
    </row>
    <row r="259" spans="6:13" ht="15.75" customHeight="1" x14ac:dyDescent="0.3">
      <c r="F259" s="7"/>
      <c r="G259" s="7"/>
      <c r="M259" s="2"/>
    </row>
    <row r="260" spans="6:13" ht="15.75" customHeight="1" x14ac:dyDescent="0.3">
      <c r="F260" s="7"/>
      <c r="G260" s="7"/>
      <c r="M260" s="2"/>
    </row>
    <row r="261" spans="6:13" ht="15.75" customHeight="1" x14ac:dyDescent="0.3">
      <c r="F261" s="7"/>
      <c r="G261" s="7"/>
      <c r="M261" s="2"/>
    </row>
    <row r="262" spans="6:13" ht="15.75" customHeight="1" x14ac:dyDescent="0.3">
      <c r="F262" s="7"/>
      <c r="G262" s="7"/>
      <c r="M262" s="2"/>
    </row>
    <row r="263" spans="6:13" ht="15.75" customHeight="1" x14ac:dyDescent="0.3">
      <c r="F263" s="7"/>
      <c r="G263" s="7"/>
      <c r="M263" s="2"/>
    </row>
    <row r="264" spans="6:13" ht="15.75" customHeight="1" x14ac:dyDescent="0.3">
      <c r="F264" s="7"/>
      <c r="G264" s="7"/>
      <c r="M264" s="2"/>
    </row>
    <row r="265" spans="6:13" ht="15.75" customHeight="1" x14ac:dyDescent="0.3">
      <c r="F265" s="7"/>
      <c r="G265" s="7"/>
      <c r="M265" s="2"/>
    </row>
    <row r="266" spans="6:13" ht="15.75" customHeight="1" x14ac:dyDescent="0.3">
      <c r="F266" s="7"/>
      <c r="G266" s="7"/>
      <c r="M266" s="2"/>
    </row>
    <row r="267" spans="6:13" ht="15.75" customHeight="1" x14ac:dyDescent="0.3">
      <c r="F267" s="7"/>
      <c r="G267" s="7"/>
      <c r="M267" s="2"/>
    </row>
    <row r="268" spans="6:13" ht="15.75" customHeight="1" x14ac:dyDescent="0.3">
      <c r="F268" s="7"/>
      <c r="G268" s="7"/>
      <c r="M268" s="2"/>
    </row>
    <row r="269" spans="6:13" ht="15.75" customHeight="1" x14ac:dyDescent="0.3">
      <c r="F269" s="7"/>
      <c r="G269" s="7"/>
      <c r="M269" s="2"/>
    </row>
    <row r="270" spans="6:13" ht="15.75" customHeight="1" x14ac:dyDescent="0.3">
      <c r="F270" s="7"/>
      <c r="G270" s="7"/>
      <c r="M270" s="2"/>
    </row>
    <row r="271" spans="6:13" ht="15.75" customHeight="1" x14ac:dyDescent="0.3">
      <c r="F271" s="7"/>
      <c r="G271" s="7"/>
      <c r="M271" s="2"/>
    </row>
    <row r="272" spans="6:13" ht="15.75" customHeight="1" x14ac:dyDescent="0.3">
      <c r="F272" s="7"/>
      <c r="G272" s="7"/>
      <c r="M272" s="2"/>
    </row>
    <row r="273" spans="6:13" ht="15.75" customHeight="1" x14ac:dyDescent="0.3">
      <c r="F273" s="7"/>
      <c r="G273" s="7"/>
      <c r="M273" s="2"/>
    </row>
    <row r="274" spans="6:13" ht="15.75" customHeight="1" x14ac:dyDescent="0.3">
      <c r="F274" s="7"/>
      <c r="G274" s="7"/>
      <c r="M274" s="2"/>
    </row>
    <row r="275" spans="6:13" ht="15.75" customHeight="1" x14ac:dyDescent="0.3">
      <c r="F275" s="7"/>
      <c r="G275" s="7"/>
      <c r="M275" s="2"/>
    </row>
    <row r="276" spans="6:13" ht="15.75" customHeight="1" x14ac:dyDescent="0.3">
      <c r="F276" s="7"/>
      <c r="G276" s="7"/>
      <c r="M276" s="2"/>
    </row>
    <row r="277" spans="6:13" ht="15.75" customHeight="1" x14ac:dyDescent="0.3">
      <c r="F277" s="7"/>
      <c r="G277" s="7"/>
      <c r="M277" s="2"/>
    </row>
    <row r="278" spans="6:13" ht="15.75" customHeight="1" x14ac:dyDescent="0.3">
      <c r="F278" s="7"/>
      <c r="G278" s="7"/>
      <c r="M278" s="2"/>
    </row>
    <row r="279" spans="6:13" ht="15.75" customHeight="1" x14ac:dyDescent="0.3">
      <c r="F279" s="7"/>
      <c r="G279" s="7"/>
      <c r="M279" s="2"/>
    </row>
    <row r="280" spans="6:13" ht="15.75" customHeight="1" x14ac:dyDescent="0.3">
      <c r="F280" s="7"/>
      <c r="G280" s="7"/>
      <c r="M280" s="2"/>
    </row>
    <row r="281" spans="6:13" ht="15.75" customHeight="1" x14ac:dyDescent="0.3">
      <c r="F281" s="7"/>
      <c r="G281" s="7"/>
      <c r="M281" s="2"/>
    </row>
    <row r="282" spans="6:13" ht="15.75" customHeight="1" x14ac:dyDescent="0.3">
      <c r="F282" s="7"/>
      <c r="G282" s="7"/>
      <c r="M282" s="2"/>
    </row>
    <row r="283" spans="6:13" ht="15.75" customHeight="1" x14ac:dyDescent="0.3">
      <c r="F283" s="7"/>
      <c r="G283" s="7"/>
      <c r="M283" s="2"/>
    </row>
    <row r="284" spans="6:13" ht="15.75" customHeight="1" x14ac:dyDescent="0.3">
      <c r="F284" s="7"/>
      <c r="G284" s="7"/>
      <c r="M284" s="2"/>
    </row>
    <row r="285" spans="6:13" ht="15.75" customHeight="1" x14ac:dyDescent="0.3">
      <c r="F285" s="7"/>
      <c r="G285" s="7"/>
      <c r="M285" s="2"/>
    </row>
    <row r="286" spans="6:13" ht="15.75" customHeight="1" x14ac:dyDescent="0.3">
      <c r="F286" s="7"/>
      <c r="G286" s="7"/>
      <c r="M286" s="2"/>
    </row>
    <row r="287" spans="6:13" ht="15.75" customHeight="1" x14ac:dyDescent="0.3">
      <c r="F287" s="7"/>
      <c r="G287" s="7"/>
      <c r="M287" s="2"/>
    </row>
    <row r="288" spans="6:13" ht="15.75" customHeight="1" x14ac:dyDescent="0.3">
      <c r="F288" s="7"/>
      <c r="G288" s="7"/>
      <c r="M288" s="2"/>
    </row>
    <row r="289" spans="6:13" ht="15.75" customHeight="1" x14ac:dyDescent="0.3">
      <c r="F289" s="7"/>
      <c r="G289" s="7"/>
      <c r="M289" s="2"/>
    </row>
    <row r="290" spans="6:13" ht="15.75" customHeight="1" x14ac:dyDescent="0.3">
      <c r="F290" s="7"/>
      <c r="G290" s="7"/>
      <c r="M290" s="2"/>
    </row>
    <row r="291" spans="6:13" ht="15.75" customHeight="1" x14ac:dyDescent="0.3">
      <c r="F291" s="7"/>
      <c r="G291" s="7"/>
      <c r="M291" s="2"/>
    </row>
    <row r="292" spans="6:13" ht="15.75" customHeight="1" x14ac:dyDescent="0.3">
      <c r="F292" s="7"/>
      <c r="G292" s="7"/>
      <c r="M292" s="2"/>
    </row>
    <row r="293" spans="6:13" ht="15.75" customHeight="1" x14ac:dyDescent="0.3">
      <c r="F293" s="7"/>
      <c r="G293" s="7"/>
      <c r="M293" s="2"/>
    </row>
    <row r="294" spans="6:13" ht="15.75" customHeight="1" x14ac:dyDescent="0.3">
      <c r="F294" s="7"/>
      <c r="G294" s="7"/>
      <c r="M294" s="2"/>
    </row>
    <row r="295" spans="6:13" ht="15.75" customHeight="1" x14ac:dyDescent="0.3">
      <c r="F295" s="7"/>
      <c r="G295" s="7"/>
      <c r="M295" s="2"/>
    </row>
    <row r="296" spans="6:13" ht="15.75" customHeight="1" x14ac:dyDescent="0.3">
      <c r="F296" s="7"/>
      <c r="G296" s="7"/>
      <c r="M296" s="2"/>
    </row>
    <row r="297" spans="6:13" ht="15.75" customHeight="1" x14ac:dyDescent="0.3">
      <c r="F297" s="7"/>
      <c r="G297" s="7"/>
      <c r="M297" s="2"/>
    </row>
    <row r="298" spans="6:13" ht="15.75" customHeight="1" x14ac:dyDescent="0.3">
      <c r="F298" s="7"/>
      <c r="G298" s="7"/>
      <c r="M298" s="2"/>
    </row>
    <row r="299" spans="6:13" ht="15.75" customHeight="1" x14ac:dyDescent="0.3">
      <c r="F299" s="7"/>
      <c r="G299" s="7"/>
      <c r="M299" s="2"/>
    </row>
    <row r="300" spans="6:13" ht="15.75" customHeight="1" x14ac:dyDescent="0.3">
      <c r="F300" s="7"/>
      <c r="G300" s="7"/>
      <c r="M300" s="2"/>
    </row>
    <row r="301" spans="6:13" ht="15.75" customHeight="1" x14ac:dyDescent="0.3">
      <c r="F301" s="7"/>
      <c r="G301" s="7"/>
      <c r="M301" s="2"/>
    </row>
    <row r="302" spans="6:13" ht="15.75" customHeight="1" x14ac:dyDescent="0.3">
      <c r="F302" s="7"/>
      <c r="G302" s="7"/>
      <c r="M302" s="2"/>
    </row>
    <row r="303" spans="6:13" ht="15.75" customHeight="1" x14ac:dyDescent="0.3">
      <c r="F303" s="7"/>
      <c r="G303" s="7"/>
      <c r="M303" s="2"/>
    </row>
    <row r="304" spans="6:13" ht="15.75" customHeight="1" x14ac:dyDescent="0.3">
      <c r="F304" s="7"/>
      <c r="G304" s="7"/>
      <c r="M304" s="2"/>
    </row>
    <row r="305" spans="6:13" ht="15.75" customHeight="1" x14ac:dyDescent="0.3">
      <c r="F305" s="7"/>
      <c r="G305" s="7"/>
      <c r="M305" s="2"/>
    </row>
    <row r="306" spans="6:13" ht="15.75" customHeight="1" x14ac:dyDescent="0.3">
      <c r="F306" s="7"/>
      <c r="G306" s="7"/>
      <c r="M306" s="2"/>
    </row>
    <row r="307" spans="6:13" ht="15.75" customHeight="1" x14ac:dyDescent="0.3">
      <c r="F307" s="7"/>
      <c r="G307" s="7"/>
      <c r="M307" s="2"/>
    </row>
    <row r="308" spans="6:13" ht="15.75" customHeight="1" x14ac:dyDescent="0.3">
      <c r="F308" s="7"/>
      <c r="G308" s="7"/>
      <c r="M308" s="2"/>
    </row>
    <row r="309" spans="6:13" ht="15.75" customHeight="1" x14ac:dyDescent="0.3">
      <c r="F309" s="7"/>
      <c r="G309" s="7"/>
      <c r="M309" s="2"/>
    </row>
    <row r="310" spans="6:13" ht="15.75" customHeight="1" x14ac:dyDescent="0.3">
      <c r="F310" s="7"/>
      <c r="G310" s="7"/>
      <c r="M310" s="2"/>
    </row>
    <row r="311" spans="6:13" ht="15.75" customHeight="1" x14ac:dyDescent="0.3">
      <c r="F311" s="7"/>
      <c r="G311" s="7"/>
      <c r="M311" s="2"/>
    </row>
    <row r="312" spans="6:13" ht="15.75" customHeight="1" x14ac:dyDescent="0.3">
      <c r="F312" s="7"/>
      <c r="G312" s="7"/>
      <c r="M312" s="2"/>
    </row>
    <row r="313" spans="6:13" ht="15.75" customHeight="1" x14ac:dyDescent="0.3">
      <c r="F313" s="7"/>
      <c r="G313" s="7"/>
      <c r="M313" s="2"/>
    </row>
    <row r="314" spans="6:13" ht="15.75" customHeight="1" x14ac:dyDescent="0.3">
      <c r="F314" s="7"/>
      <c r="G314" s="7"/>
      <c r="M314" s="2"/>
    </row>
    <row r="315" spans="6:13" ht="15.75" customHeight="1" x14ac:dyDescent="0.3">
      <c r="F315" s="7"/>
      <c r="G315" s="7"/>
      <c r="M315" s="2"/>
    </row>
    <row r="316" spans="6:13" ht="15.75" customHeight="1" x14ac:dyDescent="0.3">
      <c r="F316" s="7"/>
      <c r="G316" s="7"/>
      <c r="M316" s="2"/>
    </row>
    <row r="317" spans="6:13" ht="15.75" customHeight="1" x14ac:dyDescent="0.3">
      <c r="F317" s="7"/>
      <c r="G317" s="7"/>
      <c r="M317" s="2"/>
    </row>
    <row r="318" spans="6:13" ht="15.75" customHeight="1" x14ac:dyDescent="0.3">
      <c r="F318" s="7"/>
      <c r="G318" s="7"/>
      <c r="M318" s="2"/>
    </row>
    <row r="319" spans="6:13" ht="15.75" customHeight="1" x14ac:dyDescent="0.3">
      <c r="F319" s="7"/>
      <c r="G319" s="7"/>
      <c r="M319" s="2"/>
    </row>
    <row r="320" spans="6:13" ht="15.75" customHeight="1" x14ac:dyDescent="0.3">
      <c r="F320" s="7"/>
      <c r="G320" s="7"/>
      <c r="M320" s="2"/>
    </row>
    <row r="321" spans="6:13" ht="15.75" customHeight="1" x14ac:dyDescent="0.3">
      <c r="F321" s="7"/>
      <c r="G321" s="7"/>
      <c r="M321" s="2"/>
    </row>
    <row r="322" spans="6:13" ht="15.75" customHeight="1" x14ac:dyDescent="0.3">
      <c r="F322" s="7"/>
      <c r="G322" s="7"/>
      <c r="M322" s="2"/>
    </row>
    <row r="323" spans="6:13" ht="15.75" customHeight="1" x14ac:dyDescent="0.3">
      <c r="F323" s="7"/>
      <c r="G323" s="7"/>
      <c r="M323" s="2"/>
    </row>
    <row r="324" spans="6:13" ht="15.75" customHeight="1" x14ac:dyDescent="0.3">
      <c r="F324" s="7"/>
      <c r="G324" s="7"/>
      <c r="M324" s="2"/>
    </row>
    <row r="325" spans="6:13" ht="15.75" customHeight="1" x14ac:dyDescent="0.3">
      <c r="F325" s="7"/>
      <c r="G325" s="7"/>
      <c r="M325" s="2"/>
    </row>
    <row r="326" spans="6:13" ht="15.75" customHeight="1" x14ac:dyDescent="0.3">
      <c r="F326" s="7"/>
      <c r="G326" s="7"/>
      <c r="M326" s="2"/>
    </row>
    <row r="327" spans="6:13" ht="15.75" customHeight="1" x14ac:dyDescent="0.3">
      <c r="F327" s="7"/>
      <c r="G327" s="7"/>
      <c r="M327" s="2"/>
    </row>
    <row r="328" spans="6:13" ht="15.75" customHeight="1" x14ac:dyDescent="0.3">
      <c r="F328" s="7"/>
      <c r="G328" s="7"/>
      <c r="M328" s="2"/>
    </row>
    <row r="329" spans="6:13" ht="15.75" customHeight="1" x14ac:dyDescent="0.3">
      <c r="F329" s="7"/>
      <c r="G329" s="7"/>
      <c r="M329" s="2"/>
    </row>
    <row r="330" spans="6:13" ht="15.75" customHeight="1" x14ac:dyDescent="0.3">
      <c r="F330" s="7"/>
      <c r="G330" s="7"/>
      <c r="M330" s="2"/>
    </row>
    <row r="331" spans="6:13" ht="15.75" customHeight="1" x14ac:dyDescent="0.3">
      <c r="F331" s="7"/>
      <c r="G331" s="7"/>
      <c r="M331" s="2"/>
    </row>
    <row r="332" spans="6:13" ht="15.75" customHeight="1" x14ac:dyDescent="0.3">
      <c r="F332" s="7"/>
      <c r="G332" s="7"/>
      <c r="M332" s="2"/>
    </row>
    <row r="333" spans="6:13" ht="15.75" customHeight="1" x14ac:dyDescent="0.3">
      <c r="F333" s="7"/>
      <c r="G333" s="7"/>
      <c r="M333" s="2"/>
    </row>
    <row r="334" spans="6:13" ht="15.75" customHeight="1" x14ac:dyDescent="0.3">
      <c r="F334" s="7"/>
      <c r="G334" s="7"/>
      <c r="M334" s="2"/>
    </row>
    <row r="335" spans="6:13" ht="15.75" customHeight="1" x14ac:dyDescent="0.3">
      <c r="F335" s="7"/>
      <c r="G335" s="7"/>
      <c r="M335" s="2"/>
    </row>
    <row r="336" spans="6:13" ht="15.75" customHeight="1" x14ac:dyDescent="0.3">
      <c r="F336" s="7"/>
      <c r="G336" s="7"/>
      <c r="M336" s="2"/>
    </row>
    <row r="337" spans="6:13" ht="15.75" customHeight="1" x14ac:dyDescent="0.3">
      <c r="F337" s="7"/>
      <c r="G337" s="7"/>
      <c r="M337" s="2"/>
    </row>
    <row r="338" spans="6:13" ht="15.75" customHeight="1" x14ac:dyDescent="0.3">
      <c r="F338" s="7"/>
      <c r="G338" s="7"/>
      <c r="M338" s="2"/>
    </row>
    <row r="339" spans="6:13" ht="15.75" customHeight="1" x14ac:dyDescent="0.3">
      <c r="F339" s="7"/>
      <c r="G339" s="7"/>
      <c r="M339" s="2"/>
    </row>
    <row r="340" spans="6:13" ht="15.75" customHeight="1" x14ac:dyDescent="0.3">
      <c r="F340" s="7"/>
      <c r="G340" s="7"/>
      <c r="M340" s="2"/>
    </row>
    <row r="341" spans="6:13" ht="15.75" customHeight="1" x14ac:dyDescent="0.3">
      <c r="F341" s="7"/>
      <c r="G341" s="7"/>
      <c r="M341" s="2"/>
    </row>
    <row r="342" spans="6:13" ht="15.75" customHeight="1" x14ac:dyDescent="0.3">
      <c r="F342" s="7"/>
      <c r="G342" s="7"/>
      <c r="M342" s="2"/>
    </row>
    <row r="343" spans="6:13" ht="15.75" customHeight="1" x14ac:dyDescent="0.3">
      <c r="F343" s="7"/>
      <c r="G343" s="7"/>
      <c r="M343" s="2"/>
    </row>
    <row r="344" spans="6:13" ht="15.75" customHeight="1" x14ac:dyDescent="0.3">
      <c r="F344" s="7"/>
      <c r="G344" s="7"/>
      <c r="M344" s="2"/>
    </row>
    <row r="345" spans="6:13" ht="15.75" customHeight="1" x14ac:dyDescent="0.3">
      <c r="F345" s="7"/>
      <c r="G345" s="7"/>
      <c r="M345" s="2"/>
    </row>
    <row r="346" spans="6:13" ht="15.75" customHeight="1" x14ac:dyDescent="0.3">
      <c r="F346" s="7"/>
      <c r="G346" s="7"/>
      <c r="M346" s="2"/>
    </row>
    <row r="347" spans="6:13" ht="15.75" customHeight="1" x14ac:dyDescent="0.3">
      <c r="F347" s="7"/>
      <c r="G347" s="7"/>
      <c r="M347" s="2"/>
    </row>
    <row r="348" spans="6:13" ht="15.75" customHeight="1" x14ac:dyDescent="0.3">
      <c r="F348" s="7"/>
      <c r="G348" s="7"/>
      <c r="M348" s="2"/>
    </row>
    <row r="349" spans="6:13" ht="15.75" customHeight="1" x14ac:dyDescent="0.3">
      <c r="F349" s="7"/>
      <c r="G349" s="7"/>
      <c r="M349" s="2"/>
    </row>
    <row r="350" spans="6:13" ht="15.75" customHeight="1" x14ac:dyDescent="0.3">
      <c r="F350" s="7"/>
      <c r="G350" s="7"/>
      <c r="M350" s="2"/>
    </row>
    <row r="351" spans="6:13" ht="15.75" customHeight="1" x14ac:dyDescent="0.3">
      <c r="F351" s="7"/>
      <c r="G351" s="7"/>
      <c r="M351" s="2"/>
    </row>
    <row r="352" spans="6:13" ht="15.75" customHeight="1" x14ac:dyDescent="0.3">
      <c r="F352" s="7"/>
      <c r="G352" s="7"/>
      <c r="M352" s="2"/>
    </row>
    <row r="353" spans="6:13" ht="15.75" customHeight="1" x14ac:dyDescent="0.3">
      <c r="F353" s="7"/>
      <c r="G353" s="7"/>
      <c r="M353" s="2"/>
    </row>
    <row r="354" spans="6:13" ht="15.75" customHeight="1" x14ac:dyDescent="0.3">
      <c r="F354" s="7"/>
      <c r="G354" s="7"/>
      <c r="M354" s="2"/>
    </row>
    <row r="355" spans="6:13" ht="15.75" customHeight="1" x14ac:dyDescent="0.3">
      <c r="F355" s="7"/>
      <c r="G355" s="7"/>
      <c r="M355" s="2"/>
    </row>
    <row r="356" spans="6:13" ht="15.75" customHeight="1" x14ac:dyDescent="0.3">
      <c r="F356" s="7"/>
      <c r="G356" s="7"/>
      <c r="M356" s="2"/>
    </row>
    <row r="357" spans="6:13" ht="15.75" customHeight="1" x14ac:dyDescent="0.3">
      <c r="F357" s="7"/>
      <c r="G357" s="7"/>
      <c r="M357" s="2"/>
    </row>
    <row r="358" spans="6:13" ht="15.75" customHeight="1" x14ac:dyDescent="0.3">
      <c r="F358" s="7"/>
      <c r="G358" s="7"/>
      <c r="M358" s="2"/>
    </row>
    <row r="359" spans="6:13" ht="15.75" customHeight="1" x14ac:dyDescent="0.3">
      <c r="F359" s="7"/>
      <c r="G359" s="7"/>
      <c r="M359" s="2"/>
    </row>
    <row r="360" spans="6:13" ht="15.75" customHeight="1" x14ac:dyDescent="0.3">
      <c r="F360" s="7"/>
      <c r="G360" s="7"/>
      <c r="M360" s="2"/>
    </row>
    <row r="361" spans="6:13" ht="15.75" customHeight="1" x14ac:dyDescent="0.3">
      <c r="F361" s="7"/>
      <c r="G361" s="7"/>
      <c r="M361" s="2"/>
    </row>
    <row r="362" spans="6:13" ht="15.75" customHeight="1" x14ac:dyDescent="0.3">
      <c r="F362" s="7"/>
      <c r="G362" s="7"/>
      <c r="M362" s="2"/>
    </row>
    <row r="363" spans="6:13" ht="15.75" customHeight="1" x14ac:dyDescent="0.3">
      <c r="F363" s="7"/>
      <c r="G363" s="7"/>
      <c r="M363" s="2"/>
    </row>
    <row r="364" spans="6:13" ht="15.75" customHeight="1" x14ac:dyDescent="0.3">
      <c r="F364" s="7"/>
      <c r="G364" s="7"/>
      <c r="M364" s="2"/>
    </row>
    <row r="365" spans="6:13" ht="15.75" customHeight="1" x14ac:dyDescent="0.3">
      <c r="F365" s="7"/>
      <c r="G365" s="7"/>
      <c r="M365" s="2"/>
    </row>
    <row r="366" spans="6:13" ht="15.75" customHeight="1" x14ac:dyDescent="0.3">
      <c r="F366" s="7"/>
      <c r="G366" s="7"/>
      <c r="M366" s="2"/>
    </row>
    <row r="367" spans="6:13" ht="15.75" customHeight="1" x14ac:dyDescent="0.3">
      <c r="F367" s="7"/>
      <c r="G367" s="7"/>
      <c r="M367" s="2"/>
    </row>
    <row r="368" spans="6:13" ht="15.75" customHeight="1" x14ac:dyDescent="0.3">
      <c r="F368" s="7"/>
      <c r="G368" s="7"/>
      <c r="M368" s="2"/>
    </row>
    <row r="369" spans="6:13" ht="15.75" customHeight="1" x14ac:dyDescent="0.3">
      <c r="F369" s="7"/>
      <c r="G369" s="7"/>
      <c r="M369" s="2"/>
    </row>
    <row r="370" spans="6:13" ht="15.75" customHeight="1" x14ac:dyDescent="0.3">
      <c r="F370" s="7"/>
      <c r="G370" s="7"/>
      <c r="M370" s="2"/>
    </row>
    <row r="371" spans="6:13" ht="15.75" customHeight="1" x14ac:dyDescent="0.3">
      <c r="F371" s="7"/>
      <c r="G371" s="7"/>
      <c r="M371" s="2"/>
    </row>
    <row r="372" spans="6:13" ht="15.75" customHeight="1" x14ac:dyDescent="0.3">
      <c r="F372" s="7"/>
      <c r="G372" s="7"/>
      <c r="M372" s="2"/>
    </row>
    <row r="373" spans="6:13" ht="15.75" customHeight="1" x14ac:dyDescent="0.3">
      <c r="F373" s="7"/>
      <c r="G373" s="7"/>
      <c r="M373" s="2"/>
    </row>
    <row r="374" spans="6:13" ht="15.75" customHeight="1" x14ac:dyDescent="0.3">
      <c r="F374" s="7"/>
      <c r="G374" s="7"/>
      <c r="M374" s="2"/>
    </row>
    <row r="375" spans="6:13" ht="15.75" customHeight="1" x14ac:dyDescent="0.3">
      <c r="F375" s="7"/>
      <c r="G375" s="7"/>
      <c r="M375" s="2"/>
    </row>
    <row r="376" spans="6:13" ht="15.75" customHeight="1" x14ac:dyDescent="0.3">
      <c r="F376" s="7"/>
      <c r="G376" s="7"/>
      <c r="M376" s="2"/>
    </row>
    <row r="377" spans="6:13" ht="15.75" customHeight="1" x14ac:dyDescent="0.3">
      <c r="F377" s="7"/>
      <c r="G377" s="7"/>
      <c r="M377" s="2"/>
    </row>
    <row r="378" spans="6:13" ht="15.75" customHeight="1" x14ac:dyDescent="0.3">
      <c r="F378" s="7"/>
      <c r="G378" s="7"/>
      <c r="M378" s="2"/>
    </row>
    <row r="379" spans="6:13" ht="15.75" customHeight="1" x14ac:dyDescent="0.3">
      <c r="F379" s="7"/>
      <c r="G379" s="7"/>
      <c r="M379" s="2"/>
    </row>
    <row r="380" spans="6:13" ht="15.75" customHeight="1" x14ac:dyDescent="0.3">
      <c r="F380" s="7"/>
      <c r="G380" s="7"/>
      <c r="M380" s="2"/>
    </row>
    <row r="381" spans="6:13" ht="15.75" customHeight="1" x14ac:dyDescent="0.3">
      <c r="F381" s="7"/>
      <c r="G381" s="7"/>
      <c r="M381" s="2"/>
    </row>
    <row r="382" spans="6:13" ht="15.75" customHeight="1" x14ac:dyDescent="0.3">
      <c r="F382" s="7"/>
      <c r="G382" s="7"/>
      <c r="M382" s="2"/>
    </row>
    <row r="383" spans="6:13" ht="15.75" customHeight="1" x14ac:dyDescent="0.3">
      <c r="F383" s="7"/>
      <c r="G383" s="7"/>
      <c r="M383" s="2"/>
    </row>
    <row r="384" spans="6:13" ht="15.75" customHeight="1" x14ac:dyDescent="0.3">
      <c r="F384" s="7"/>
      <c r="G384" s="7"/>
      <c r="M384" s="2"/>
    </row>
    <row r="385" spans="6:13" ht="15.75" customHeight="1" x14ac:dyDescent="0.3">
      <c r="F385" s="7"/>
      <c r="G385" s="7"/>
      <c r="M385" s="2"/>
    </row>
    <row r="386" spans="6:13" ht="15.75" customHeight="1" x14ac:dyDescent="0.3">
      <c r="F386" s="7"/>
      <c r="G386" s="7"/>
      <c r="M386" s="2"/>
    </row>
    <row r="387" spans="6:13" ht="15.75" customHeight="1" x14ac:dyDescent="0.3">
      <c r="F387" s="7"/>
      <c r="G387" s="7"/>
      <c r="M387" s="2"/>
    </row>
    <row r="388" spans="6:13" ht="15.75" customHeight="1" x14ac:dyDescent="0.3">
      <c r="F388" s="7"/>
      <c r="G388" s="7"/>
      <c r="M388" s="2"/>
    </row>
    <row r="389" spans="6:13" ht="15.75" customHeight="1" x14ac:dyDescent="0.3">
      <c r="F389" s="7"/>
      <c r="G389" s="7"/>
      <c r="M389" s="2"/>
    </row>
    <row r="390" spans="6:13" ht="15.75" customHeight="1" x14ac:dyDescent="0.3">
      <c r="F390" s="7"/>
      <c r="G390" s="7"/>
      <c r="M390" s="2"/>
    </row>
    <row r="391" spans="6:13" ht="15.75" customHeight="1" x14ac:dyDescent="0.3">
      <c r="F391" s="7"/>
      <c r="G391" s="7"/>
      <c r="M391" s="2"/>
    </row>
    <row r="392" spans="6:13" ht="15.75" customHeight="1" x14ac:dyDescent="0.3">
      <c r="F392" s="7"/>
      <c r="G392" s="7"/>
      <c r="M392" s="2"/>
    </row>
    <row r="393" spans="6:13" ht="15.75" customHeight="1" x14ac:dyDescent="0.3">
      <c r="F393" s="7"/>
      <c r="G393" s="7"/>
      <c r="M393" s="2"/>
    </row>
    <row r="394" spans="6:13" ht="15.75" customHeight="1" x14ac:dyDescent="0.3">
      <c r="F394" s="7"/>
      <c r="G394" s="7"/>
      <c r="M394" s="2"/>
    </row>
    <row r="395" spans="6:13" ht="15.75" customHeight="1" x14ac:dyDescent="0.3">
      <c r="F395" s="7"/>
      <c r="G395" s="7"/>
      <c r="M395" s="2"/>
    </row>
    <row r="396" spans="6:13" ht="15.75" customHeight="1" x14ac:dyDescent="0.3">
      <c r="F396" s="7"/>
      <c r="G396" s="7"/>
      <c r="M396" s="2"/>
    </row>
    <row r="397" spans="6:13" ht="15.75" customHeight="1" x14ac:dyDescent="0.3">
      <c r="F397" s="7"/>
      <c r="G397" s="7"/>
      <c r="M397" s="2"/>
    </row>
    <row r="398" spans="6:13" ht="15.75" customHeight="1" x14ac:dyDescent="0.3">
      <c r="F398" s="7"/>
      <c r="G398" s="7"/>
      <c r="M398" s="2"/>
    </row>
    <row r="399" spans="6:13" ht="15.75" customHeight="1" x14ac:dyDescent="0.3">
      <c r="F399" s="7"/>
      <c r="G399" s="7"/>
      <c r="M399" s="2"/>
    </row>
    <row r="400" spans="6:13" ht="15.75" customHeight="1" x14ac:dyDescent="0.3">
      <c r="F400" s="7"/>
      <c r="G400" s="7"/>
      <c r="M400" s="2"/>
    </row>
    <row r="401" spans="6:13" ht="15.75" customHeight="1" x14ac:dyDescent="0.3">
      <c r="F401" s="7"/>
      <c r="G401" s="7"/>
      <c r="M401" s="2"/>
    </row>
    <row r="402" spans="6:13" ht="15.75" customHeight="1" x14ac:dyDescent="0.3">
      <c r="F402" s="7"/>
      <c r="G402" s="7"/>
      <c r="M402" s="2"/>
    </row>
    <row r="403" spans="6:13" ht="15.75" customHeight="1" x14ac:dyDescent="0.3">
      <c r="F403" s="7"/>
      <c r="G403" s="7"/>
      <c r="M403" s="2"/>
    </row>
    <row r="404" spans="6:13" ht="15.75" customHeight="1" x14ac:dyDescent="0.3">
      <c r="F404" s="7"/>
      <c r="G404" s="7"/>
      <c r="M404" s="2"/>
    </row>
    <row r="405" spans="6:13" ht="15.75" customHeight="1" x14ac:dyDescent="0.3">
      <c r="F405" s="7"/>
      <c r="G405" s="7"/>
      <c r="M405" s="2"/>
    </row>
    <row r="406" spans="6:13" ht="15.75" customHeight="1" x14ac:dyDescent="0.3">
      <c r="F406" s="7"/>
      <c r="G406" s="7"/>
      <c r="M406" s="2"/>
    </row>
    <row r="407" spans="6:13" ht="15.75" customHeight="1" x14ac:dyDescent="0.3">
      <c r="F407" s="7"/>
      <c r="G407" s="7"/>
      <c r="M407" s="2"/>
    </row>
    <row r="408" spans="6:13" ht="15.75" customHeight="1" x14ac:dyDescent="0.3">
      <c r="F408" s="7"/>
      <c r="G408" s="7"/>
      <c r="M408" s="2"/>
    </row>
    <row r="409" spans="6:13" ht="15.75" customHeight="1" x14ac:dyDescent="0.3">
      <c r="F409" s="7"/>
      <c r="G409" s="7"/>
      <c r="M409" s="2"/>
    </row>
    <row r="410" spans="6:13" ht="15.75" customHeight="1" x14ac:dyDescent="0.3">
      <c r="F410" s="7"/>
      <c r="G410" s="7"/>
      <c r="M410" s="2"/>
    </row>
    <row r="411" spans="6:13" ht="15.75" customHeight="1" x14ac:dyDescent="0.3">
      <c r="F411" s="7"/>
      <c r="G411" s="7"/>
      <c r="M411" s="2"/>
    </row>
    <row r="412" spans="6:13" ht="15.75" customHeight="1" x14ac:dyDescent="0.3">
      <c r="F412" s="7"/>
      <c r="G412" s="7"/>
      <c r="M412" s="2"/>
    </row>
    <row r="413" spans="6:13" ht="15.75" customHeight="1" x14ac:dyDescent="0.3">
      <c r="F413" s="7"/>
      <c r="G413" s="7"/>
      <c r="M413" s="2"/>
    </row>
    <row r="414" spans="6:13" ht="15.75" customHeight="1" x14ac:dyDescent="0.3">
      <c r="F414" s="7"/>
      <c r="G414" s="7"/>
      <c r="M414" s="2"/>
    </row>
    <row r="415" spans="6:13" ht="15.75" customHeight="1" x14ac:dyDescent="0.3">
      <c r="F415" s="7"/>
      <c r="G415" s="7"/>
      <c r="M415" s="2"/>
    </row>
    <row r="416" spans="6:13" ht="15.75" customHeight="1" x14ac:dyDescent="0.3">
      <c r="F416" s="7"/>
      <c r="G416" s="7"/>
      <c r="M416" s="2"/>
    </row>
    <row r="417" spans="6:13" ht="15.75" customHeight="1" x14ac:dyDescent="0.3">
      <c r="F417" s="7"/>
      <c r="G417" s="7"/>
      <c r="M417" s="2"/>
    </row>
    <row r="418" spans="6:13" ht="15.75" customHeight="1" x14ac:dyDescent="0.3">
      <c r="F418" s="7"/>
      <c r="G418" s="7"/>
      <c r="M418" s="2"/>
    </row>
    <row r="419" spans="6:13" ht="15.75" customHeight="1" x14ac:dyDescent="0.3">
      <c r="F419" s="7"/>
      <c r="G419" s="7"/>
      <c r="M419" s="2"/>
    </row>
    <row r="420" spans="6:13" ht="15.75" customHeight="1" x14ac:dyDescent="0.3">
      <c r="F420" s="7"/>
      <c r="G420" s="7"/>
      <c r="M420" s="2"/>
    </row>
    <row r="421" spans="6:13" ht="15.75" customHeight="1" x14ac:dyDescent="0.3">
      <c r="F421" s="7"/>
      <c r="G421" s="7"/>
      <c r="M421" s="2"/>
    </row>
    <row r="422" spans="6:13" ht="15.75" customHeight="1" x14ac:dyDescent="0.3">
      <c r="F422" s="7"/>
      <c r="G422" s="7"/>
      <c r="M422" s="2"/>
    </row>
    <row r="423" spans="6:13" ht="15.75" customHeight="1" x14ac:dyDescent="0.3">
      <c r="F423" s="7"/>
      <c r="G423" s="7"/>
      <c r="M423" s="2"/>
    </row>
    <row r="424" spans="6:13" ht="15.75" customHeight="1" x14ac:dyDescent="0.3">
      <c r="F424" s="7"/>
      <c r="G424" s="7"/>
      <c r="M424" s="2"/>
    </row>
    <row r="425" spans="6:13" ht="15.75" customHeight="1" x14ac:dyDescent="0.3">
      <c r="F425" s="7"/>
      <c r="G425" s="7"/>
      <c r="M425" s="2"/>
    </row>
    <row r="426" spans="6:13" ht="15.75" customHeight="1" x14ac:dyDescent="0.3">
      <c r="F426" s="7"/>
      <c r="G426" s="7"/>
      <c r="M426" s="2"/>
    </row>
    <row r="427" spans="6:13" ht="15.75" customHeight="1" x14ac:dyDescent="0.3">
      <c r="F427" s="7"/>
      <c r="G427" s="7"/>
      <c r="M427" s="2"/>
    </row>
    <row r="428" spans="6:13" ht="15.75" customHeight="1" x14ac:dyDescent="0.3">
      <c r="F428" s="7"/>
      <c r="G428" s="7"/>
      <c r="M428" s="2"/>
    </row>
    <row r="429" spans="6:13" ht="15.75" customHeight="1" x14ac:dyDescent="0.3">
      <c r="F429" s="7"/>
      <c r="G429" s="7"/>
      <c r="M429" s="2"/>
    </row>
    <row r="430" spans="6:13" ht="15.75" customHeight="1" x14ac:dyDescent="0.3">
      <c r="F430" s="7"/>
      <c r="G430" s="7"/>
      <c r="M430" s="2"/>
    </row>
    <row r="431" spans="6:13" ht="15.75" customHeight="1" x14ac:dyDescent="0.3">
      <c r="F431" s="7"/>
      <c r="G431" s="7"/>
      <c r="M431" s="2"/>
    </row>
    <row r="432" spans="6:13" ht="15.75" customHeight="1" x14ac:dyDescent="0.3">
      <c r="F432" s="7"/>
      <c r="G432" s="7"/>
      <c r="M432" s="2"/>
    </row>
    <row r="433" spans="6:13" ht="15.75" customHeight="1" x14ac:dyDescent="0.3">
      <c r="F433" s="7"/>
      <c r="G433" s="7"/>
      <c r="M433" s="2"/>
    </row>
    <row r="434" spans="6:13" ht="15.75" customHeight="1" x14ac:dyDescent="0.3">
      <c r="F434" s="7"/>
      <c r="G434" s="7"/>
      <c r="M434" s="2"/>
    </row>
    <row r="435" spans="6:13" ht="15.75" customHeight="1" x14ac:dyDescent="0.3">
      <c r="F435" s="7"/>
      <c r="G435" s="7"/>
      <c r="M435" s="2"/>
    </row>
    <row r="436" spans="6:13" ht="15.75" customHeight="1" x14ac:dyDescent="0.3">
      <c r="F436" s="7"/>
      <c r="G436" s="7"/>
      <c r="M436" s="2"/>
    </row>
    <row r="437" spans="6:13" ht="15.75" customHeight="1" x14ac:dyDescent="0.3">
      <c r="F437" s="7"/>
      <c r="G437" s="7"/>
      <c r="M437" s="2"/>
    </row>
    <row r="438" spans="6:13" ht="15.75" customHeight="1" x14ac:dyDescent="0.3">
      <c r="F438" s="7"/>
      <c r="G438" s="7"/>
      <c r="M438" s="2"/>
    </row>
    <row r="439" spans="6:13" ht="15.75" customHeight="1" x14ac:dyDescent="0.3">
      <c r="F439" s="7"/>
      <c r="G439" s="7"/>
      <c r="M439" s="2"/>
    </row>
    <row r="440" spans="6:13" ht="15.75" customHeight="1" x14ac:dyDescent="0.3">
      <c r="F440" s="7"/>
      <c r="G440" s="7"/>
      <c r="M440" s="2"/>
    </row>
    <row r="441" spans="6:13" ht="15.75" customHeight="1" x14ac:dyDescent="0.3">
      <c r="F441" s="7"/>
      <c r="G441" s="7"/>
      <c r="M441" s="2"/>
    </row>
    <row r="442" spans="6:13" ht="15.75" customHeight="1" x14ac:dyDescent="0.3">
      <c r="F442" s="7"/>
      <c r="G442" s="7"/>
      <c r="M442" s="2"/>
    </row>
    <row r="443" spans="6:13" ht="15.75" customHeight="1" x14ac:dyDescent="0.3">
      <c r="F443" s="7"/>
      <c r="G443" s="7"/>
      <c r="M443" s="2"/>
    </row>
    <row r="444" spans="6:13" ht="15.75" customHeight="1" x14ac:dyDescent="0.3">
      <c r="F444" s="7"/>
      <c r="G444" s="7"/>
      <c r="M444" s="2"/>
    </row>
    <row r="445" spans="6:13" ht="15.75" customHeight="1" x14ac:dyDescent="0.3">
      <c r="F445" s="7"/>
      <c r="G445" s="7"/>
      <c r="M445" s="2"/>
    </row>
    <row r="446" spans="6:13" ht="15.75" customHeight="1" x14ac:dyDescent="0.3">
      <c r="F446" s="7"/>
      <c r="G446" s="7"/>
      <c r="M446" s="2"/>
    </row>
    <row r="447" spans="6:13" ht="15.75" customHeight="1" x14ac:dyDescent="0.3">
      <c r="F447" s="7"/>
      <c r="G447" s="7"/>
      <c r="M447" s="2"/>
    </row>
    <row r="448" spans="6:13" ht="15.75" customHeight="1" x14ac:dyDescent="0.3">
      <c r="F448" s="7"/>
      <c r="G448" s="7"/>
      <c r="M448" s="2"/>
    </row>
    <row r="449" spans="6:13" ht="15.75" customHeight="1" x14ac:dyDescent="0.3">
      <c r="F449" s="7"/>
      <c r="G449" s="7"/>
      <c r="M449" s="2"/>
    </row>
    <row r="450" spans="6:13" ht="15.75" customHeight="1" x14ac:dyDescent="0.3">
      <c r="F450" s="7"/>
      <c r="G450" s="7"/>
      <c r="M450" s="2"/>
    </row>
    <row r="451" spans="6:13" ht="15.75" customHeight="1" x14ac:dyDescent="0.3">
      <c r="F451" s="7"/>
      <c r="G451" s="7"/>
      <c r="M451" s="2"/>
    </row>
    <row r="452" spans="6:13" ht="15.75" customHeight="1" x14ac:dyDescent="0.3">
      <c r="F452" s="7"/>
      <c r="G452" s="7"/>
      <c r="M452" s="2"/>
    </row>
    <row r="453" spans="6:13" ht="15.75" customHeight="1" x14ac:dyDescent="0.3">
      <c r="F453" s="7"/>
      <c r="G453" s="7"/>
      <c r="M453" s="2"/>
    </row>
    <row r="454" spans="6:13" ht="15.75" customHeight="1" x14ac:dyDescent="0.3">
      <c r="F454" s="7"/>
      <c r="G454" s="7"/>
      <c r="M454" s="2"/>
    </row>
    <row r="455" spans="6:13" ht="15.75" customHeight="1" x14ac:dyDescent="0.3">
      <c r="F455" s="7"/>
      <c r="G455" s="7"/>
      <c r="M455" s="2"/>
    </row>
    <row r="456" spans="6:13" ht="15.75" customHeight="1" x14ac:dyDescent="0.3">
      <c r="F456" s="7"/>
      <c r="G456" s="7"/>
      <c r="M456" s="2"/>
    </row>
    <row r="457" spans="6:13" ht="15.75" customHeight="1" x14ac:dyDescent="0.3">
      <c r="F457" s="7"/>
      <c r="G457" s="7"/>
      <c r="M457" s="2"/>
    </row>
    <row r="458" spans="6:13" ht="15.75" customHeight="1" x14ac:dyDescent="0.3">
      <c r="F458" s="7"/>
      <c r="G458" s="7"/>
      <c r="M458" s="2"/>
    </row>
    <row r="459" spans="6:13" ht="15.75" customHeight="1" x14ac:dyDescent="0.3">
      <c r="F459" s="7"/>
      <c r="G459" s="7"/>
      <c r="M459" s="2"/>
    </row>
    <row r="460" spans="6:13" ht="15.75" customHeight="1" x14ac:dyDescent="0.3">
      <c r="F460" s="7"/>
      <c r="G460" s="7"/>
      <c r="M460" s="2"/>
    </row>
    <row r="461" spans="6:13" ht="15.75" customHeight="1" x14ac:dyDescent="0.3">
      <c r="F461" s="7"/>
      <c r="G461" s="7"/>
      <c r="M461" s="2"/>
    </row>
    <row r="462" spans="6:13" ht="15.75" customHeight="1" x14ac:dyDescent="0.3">
      <c r="F462" s="7"/>
      <c r="G462" s="7"/>
      <c r="M462" s="2"/>
    </row>
    <row r="463" spans="6:13" ht="15.75" customHeight="1" x14ac:dyDescent="0.3">
      <c r="F463" s="7"/>
      <c r="G463" s="7"/>
      <c r="M463" s="2"/>
    </row>
    <row r="464" spans="6:13" ht="15.75" customHeight="1" x14ac:dyDescent="0.3">
      <c r="F464" s="7"/>
      <c r="G464" s="7"/>
      <c r="M464" s="2"/>
    </row>
    <row r="465" spans="6:13" ht="15.75" customHeight="1" x14ac:dyDescent="0.3">
      <c r="F465" s="7"/>
      <c r="G465" s="7"/>
      <c r="M465" s="2"/>
    </row>
    <row r="466" spans="6:13" ht="15.75" customHeight="1" x14ac:dyDescent="0.3">
      <c r="F466" s="7"/>
      <c r="G466" s="7"/>
      <c r="M466" s="2"/>
    </row>
    <row r="467" spans="6:13" ht="15.75" customHeight="1" x14ac:dyDescent="0.3">
      <c r="F467" s="7"/>
      <c r="G467" s="7"/>
      <c r="M467" s="2"/>
    </row>
    <row r="468" spans="6:13" ht="15.75" customHeight="1" x14ac:dyDescent="0.3">
      <c r="F468" s="7"/>
      <c r="G468" s="7"/>
      <c r="M468" s="2"/>
    </row>
    <row r="469" spans="6:13" ht="15.75" customHeight="1" x14ac:dyDescent="0.3">
      <c r="F469" s="7"/>
      <c r="G469" s="7"/>
      <c r="M469" s="2"/>
    </row>
    <row r="470" spans="6:13" ht="15.75" customHeight="1" x14ac:dyDescent="0.3">
      <c r="F470" s="7"/>
      <c r="G470" s="7"/>
      <c r="M470" s="2"/>
    </row>
    <row r="471" spans="6:13" ht="15.75" customHeight="1" x14ac:dyDescent="0.3">
      <c r="F471" s="7"/>
      <c r="G471" s="7"/>
      <c r="M471" s="2"/>
    </row>
    <row r="472" spans="6:13" ht="15.75" customHeight="1" x14ac:dyDescent="0.3">
      <c r="F472" s="7"/>
      <c r="G472" s="7"/>
      <c r="M472" s="2"/>
    </row>
    <row r="473" spans="6:13" ht="15.75" customHeight="1" x14ac:dyDescent="0.3">
      <c r="F473" s="7"/>
      <c r="G473" s="7"/>
      <c r="M473" s="2"/>
    </row>
    <row r="474" spans="6:13" ht="15.75" customHeight="1" x14ac:dyDescent="0.3">
      <c r="F474" s="7"/>
      <c r="G474" s="7"/>
      <c r="M474" s="2"/>
    </row>
    <row r="475" spans="6:13" ht="15.75" customHeight="1" x14ac:dyDescent="0.3">
      <c r="F475" s="7"/>
      <c r="G475" s="7"/>
      <c r="M475" s="2"/>
    </row>
    <row r="476" spans="6:13" ht="15.75" customHeight="1" x14ac:dyDescent="0.3">
      <c r="F476" s="7"/>
      <c r="G476" s="7"/>
      <c r="M476" s="2"/>
    </row>
    <row r="477" spans="6:13" ht="15.75" customHeight="1" x14ac:dyDescent="0.3">
      <c r="F477" s="7"/>
      <c r="G477" s="7"/>
      <c r="M477" s="2"/>
    </row>
    <row r="478" spans="6:13" ht="15.75" customHeight="1" x14ac:dyDescent="0.3">
      <c r="F478" s="7"/>
      <c r="G478" s="7"/>
      <c r="M478" s="2"/>
    </row>
    <row r="479" spans="6:13" ht="15.75" customHeight="1" x14ac:dyDescent="0.3">
      <c r="F479" s="7"/>
      <c r="G479" s="7"/>
      <c r="M479" s="2"/>
    </row>
    <row r="480" spans="6:13" ht="15.75" customHeight="1" x14ac:dyDescent="0.3">
      <c r="F480" s="7"/>
      <c r="G480" s="7"/>
      <c r="M480" s="2"/>
    </row>
    <row r="481" spans="6:13" ht="15.75" customHeight="1" x14ac:dyDescent="0.3">
      <c r="F481" s="7"/>
      <c r="G481" s="7"/>
      <c r="M481" s="2"/>
    </row>
    <row r="482" spans="6:13" ht="15.75" customHeight="1" x14ac:dyDescent="0.3">
      <c r="F482" s="7"/>
      <c r="G482" s="7"/>
      <c r="M482" s="2"/>
    </row>
    <row r="483" spans="6:13" ht="15.75" customHeight="1" x14ac:dyDescent="0.3">
      <c r="F483" s="7"/>
      <c r="G483" s="7"/>
      <c r="M483" s="2"/>
    </row>
    <row r="484" spans="6:13" ht="15.75" customHeight="1" x14ac:dyDescent="0.3">
      <c r="F484" s="7"/>
      <c r="G484" s="7"/>
      <c r="M484" s="2"/>
    </row>
    <row r="485" spans="6:13" ht="15.75" customHeight="1" x14ac:dyDescent="0.3">
      <c r="F485" s="7"/>
      <c r="G485" s="7"/>
      <c r="M485" s="2"/>
    </row>
    <row r="486" spans="6:13" ht="15.75" customHeight="1" x14ac:dyDescent="0.3">
      <c r="F486" s="7"/>
      <c r="G486" s="7"/>
      <c r="M486" s="2"/>
    </row>
    <row r="487" spans="6:13" ht="15.75" customHeight="1" x14ac:dyDescent="0.3">
      <c r="F487" s="7"/>
      <c r="G487" s="7"/>
      <c r="M487" s="2"/>
    </row>
    <row r="488" spans="6:13" ht="15.75" customHeight="1" x14ac:dyDescent="0.3">
      <c r="F488" s="7"/>
      <c r="G488" s="7"/>
      <c r="M488" s="2"/>
    </row>
    <row r="489" spans="6:13" ht="15.75" customHeight="1" x14ac:dyDescent="0.3">
      <c r="F489" s="7"/>
      <c r="G489" s="7"/>
      <c r="M489" s="2"/>
    </row>
    <row r="490" spans="6:13" ht="15.75" customHeight="1" x14ac:dyDescent="0.3">
      <c r="F490" s="7"/>
      <c r="G490" s="7"/>
      <c r="M490" s="2"/>
    </row>
    <row r="491" spans="6:13" ht="15.75" customHeight="1" x14ac:dyDescent="0.3">
      <c r="F491" s="7"/>
      <c r="G491" s="7"/>
      <c r="M491" s="2"/>
    </row>
    <row r="492" spans="6:13" ht="15.75" customHeight="1" x14ac:dyDescent="0.3">
      <c r="F492" s="7"/>
      <c r="G492" s="7"/>
      <c r="M492" s="2"/>
    </row>
    <row r="493" spans="6:13" ht="15.75" customHeight="1" x14ac:dyDescent="0.3">
      <c r="F493" s="7"/>
      <c r="G493" s="7"/>
      <c r="M493" s="2"/>
    </row>
    <row r="494" spans="6:13" ht="15.75" customHeight="1" x14ac:dyDescent="0.3">
      <c r="F494" s="7"/>
      <c r="G494" s="7"/>
      <c r="M494" s="2"/>
    </row>
    <row r="495" spans="6:13" ht="15.75" customHeight="1" x14ac:dyDescent="0.3">
      <c r="F495" s="7"/>
      <c r="G495" s="7"/>
      <c r="M495" s="2"/>
    </row>
    <row r="496" spans="6:13" ht="15.75" customHeight="1" x14ac:dyDescent="0.3">
      <c r="F496" s="7"/>
      <c r="G496" s="7"/>
      <c r="M496" s="2"/>
    </row>
    <row r="497" spans="6:13" ht="15.75" customHeight="1" x14ac:dyDescent="0.3">
      <c r="F497" s="7"/>
      <c r="G497" s="7"/>
      <c r="M497" s="2"/>
    </row>
    <row r="498" spans="6:13" ht="15.75" customHeight="1" x14ac:dyDescent="0.3">
      <c r="F498" s="7"/>
      <c r="G498" s="7"/>
      <c r="M498" s="2"/>
    </row>
    <row r="499" spans="6:13" ht="15.75" customHeight="1" x14ac:dyDescent="0.3">
      <c r="F499" s="7"/>
      <c r="G499" s="7"/>
      <c r="M499" s="2"/>
    </row>
    <row r="500" spans="6:13" ht="15.75" customHeight="1" x14ac:dyDescent="0.3">
      <c r="F500" s="7"/>
      <c r="G500" s="7"/>
      <c r="M500" s="2"/>
    </row>
    <row r="501" spans="6:13" ht="15.75" customHeight="1" x14ac:dyDescent="0.3">
      <c r="F501" s="7"/>
      <c r="G501" s="7"/>
      <c r="M501" s="2"/>
    </row>
    <row r="502" spans="6:13" ht="15.75" customHeight="1" x14ac:dyDescent="0.3">
      <c r="F502" s="7"/>
      <c r="G502" s="7"/>
      <c r="M502" s="2"/>
    </row>
    <row r="503" spans="6:13" ht="15.75" customHeight="1" x14ac:dyDescent="0.3">
      <c r="F503" s="7"/>
      <c r="G503" s="7"/>
      <c r="M503" s="2"/>
    </row>
    <row r="504" spans="6:13" ht="15.75" customHeight="1" x14ac:dyDescent="0.3">
      <c r="F504" s="7"/>
      <c r="G504" s="7"/>
      <c r="M504" s="2"/>
    </row>
    <row r="505" spans="6:13" ht="15.75" customHeight="1" x14ac:dyDescent="0.3">
      <c r="F505" s="7"/>
      <c r="G505" s="7"/>
      <c r="M505" s="2"/>
    </row>
    <row r="506" spans="6:13" ht="15.75" customHeight="1" x14ac:dyDescent="0.3">
      <c r="F506" s="7"/>
      <c r="G506" s="7"/>
      <c r="M506" s="2"/>
    </row>
    <row r="507" spans="6:13" ht="15.75" customHeight="1" x14ac:dyDescent="0.3">
      <c r="F507" s="7"/>
      <c r="G507" s="7"/>
      <c r="M507" s="2"/>
    </row>
    <row r="508" spans="6:13" ht="15.75" customHeight="1" x14ac:dyDescent="0.3">
      <c r="F508" s="7"/>
      <c r="G508" s="7"/>
      <c r="M508" s="2"/>
    </row>
    <row r="509" spans="6:13" ht="15.75" customHeight="1" x14ac:dyDescent="0.3">
      <c r="F509" s="7"/>
      <c r="G509" s="7"/>
      <c r="M509" s="2"/>
    </row>
    <row r="510" spans="6:13" ht="15.75" customHeight="1" x14ac:dyDescent="0.3">
      <c r="F510" s="7"/>
      <c r="G510" s="7"/>
      <c r="M510" s="2"/>
    </row>
    <row r="511" spans="6:13" ht="15.75" customHeight="1" x14ac:dyDescent="0.3">
      <c r="F511" s="7"/>
      <c r="G511" s="7"/>
      <c r="M511" s="2"/>
    </row>
    <row r="512" spans="6:13" ht="15.75" customHeight="1" x14ac:dyDescent="0.3">
      <c r="F512" s="7"/>
      <c r="G512" s="7"/>
      <c r="M512" s="2"/>
    </row>
    <row r="513" spans="6:13" ht="15.75" customHeight="1" x14ac:dyDescent="0.3">
      <c r="F513" s="7"/>
      <c r="G513" s="7"/>
      <c r="M513" s="2"/>
    </row>
    <row r="514" spans="6:13" ht="15.75" customHeight="1" x14ac:dyDescent="0.3">
      <c r="F514" s="7"/>
      <c r="G514" s="7"/>
      <c r="M514" s="2"/>
    </row>
    <row r="515" spans="6:13" ht="15.75" customHeight="1" x14ac:dyDescent="0.3">
      <c r="F515" s="7"/>
      <c r="G515" s="7"/>
      <c r="M515" s="2"/>
    </row>
    <row r="516" spans="6:13" ht="15.75" customHeight="1" x14ac:dyDescent="0.3">
      <c r="F516" s="7"/>
      <c r="G516" s="7"/>
      <c r="M516" s="2"/>
    </row>
    <row r="517" spans="6:13" ht="15.75" customHeight="1" x14ac:dyDescent="0.3">
      <c r="F517" s="7"/>
      <c r="G517" s="7"/>
      <c r="M517" s="2"/>
    </row>
    <row r="518" spans="6:13" ht="15.75" customHeight="1" x14ac:dyDescent="0.3">
      <c r="F518" s="7"/>
      <c r="G518" s="7"/>
      <c r="M518" s="2"/>
    </row>
    <row r="519" spans="6:13" ht="15.75" customHeight="1" x14ac:dyDescent="0.3">
      <c r="F519" s="7"/>
      <c r="G519" s="7"/>
      <c r="M519" s="2"/>
    </row>
    <row r="520" spans="6:13" ht="15.75" customHeight="1" x14ac:dyDescent="0.3">
      <c r="F520" s="7"/>
      <c r="G520" s="7"/>
      <c r="M520" s="2"/>
    </row>
    <row r="521" spans="6:13" ht="15.75" customHeight="1" x14ac:dyDescent="0.3">
      <c r="F521" s="7"/>
      <c r="G521" s="7"/>
      <c r="M521" s="2"/>
    </row>
    <row r="522" spans="6:13" ht="15.75" customHeight="1" x14ac:dyDescent="0.3">
      <c r="F522" s="7"/>
      <c r="G522" s="7"/>
      <c r="M522" s="2"/>
    </row>
    <row r="523" spans="6:13" ht="15.75" customHeight="1" x14ac:dyDescent="0.3">
      <c r="F523" s="7"/>
      <c r="G523" s="7"/>
      <c r="M523" s="2"/>
    </row>
    <row r="524" spans="6:13" ht="15.75" customHeight="1" x14ac:dyDescent="0.3">
      <c r="F524" s="7"/>
      <c r="G524" s="7"/>
      <c r="M524" s="2"/>
    </row>
    <row r="525" spans="6:13" ht="15.75" customHeight="1" x14ac:dyDescent="0.3">
      <c r="F525" s="7"/>
      <c r="G525" s="7"/>
      <c r="M525" s="2"/>
    </row>
    <row r="526" spans="6:13" ht="15.75" customHeight="1" x14ac:dyDescent="0.3">
      <c r="F526" s="7"/>
      <c r="G526" s="7"/>
      <c r="M526" s="2"/>
    </row>
    <row r="527" spans="6:13" ht="15.75" customHeight="1" x14ac:dyDescent="0.3">
      <c r="F527" s="7"/>
      <c r="G527" s="7"/>
      <c r="M527" s="2"/>
    </row>
    <row r="528" spans="6:13" ht="15.75" customHeight="1" x14ac:dyDescent="0.3">
      <c r="F528" s="7"/>
      <c r="G528" s="7"/>
      <c r="M528" s="2"/>
    </row>
    <row r="529" spans="6:13" ht="15.75" customHeight="1" x14ac:dyDescent="0.3">
      <c r="F529" s="7"/>
      <c r="G529" s="7"/>
      <c r="M529" s="2"/>
    </row>
    <row r="530" spans="6:13" ht="15.75" customHeight="1" x14ac:dyDescent="0.3">
      <c r="F530" s="7"/>
      <c r="G530" s="7"/>
      <c r="M530" s="2"/>
    </row>
    <row r="531" spans="6:13" ht="15.75" customHeight="1" x14ac:dyDescent="0.3">
      <c r="F531" s="7"/>
      <c r="G531" s="7"/>
      <c r="M531" s="2"/>
    </row>
    <row r="532" spans="6:13" ht="15.75" customHeight="1" x14ac:dyDescent="0.3">
      <c r="F532" s="7"/>
      <c r="G532" s="7"/>
      <c r="M532" s="2"/>
    </row>
    <row r="533" spans="6:13" ht="15.75" customHeight="1" x14ac:dyDescent="0.3">
      <c r="F533" s="7"/>
      <c r="G533" s="7"/>
      <c r="M533" s="2"/>
    </row>
    <row r="534" spans="6:13" ht="15.75" customHeight="1" x14ac:dyDescent="0.3">
      <c r="F534" s="7"/>
      <c r="G534" s="7"/>
      <c r="M534" s="2"/>
    </row>
    <row r="535" spans="6:13" ht="15.75" customHeight="1" x14ac:dyDescent="0.3">
      <c r="F535" s="7"/>
      <c r="G535" s="7"/>
      <c r="M535" s="2"/>
    </row>
    <row r="536" spans="6:13" ht="15.75" customHeight="1" x14ac:dyDescent="0.3">
      <c r="F536" s="7"/>
      <c r="G536" s="7"/>
      <c r="M536" s="2"/>
    </row>
    <row r="537" spans="6:13" ht="15.75" customHeight="1" x14ac:dyDescent="0.3">
      <c r="F537" s="7"/>
      <c r="G537" s="7"/>
      <c r="M537" s="2"/>
    </row>
    <row r="538" spans="6:13" ht="15.75" customHeight="1" x14ac:dyDescent="0.3">
      <c r="F538" s="7"/>
      <c r="G538" s="7"/>
      <c r="M538" s="2"/>
    </row>
    <row r="539" spans="6:13" ht="15.75" customHeight="1" x14ac:dyDescent="0.3">
      <c r="F539" s="7"/>
      <c r="G539" s="7"/>
      <c r="M539" s="2"/>
    </row>
    <row r="540" spans="6:13" ht="15.75" customHeight="1" x14ac:dyDescent="0.3">
      <c r="F540" s="7"/>
      <c r="G540" s="7"/>
      <c r="M540" s="2"/>
    </row>
    <row r="541" spans="6:13" ht="15.75" customHeight="1" x14ac:dyDescent="0.3">
      <c r="F541" s="7"/>
      <c r="G541" s="7"/>
      <c r="M541" s="2"/>
    </row>
    <row r="542" spans="6:13" ht="15.75" customHeight="1" x14ac:dyDescent="0.3">
      <c r="F542" s="7"/>
      <c r="G542" s="7"/>
      <c r="M542" s="2"/>
    </row>
    <row r="543" spans="6:13" ht="15.75" customHeight="1" x14ac:dyDescent="0.3">
      <c r="F543" s="7"/>
      <c r="G543" s="7"/>
      <c r="M543" s="2"/>
    </row>
    <row r="544" spans="6:13" ht="15.75" customHeight="1" x14ac:dyDescent="0.3">
      <c r="F544" s="7"/>
      <c r="G544" s="7"/>
      <c r="M544" s="2"/>
    </row>
    <row r="545" spans="6:13" ht="15.75" customHeight="1" x14ac:dyDescent="0.3">
      <c r="F545" s="7"/>
      <c r="G545" s="7"/>
      <c r="M545" s="2"/>
    </row>
    <row r="546" spans="6:13" ht="15.75" customHeight="1" x14ac:dyDescent="0.3">
      <c r="F546" s="7"/>
      <c r="G546" s="7"/>
      <c r="M546" s="2"/>
    </row>
    <row r="547" spans="6:13" ht="15.75" customHeight="1" x14ac:dyDescent="0.3">
      <c r="F547" s="7"/>
      <c r="G547" s="7"/>
      <c r="M547" s="2"/>
    </row>
    <row r="548" spans="6:13" ht="15.75" customHeight="1" x14ac:dyDescent="0.3">
      <c r="F548" s="7"/>
      <c r="G548" s="7"/>
      <c r="M548" s="2"/>
    </row>
    <row r="549" spans="6:13" ht="15.75" customHeight="1" x14ac:dyDescent="0.3">
      <c r="F549" s="7"/>
      <c r="G549" s="7"/>
      <c r="M549" s="2"/>
    </row>
    <row r="550" spans="6:13" ht="15.75" customHeight="1" x14ac:dyDescent="0.3">
      <c r="F550" s="7"/>
      <c r="G550" s="7"/>
      <c r="M550" s="2"/>
    </row>
    <row r="551" spans="6:13" ht="15.75" customHeight="1" x14ac:dyDescent="0.3">
      <c r="F551" s="7"/>
      <c r="G551" s="7"/>
      <c r="M551" s="2"/>
    </row>
    <row r="552" spans="6:13" ht="15.75" customHeight="1" x14ac:dyDescent="0.3">
      <c r="F552" s="7"/>
      <c r="G552" s="7"/>
      <c r="M552" s="2"/>
    </row>
    <row r="553" spans="6:13" ht="15.75" customHeight="1" x14ac:dyDescent="0.3">
      <c r="F553" s="7"/>
      <c r="G553" s="7"/>
      <c r="M553" s="2"/>
    </row>
    <row r="554" spans="6:13" ht="15.75" customHeight="1" x14ac:dyDescent="0.3">
      <c r="F554" s="7"/>
      <c r="G554" s="7"/>
      <c r="M554" s="2"/>
    </row>
    <row r="555" spans="6:13" ht="15.75" customHeight="1" x14ac:dyDescent="0.3">
      <c r="F555" s="7"/>
      <c r="G555" s="7"/>
      <c r="M555" s="2"/>
    </row>
    <row r="556" spans="6:13" ht="15.75" customHeight="1" x14ac:dyDescent="0.3">
      <c r="F556" s="7"/>
      <c r="G556" s="7"/>
      <c r="M556" s="2"/>
    </row>
    <row r="557" spans="6:13" ht="15.75" customHeight="1" x14ac:dyDescent="0.3">
      <c r="F557" s="7"/>
      <c r="G557" s="7"/>
      <c r="M557" s="2"/>
    </row>
    <row r="558" spans="6:13" ht="15.75" customHeight="1" x14ac:dyDescent="0.3">
      <c r="F558" s="7"/>
      <c r="G558" s="7"/>
      <c r="M558" s="2"/>
    </row>
    <row r="559" spans="6:13" ht="15.75" customHeight="1" x14ac:dyDescent="0.3">
      <c r="F559" s="7"/>
      <c r="G559" s="7"/>
      <c r="M559" s="2"/>
    </row>
    <row r="560" spans="6:13" ht="15.75" customHeight="1" x14ac:dyDescent="0.3">
      <c r="F560" s="7"/>
      <c r="G560" s="7"/>
      <c r="M560" s="2"/>
    </row>
    <row r="561" spans="6:13" ht="15.75" customHeight="1" x14ac:dyDescent="0.3">
      <c r="F561" s="7"/>
      <c r="G561" s="7"/>
      <c r="M561" s="2"/>
    </row>
    <row r="562" spans="6:13" ht="15.75" customHeight="1" x14ac:dyDescent="0.3">
      <c r="F562" s="7"/>
      <c r="G562" s="7"/>
      <c r="M562" s="2"/>
    </row>
    <row r="563" spans="6:13" ht="15.75" customHeight="1" x14ac:dyDescent="0.3">
      <c r="F563" s="7"/>
      <c r="G563" s="7"/>
      <c r="M563" s="2"/>
    </row>
    <row r="564" spans="6:13" ht="15.75" customHeight="1" x14ac:dyDescent="0.3">
      <c r="F564" s="7"/>
      <c r="G564" s="7"/>
      <c r="M564" s="2"/>
    </row>
    <row r="565" spans="6:13" ht="15.75" customHeight="1" x14ac:dyDescent="0.3">
      <c r="F565" s="7"/>
      <c r="G565" s="7"/>
      <c r="M565" s="2"/>
    </row>
    <row r="566" spans="6:13" ht="15.75" customHeight="1" x14ac:dyDescent="0.3">
      <c r="F566" s="7"/>
      <c r="G566" s="7"/>
      <c r="M566" s="2"/>
    </row>
    <row r="567" spans="6:13" ht="15.75" customHeight="1" x14ac:dyDescent="0.3">
      <c r="F567" s="7"/>
      <c r="G567" s="7"/>
      <c r="M567" s="2"/>
    </row>
    <row r="568" spans="6:13" ht="15.75" customHeight="1" x14ac:dyDescent="0.3">
      <c r="F568" s="7"/>
      <c r="G568" s="7"/>
      <c r="M568" s="2"/>
    </row>
    <row r="569" spans="6:13" ht="15.75" customHeight="1" x14ac:dyDescent="0.3">
      <c r="F569" s="7"/>
      <c r="G569" s="7"/>
      <c r="M569" s="2"/>
    </row>
    <row r="570" spans="6:13" ht="15.75" customHeight="1" x14ac:dyDescent="0.3">
      <c r="F570" s="7"/>
      <c r="G570" s="7"/>
      <c r="M570" s="2"/>
    </row>
    <row r="571" spans="6:13" ht="15.75" customHeight="1" x14ac:dyDescent="0.3">
      <c r="F571" s="7"/>
      <c r="G571" s="7"/>
      <c r="M571" s="2"/>
    </row>
    <row r="572" spans="6:13" ht="15.75" customHeight="1" x14ac:dyDescent="0.3">
      <c r="F572" s="7"/>
      <c r="G572" s="7"/>
      <c r="M572" s="2"/>
    </row>
    <row r="573" spans="6:13" ht="15.75" customHeight="1" x14ac:dyDescent="0.3">
      <c r="F573" s="7"/>
      <c r="G573" s="7"/>
      <c r="M573" s="2"/>
    </row>
    <row r="574" spans="6:13" ht="15.75" customHeight="1" x14ac:dyDescent="0.3">
      <c r="F574" s="7"/>
      <c r="G574" s="7"/>
      <c r="M574" s="2"/>
    </row>
    <row r="575" spans="6:13" ht="15.75" customHeight="1" x14ac:dyDescent="0.3">
      <c r="F575" s="7"/>
      <c r="G575" s="7"/>
      <c r="M575" s="2"/>
    </row>
    <row r="576" spans="6:13" ht="15.75" customHeight="1" x14ac:dyDescent="0.3">
      <c r="F576" s="7"/>
      <c r="G576" s="7"/>
      <c r="M576" s="2"/>
    </row>
    <row r="577" spans="6:13" ht="15.75" customHeight="1" x14ac:dyDescent="0.3">
      <c r="F577" s="7"/>
      <c r="G577" s="7"/>
      <c r="M577" s="2"/>
    </row>
    <row r="578" spans="6:13" ht="15.75" customHeight="1" x14ac:dyDescent="0.3">
      <c r="F578" s="7"/>
      <c r="G578" s="7"/>
      <c r="M578" s="2"/>
    </row>
    <row r="579" spans="6:13" ht="15.75" customHeight="1" x14ac:dyDescent="0.3">
      <c r="F579" s="7"/>
      <c r="G579" s="7"/>
      <c r="M579" s="2"/>
    </row>
    <row r="580" spans="6:13" ht="15.75" customHeight="1" x14ac:dyDescent="0.3">
      <c r="F580" s="7"/>
      <c r="G580" s="7"/>
      <c r="M580" s="2"/>
    </row>
    <row r="581" spans="6:13" ht="15.75" customHeight="1" x14ac:dyDescent="0.3">
      <c r="F581" s="7"/>
      <c r="G581" s="7"/>
      <c r="M581" s="2"/>
    </row>
    <row r="582" spans="6:13" ht="15.75" customHeight="1" x14ac:dyDescent="0.3">
      <c r="F582" s="7"/>
      <c r="G582" s="7"/>
      <c r="M582" s="2"/>
    </row>
    <row r="583" spans="6:13" ht="15.75" customHeight="1" x14ac:dyDescent="0.3">
      <c r="F583" s="7"/>
      <c r="G583" s="7"/>
      <c r="M583" s="2"/>
    </row>
    <row r="584" spans="6:13" ht="15.75" customHeight="1" x14ac:dyDescent="0.3">
      <c r="F584" s="7"/>
      <c r="G584" s="7"/>
      <c r="M584" s="2"/>
    </row>
    <row r="585" spans="6:13" ht="15.75" customHeight="1" x14ac:dyDescent="0.3">
      <c r="F585" s="7"/>
      <c r="G585" s="7"/>
      <c r="M585" s="2"/>
    </row>
    <row r="586" spans="6:13" ht="15.75" customHeight="1" x14ac:dyDescent="0.3">
      <c r="F586" s="7"/>
      <c r="G586" s="7"/>
      <c r="M586" s="2"/>
    </row>
    <row r="587" spans="6:13" ht="15.75" customHeight="1" x14ac:dyDescent="0.3">
      <c r="F587" s="7"/>
      <c r="G587" s="7"/>
      <c r="M587" s="2"/>
    </row>
    <row r="588" spans="6:13" ht="15.75" customHeight="1" x14ac:dyDescent="0.3">
      <c r="F588" s="7"/>
      <c r="G588" s="7"/>
      <c r="M588" s="2"/>
    </row>
    <row r="589" spans="6:13" ht="15.75" customHeight="1" x14ac:dyDescent="0.3">
      <c r="F589" s="7"/>
      <c r="G589" s="7"/>
      <c r="M589" s="2"/>
    </row>
    <row r="590" spans="6:13" ht="15.75" customHeight="1" x14ac:dyDescent="0.3">
      <c r="F590" s="7"/>
      <c r="G590" s="7"/>
      <c r="M590" s="2"/>
    </row>
    <row r="591" spans="6:13" ht="15.75" customHeight="1" x14ac:dyDescent="0.3">
      <c r="F591" s="7"/>
      <c r="G591" s="7"/>
      <c r="M591" s="2"/>
    </row>
    <row r="592" spans="6:13" ht="15.75" customHeight="1" x14ac:dyDescent="0.3">
      <c r="F592" s="7"/>
      <c r="G592" s="7"/>
      <c r="M592" s="2"/>
    </row>
    <row r="593" spans="6:13" ht="15.75" customHeight="1" x14ac:dyDescent="0.3">
      <c r="F593" s="7"/>
      <c r="G593" s="7"/>
      <c r="M593" s="2"/>
    </row>
    <row r="594" spans="6:13" ht="15.75" customHeight="1" x14ac:dyDescent="0.3">
      <c r="F594" s="7"/>
      <c r="G594" s="7"/>
      <c r="M594" s="2"/>
    </row>
    <row r="595" spans="6:13" ht="15.75" customHeight="1" x14ac:dyDescent="0.3">
      <c r="F595" s="7"/>
      <c r="G595" s="7"/>
      <c r="M595" s="2"/>
    </row>
    <row r="596" spans="6:13" ht="15.75" customHeight="1" x14ac:dyDescent="0.3">
      <c r="F596" s="7"/>
      <c r="G596" s="7"/>
      <c r="M596" s="2"/>
    </row>
    <row r="597" spans="6:13" ht="15.75" customHeight="1" x14ac:dyDescent="0.3">
      <c r="F597" s="7"/>
      <c r="G597" s="7"/>
      <c r="M597" s="2"/>
    </row>
    <row r="598" spans="6:13" ht="15.75" customHeight="1" x14ac:dyDescent="0.3">
      <c r="F598" s="7"/>
      <c r="G598" s="7"/>
      <c r="M598" s="2"/>
    </row>
    <row r="599" spans="6:13" ht="15.75" customHeight="1" x14ac:dyDescent="0.3">
      <c r="F599" s="7"/>
      <c r="G599" s="7"/>
      <c r="M599" s="2"/>
    </row>
    <row r="600" spans="6:13" ht="15.75" customHeight="1" x14ac:dyDescent="0.3">
      <c r="F600" s="7"/>
      <c r="G600" s="7"/>
      <c r="M600" s="2"/>
    </row>
    <row r="601" spans="6:13" ht="15.75" customHeight="1" x14ac:dyDescent="0.3">
      <c r="F601" s="7"/>
      <c r="G601" s="7"/>
      <c r="M601" s="2"/>
    </row>
    <row r="602" spans="6:13" ht="15.75" customHeight="1" x14ac:dyDescent="0.3">
      <c r="F602" s="7"/>
      <c r="G602" s="7"/>
      <c r="M602" s="2"/>
    </row>
    <row r="603" spans="6:13" ht="15.75" customHeight="1" x14ac:dyDescent="0.3">
      <c r="F603" s="7"/>
      <c r="G603" s="7"/>
      <c r="M603" s="2"/>
    </row>
    <row r="604" spans="6:13" ht="15.75" customHeight="1" x14ac:dyDescent="0.3">
      <c r="F604" s="7"/>
      <c r="G604" s="7"/>
      <c r="M604" s="2"/>
    </row>
    <row r="605" spans="6:13" ht="15.75" customHeight="1" x14ac:dyDescent="0.3">
      <c r="F605" s="7"/>
      <c r="G605" s="7"/>
      <c r="M605" s="2"/>
    </row>
    <row r="606" spans="6:13" ht="15.75" customHeight="1" x14ac:dyDescent="0.3">
      <c r="F606" s="7"/>
      <c r="G606" s="7"/>
      <c r="M606" s="2"/>
    </row>
    <row r="607" spans="6:13" ht="15.75" customHeight="1" x14ac:dyDescent="0.3">
      <c r="F607" s="7"/>
      <c r="G607" s="7"/>
      <c r="M607" s="2"/>
    </row>
    <row r="608" spans="6:13" ht="15.75" customHeight="1" x14ac:dyDescent="0.3">
      <c r="F608" s="7"/>
      <c r="G608" s="7"/>
      <c r="M608" s="2"/>
    </row>
    <row r="609" spans="6:13" ht="15.75" customHeight="1" x14ac:dyDescent="0.3">
      <c r="F609" s="7"/>
      <c r="G609" s="7"/>
      <c r="M609" s="2"/>
    </row>
    <row r="610" spans="6:13" ht="15.75" customHeight="1" x14ac:dyDescent="0.3">
      <c r="F610" s="7"/>
      <c r="G610" s="7"/>
      <c r="M610" s="2"/>
    </row>
    <row r="611" spans="6:13" ht="15.75" customHeight="1" x14ac:dyDescent="0.3">
      <c r="F611" s="7"/>
      <c r="G611" s="7"/>
      <c r="M611" s="2"/>
    </row>
    <row r="612" spans="6:13" ht="15.75" customHeight="1" x14ac:dyDescent="0.3">
      <c r="F612" s="7"/>
      <c r="G612" s="7"/>
      <c r="M612" s="2"/>
    </row>
    <row r="613" spans="6:13" ht="15.75" customHeight="1" x14ac:dyDescent="0.3">
      <c r="F613" s="7"/>
      <c r="G613" s="7"/>
      <c r="M613" s="2"/>
    </row>
    <row r="614" spans="6:13" ht="15.75" customHeight="1" x14ac:dyDescent="0.3">
      <c r="F614" s="7"/>
      <c r="G614" s="7"/>
      <c r="M614" s="2"/>
    </row>
    <row r="615" spans="6:13" ht="15.75" customHeight="1" x14ac:dyDescent="0.3">
      <c r="F615" s="7"/>
      <c r="G615" s="7"/>
      <c r="M615" s="2"/>
    </row>
    <row r="616" spans="6:13" ht="15.75" customHeight="1" x14ac:dyDescent="0.3">
      <c r="F616" s="7"/>
      <c r="G616" s="7"/>
      <c r="M616" s="2"/>
    </row>
    <row r="617" spans="6:13" ht="15.75" customHeight="1" x14ac:dyDescent="0.3">
      <c r="F617" s="7"/>
      <c r="G617" s="7"/>
      <c r="M617" s="2"/>
    </row>
    <row r="618" spans="6:13" ht="15.75" customHeight="1" x14ac:dyDescent="0.3">
      <c r="F618" s="7"/>
      <c r="G618" s="7"/>
      <c r="M618" s="2"/>
    </row>
    <row r="619" spans="6:13" ht="15.75" customHeight="1" x14ac:dyDescent="0.3">
      <c r="F619" s="7"/>
      <c r="G619" s="7"/>
      <c r="M619" s="2"/>
    </row>
    <row r="620" spans="6:13" ht="15.75" customHeight="1" x14ac:dyDescent="0.3">
      <c r="F620" s="7"/>
      <c r="G620" s="7"/>
      <c r="M620" s="2"/>
    </row>
    <row r="621" spans="6:13" ht="15.75" customHeight="1" x14ac:dyDescent="0.3">
      <c r="F621" s="7"/>
      <c r="G621" s="7"/>
      <c r="M621" s="2"/>
    </row>
    <row r="622" spans="6:13" ht="15.75" customHeight="1" x14ac:dyDescent="0.3">
      <c r="F622" s="7"/>
      <c r="G622" s="7"/>
      <c r="M622" s="2"/>
    </row>
    <row r="623" spans="6:13" ht="15.75" customHeight="1" x14ac:dyDescent="0.3">
      <c r="F623" s="7"/>
      <c r="G623" s="7"/>
      <c r="M623" s="2"/>
    </row>
    <row r="624" spans="6:13" ht="15.75" customHeight="1" x14ac:dyDescent="0.3">
      <c r="F624" s="7"/>
      <c r="G624" s="7"/>
      <c r="M624" s="2"/>
    </row>
    <row r="625" spans="6:13" ht="15.75" customHeight="1" x14ac:dyDescent="0.3">
      <c r="F625" s="7"/>
      <c r="G625" s="7"/>
      <c r="M625" s="2"/>
    </row>
    <row r="626" spans="6:13" ht="15.75" customHeight="1" x14ac:dyDescent="0.3">
      <c r="F626" s="7"/>
      <c r="G626" s="7"/>
      <c r="M626" s="2"/>
    </row>
    <row r="627" spans="6:13" ht="15.75" customHeight="1" x14ac:dyDescent="0.3">
      <c r="F627" s="7"/>
      <c r="G627" s="7"/>
      <c r="M627" s="2"/>
    </row>
    <row r="628" spans="6:13" ht="15.75" customHeight="1" x14ac:dyDescent="0.3">
      <c r="F628" s="7"/>
      <c r="G628" s="7"/>
      <c r="M628" s="2"/>
    </row>
    <row r="629" spans="6:13" ht="15.75" customHeight="1" x14ac:dyDescent="0.3">
      <c r="F629" s="7"/>
      <c r="G629" s="7"/>
      <c r="M629" s="2"/>
    </row>
    <row r="630" spans="6:13" ht="15.75" customHeight="1" x14ac:dyDescent="0.3">
      <c r="F630" s="7"/>
      <c r="G630" s="7"/>
      <c r="M630" s="2"/>
    </row>
    <row r="631" spans="6:13" ht="15.75" customHeight="1" x14ac:dyDescent="0.3">
      <c r="F631" s="7"/>
      <c r="G631" s="7"/>
      <c r="M631" s="2"/>
    </row>
    <row r="632" spans="6:13" ht="15.75" customHeight="1" x14ac:dyDescent="0.3">
      <c r="F632" s="7"/>
      <c r="G632" s="7"/>
      <c r="M632" s="2"/>
    </row>
    <row r="633" spans="6:13" ht="15.75" customHeight="1" x14ac:dyDescent="0.3">
      <c r="F633" s="7"/>
      <c r="G633" s="7"/>
      <c r="M633" s="2"/>
    </row>
    <row r="634" spans="6:13" ht="15.75" customHeight="1" x14ac:dyDescent="0.3">
      <c r="F634" s="7"/>
      <c r="G634" s="7"/>
      <c r="M634" s="2"/>
    </row>
    <row r="635" spans="6:13" ht="15.75" customHeight="1" x14ac:dyDescent="0.3">
      <c r="F635" s="7"/>
      <c r="G635" s="7"/>
      <c r="M635" s="2"/>
    </row>
    <row r="636" spans="6:13" ht="15.75" customHeight="1" x14ac:dyDescent="0.3">
      <c r="F636" s="7"/>
      <c r="G636" s="7"/>
      <c r="M636" s="2"/>
    </row>
    <row r="637" spans="6:13" ht="15.75" customHeight="1" x14ac:dyDescent="0.3">
      <c r="F637" s="7"/>
      <c r="G637" s="7"/>
      <c r="M637" s="2"/>
    </row>
    <row r="638" spans="6:13" ht="15.75" customHeight="1" x14ac:dyDescent="0.3">
      <c r="F638" s="7"/>
      <c r="G638" s="7"/>
      <c r="M638" s="2"/>
    </row>
    <row r="639" spans="6:13" ht="15.75" customHeight="1" x14ac:dyDescent="0.3">
      <c r="F639" s="7"/>
      <c r="G639" s="7"/>
      <c r="M639" s="2"/>
    </row>
    <row r="640" spans="6:13" ht="15.75" customHeight="1" x14ac:dyDescent="0.3">
      <c r="F640" s="7"/>
      <c r="G640" s="7"/>
      <c r="M640" s="2"/>
    </row>
    <row r="641" spans="6:13" ht="15.75" customHeight="1" x14ac:dyDescent="0.3">
      <c r="F641" s="7"/>
      <c r="G641" s="7"/>
      <c r="M641" s="2"/>
    </row>
    <row r="642" spans="6:13" ht="15.75" customHeight="1" x14ac:dyDescent="0.3">
      <c r="F642" s="7"/>
      <c r="G642" s="7"/>
      <c r="M642" s="2"/>
    </row>
    <row r="643" spans="6:13" ht="15.75" customHeight="1" x14ac:dyDescent="0.3">
      <c r="F643" s="7"/>
      <c r="G643" s="7"/>
      <c r="M643" s="2"/>
    </row>
    <row r="644" spans="6:13" ht="15.75" customHeight="1" x14ac:dyDescent="0.3">
      <c r="F644" s="7"/>
      <c r="G644" s="7"/>
      <c r="M644" s="2"/>
    </row>
    <row r="645" spans="6:13" ht="15.75" customHeight="1" x14ac:dyDescent="0.3">
      <c r="F645" s="7"/>
      <c r="G645" s="7"/>
      <c r="M645" s="2"/>
    </row>
    <row r="646" spans="6:13" ht="15.75" customHeight="1" x14ac:dyDescent="0.3">
      <c r="F646" s="7"/>
      <c r="G646" s="7"/>
      <c r="M646" s="2"/>
    </row>
    <row r="647" spans="6:13" ht="15.75" customHeight="1" x14ac:dyDescent="0.3">
      <c r="F647" s="7"/>
      <c r="G647" s="7"/>
      <c r="M647" s="2"/>
    </row>
    <row r="648" spans="6:13" ht="15.75" customHeight="1" x14ac:dyDescent="0.3">
      <c r="F648" s="7"/>
      <c r="G648" s="7"/>
      <c r="M648" s="2"/>
    </row>
    <row r="649" spans="6:13" ht="15.75" customHeight="1" x14ac:dyDescent="0.3">
      <c r="F649" s="7"/>
      <c r="G649" s="7"/>
      <c r="M649" s="2"/>
    </row>
    <row r="650" spans="6:13" ht="15.75" customHeight="1" x14ac:dyDescent="0.3">
      <c r="F650" s="7"/>
      <c r="G650" s="7"/>
      <c r="M650" s="2"/>
    </row>
    <row r="651" spans="6:13" ht="15.75" customHeight="1" x14ac:dyDescent="0.3">
      <c r="F651" s="7"/>
      <c r="G651" s="7"/>
      <c r="M651" s="2"/>
    </row>
    <row r="652" spans="6:13" ht="15.75" customHeight="1" x14ac:dyDescent="0.3">
      <c r="F652" s="7"/>
      <c r="G652" s="7"/>
      <c r="M652" s="2"/>
    </row>
    <row r="653" spans="6:13" ht="15.75" customHeight="1" x14ac:dyDescent="0.3">
      <c r="F653" s="7"/>
      <c r="G653" s="7"/>
      <c r="M653" s="2"/>
    </row>
    <row r="654" spans="6:13" ht="15.75" customHeight="1" x14ac:dyDescent="0.3">
      <c r="F654" s="7"/>
      <c r="G654" s="7"/>
      <c r="M654" s="2"/>
    </row>
    <row r="655" spans="6:13" ht="15.75" customHeight="1" x14ac:dyDescent="0.3">
      <c r="F655" s="7"/>
      <c r="G655" s="7"/>
      <c r="M655" s="2"/>
    </row>
    <row r="656" spans="6:13" ht="15.75" customHeight="1" x14ac:dyDescent="0.3">
      <c r="F656" s="7"/>
      <c r="G656" s="7"/>
      <c r="M656" s="2"/>
    </row>
    <row r="657" spans="6:13" ht="15.75" customHeight="1" x14ac:dyDescent="0.3">
      <c r="F657" s="7"/>
      <c r="G657" s="7"/>
      <c r="M657" s="2"/>
    </row>
    <row r="658" spans="6:13" ht="15.75" customHeight="1" x14ac:dyDescent="0.3">
      <c r="F658" s="7"/>
      <c r="G658" s="7"/>
      <c r="M658" s="2"/>
    </row>
    <row r="659" spans="6:13" ht="15.75" customHeight="1" x14ac:dyDescent="0.3">
      <c r="F659" s="7"/>
      <c r="G659" s="7"/>
      <c r="M659" s="2"/>
    </row>
    <row r="660" spans="6:13" ht="15.75" customHeight="1" x14ac:dyDescent="0.3">
      <c r="F660" s="7"/>
      <c r="G660" s="7"/>
      <c r="M660" s="2"/>
    </row>
    <row r="661" spans="6:13" ht="15.75" customHeight="1" x14ac:dyDescent="0.3">
      <c r="F661" s="7"/>
      <c r="G661" s="7"/>
      <c r="M661" s="2"/>
    </row>
    <row r="662" spans="6:13" ht="15.75" customHeight="1" x14ac:dyDescent="0.3">
      <c r="F662" s="7"/>
      <c r="G662" s="7"/>
      <c r="M662" s="2"/>
    </row>
    <row r="663" spans="6:13" ht="15.75" customHeight="1" x14ac:dyDescent="0.3">
      <c r="F663" s="7"/>
      <c r="G663" s="7"/>
      <c r="M663" s="2"/>
    </row>
    <row r="664" spans="6:13" ht="15.75" customHeight="1" x14ac:dyDescent="0.3">
      <c r="F664" s="7"/>
      <c r="G664" s="7"/>
      <c r="M664" s="2"/>
    </row>
    <row r="665" spans="6:13" ht="15.75" customHeight="1" x14ac:dyDescent="0.3">
      <c r="F665" s="7"/>
      <c r="G665" s="7"/>
      <c r="M665" s="2"/>
    </row>
    <row r="666" spans="6:13" ht="15.75" customHeight="1" x14ac:dyDescent="0.3">
      <c r="F666" s="7"/>
      <c r="G666" s="7"/>
      <c r="M666" s="2"/>
    </row>
    <row r="667" spans="6:13" ht="15.75" customHeight="1" x14ac:dyDescent="0.3">
      <c r="F667" s="7"/>
      <c r="G667" s="7"/>
      <c r="M667" s="2"/>
    </row>
    <row r="668" spans="6:13" ht="15.75" customHeight="1" x14ac:dyDescent="0.3">
      <c r="F668" s="7"/>
      <c r="G668" s="7"/>
      <c r="M668" s="2"/>
    </row>
    <row r="669" spans="6:13" ht="15.75" customHeight="1" x14ac:dyDescent="0.3">
      <c r="F669" s="7"/>
      <c r="G669" s="7"/>
      <c r="M669" s="2"/>
    </row>
    <row r="670" spans="6:13" ht="15.75" customHeight="1" x14ac:dyDescent="0.3">
      <c r="F670" s="7"/>
      <c r="G670" s="7"/>
      <c r="M670" s="2"/>
    </row>
    <row r="671" spans="6:13" ht="15.75" customHeight="1" x14ac:dyDescent="0.3">
      <c r="F671" s="7"/>
      <c r="G671" s="7"/>
      <c r="M671" s="2"/>
    </row>
    <row r="672" spans="6:13" ht="15.75" customHeight="1" x14ac:dyDescent="0.3">
      <c r="F672" s="7"/>
      <c r="G672" s="7"/>
      <c r="M672" s="2"/>
    </row>
    <row r="673" spans="6:13" ht="15.75" customHeight="1" x14ac:dyDescent="0.3">
      <c r="F673" s="7"/>
      <c r="G673" s="7"/>
      <c r="M673" s="2"/>
    </row>
    <row r="674" spans="6:13" ht="15.75" customHeight="1" x14ac:dyDescent="0.3">
      <c r="F674" s="7"/>
      <c r="G674" s="7"/>
      <c r="M674" s="2"/>
    </row>
    <row r="675" spans="6:13" ht="15.75" customHeight="1" x14ac:dyDescent="0.3">
      <c r="F675" s="7"/>
      <c r="G675" s="7"/>
      <c r="M675" s="2"/>
    </row>
    <row r="676" spans="6:13" ht="15.75" customHeight="1" x14ac:dyDescent="0.3">
      <c r="F676" s="7"/>
      <c r="G676" s="7"/>
      <c r="M676" s="2"/>
    </row>
    <row r="677" spans="6:13" ht="15.75" customHeight="1" x14ac:dyDescent="0.3">
      <c r="F677" s="7"/>
      <c r="G677" s="7"/>
      <c r="M677" s="2"/>
    </row>
    <row r="678" spans="6:13" ht="15.75" customHeight="1" x14ac:dyDescent="0.3">
      <c r="F678" s="7"/>
      <c r="G678" s="7"/>
      <c r="M678" s="2"/>
    </row>
    <row r="679" spans="6:13" ht="15.75" customHeight="1" x14ac:dyDescent="0.3">
      <c r="F679" s="7"/>
      <c r="G679" s="7"/>
      <c r="M679" s="2"/>
    </row>
    <row r="680" spans="6:13" ht="15.75" customHeight="1" x14ac:dyDescent="0.3">
      <c r="F680" s="7"/>
      <c r="G680" s="7"/>
      <c r="M680" s="2"/>
    </row>
    <row r="681" spans="6:13" ht="15.75" customHeight="1" x14ac:dyDescent="0.3">
      <c r="F681" s="7"/>
      <c r="G681" s="7"/>
      <c r="M681" s="2"/>
    </row>
    <row r="682" spans="6:13" ht="15.75" customHeight="1" x14ac:dyDescent="0.3">
      <c r="F682" s="7"/>
      <c r="G682" s="7"/>
      <c r="M682" s="2"/>
    </row>
    <row r="683" spans="6:13" ht="15.75" customHeight="1" x14ac:dyDescent="0.3">
      <c r="F683" s="7"/>
      <c r="G683" s="7"/>
      <c r="M683" s="2"/>
    </row>
    <row r="684" spans="6:13" ht="15.75" customHeight="1" x14ac:dyDescent="0.3">
      <c r="F684" s="7"/>
      <c r="G684" s="7"/>
      <c r="M684" s="2"/>
    </row>
    <row r="685" spans="6:13" ht="15.75" customHeight="1" x14ac:dyDescent="0.3">
      <c r="F685" s="7"/>
      <c r="G685" s="7"/>
      <c r="M685" s="2"/>
    </row>
    <row r="686" spans="6:13" ht="15.75" customHeight="1" x14ac:dyDescent="0.3">
      <c r="F686" s="7"/>
      <c r="G686" s="7"/>
      <c r="M686" s="2"/>
    </row>
    <row r="687" spans="6:13" ht="15.75" customHeight="1" x14ac:dyDescent="0.3">
      <c r="F687" s="7"/>
      <c r="G687" s="7"/>
      <c r="M687" s="2"/>
    </row>
    <row r="688" spans="6:13" ht="15.75" customHeight="1" x14ac:dyDescent="0.3">
      <c r="F688" s="7"/>
      <c r="G688" s="7"/>
      <c r="M688" s="2"/>
    </row>
    <row r="689" spans="6:13" ht="15.75" customHeight="1" x14ac:dyDescent="0.3">
      <c r="F689" s="7"/>
      <c r="G689" s="7"/>
      <c r="M689" s="2"/>
    </row>
    <row r="690" spans="6:13" ht="15.75" customHeight="1" x14ac:dyDescent="0.3">
      <c r="F690" s="7"/>
      <c r="G690" s="7"/>
      <c r="M690" s="2"/>
    </row>
    <row r="691" spans="6:13" ht="15.75" customHeight="1" x14ac:dyDescent="0.3">
      <c r="F691" s="7"/>
      <c r="G691" s="7"/>
      <c r="M691" s="2"/>
    </row>
    <row r="692" spans="6:13" ht="15.75" customHeight="1" x14ac:dyDescent="0.3">
      <c r="F692" s="7"/>
      <c r="G692" s="7"/>
      <c r="M692" s="2"/>
    </row>
    <row r="693" spans="6:13" ht="15.75" customHeight="1" x14ac:dyDescent="0.3">
      <c r="F693" s="7"/>
      <c r="G693" s="7"/>
      <c r="M693" s="2"/>
    </row>
    <row r="694" spans="6:13" ht="15.75" customHeight="1" x14ac:dyDescent="0.3">
      <c r="F694" s="7"/>
      <c r="G694" s="7"/>
      <c r="M694" s="2"/>
    </row>
    <row r="695" spans="6:13" ht="15.75" customHeight="1" x14ac:dyDescent="0.3">
      <c r="F695" s="7"/>
      <c r="G695" s="7"/>
      <c r="M695" s="2"/>
    </row>
    <row r="696" spans="6:13" ht="15.75" customHeight="1" x14ac:dyDescent="0.3">
      <c r="F696" s="7"/>
      <c r="G696" s="7"/>
      <c r="M696" s="2"/>
    </row>
    <row r="697" spans="6:13" ht="15.75" customHeight="1" x14ac:dyDescent="0.3">
      <c r="F697" s="7"/>
      <c r="G697" s="7"/>
      <c r="M697" s="2"/>
    </row>
    <row r="698" spans="6:13" ht="15.75" customHeight="1" x14ac:dyDescent="0.3">
      <c r="F698" s="7"/>
      <c r="G698" s="7"/>
      <c r="M698" s="2"/>
    </row>
    <row r="699" spans="6:13" ht="15.75" customHeight="1" x14ac:dyDescent="0.3">
      <c r="F699" s="7"/>
      <c r="G699" s="7"/>
      <c r="M699" s="2"/>
    </row>
    <row r="700" spans="6:13" ht="15.75" customHeight="1" x14ac:dyDescent="0.3">
      <c r="F700" s="7"/>
      <c r="G700" s="7"/>
      <c r="M700" s="2"/>
    </row>
    <row r="701" spans="6:13" ht="15.75" customHeight="1" x14ac:dyDescent="0.3">
      <c r="F701" s="7"/>
      <c r="G701" s="7"/>
      <c r="M701" s="2"/>
    </row>
    <row r="702" spans="6:13" ht="15.75" customHeight="1" x14ac:dyDescent="0.3">
      <c r="F702" s="7"/>
      <c r="G702" s="7"/>
      <c r="M702" s="2"/>
    </row>
    <row r="703" spans="6:13" ht="15.75" customHeight="1" x14ac:dyDescent="0.3">
      <c r="F703" s="7"/>
      <c r="G703" s="7"/>
      <c r="M703" s="2"/>
    </row>
    <row r="704" spans="6:13" ht="15.75" customHeight="1" x14ac:dyDescent="0.3">
      <c r="F704" s="7"/>
      <c r="G704" s="7"/>
      <c r="M704" s="2"/>
    </row>
    <row r="705" spans="6:13" ht="15.75" customHeight="1" x14ac:dyDescent="0.3">
      <c r="F705" s="7"/>
      <c r="G705" s="7"/>
      <c r="M705" s="2"/>
    </row>
    <row r="706" spans="6:13" ht="15.75" customHeight="1" x14ac:dyDescent="0.3">
      <c r="F706" s="7"/>
      <c r="G706" s="7"/>
      <c r="M706" s="2"/>
    </row>
    <row r="707" spans="6:13" ht="15.75" customHeight="1" x14ac:dyDescent="0.3">
      <c r="F707" s="7"/>
      <c r="G707" s="7"/>
      <c r="M707" s="2"/>
    </row>
    <row r="708" spans="6:13" ht="15.75" customHeight="1" x14ac:dyDescent="0.3">
      <c r="F708" s="7"/>
      <c r="G708" s="7"/>
      <c r="M708" s="2"/>
    </row>
    <row r="709" spans="6:13" ht="15.75" customHeight="1" x14ac:dyDescent="0.3">
      <c r="F709" s="7"/>
      <c r="G709" s="7"/>
      <c r="M709" s="2"/>
    </row>
    <row r="710" spans="6:13" ht="15.75" customHeight="1" x14ac:dyDescent="0.3">
      <c r="F710" s="7"/>
      <c r="G710" s="7"/>
      <c r="M710" s="2"/>
    </row>
    <row r="711" spans="6:13" ht="15.75" customHeight="1" x14ac:dyDescent="0.3">
      <c r="F711" s="7"/>
      <c r="G711" s="7"/>
      <c r="M711" s="2"/>
    </row>
    <row r="712" spans="6:13" ht="15.75" customHeight="1" x14ac:dyDescent="0.3">
      <c r="F712" s="7"/>
      <c r="G712" s="7"/>
      <c r="M712" s="2"/>
    </row>
    <row r="713" spans="6:13" ht="15.75" customHeight="1" x14ac:dyDescent="0.3">
      <c r="F713" s="7"/>
      <c r="G713" s="7"/>
      <c r="M713" s="2"/>
    </row>
    <row r="714" spans="6:13" ht="15.75" customHeight="1" x14ac:dyDescent="0.3">
      <c r="F714" s="7"/>
      <c r="G714" s="7"/>
      <c r="M714" s="2"/>
    </row>
    <row r="715" spans="6:13" ht="15.75" customHeight="1" x14ac:dyDescent="0.3">
      <c r="F715" s="7"/>
      <c r="G715" s="7"/>
      <c r="M715" s="2"/>
    </row>
    <row r="716" spans="6:13" ht="15.75" customHeight="1" x14ac:dyDescent="0.3">
      <c r="F716" s="7"/>
      <c r="G716" s="7"/>
      <c r="M716" s="2"/>
    </row>
    <row r="717" spans="6:13" ht="15.75" customHeight="1" x14ac:dyDescent="0.3">
      <c r="F717" s="7"/>
      <c r="G717" s="7"/>
      <c r="M717" s="2"/>
    </row>
    <row r="718" spans="6:13" ht="15.75" customHeight="1" x14ac:dyDescent="0.3">
      <c r="F718" s="7"/>
      <c r="G718" s="7"/>
      <c r="M718" s="2"/>
    </row>
    <row r="719" spans="6:13" ht="15.75" customHeight="1" x14ac:dyDescent="0.3">
      <c r="F719" s="7"/>
      <c r="G719" s="7"/>
      <c r="M719" s="2"/>
    </row>
    <row r="720" spans="6:13" ht="15.75" customHeight="1" x14ac:dyDescent="0.3">
      <c r="F720" s="7"/>
      <c r="G720" s="7"/>
      <c r="M720" s="2"/>
    </row>
    <row r="721" spans="6:13" ht="15.75" customHeight="1" x14ac:dyDescent="0.3">
      <c r="F721" s="7"/>
      <c r="G721" s="7"/>
      <c r="M721" s="2"/>
    </row>
    <row r="722" spans="6:13" ht="15.75" customHeight="1" x14ac:dyDescent="0.3">
      <c r="F722" s="7"/>
      <c r="G722" s="7"/>
      <c r="M722" s="2"/>
    </row>
    <row r="723" spans="6:13" ht="15.75" customHeight="1" x14ac:dyDescent="0.3">
      <c r="F723" s="7"/>
      <c r="G723" s="7"/>
      <c r="M723" s="2"/>
    </row>
    <row r="724" spans="6:13" ht="15.75" customHeight="1" x14ac:dyDescent="0.3">
      <c r="F724" s="7"/>
      <c r="G724" s="7"/>
      <c r="M724" s="2"/>
    </row>
    <row r="725" spans="6:13" ht="15.75" customHeight="1" x14ac:dyDescent="0.3">
      <c r="F725" s="7"/>
      <c r="G725" s="7"/>
      <c r="M725" s="2"/>
    </row>
    <row r="726" spans="6:13" ht="15.75" customHeight="1" x14ac:dyDescent="0.3">
      <c r="F726" s="7"/>
      <c r="G726" s="7"/>
      <c r="M726" s="2"/>
    </row>
    <row r="727" spans="6:13" ht="15.75" customHeight="1" x14ac:dyDescent="0.3">
      <c r="F727" s="7"/>
      <c r="G727" s="7"/>
      <c r="M727" s="2"/>
    </row>
    <row r="728" spans="6:13" ht="15.75" customHeight="1" x14ac:dyDescent="0.3">
      <c r="F728" s="7"/>
      <c r="G728" s="7"/>
      <c r="M728" s="2"/>
    </row>
    <row r="729" spans="6:13" ht="15.75" customHeight="1" x14ac:dyDescent="0.3">
      <c r="F729" s="7"/>
      <c r="G729" s="7"/>
      <c r="M729" s="2"/>
    </row>
    <row r="730" spans="6:13" ht="15.75" customHeight="1" x14ac:dyDescent="0.3">
      <c r="F730" s="7"/>
      <c r="G730" s="7"/>
      <c r="M730" s="2"/>
    </row>
    <row r="731" spans="6:13" ht="15.75" customHeight="1" x14ac:dyDescent="0.3">
      <c r="F731" s="7"/>
      <c r="G731" s="7"/>
      <c r="M731" s="2"/>
    </row>
    <row r="732" spans="6:13" ht="15.75" customHeight="1" x14ac:dyDescent="0.3">
      <c r="F732" s="7"/>
      <c r="G732" s="7"/>
      <c r="M732" s="2"/>
    </row>
    <row r="733" spans="6:13" ht="15.75" customHeight="1" x14ac:dyDescent="0.3">
      <c r="F733" s="7"/>
      <c r="G733" s="7"/>
      <c r="M733" s="2"/>
    </row>
    <row r="734" spans="6:13" ht="15.75" customHeight="1" x14ac:dyDescent="0.3">
      <c r="F734" s="7"/>
      <c r="G734" s="7"/>
      <c r="M734" s="2"/>
    </row>
    <row r="735" spans="6:13" ht="15.75" customHeight="1" x14ac:dyDescent="0.3">
      <c r="F735" s="7"/>
      <c r="G735" s="7"/>
      <c r="M735" s="2"/>
    </row>
    <row r="736" spans="6:13" ht="15.75" customHeight="1" x14ac:dyDescent="0.3">
      <c r="F736" s="7"/>
      <c r="G736" s="7"/>
      <c r="M736" s="2"/>
    </row>
    <row r="737" spans="6:13" ht="15.75" customHeight="1" x14ac:dyDescent="0.3">
      <c r="F737" s="7"/>
      <c r="G737" s="7"/>
      <c r="M737" s="2"/>
    </row>
    <row r="738" spans="6:13" ht="15.75" customHeight="1" x14ac:dyDescent="0.3">
      <c r="F738" s="7"/>
      <c r="G738" s="7"/>
      <c r="M738" s="2"/>
    </row>
    <row r="739" spans="6:13" ht="15.75" customHeight="1" x14ac:dyDescent="0.3">
      <c r="F739" s="7"/>
      <c r="G739" s="7"/>
      <c r="M739" s="2"/>
    </row>
    <row r="740" spans="6:13" ht="15.75" customHeight="1" x14ac:dyDescent="0.3">
      <c r="F740" s="7"/>
      <c r="G740" s="7"/>
      <c r="M740" s="2"/>
    </row>
    <row r="741" spans="6:13" ht="15.75" customHeight="1" x14ac:dyDescent="0.3">
      <c r="F741" s="7"/>
      <c r="G741" s="7"/>
      <c r="M741" s="2"/>
    </row>
    <row r="742" spans="6:13" ht="15.75" customHeight="1" x14ac:dyDescent="0.3">
      <c r="F742" s="7"/>
      <c r="G742" s="7"/>
      <c r="M742" s="2"/>
    </row>
    <row r="743" spans="6:13" ht="15.75" customHeight="1" x14ac:dyDescent="0.3">
      <c r="F743" s="7"/>
      <c r="G743" s="7"/>
      <c r="M743" s="2"/>
    </row>
    <row r="744" spans="6:13" ht="15.75" customHeight="1" x14ac:dyDescent="0.3">
      <c r="F744" s="7"/>
      <c r="G744" s="7"/>
      <c r="M744" s="2"/>
    </row>
    <row r="745" spans="6:13" ht="15.75" customHeight="1" x14ac:dyDescent="0.3">
      <c r="F745" s="7"/>
      <c r="G745" s="7"/>
      <c r="M745" s="2"/>
    </row>
    <row r="746" spans="6:13" ht="15.75" customHeight="1" x14ac:dyDescent="0.3">
      <c r="F746" s="7"/>
      <c r="G746" s="7"/>
      <c r="M746" s="2"/>
    </row>
    <row r="747" spans="6:13" ht="15.75" customHeight="1" x14ac:dyDescent="0.3">
      <c r="F747" s="7"/>
      <c r="G747" s="7"/>
      <c r="M747" s="2"/>
    </row>
    <row r="748" spans="6:13" ht="15.75" customHeight="1" x14ac:dyDescent="0.3">
      <c r="F748" s="7"/>
      <c r="G748" s="7"/>
      <c r="M748" s="2"/>
    </row>
    <row r="749" spans="6:13" ht="15.75" customHeight="1" x14ac:dyDescent="0.3">
      <c r="F749" s="7"/>
      <c r="G749" s="7"/>
      <c r="M749" s="2"/>
    </row>
    <row r="750" spans="6:13" ht="15.75" customHeight="1" x14ac:dyDescent="0.3">
      <c r="F750" s="7"/>
      <c r="G750" s="7"/>
      <c r="M750" s="2"/>
    </row>
    <row r="751" spans="6:13" ht="15.75" customHeight="1" x14ac:dyDescent="0.3">
      <c r="F751" s="7"/>
      <c r="G751" s="7"/>
      <c r="M751" s="2"/>
    </row>
    <row r="752" spans="6:13" ht="15.75" customHeight="1" x14ac:dyDescent="0.3">
      <c r="F752" s="7"/>
      <c r="G752" s="7"/>
      <c r="M752" s="2"/>
    </row>
    <row r="753" spans="6:13" ht="15.75" customHeight="1" x14ac:dyDescent="0.3">
      <c r="F753" s="7"/>
      <c r="G753" s="7"/>
      <c r="M753" s="2"/>
    </row>
    <row r="754" spans="6:13" ht="15.75" customHeight="1" x14ac:dyDescent="0.3">
      <c r="F754" s="7"/>
      <c r="G754" s="7"/>
      <c r="M754" s="2"/>
    </row>
    <row r="755" spans="6:13" ht="15.75" customHeight="1" x14ac:dyDescent="0.3">
      <c r="F755" s="7"/>
      <c r="G755" s="7"/>
      <c r="M755" s="2"/>
    </row>
    <row r="756" spans="6:13" ht="15.75" customHeight="1" x14ac:dyDescent="0.3">
      <c r="F756" s="7"/>
      <c r="G756" s="7"/>
      <c r="M756" s="2"/>
    </row>
    <row r="757" spans="6:13" ht="15.75" customHeight="1" x14ac:dyDescent="0.3">
      <c r="F757" s="7"/>
      <c r="G757" s="7"/>
      <c r="M757" s="2"/>
    </row>
    <row r="758" spans="6:13" ht="15.75" customHeight="1" x14ac:dyDescent="0.3">
      <c r="F758" s="7"/>
      <c r="G758" s="7"/>
      <c r="M758" s="2"/>
    </row>
    <row r="759" spans="6:13" ht="15.75" customHeight="1" x14ac:dyDescent="0.3">
      <c r="F759" s="7"/>
      <c r="G759" s="7"/>
      <c r="M759" s="2"/>
    </row>
    <row r="760" spans="6:13" ht="15.75" customHeight="1" x14ac:dyDescent="0.3">
      <c r="F760" s="7"/>
      <c r="G760" s="7"/>
      <c r="M760" s="2"/>
    </row>
    <row r="761" spans="6:13" ht="15.75" customHeight="1" x14ac:dyDescent="0.3">
      <c r="F761" s="7"/>
      <c r="G761" s="7"/>
      <c r="M761" s="2"/>
    </row>
    <row r="762" spans="6:13" ht="15.75" customHeight="1" x14ac:dyDescent="0.3">
      <c r="F762" s="7"/>
      <c r="G762" s="7"/>
      <c r="M762" s="2"/>
    </row>
    <row r="763" spans="6:13" ht="15.75" customHeight="1" x14ac:dyDescent="0.3">
      <c r="F763" s="7"/>
      <c r="G763" s="7"/>
      <c r="M763" s="2"/>
    </row>
    <row r="764" spans="6:13" ht="15.75" customHeight="1" x14ac:dyDescent="0.3">
      <c r="F764" s="7"/>
      <c r="G764" s="7"/>
      <c r="M764" s="2"/>
    </row>
    <row r="765" spans="6:13" ht="15.75" customHeight="1" x14ac:dyDescent="0.3">
      <c r="F765" s="7"/>
      <c r="G765" s="7"/>
      <c r="M765" s="2"/>
    </row>
    <row r="766" spans="6:13" ht="15.75" customHeight="1" x14ac:dyDescent="0.3">
      <c r="F766" s="7"/>
      <c r="G766" s="7"/>
      <c r="M766" s="2"/>
    </row>
    <row r="767" spans="6:13" ht="15.75" customHeight="1" x14ac:dyDescent="0.3">
      <c r="F767" s="7"/>
      <c r="G767" s="7"/>
      <c r="M767" s="2"/>
    </row>
    <row r="768" spans="6:13" ht="15.75" customHeight="1" x14ac:dyDescent="0.3">
      <c r="F768" s="7"/>
      <c r="G768" s="7"/>
      <c r="M768" s="2"/>
    </row>
    <row r="769" spans="6:13" ht="15.75" customHeight="1" x14ac:dyDescent="0.3">
      <c r="F769" s="7"/>
      <c r="G769" s="7"/>
      <c r="M769" s="2"/>
    </row>
    <row r="770" spans="6:13" ht="15.75" customHeight="1" x14ac:dyDescent="0.3">
      <c r="F770" s="7"/>
      <c r="G770" s="7"/>
      <c r="M770" s="2"/>
    </row>
    <row r="771" spans="6:13" ht="15.75" customHeight="1" x14ac:dyDescent="0.3">
      <c r="F771" s="7"/>
      <c r="G771" s="7"/>
      <c r="M771" s="2"/>
    </row>
    <row r="772" spans="6:13" ht="15.75" customHeight="1" x14ac:dyDescent="0.3">
      <c r="F772" s="7"/>
      <c r="G772" s="7"/>
      <c r="M772" s="2"/>
    </row>
    <row r="773" spans="6:13" ht="15.75" customHeight="1" x14ac:dyDescent="0.3">
      <c r="F773" s="7"/>
      <c r="G773" s="7"/>
      <c r="M773" s="2"/>
    </row>
    <row r="774" spans="6:13" ht="15.75" customHeight="1" x14ac:dyDescent="0.3">
      <c r="F774" s="7"/>
      <c r="G774" s="7"/>
      <c r="M774" s="2"/>
    </row>
    <row r="775" spans="6:13" ht="15.75" customHeight="1" x14ac:dyDescent="0.3">
      <c r="F775" s="7"/>
      <c r="G775" s="7"/>
      <c r="M775" s="2"/>
    </row>
    <row r="776" spans="6:13" ht="15.75" customHeight="1" x14ac:dyDescent="0.3">
      <c r="F776" s="7"/>
      <c r="G776" s="7"/>
      <c r="M776" s="2"/>
    </row>
    <row r="777" spans="6:13" ht="15.75" customHeight="1" x14ac:dyDescent="0.3">
      <c r="F777" s="7"/>
      <c r="G777" s="7"/>
      <c r="M777" s="2"/>
    </row>
    <row r="778" spans="6:13" ht="15.75" customHeight="1" x14ac:dyDescent="0.3">
      <c r="F778" s="7"/>
      <c r="G778" s="7"/>
      <c r="M778" s="2"/>
    </row>
    <row r="779" spans="6:13" ht="15.75" customHeight="1" x14ac:dyDescent="0.3">
      <c r="F779" s="7"/>
      <c r="G779" s="7"/>
      <c r="M779" s="2"/>
    </row>
    <row r="780" spans="6:13" ht="15.75" customHeight="1" x14ac:dyDescent="0.3">
      <c r="F780" s="7"/>
      <c r="G780" s="7"/>
      <c r="M780" s="2"/>
    </row>
    <row r="781" spans="6:13" ht="15.75" customHeight="1" x14ac:dyDescent="0.3">
      <c r="F781" s="7"/>
      <c r="G781" s="7"/>
      <c r="M781" s="2"/>
    </row>
    <row r="782" spans="6:13" ht="15.75" customHeight="1" x14ac:dyDescent="0.3">
      <c r="F782" s="7"/>
      <c r="G782" s="7"/>
      <c r="M782" s="2"/>
    </row>
    <row r="783" spans="6:13" ht="15.75" customHeight="1" x14ac:dyDescent="0.3">
      <c r="F783" s="7"/>
      <c r="G783" s="7"/>
      <c r="M783" s="2"/>
    </row>
    <row r="784" spans="6:13" ht="15.75" customHeight="1" x14ac:dyDescent="0.3">
      <c r="F784" s="7"/>
      <c r="G784" s="7"/>
      <c r="M784" s="2"/>
    </row>
    <row r="785" spans="6:13" ht="15.75" customHeight="1" x14ac:dyDescent="0.3">
      <c r="F785" s="7"/>
      <c r="G785" s="7"/>
      <c r="M785" s="2"/>
    </row>
    <row r="786" spans="6:13" ht="15.75" customHeight="1" x14ac:dyDescent="0.3">
      <c r="F786" s="7"/>
      <c r="G786" s="7"/>
      <c r="M786" s="2"/>
    </row>
    <row r="787" spans="6:13" ht="15.75" customHeight="1" x14ac:dyDescent="0.3">
      <c r="F787" s="7"/>
      <c r="G787" s="7"/>
      <c r="M787" s="2"/>
    </row>
    <row r="788" spans="6:13" ht="15.75" customHeight="1" x14ac:dyDescent="0.3">
      <c r="F788" s="7"/>
      <c r="G788" s="7"/>
      <c r="M788" s="2"/>
    </row>
    <row r="789" spans="6:13" ht="15.75" customHeight="1" x14ac:dyDescent="0.3">
      <c r="F789" s="7"/>
      <c r="G789" s="7"/>
      <c r="M789" s="2"/>
    </row>
    <row r="790" spans="6:13" ht="15.75" customHeight="1" x14ac:dyDescent="0.3">
      <c r="F790" s="7"/>
      <c r="G790" s="7"/>
      <c r="M790" s="2"/>
    </row>
    <row r="791" spans="6:13" ht="15.75" customHeight="1" x14ac:dyDescent="0.3">
      <c r="F791" s="7"/>
      <c r="G791" s="7"/>
      <c r="M791" s="2"/>
    </row>
    <row r="792" spans="6:13" ht="15.75" customHeight="1" x14ac:dyDescent="0.3">
      <c r="F792" s="7"/>
      <c r="G792" s="7"/>
      <c r="M792" s="2"/>
    </row>
    <row r="793" spans="6:13" ht="15.75" customHeight="1" x14ac:dyDescent="0.3">
      <c r="F793" s="7"/>
      <c r="G793" s="7"/>
      <c r="M793" s="2"/>
    </row>
    <row r="794" spans="6:13" ht="15.75" customHeight="1" x14ac:dyDescent="0.3">
      <c r="F794" s="7"/>
      <c r="G794" s="7"/>
      <c r="M794" s="2"/>
    </row>
    <row r="795" spans="6:13" ht="15.75" customHeight="1" x14ac:dyDescent="0.3">
      <c r="F795" s="7"/>
      <c r="G795" s="7"/>
      <c r="M795" s="2"/>
    </row>
    <row r="796" spans="6:13" ht="15.75" customHeight="1" x14ac:dyDescent="0.3">
      <c r="F796" s="7"/>
      <c r="G796" s="7"/>
      <c r="M796" s="2"/>
    </row>
    <row r="797" spans="6:13" ht="15.75" customHeight="1" x14ac:dyDescent="0.3">
      <c r="F797" s="7"/>
      <c r="G797" s="7"/>
      <c r="M797" s="2"/>
    </row>
    <row r="798" spans="6:13" ht="15.75" customHeight="1" x14ac:dyDescent="0.3">
      <c r="F798" s="7"/>
      <c r="G798" s="7"/>
      <c r="M798" s="2"/>
    </row>
    <row r="799" spans="6:13" ht="15.75" customHeight="1" x14ac:dyDescent="0.3">
      <c r="F799" s="7"/>
      <c r="G799" s="7"/>
      <c r="M799" s="2"/>
    </row>
    <row r="800" spans="6:13" ht="15.75" customHeight="1" x14ac:dyDescent="0.3">
      <c r="F800" s="7"/>
      <c r="G800" s="7"/>
      <c r="M800" s="2"/>
    </row>
    <row r="801" spans="6:13" ht="15.75" customHeight="1" x14ac:dyDescent="0.3">
      <c r="F801" s="7"/>
      <c r="G801" s="7"/>
      <c r="M801" s="2"/>
    </row>
    <row r="802" spans="6:13" ht="15.75" customHeight="1" x14ac:dyDescent="0.3">
      <c r="F802" s="7"/>
      <c r="G802" s="7"/>
      <c r="M802" s="2"/>
    </row>
    <row r="803" spans="6:13" ht="15.75" customHeight="1" x14ac:dyDescent="0.3">
      <c r="F803" s="7"/>
      <c r="G803" s="7"/>
      <c r="M803" s="2"/>
    </row>
    <row r="804" spans="6:13" ht="15.75" customHeight="1" x14ac:dyDescent="0.3">
      <c r="F804" s="7"/>
      <c r="G804" s="7"/>
      <c r="M804" s="2"/>
    </row>
    <row r="805" spans="6:13" ht="15.75" customHeight="1" x14ac:dyDescent="0.3">
      <c r="F805" s="7"/>
      <c r="G805" s="7"/>
      <c r="M805" s="2"/>
    </row>
    <row r="806" spans="6:13" ht="15.75" customHeight="1" x14ac:dyDescent="0.3">
      <c r="F806" s="7"/>
      <c r="G806" s="7"/>
      <c r="M806" s="2"/>
    </row>
    <row r="807" spans="6:13" ht="15.75" customHeight="1" x14ac:dyDescent="0.3">
      <c r="F807" s="7"/>
      <c r="G807" s="7"/>
      <c r="M807" s="2"/>
    </row>
    <row r="808" spans="6:13" ht="15.75" customHeight="1" x14ac:dyDescent="0.3">
      <c r="F808" s="7"/>
      <c r="G808" s="7"/>
      <c r="M808" s="2"/>
    </row>
    <row r="809" spans="6:13" ht="15.75" customHeight="1" x14ac:dyDescent="0.3">
      <c r="F809" s="7"/>
      <c r="G809" s="7"/>
      <c r="M809" s="2"/>
    </row>
    <row r="810" spans="6:13" ht="15.75" customHeight="1" x14ac:dyDescent="0.3">
      <c r="F810" s="7"/>
      <c r="G810" s="7"/>
      <c r="M810" s="2"/>
    </row>
    <row r="811" spans="6:13" ht="15.75" customHeight="1" x14ac:dyDescent="0.3">
      <c r="F811" s="7"/>
      <c r="G811" s="7"/>
      <c r="M811" s="2"/>
    </row>
    <row r="812" spans="6:13" ht="15.75" customHeight="1" x14ac:dyDescent="0.3">
      <c r="F812" s="7"/>
      <c r="G812" s="7"/>
      <c r="M812" s="2"/>
    </row>
    <row r="813" spans="6:13" ht="15.75" customHeight="1" x14ac:dyDescent="0.3">
      <c r="F813" s="7"/>
      <c r="G813" s="7"/>
      <c r="M813" s="2"/>
    </row>
    <row r="814" spans="6:13" ht="15.75" customHeight="1" x14ac:dyDescent="0.3">
      <c r="F814" s="7"/>
      <c r="G814" s="7"/>
      <c r="M814" s="2"/>
    </row>
    <row r="815" spans="6:13" ht="15.75" customHeight="1" x14ac:dyDescent="0.3">
      <c r="F815" s="7"/>
      <c r="G815" s="7"/>
      <c r="M815" s="2"/>
    </row>
    <row r="816" spans="6:13" ht="15.75" customHeight="1" x14ac:dyDescent="0.3">
      <c r="F816" s="7"/>
      <c r="G816" s="7"/>
      <c r="M816" s="2"/>
    </row>
    <row r="817" spans="6:13" ht="15.75" customHeight="1" x14ac:dyDescent="0.3">
      <c r="F817" s="7"/>
      <c r="G817" s="7"/>
      <c r="M817" s="2"/>
    </row>
    <row r="818" spans="6:13" ht="15.75" customHeight="1" x14ac:dyDescent="0.3">
      <c r="F818" s="7"/>
      <c r="G818" s="7"/>
      <c r="M818" s="2"/>
    </row>
    <row r="819" spans="6:13" ht="15.75" customHeight="1" x14ac:dyDescent="0.3">
      <c r="F819" s="7"/>
      <c r="G819" s="7"/>
      <c r="M819" s="2"/>
    </row>
    <row r="820" spans="6:13" ht="15.75" customHeight="1" x14ac:dyDescent="0.3">
      <c r="F820" s="7"/>
      <c r="G820" s="7"/>
      <c r="M820" s="2"/>
    </row>
    <row r="821" spans="6:13" ht="15.75" customHeight="1" x14ac:dyDescent="0.3">
      <c r="F821" s="7"/>
      <c r="G821" s="7"/>
      <c r="M821" s="2"/>
    </row>
    <row r="822" spans="6:13" ht="15.75" customHeight="1" x14ac:dyDescent="0.3">
      <c r="F822" s="7"/>
      <c r="G822" s="7"/>
      <c r="M822" s="2"/>
    </row>
    <row r="823" spans="6:13" ht="15.75" customHeight="1" x14ac:dyDescent="0.3">
      <c r="F823" s="7"/>
      <c r="G823" s="7"/>
      <c r="M823" s="2"/>
    </row>
    <row r="824" spans="6:13" ht="15.75" customHeight="1" x14ac:dyDescent="0.3">
      <c r="F824" s="7"/>
      <c r="G824" s="7"/>
      <c r="M824" s="2"/>
    </row>
    <row r="825" spans="6:13" ht="15.75" customHeight="1" x14ac:dyDescent="0.3">
      <c r="F825" s="7"/>
      <c r="G825" s="7"/>
      <c r="M825" s="2"/>
    </row>
    <row r="826" spans="6:13" ht="15.75" customHeight="1" x14ac:dyDescent="0.3">
      <c r="F826" s="7"/>
      <c r="G826" s="7"/>
      <c r="M826" s="2"/>
    </row>
    <row r="827" spans="6:13" ht="15.75" customHeight="1" x14ac:dyDescent="0.3">
      <c r="F827" s="7"/>
      <c r="G827" s="7"/>
      <c r="M827" s="2"/>
    </row>
    <row r="828" spans="6:13" ht="15.75" customHeight="1" x14ac:dyDescent="0.3">
      <c r="F828" s="7"/>
      <c r="G828" s="7"/>
      <c r="M828" s="2"/>
    </row>
    <row r="829" spans="6:13" ht="15.75" customHeight="1" x14ac:dyDescent="0.3">
      <c r="F829" s="7"/>
      <c r="G829" s="7"/>
      <c r="M829" s="2"/>
    </row>
    <row r="830" spans="6:13" ht="15.75" customHeight="1" x14ac:dyDescent="0.3">
      <c r="F830" s="7"/>
      <c r="G830" s="7"/>
      <c r="M830" s="2"/>
    </row>
    <row r="831" spans="6:13" ht="15.75" customHeight="1" x14ac:dyDescent="0.3">
      <c r="F831" s="7"/>
      <c r="G831" s="7"/>
      <c r="M831" s="2"/>
    </row>
    <row r="832" spans="6:13" ht="15.75" customHeight="1" x14ac:dyDescent="0.3">
      <c r="F832" s="7"/>
      <c r="G832" s="7"/>
      <c r="M832" s="2"/>
    </row>
    <row r="833" spans="6:13" ht="15.75" customHeight="1" x14ac:dyDescent="0.3">
      <c r="F833" s="7"/>
      <c r="G833" s="7"/>
      <c r="M833" s="2"/>
    </row>
    <row r="834" spans="6:13" ht="15.75" customHeight="1" x14ac:dyDescent="0.3">
      <c r="F834" s="7"/>
      <c r="G834" s="7"/>
      <c r="M834" s="2"/>
    </row>
    <row r="835" spans="6:13" ht="15.75" customHeight="1" x14ac:dyDescent="0.3">
      <c r="F835" s="7"/>
      <c r="G835" s="7"/>
      <c r="M835" s="2"/>
    </row>
    <row r="836" spans="6:13" ht="15.75" customHeight="1" x14ac:dyDescent="0.3">
      <c r="F836" s="7"/>
      <c r="G836" s="7"/>
      <c r="M836" s="2"/>
    </row>
    <row r="837" spans="6:13" ht="15.75" customHeight="1" x14ac:dyDescent="0.3">
      <c r="F837" s="7"/>
      <c r="G837" s="7"/>
      <c r="M837" s="2"/>
    </row>
    <row r="838" spans="6:13" ht="15.75" customHeight="1" x14ac:dyDescent="0.3">
      <c r="F838" s="7"/>
      <c r="G838" s="7"/>
      <c r="M838" s="2"/>
    </row>
    <row r="839" spans="6:13" ht="15.75" customHeight="1" x14ac:dyDescent="0.3">
      <c r="F839" s="7"/>
      <c r="G839" s="7"/>
      <c r="M839" s="2"/>
    </row>
    <row r="840" spans="6:13" ht="15.75" customHeight="1" x14ac:dyDescent="0.3">
      <c r="F840" s="7"/>
      <c r="G840" s="7"/>
      <c r="M840" s="2"/>
    </row>
    <row r="841" spans="6:13" ht="15.75" customHeight="1" x14ac:dyDescent="0.3">
      <c r="F841" s="7"/>
      <c r="G841" s="7"/>
      <c r="M841" s="2"/>
    </row>
    <row r="842" spans="6:13" ht="15.75" customHeight="1" x14ac:dyDescent="0.3">
      <c r="F842" s="7"/>
      <c r="G842" s="7"/>
      <c r="M842" s="2"/>
    </row>
    <row r="843" spans="6:13" ht="15.75" customHeight="1" x14ac:dyDescent="0.3">
      <c r="F843" s="7"/>
      <c r="G843" s="7"/>
      <c r="M843" s="2"/>
    </row>
    <row r="844" spans="6:13" ht="15.75" customHeight="1" x14ac:dyDescent="0.3">
      <c r="F844" s="7"/>
      <c r="G844" s="7"/>
      <c r="M844" s="2"/>
    </row>
    <row r="845" spans="6:13" ht="15.75" customHeight="1" x14ac:dyDescent="0.3">
      <c r="F845" s="7"/>
      <c r="G845" s="7"/>
      <c r="M845" s="2"/>
    </row>
    <row r="846" spans="6:13" ht="15.75" customHeight="1" x14ac:dyDescent="0.3">
      <c r="F846" s="7"/>
      <c r="G846" s="7"/>
      <c r="M846" s="2"/>
    </row>
    <row r="847" spans="6:13" ht="15.75" customHeight="1" x14ac:dyDescent="0.3">
      <c r="F847" s="7"/>
      <c r="G847" s="7"/>
      <c r="M847" s="2"/>
    </row>
    <row r="848" spans="6:13" ht="15.75" customHeight="1" x14ac:dyDescent="0.3">
      <c r="F848" s="7"/>
      <c r="G848" s="7"/>
      <c r="M848" s="2"/>
    </row>
    <row r="849" spans="6:13" ht="15.75" customHeight="1" x14ac:dyDescent="0.3">
      <c r="F849" s="7"/>
      <c r="G849" s="7"/>
      <c r="M849" s="2"/>
    </row>
    <row r="850" spans="6:13" ht="15.75" customHeight="1" x14ac:dyDescent="0.3">
      <c r="F850" s="7"/>
      <c r="G850" s="7"/>
      <c r="M850" s="2"/>
    </row>
    <row r="851" spans="6:13" ht="15.75" customHeight="1" x14ac:dyDescent="0.3">
      <c r="F851" s="7"/>
      <c r="G851" s="7"/>
      <c r="M851" s="2"/>
    </row>
    <row r="852" spans="6:13" ht="15.75" customHeight="1" x14ac:dyDescent="0.3">
      <c r="F852" s="7"/>
      <c r="G852" s="7"/>
      <c r="M852" s="2"/>
    </row>
    <row r="853" spans="6:13" ht="15.75" customHeight="1" x14ac:dyDescent="0.3">
      <c r="F853" s="7"/>
      <c r="G853" s="7"/>
      <c r="M853" s="2"/>
    </row>
    <row r="854" spans="6:13" ht="15.75" customHeight="1" x14ac:dyDescent="0.3">
      <c r="F854" s="7"/>
      <c r="G854" s="7"/>
      <c r="M854" s="2"/>
    </row>
    <row r="855" spans="6:13" ht="15.75" customHeight="1" x14ac:dyDescent="0.3">
      <c r="F855" s="7"/>
      <c r="G855" s="7"/>
      <c r="M855" s="2"/>
    </row>
    <row r="856" spans="6:13" ht="15.75" customHeight="1" x14ac:dyDescent="0.3">
      <c r="F856" s="7"/>
      <c r="G856" s="7"/>
      <c r="M856" s="2"/>
    </row>
    <row r="857" spans="6:13" ht="15.75" customHeight="1" x14ac:dyDescent="0.3">
      <c r="F857" s="7"/>
      <c r="G857" s="7"/>
      <c r="M857" s="2"/>
    </row>
    <row r="858" spans="6:13" ht="15.75" customHeight="1" x14ac:dyDescent="0.3">
      <c r="F858" s="7"/>
      <c r="G858" s="7"/>
      <c r="M858" s="2"/>
    </row>
    <row r="859" spans="6:13" ht="15.75" customHeight="1" x14ac:dyDescent="0.3">
      <c r="F859" s="7"/>
      <c r="G859" s="7"/>
      <c r="M859" s="2"/>
    </row>
    <row r="860" spans="6:13" ht="15.75" customHeight="1" x14ac:dyDescent="0.3">
      <c r="F860" s="7"/>
      <c r="G860" s="7"/>
      <c r="M860" s="2"/>
    </row>
    <row r="861" spans="6:13" ht="15.75" customHeight="1" x14ac:dyDescent="0.3">
      <c r="F861" s="7"/>
      <c r="G861" s="7"/>
      <c r="M861" s="2"/>
    </row>
    <row r="862" spans="6:13" ht="15.75" customHeight="1" x14ac:dyDescent="0.3">
      <c r="F862" s="7"/>
      <c r="G862" s="7"/>
      <c r="M862" s="2"/>
    </row>
    <row r="863" spans="6:13" ht="15.75" customHeight="1" x14ac:dyDescent="0.3">
      <c r="F863" s="7"/>
      <c r="G863" s="7"/>
      <c r="M863" s="2"/>
    </row>
    <row r="864" spans="6:13" ht="15.75" customHeight="1" x14ac:dyDescent="0.3">
      <c r="F864" s="7"/>
      <c r="G864" s="7"/>
      <c r="M864" s="2"/>
    </row>
    <row r="865" spans="6:13" ht="15.75" customHeight="1" x14ac:dyDescent="0.3">
      <c r="F865" s="7"/>
      <c r="G865" s="7"/>
      <c r="M865" s="2"/>
    </row>
    <row r="866" spans="6:13" ht="15.75" customHeight="1" x14ac:dyDescent="0.3">
      <c r="F866" s="7"/>
      <c r="G866" s="7"/>
      <c r="M866" s="2"/>
    </row>
    <row r="867" spans="6:13" ht="15.75" customHeight="1" x14ac:dyDescent="0.3">
      <c r="F867" s="7"/>
      <c r="G867" s="7"/>
      <c r="M867" s="2"/>
    </row>
    <row r="868" spans="6:13" ht="15.75" customHeight="1" x14ac:dyDescent="0.3">
      <c r="F868" s="7"/>
      <c r="G868" s="7"/>
      <c r="M868" s="2"/>
    </row>
    <row r="869" spans="6:13" ht="15.75" customHeight="1" x14ac:dyDescent="0.3">
      <c r="F869" s="7"/>
      <c r="G869" s="7"/>
      <c r="M869" s="2"/>
    </row>
    <row r="870" spans="6:13" ht="15.75" customHeight="1" x14ac:dyDescent="0.3">
      <c r="F870" s="7"/>
      <c r="G870" s="7"/>
      <c r="M870" s="2"/>
    </row>
    <row r="871" spans="6:13" ht="15.75" customHeight="1" x14ac:dyDescent="0.3">
      <c r="F871" s="7"/>
      <c r="G871" s="7"/>
      <c r="M871" s="2"/>
    </row>
    <row r="872" spans="6:13" ht="15.75" customHeight="1" x14ac:dyDescent="0.3">
      <c r="F872" s="7"/>
      <c r="G872" s="7"/>
      <c r="M872" s="2"/>
    </row>
    <row r="873" spans="6:13" ht="15.75" customHeight="1" x14ac:dyDescent="0.3">
      <c r="F873" s="7"/>
      <c r="G873" s="7"/>
      <c r="M873" s="2"/>
    </row>
    <row r="874" spans="6:13" ht="15.75" customHeight="1" x14ac:dyDescent="0.3">
      <c r="F874" s="7"/>
      <c r="G874" s="7"/>
      <c r="M874" s="2"/>
    </row>
    <row r="875" spans="6:13" ht="15.75" customHeight="1" x14ac:dyDescent="0.3">
      <c r="F875" s="7"/>
      <c r="G875" s="7"/>
      <c r="M875" s="2"/>
    </row>
    <row r="876" spans="6:13" ht="15.75" customHeight="1" x14ac:dyDescent="0.3">
      <c r="F876" s="7"/>
      <c r="G876" s="7"/>
      <c r="M876" s="2"/>
    </row>
    <row r="877" spans="6:13" ht="15.75" customHeight="1" x14ac:dyDescent="0.3">
      <c r="F877" s="7"/>
      <c r="G877" s="7"/>
      <c r="M877" s="2"/>
    </row>
    <row r="878" spans="6:13" ht="15.75" customHeight="1" x14ac:dyDescent="0.3">
      <c r="F878" s="7"/>
      <c r="G878" s="7"/>
      <c r="M878" s="2"/>
    </row>
    <row r="879" spans="6:13" ht="15.75" customHeight="1" x14ac:dyDescent="0.3">
      <c r="F879" s="7"/>
      <c r="G879" s="7"/>
      <c r="M879" s="2"/>
    </row>
    <row r="880" spans="6:13" ht="15.75" customHeight="1" x14ac:dyDescent="0.3">
      <c r="F880" s="7"/>
      <c r="G880" s="7"/>
      <c r="M880" s="2"/>
    </row>
    <row r="881" spans="6:13" ht="15.75" customHeight="1" x14ac:dyDescent="0.3">
      <c r="F881" s="7"/>
      <c r="G881" s="7"/>
      <c r="M881" s="2"/>
    </row>
    <row r="882" spans="6:13" ht="15.75" customHeight="1" x14ac:dyDescent="0.3">
      <c r="F882" s="7"/>
      <c r="G882" s="7"/>
      <c r="M882" s="2"/>
    </row>
    <row r="883" spans="6:13" ht="15.75" customHeight="1" x14ac:dyDescent="0.3">
      <c r="F883" s="7"/>
      <c r="G883" s="7"/>
      <c r="M883" s="2"/>
    </row>
    <row r="884" spans="6:13" ht="15.75" customHeight="1" x14ac:dyDescent="0.3">
      <c r="F884" s="7"/>
      <c r="G884" s="7"/>
      <c r="M884" s="2"/>
    </row>
    <row r="885" spans="6:13" ht="15.75" customHeight="1" x14ac:dyDescent="0.3">
      <c r="F885" s="7"/>
      <c r="G885" s="7"/>
      <c r="M885" s="2"/>
    </row>
    <row r="886" spans="6:13" ht="15.75" customHeight="1" x14ac:dyDescent="0.3">
      <c r="F886" s="7"/>
      <c r="G886" s="7"/>
      <c r="M886" s="2"/>
    </row>
    <row r="887" spans="6:13" ht="15.75" customHeight="1" x14ac:dyDescent="0.3">
      <c r="F887" s="7"/>
      <c r="G887" s="7"/>
      <c r="M887" s="2"/>
    </row>
    <row r="888" spans="6:13" ht="15.75" customHeight="1" x14ac:dyDescent="0.3">
      <c r="F888" s="7"/>
      <c r="G888" s="7"/>
      <c r="M888" s="2"/>
    </row>
    <row r="889" spans="6:13" ht="15.75" customHeight="1" x14ac:dyDescent="0.3">
      <c r="F889" s="7"/>
      <c r="G889" s="7"/>
      <c r="M889" s="2"/>
    </row>
    <row r="890" spans="6:13" ht="15.75" customHeight="1" x14ac:dyDescent="0.3">
      <c r="F890" s="7"/>
      <c r="G890" s="7"/>
      <c r="M890" s="2"/>
    </row>
    <row r="891" spans="6:13" ht="15.75" customHeight="1" x14ac:dyDescent="0.3">
      <c r="F891" s="7"/>
      <c r="G891" s="7"/>
      <c r="M891" s="2"/>
    </row>
    <row r="892" spans="6:13" ht="15.75" customHeight="1" x14ac:dyDescent="0.3">
      <c r="F892" s="7"/>
      <c r="G892" s="7"/>
      <c r="M892" s="2"/>
    </row>
    <row r="893" spans="6:13" ht="15.75" customHeight="1" x14ac:dyDescent="0.3">
      <c r="F893" s="7"/>
      <c r="G893" s="7"/>
      <c r="M893" s="2"/>
    </row>
    <row r="894" spans="6:13" ht="15.75" customHeight="1" x14ac:dyDescent="0.3">
      <c r="F894" s="7"/>
      <c r="G894" s="7"/>
      <c r="M894" s="2"/>
    </row>
    <row r="895" spans="6:13" ht="15.75" customHeight="1" x14ac:dyDescent="0.3">
      <c r="F895" s="7"/>
      <c r="G895" s="7"/>
      <c r="M895" s="2"/>
    </row>
    <row r="896" spans="6:13" ht="15.75" customHeight="1" x14ac:dyDescent="0.3">
      <c r="F896" s="7"/>
      <c r="G896" s="7"/>
      <c r="M896" s="2"/>
    </row>
    <row r="897" spans="6:13" ht="15.75" customHeight="1" x14ac:dyDescent="0.3">
      <c r="F897" s="7"/>
      <c r="G897" s="7"/>
      <c r="M897" s="2"/>
    </row>
    <row r="898" spans="6:13" ht="15.75" customHeight="1" x14ac:dyDescent="0.3">
      <c r="F898" s="7"/>
      <c r="G898" s="7"/>
      <c r="M898" s="2"/>
    </row>
    <row r="899" spans="6:13" ht="15.75" customHeight="1" x14ac:dyDescent="0.3">
      <c r="F899" s="7"/>
      <c r="G899" s="7"/>
      <c r="M899" s="2"/>
    </row>
    <row r="900" spans="6:13" ht="15.75" customHeight="1" x14ac:dyDescent="0.3">
      <c r="F900" s="7"/>
      <c r="G900" s="7"/>
      <c r="M900" s="2"/>
    </row>
    <row r="901" spans="6:13" ht="15.75" customHeight="1" x14ac:dyDescent="0.3">
      <c r="F901" s="7"/>
      <c r="G901" s="7"/>
      <c r="M901" s="2"/>
    </row>
    <row r="902" spans="6:13" ht="15.75" customHeight="1" x14ac:dyDescent="0.3">
      <c r="F902" s="7"/>
      <c r="G902" s="7"/>
      <c r="M902" s="2"/>
    </row>
    <row r="903" spans="6:13" ht="15.75" customHeight="1" x14ac:dyDescent="0.3">
      <c r="F903" s="7"/>
      <c r="G903" s="7"/>
      <c r="M903" s="2"/>
    </row>
    <row r="904" spans="6:13" ht="15.75" customHeight="1" x14ac:dyDescent="0.3">
      <c r="F904" s="7"/>
      <c r="G904" s="7"/>
      <c r="M904" s="2"/>
    </row>
    <row r="905" spans="6:13" ht="15.75" customHeight="1" x14ac:dyDescent="0.3">
      <c r="F905" s="7"/>
      <c r="G905" s="7"/>
      <c r="M905" s="2"/>
    </row>
    <row r="906" spans="6:13" ht="15.75" customHeight="1" x14ac:dyDescent="0.3">
      <c r="F906" s="7"/>
      <c r="G906" s="7"/>
      <c r="M906" s="2"/>
    </row>
    <row r="907" spans="6:13" ht="15.75" customHeight="1" x14ac:dyDescent="0.3">
      <c r="F907" s="7"/>
      <c r="G907" s="7"/>
      <c r="M907" s="2"/>
    </row>
    <row r="908" spans="6:13" ht="15.75" customHeight="1" x14ac:dyDescent="0.3">
      <c r="F908" s="7"/>
      <c r="G908" s="7"/>
      <c r="M908" s="2"/>
    </row>
    <row r="909" spans="6:13" ht="15.75" customHeight="1" x14ac:dyDescent="0.3">
      <c r="F909" s="7"/>
      <c r="G909" s="7"/>
      <c r="M909" s="2"/>
    </row>
    <row r="910" spans="6:13" ht="15.75" customHeight="1" x14ac:dyDescent="0.3">
      <c r="F910" s="7"/>
      <c r="G910" s="7"/>
      <c r="M910" s="2"/>
    </row>
    <row r="911" spans="6:13" ht="15.75" customHeight="1" x14ac:dyDescent="0.3">
      <c r="F911" s="7"/>
      <c r="G911" s="7"/>
      <c r="M911" s="2"/>
    </row>
    <row r="912" spans="6:13" ht="15.75" customHeight="1" x14ac:dyDescent="0.3">
      <c r="F912" s="7"/>
      <c r="G912" s="7"/>
      <c r="M912" s="2"/>
    </row>
    <row r="913" spans="6:13" ht="15.75" customHeight="1" x14ac:dyDescent="0.3">
      <c r="F913" s="7"/>
      <c r="G913" s="7"/>
      <c r="M913" s="2"/>
    </row>
    <row r="914" spans="6:13" ht="15.75" customHeight="1" x14ac:dyDescent="0.3">
      <c r="F914" s="7"/>
      <c r="G914" s="7"/>
      <c r="M914" s="2"/>
    </row>
    <row r="915" spans="6:13" ht="15.75" customHeight="1" x14ac:dyDescent="0.3">
      <c r="F915" s="7"/>
      <c r="G915" s="7"/>
      <c r="M915" s="2"/>
    </row>
    <row r="916" spans="6:13" ht="15.75" customHeight="1" x14ac:dyDescent="0.3">
      <c r="F916" s="7"/>
      <c r="G916" s="7"/>
      <c r="M916" s="2"/>
    </row>
    <row r="917" spans="6:13" ht="15.75" customHeight="1" x14ac:dyDescent="0.3">
      <c r="F917" s="7"/>
      <c r="G917" s="7"/>
      <c r="M917" s="2"/>
    </row>
    <row r="918" spans="6:13" ht="15.75" customHeight="1" x14ac:dyDescent="0.3">
      <c r="F918" s="7"/>
      <c r="G918" s="7"/>
      <c r="M918" s="2"/>
    </row>
    <row r="919" spans="6:13" ht="15.75" customHeight="1" x14ac:dyDescent="0.3">
      <c r="F919" s="7"/>
      <c r="G919" s="7"/>
      <c r="M919" s="2"/>
    </row>
    <row r="920" spans="6:13" ht="15.75" customHeight="1" x14ac:dyDescent="0.3">
      <c r="F920" s="7"/>
      <c r="G920" s="7"/>
      <c r="M920" s="2"/>
    </row>
    <row r="921" spans="6:13" ht="15.75" customHeight="1" x14ac:dyDescent="0.3">
      <c r="F921" s="7"/>
      <c r="G921" s="7"/>
      <c r="M921" s="2"/>
    </row>
    <row r="922" spans="6:13" ht="15.75" customHeight="1" x14ac:dyDescent="0.3">
      <c r="F922" s="7"/>
      <c r="G922" s="7"/>
      <c r="M922" s="2"/>
    </row>
    <row r="923" spans="6:13" ht="15.75" customHeight="1" x14ac:dyDescent="0.3">
      <c r="F923" s="7"/>
      <c r="G923" s="7"/>
      <c r="M923" s="2"/>
    </row>
    <row r="924" spans="6:13" ht="15.75" customHeight="1" x14ac:dyDescent="0.3">
      <c r="F924" s="7"/>
      <c r="G924" s="7"/>
      <c r="M924" s="2"/>
    </row>
    <row r="925" spans="6:13" ht="15.75" customHeight="1" x14ac:dyDescent="0.3">
      <c r="F925" s="7"/>
      <c r="G925" s="7"/>
      <c r="M925" s="2"/>
    </row>
    <row r="926" spans="6:13" ht="15.75" customHeight="1" x14ac:dyDescent="0.3">
      <c r="F926" s="7"/>
      <c r="G926" s="7"/>
      <c r="M926" s="2"/>
    </row>
    <row r="927" spans="6:13" ht="15.75" customHeight="1" x14ac:dyDescent="0.3">
      <c r="F927" s="7"/>
      <c r="G927" s="7"/>
      <c r="M927" s="2"/>
    </row>
    <row r="928" spans="6:13" ht="15.75" customHeight="1" x14ac:dyDescent="0.3">
      <c r="F928" s="7"/>
      <c r="G928" s="7"/>
      <c r="M928" s="2"/>
    </row>
    <row r="929" spans="6:13" ht="15.75" customHeight="1" x14ac:dyDescent="0.3">
      <c r="F929" s="7"/>
      <c r="G929" s="7"/>
      <c r="M929" s="2"/>
    </row>
    <row r="930" spans="6:13" ht="15.75" customHeight="1" x14ac:dyDescent="0.3">
      <c r="F930" s="7"/>
      <c r="G930" s="7"/>
      <c r="M930" s="2"/>
    </row>
    <row r="931" spans="6:13" ht="15.75" customHeight="1" x14ac:dyDescent="0.3">
      <c r="F931" s="7"/>
      <c r="G931" s="7"/>
      <c r="M931" s="2"/>
    </row>
    <row r="932" spans="6:13" ht="15.75" customHeight="1" x14ac:dyDescent="0.3">
      <c r="F932" s="7"/>
      <c r="G932" s="7"/>
      <c r="M932" s="2"/>
    </row>
    <row r="933" spans="6:13" ht="15.75" customHeight="1" x14ac:dyDescent="0.3">
      <c r="F933" s="7"/>
      <c r="G933" s="7"/>
      <c r="M933" s="2"/>
    </row>
    <row r="934" spans="6:13" ht="15.75" customHeight="1" x14ac:dyDescent="0.3">
      <c r="F934" s="7"/>
      <c r="G934" s="7"/>
      <c r="M934" s="2"/>
    </row>
    <row r="935" spans="6:13" ht="15.75" customHeight="1" x14ac:dyDescent="0.3">
      <c r="F935" s="7"/>
      <c r="G935" s="7"/>
      <c r="M935" s="2"/>
    </row>
    <row r="936" spans="6:13" ht="15.75" customHeight="1" x14ac:dyDescent="0.3">
      <c r="F936" s="7"/>
      <c r="G936" s="7"/>
      <c r="M936" s="2"/>
    </row>
    <row r="937" spans="6:13" ht="15.75" customHeight="1" x14ac:dyDescent="0.3">
      <c r="F937" s="7"/>
      <c r="G937" s="7"/>
      <c r="M937" s="2"/>
    </row>
    <row r="938" spans="6:13" ht="15.75" customHeight="1" x14ac:dyDescent="0.3">
      <c r="F938" s="7"/>
      <c r="G938" s="7"/>
      <c r="M938" s="2"/>
    </row>
    <row r="939" spans="6:13" ht="15.75" customHeight="1" x14ac:dyDescent="0.3">
      <c r="F939" s="7"/>
      <c r="G939" s="7"/>
      <c r="M939" s="2"/>
    </row>
    <row r="940" spans="6:13" ht="15.75" customHeight="1" x14ac:dyDescent="0.3">
      <c r="F940" s="7"/>
      <c r="G940" s="7"/>
      <c r="M940" s="2"/>
    </row>
    <row r="941" spans="6:13" ht="15.75" customHeight="1" x14ac:dyDescent="0.3">
      <c r="F941" s="7"/>
      <c r="G941" s="7"/>
      <c r="M941" s="2"/>
    </row>
    <row r="942" spans="6:13" ht="15.75" customHeight="1" x14ac:dyDescent="0.3">
      <c r="F942" s="7"/>
      <c r="G942" s="7"/>
      <c r="M942" s="2"/>
    </row>
    <row r="943" spans="6:13" ht="15.75" customHeight="1" x14ac:dyDescent="0.3">
      <c r="F943" s="7"/>
      <c r="G943" s="7"/>
      <c r="M943" s="2"/>
    </row>
    <row r="944" spans="6:13" ht="15.75" customHeight="1" x14ac:dyDescent="0.3">
      <c r="F944" s="7"/>
      <c r="G944" s="7"/>
      <c r="M944" s="2"/>
    </row>
    <row r="945" spans="6:13" ht="15.75" customHeight="1" x14ac:dyDescent="0.3">
      <c r="F945" s="7"/>
      <c r="G945" s="7"/>
      <c r="M945" s="2"/>
    </row>
    <row r="946" spans="6:13" ht="15.75" customHeight="1" x14ac:dyDescent="0.3">
      <c r="F946" s="7"/>
      <c r="G946" s="7"/>
      <c r="M946" s="2"/>
    </row>
    <row r="947" spans="6:13" ht="15.75" customHeight="1" x14ac:dyDescent="0.3">
      <c r="F947" s="7"/>
      <c r="G947" s="7"/>
      <c r="M947" s="2"/>
    </row>
    <row r="948" spans="6:13" ht="15.75" customHeight="1" x14ac:dyDescent="0.3">
      <c r="F948" s="7"/>
      <c r="G948" s="7"/>
      <c r="M948" s="2"/>
    </row>
    <row r="949" spans="6:13" ht="15.75" customHeight="1" x14ac:dyDescent="0.3">
      <c r="F949" s="7"/>
      <c r="G949" s="7"/>
      <c r="M949" s="2"/>
    </row>
    <row r="950" spans="6:13" ht="15.75" customHeight="1" x14ac:dyDescent="0.3">
      <c r="F950" s="7"/>
      <c r="G950" s="7"/>
      <c r="M950" s="2"/>
    </row>
    <row r="951" spans="6:13" ht="15.75" customHeight="1" x14ac:dyDescent="0.3">
      <c r="F951" s="7"/>
      <c r="G951" s="7"/>
      <c r="M951" s="2"/>
    </row>
    <row r="952" spans="6:13" ht="15.75" customHeight="1" x14ac:dyDescent="0.3">
      <c r="F952" s="7"/>
      <c r="G952" s="7"/>
      <c r="M952" s="2"/>
    </row>
    <row r="953" spans="6:13" ht="15.75" customHeight="1" x14ac:dyDescent="0.3">
      <c r="F953" s="7"/>
      <c r="G953" s="7"/>
      <c r="M953" s="2"/>
    </row>
    <row r="954" spans="6:13" ht="15.75" customHeight="1" x14ac:dyDescent="0.3">
      <c r="F954" s="7"/>
      <c r="G954" s="7"/>
      <c r="M954" s="2"/>
    </row>
    <row r="955" spans="6:13" ht="15.75" customHeight="1" x14ac:dyDescent="0.3">
      <c r="F955" s="7"/>
      <c r="G955" s="7"/>
      <c r="M955" s="2"/>
    </row>
    <row r="956" spans="6:13" ht="15.75" customHeight="1" x14ac:dyDescent="0.3">
      <c r="F956" s="7"/>
      <c r="G956" s="7"/>
      <c r="M956" s="2"/>
    </row>
    <row r="957" spans="6:13" ht="15.75" customHeight="1" x14ac:dyDescent="0.3">
      <c r="F957" s="7"/>
      <c r="G957" s="7"/>
      <c r="M957" s="2"/>
    </row>
    <row r="958" spans="6:13" ht="15.75" customHeight="1" x14ac:dyDescent="0.3">
      <c r="F958" s="7"/>
      <c r="G958" s="7"/>
      <c r="M958" s="2"/>
    </row>
    <row r="959" spans="6:13" ht="15.75" customHeight="1" x14ac:dyDescent="0.3">
      <c r="F959" s="7"/>
      <c r="G959" s="7"/>
      <c r="M959" s="2"/>
    </row>
    <row r="960" spans="6:13" ht="15.75" customHeight="1" x14ac:dyDescent="0.3">
      <c r="F960" s="7"/>
      <c r="G960" s="7"/>
      <c r="M960" s="2"/>
    </row>
    <row r="961" spans="6:13" ht="15.75" customHeight="1" x14ac:dyDescent="0.3">
      <c r="F961" s="7"/>
      <c r="G961" s="7"/>
      <c r="M961" s="2"/>
    </row>
    <row r="962" spans="6:13" ht="15.75" customHeight="1" x14ac:dyDescent="0.3">
      <c r="F962" s="7"/>
      <c r="G962" s="7"/>
      <c r="M962" s="2"/>
    </row>
    <row r="963" spans="6:13" ht="15.75" customHeight="1" x14ac:dyDescent="0.3">
      <c r="F963" s="7"/>
      <c r="G963" s="7"/>
      <c r="M963" s="2"/>
    </row>
    <row r="964" spans="6:13" ht="15.75" customHeight="1" x14ac:dyDescent="0.3">
      <c r="F964" s="7"/>
      <c r="G964" s="7"/>
      <c r="M964" s="2"/>
    </row>
    <row r="965" spans="6:13" ht="15.75" customHeight="1" x14ac:dyDescent="0.3">
      <c r="F965" s="7"/>
      <c r="G965" s="7"/>
      <c r="M965" s="2"/>
    </row>
    <row r="966" spans="6:13" ht="15.75" customHeight="1" x14ac:dyDescent="0.3">
      <c r="F966" s="7"/>
      <c r="G966" s="7"/>
      <c r="M966" s="2"/>
    </row>
    <row r="967" spans="6:13" ht="15.75" customHeight="1" x14ac:dyDescent="0.3">
      <c r="F967" s="7"/>
      <c r="G967" s="7"/>
      <c r="M967" s="2"/>
    </row>
    <row r="968" spans="6:13" ht="15.75" customHeight="1" x14ac:dyDescent="0.3">
      <c r="F968" s="7"/>
      <c r="G968" s="7"/>
      <c r="M968" s="2"/>
    </row>
    <row r="969" spans="6:13" ht="15.75" customHeight="1" x14ac:dyDescent="0.3">
      <c r="F969" s="7"/>
      <c r="G969" s="7"/>
      <c r="M969" s="2"/>
    </row>
    <row r="970" spans="6:13" ht="15.75" customHeight="1" x14ac:dyDescent="0.3">
      <c r="F970" s="7"/>
      <c r="G970" s="7"/>
      <c r="M970" s="2"/>
    </row>
    <row r="971" spans="6:13" ht="15.75" customHeight="1" x14ac:dyDescent="0.3">
      <c r="F971" s="7"/>
      <c r="G971" s="7"/>
      <c r="M971" s="2"/>
    </row>
    <row r="972" spans="6:13" ht="15.75" customHeight="1" x14ac:dyDescent="0.3">
      <c r="F972" s="7"/>
      <c r="G972" s="7"/>
      <c r="M972" s="2"/>
    </row>
    <row r="973" spans="6:13" ht="15.75" customHeight="1" x14ac:dyDescent="0.3">
      <c r="F973" s="7"/>
      <c r="G973" s="7"/>
      <c r="M973" s="2"/>
    </row>
    <row r="974" spans="6:13" ht="15.75" customHeight="1" x14ac:dyDescent="0.3">
      <c r="F974" s="7"/>
      <c r="G974" s="7"/>
      <c r="M974" s="2"/>
    </row>
    <row r="975" spans="6:13" ht="15.75" customHeight="1" x14ac:dyDescent="0.3">
      <c r="F975" s="7"/>
      <c r="G975" s="7"/>
      <c r="M975" s="2"/>
    </row>
    <row r="976" spans="6:13" ht="15.75" customHeight="1" x14ac:dyDescent="0.3">
      <c r="F976" s="7"/>
      <c r="G976" s="7"/>
      <c r="M976" s="2"/>
    </row>
    <row r="977" spans="6:13" ht="15.75" customHeight="1" x14ac:dyDescent="0.3">
      <c r="F977" s="7"/>
      <c r="G977" s="7"/>
      <c r="M977" s="2"/>
    </row>
    <row r="978" spans="6:13" ht="15.75" customHeight="1" x14ac:dyDescent="0.3">
      <c r="F978" s="7"/>
      <c r="G978" s="7"/>
      <c r="M978" s="2"/>
    </row>
    <row r="979" spans="6:13" ht="15.75" customHeight="1" x14ac:dyDescent="0.3">
      <c r="F979" s="7"/>
      <c r="G979" s="7"/>
      <c r="M979" s="2"/>
    </row>
    <row r="980" spans="6:13" ht="15.75" customHeight="1" x14ac:dyDescent="0.3">
      <c r="F980" s="7"/>
      <c r="G980" s="7"/>
      <c r="M980" s="2"/>
    </row>
    <row r="981" spans="6:13" ht="15.75" customHeight="1" x14ac:dyDescent="0.3">
      <c r="F981" s="7"/>
      <c r="G981" s="7"/>
      <c r="M981" s="2"/>
    </row>
    <row r="982" spans="6:13" ht="15.75" customHeight="1" x14ac:dyDescent="0.3">
      <c r="F982" s="7"/>
      <c r="G982" s="7"/>
      <c r="M982" s="2"/>
    </row>
    <row r="983" spans="6:13" ht="15.75" customHeight="1" x14ac:dyDescent="0.3">
      <c r="F983" s="7"/>
      <c r="G983" s="7"/>
      <c r="M983" s="2"/>
    </row>
    <row r="984" spans="6:13" ht="15.75" customHeight="1" x14ac:dyDescent="0.3">
      <c r="F984" s="7"/>
      <c r="G984" s="7"/>
      <c r="M984" s="2"/>
    </row>
    <row r="985" spans="6:13" ht="15.75" customHeight="1" x14ac:dyDescent="0.3">
      <c r="F985" s="7"/>
      <c r="G985" s="7"/>
      <c r="M985" s="2"/>
    </row>
    <row r="986" spans="6:13" ht="15.75" customHeight="1" x14ac:dyDescent="0.3">
      <c r="F986" s="7"/>
      <c r="G986" s="7"/>
      <c r="M986" s="2"/>
    </row>
    <row r="987" spans="6:13" ht="15.75" customHeight="1" x14ac:dyDescent="0.3">
      <c r="F987" s="7"/>
      <c r="G987" s="7"/>
      <c r="M987" s="2"/>
    </row>
    <row r="988" spans="6:13" ht="15.75" customHeight="1" x14ac:dyDescent="0.3">
      <c r="F988" s="7"/>
      <c r="G988" s="7"/>
      <c r="M988" s="2"/>
    </row>
    <row r="989" spans="6:13" ht="15.75" customHeight="1" x14ac:dyDescent="0.3">
      <c r="F989" s="7"/>
      <c r="G989" s="7"/>
      <c r="M989" s="2"/>
    </row>
    <row r="990" spans="6:13" ht="15.75" customHeight="1" x14ac:dyDescent="0.3">
      <c r="F990" s="7"/>
      <c r="G990" s="7"/>
      <c r="M990" s="2"/>
    </row>
    <row r="991" spans="6:13" ht="15.75" customHeight="1" x14ac:dyDescent="0.3">
      <c r="F991" s="7"/>
      <c r="G991" s="7"/>
      <c r="M991" s="2"/>
    </row>
    <row r="992" spans="6:13" ht="15.75" customHeight="1" x14ac:dyDescent="0.3">
      <c r="F992" s="7"/>
      <c r="G992" s="7"/>
      <c r="M992" s="2"/>
    </row>
    <row r="993" spans="6:13" ht="15.75" customHeight="1" x14ac:dyDescent="0.3">
      <c r="F993" s="7"/>
      <c r="G993" s="7"/>
      <c r="M993" s="2"/>
    </row>
    <row r="994" spans="6:13" ht="15.75" customHeight="1" x14ac:dyDescent="0.3">
      <c r="F994" s="7"/>
      <c r="G994" s="7"/>
      <c r="M994" s="2"/>
    </row>
    <row r="995" spans="6:13" ht="15.75" customHeight="1" x14ac:dyDescent="0.3">
      <c r="F995" s="7"/>
      <c r="G995" s="7"/>
      <c r="M995" s="2"/>
    </row>
    <row r="996" spans="6:13" ht="15.75" customHeight="1" x14ac:dyDescent="0.3">
      <c r="F996" s="7"/>
      <c r="G996" s="7"/>
      <c r="M996" s="2"/>
    </row>
    <row r="997" spans="6:13" ht="15.75" customHeight="1" x14ac:dyDescent="0.3">
      <c r="F997" s="7"/>
      <c r="G997" s="7"/>
      <c r="M997" s="2"/>
    </row>
    <row r="998" spans="6:13" ht="15.75" customHeight="1" x14ac:dyDescent="0.3">
      <c r="F998" s="7"/>
      <c r="G998" s="7"/>
      <c r="M998" s="2"/>
    </row>
    <row r="999" spans="6:13" ht="15.75" customHeight="1" x14ac:dyDescent="0.3">
      <c r="F999" s="7"/>
      <c r="G999" s="7"/>
      <c r="M999" s="2"/>
    </row>
    <row r="1000" spans="6:13" ht="15.75" customHeight="1" x14ac:dyDescent="0.3">
      <c r="F1000" s="7"/>
      <c r="G1000" s="7"/>
      <c r="M1000" s="2"/>
    </row>
  </sheetData>
  <mergeCells count="1">
    <mergeCell ref="A1:G1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6"/>
  <sheetViews>
    <sheetView tabSelected="1" zoomScaleNormal="100" workbookViewId="0">
      <pane xSplit="3" topLeftCell="P1" activePane="topRight" state="frozen"/>
      <selection pane="topRight" activeCell="S10" sqref="S10"/>
    </sheetView>
  </sheetViews>
  <sheetFormatPr defaultRowHeight="15.6" x14ac:dyDescent="0.3"/>
  <cols>
    <col min="1" max="5" width="19.3984375" style="15" customWidth="1"/>
    <col min="6" max="6" width="17.796875" style="15" customWidth="1"/>
    <col min="7" max="7" width="5.09765625" style="20" customWidth="1"/>
    <col min="8" max="9" width="13.59765625" style="18" customWidth="1"/>
    <col min="10" max="19" width="13.59765625" style="15" customWidth="1"/>
    <col min="20" max="20" width="5.09765625" style="20" customWidth="1"/>
    <col min="21" max="21" width="14.19921875" style="15" customWidth="1"/>
    <col min="22" max="22" width="16.19921875" style="15" customWidth="1"/>
    <col min="23" max="23" width="20.5" style="14" customWidth="1"/>
    <col min="24" max="16384" width="8.796875" style="12"/>
  </cols>
  <sheetData>
    <row r="1" spans="1:23" ht="18" x14ac:dyDescent="0.35">
      <c r="A1" s="31" t="s">
        <v>63</v>
      </c>
      <c r="B1" s="31"/>
      <c r="C1" s="31"/>
      <c r="D1" s="32"/>
      <c r="E1" s="32"/>
      <c r="F1" s="32"/>
      <c r="H1" s="33" t="s">
        <v>64</v>
      </c>
      <c r="I1" s="34"/>
      <c r="J1" s="35"/>
      <c r="K1" s="35"/>
      <c r="L1" s="35"/>
      <c r="M1" s="36"/>
      <c r="N1" s="36"/>
      <c r="O1" s="36"/>
      <c r="P1" s="35"/>
      <c r="Q1" s="35"/>
      <c r="R1" s="35"/>
      <c r="S1" s="35"/>
      <c r="U1" s="37" t="s">
        <v>68</v>
      </c>
      <c r="V1" s="38"/>
      <c r="W1" s="13"/>
    </row>
    <row r="2" spans="1:23" x14ac:dyDescent="0.3">
      <c r="A2" s="15" t="s">
        <v>9</v>
      </c>
      <c r="D2" s="15" t="s">
        <v>11</v>
      </c>
      <c r="E2" s="15" t="s">
        <v>12</v>
      </c>
      <c r="F2" s="16" t="s">
        <v>47</v>
      </c>
      <c r="G2" s="17"/>
      <c r="H2" s="18" t="s">
        <v>53</v>
      </c>
      <c r="I2" s="18" t="s">
        <v>59</v>
      </c>
      <c r="J2" s="19" t="s">
        <v>54</v>
      </c>
      <c r="K2" s="19" t="s">
        <v>57</v>
      </c>
      <c r="L2" s="19" t="s">
        <v>58</v>
      </c>
      <c r="M2" s="26" t="s">
        <v>50</v>
      </c>
      <c r="N2" s="26" t="s">
        <v>50</v>
      </c>
      <c r="O2" s="26" t="s">
        <v>50</v>
      </c>
      <c r="P2" s="27" t="s">
        <v>51</v>
      </c>
      <c r="Q2" s="27" t="s">
        <v>51</v>
      </c>
      <c r="R2" s="27" t="s">
        <v>51</v>
      </c>
      <c r="S2" s="14" t="s">
        <v>48</v>
      </c>
      <c r="U2" s="15" t="s">
        <v>60</v>
      </c>
      <c r="V2" s="15" t="s">
        <v>61</v>
      </c>
      <c r="W2" s="14" t="s">
        <v>62</v>
      </c>
    </row>
    <row r="3" spans="1:23" x14ac:dyDescent="0.3">
      <c r="B3" s="15" t="s">
        <v>74</v>
      </c>
      <c r="C3" s="15" t="s">
        <v>73</v>
      </c>
      <c r="F3" s="28" t="s">
        <v>16</v>
      </c>
      <c r="G3" s="17"/>
      <c r="J3" s="16"/>
      <c r="K3" s="16" t="s">
        <v>56</v>
      </c>
      <c r="L3" s="16" t="s">
        <v>55</v>
      </c>
      <c r="M3" s="15" t="s">
        <v>52</v>
      </c>
      <c r="N3" s="15" t="s">
        <v>16</v>
      </c>
      <c r="O3" s="14" t="s">
        <v>67</v>
      </c>
      <c r="P3" s="15" t="s">
        <v>52</v>
      </c>
      <c r="Q3" s="15" t="s">
        <v>16</v>
      </c>
      <c r="R3" s="14" t="s">
        <v>67</v>
      </c>
      <c r="S3" s="14" t="s">
        <v>49</v>
      </c>
      <c r="U3" s="15" t="s">
        <v>70</v>
      </c>
      <c r="V3" s="15" t="s">
        <v>70</v>
      </c>
    </row>
    <row r="4" spans="1:23" x14ac:dyDescent="0.3">
      <c r="A4" s="39" t="s">
        <v>34</v>
      </c>
      <c r="B4" s="40">
        <v>12.61</v>
      </c>
      <c r="C4" s="41">
        <v>1.3100000000000001E-2</v>
      </c>
      <c r="D4" s="15">
        <v>0.1143</v>
      </c>
      <c r="E4" s="21">
        <v>1.1867037679233332</v>
      </c>
      <c r="F4" s="42">
        <v>7.9947670615597044E-2</v>
      </c>
      <c r="G4" s="17"/>
      <c r="H4" s="18">
        <v>1</v>
      </c>
      <c r="I4" s="18">
        <v>1</v>
      </c>
      <c r="J4" s="16">
        <v>19.579999999999998</v>
      </c>
      <c r="K4" s="16">
        <v>1020</v>
      </c>
      <c r="L4" s="16">
        <v>26.5</v>
      </c>
      <c r="M4" s="15">
        <v>100.14</v>
      </c>
      <c r="N4" s="15">
        <v>7.9200400000000002</v>
      </c>
      <c r="O4" s="14">
        <v>0.24751000000000001</v>
      </c>
      <c r="P4" s="15">
        <v>86.35</v>
      </c>
      <c r="Q4" s="15">
        <v>6.8293999999999997</v>
      </c>
      <c r="R4" s="14">
        <v>0.21343000000000001</v>
      </c>
      <c r="S4" s="28">
        <v>2.72</v>
      </c>
      <c r="T4" s="22"/>
      <c r="U4" s="15">
        <f>(O4-R4)/S4</f>
        <v>1.2529411764705881E-2</v>
      </c>
      <c r="V4" s="15">
        <f>((F4)*(1/14.00672))/S4</f>
        <v>2.0984588798531388E-3</v>
      </c>
      <c r="W4" s="14">
        <f>U4/V4</f>
        <v>5.9707683028712744</v>
      </c>
    </row>
    <row r="5" spans="1:23" x14ac:dyDescent="0.3">
      <c r="A5" s="39" t="s">
        <v>35</v>
      </c>
      <c r="B5" s="40">
        <v>8.94</v>
      </c>
      <c r="C5" s="41">
        <v>6.9000000000000172E-3</v>
      </c>
      <c r="D5" s="15">
        <v>0.1095</v>
      </c>
      <c r="E5" s="21">
        <v>1.136866258968156</v>
      </c>
      <c r="F5" s="42">
        <v>3.0110161660419799E-2</v>
      </c>
      <c r="G5" s="17"/>
      <c r="H5" s="18">
        <v>1</v>
      </c>
      <c r="I5" s="18">
        <v>2</v>
      </c>
      <c r="J5" s="16">
        <v>19.579999999999998</v>
      </c>
      <c r="K5" s="16">
        <v>1020</v>
      </c>
      <c r="L5" s="16">
        <v>26.5</v>
      </c>
      <c r="M5" s="15">
        <v>98.01</v>
      </c>
      <c r="N5" s="15">
        <v>7.7515799999999997</v>
      </c>
      <c r="O5" s="14">
        <v>0.24224999999999999</v>
      </c>
      <c r="P5" s="15">
        <v>91.39</v>
      </c>
      <c r="Q5" s="15">
        <v>7.2280100000000003</v>
      </c>
      <c r="R5" s="14">
        <v>0.22588</v>
      </c>
      <c r="S5" s="28">
        <v>2.72</v>
      </c>
      <c r="U5" s="15">
        <f>(O5-R5)/S5</f>
        <v>6.0183823529411746E-3</v>
      </c>
      <c r="V5" s="15">
        <f t="shared" ref="V5:V15" si="0">((F5)*(1/14.00672))/S5</f>
        <v>7.903286690356012E-4</v>
      </c>
      <c r="W5" s="14">
        <f t="shared" ref="W5:W15" si="1">U5/V5</f>
        <v>7.6150373746217603</v>
      </c>
    </row>
    <row r="6" spans="1:23" x14ac:dyDescent="0.3">
      <c r="A6" s="39" t="s">
        <v>36</v>
      </c>
      <c r="B6" s="40">
        <v>14.07</v>
      </c>
      <c r="C6" s="41">
        <v>1.9399999999999973E-2</v>
      </c>
      <c r="D6" s="15">
        <v>0.1157</v>
      </c>
      <c r="E6" s="21">
        <v>1.2012397080352599</v>
      </c>
      <c r="F6" s="42">
        <v>9.4483610727523759E-2</v>
      </c>
      <c r="G6" s="17"/>
      <c r="H6" s="18">
        <v>1</v>
      </c>
      <c r="I6" s="18">
        <v>3</v>
      </c>
      <c r="J6" s="16">
        <v>19.579999999999998</v>
      </c>
      <c r="K6" s="16">
        <v>1020</v>
      </c>
      <c r="L6" s="16">
        <v>26.5</v>
      </c>
      <c r="M6" s="15">
        <v>98.17</v>
      </c>
      <c r="N6" s="15">
        <v>7.76424</v>
      </c>
      <c r="O6" s="14">
        <v>0.24263999999999999</v>
      </c>
      <c r="P6" s="15">
        <v>81.27</v>
      </c>
      <c r="Q6" s="15">
        <v>6.4276200000000001</v>
      </c>
      <c r="R6" s="14">
        <v>0.20086999999999999</v>
      </c>
      <c r="S6" s="28">
        <v>2.72</v>
      </c>
      <c r="U6" s="15">
        <f>(O6-R6)/S6</f>
        <v>1.5356617647058823E-2</v>
      </c>
      <c r="V6" s="15">
        <f t="shared" si="0"/>
        <v>2.4799968580082547E-3</v>
      </c>
      <c r="W6" s="14">
        <f t="shared" si="1"/>
        <v>6.1921923801920027</v>
      </c>
    </row>
    <row r="7" spans="1:23" x14ac:dyDescent="0.3">
      <c r="A7" s="39" t="s">
        <v>37</v>
      </c>
      <c r="B7" s="40">
        <v>8.9</v>
      </c>
      <c r="C7" s="15">
        <v>4.300000000000026E-3</v>
      </c>
      <c r="D7" s="15">
        <v>0.11360000000000001</v>
      </c>
      <c r="E7" s="21">
        <v>1.17943579786737</v>
      </c>
      <c r="F7" s="42">
        <v>5.3990634701442275E-2</v>
      </c>
      <c r="G7" s="17"/>
      <c r="H7" s="18">
        <v>1</v>
      </c>
      <c r="I7" s="18">
        <v>5</v>
      </c>
      <c r="J7" s="16">
        <v>19.579999999999998</v>
      </c>
      <c r="K7" s="16">
        <v>1020</v>
      </c>
      <c r="L7" s="16">
        <v>26.5</v>
      </c>
      <c r="M7" s="15">
        <v>103.65</v>
      </c>
      <c r="N7" s="15">
        <v>8.1976499999999994</v>
      </c>
      <c r="O7" s="14">
        <v>0.25618999999999997</v>
      </c>
      <c r="P7" s="15">
        <v>83.89</v>
      </c>
      <c r="Q7" s="15">
        <v>6.63483</v>
      </c>
      <c r="R7" s="14">
        <v>0.20735000000000001</v>
      </c>
      <c r="S7" s="28">
        <v>2.72</v>
      </c>
      <c r="U7" s="15">
        <f>(O7-R7)/S7</f>
        <v>1.7955882352941162E-2</v>
      </c>
      <c r="V7" s="15">
        <f t="shared" si="0"/>
        <v>1.4171410617190058E-3</v>
      </c>
      <c r="W7" s="14">
        <f t="shared" si="1"/>
        <v>12.670497551711968</v>
      </c>
    </row>
    <row r="8" spans="1:23" x14ac:dyDescent="0.3">
      <c r="A8" s="39" t="s">
        <v>38</v>
      </c>
      <c r="B8" s="40">
        <v>7.03</v>
      </c>
      <c r="C8" s="15">
        <v>3.0000000000000027E-3</v>
      </c>
      <c r="D8" s="15">
        <v>0.1086</v>
      </c>
      <c r="E8" s="21">
        <v>1.1275217260390602</v>
      </c>
      <c r="F8" s="43">
        <v>2.0765628731325148E-3</v>
      </c>
      <c r="G8" s="23"/>
      <c r="H8" s="24">
        <v>1</v>
      </c>
      <c r="I8" s="24">
        <v>6</v>
      </c>
      <c r="J8" s="16">
        <v>19.579999999999998</v>
      </c>
      <c r="K8" s="16">
        <v>1020</v>
      </c>
      <c r="L8" s="16">
        <v>26.5</v>
      </c>
      <c r="M8" s="15">
        <v>100.5</v>
      </c>
      <c r="N8" s="15">
        <v>7.9485099999999997</v>
      </c>
      <c r="O8" s="14">
        <v>0.24840000000000001</v>
      </c>
      <c r="P8" s="15">
        <v>95.42</v>
      </c>
      <c r="Q8" s="15">
        <v>7.5467399999999998</v>
      </c>
      <c r="R8" s="14">
        <v>0.23583999999999999</v>
      </c>
      <c r="S8" s="28">
        <v>2.72</v>
      </c>
      <c r="U8" s="15">
        <f>(O8-R8)/S8</f>
        <v>4.6176470588235345E-3</v>
      </c>
      <c r="V8" s="45">
        <f t="shared" si="0"/>
        <v>5.4505425450734139E-5</v>
      </c>
      <c r="W8" s="44">
        <f t="shared" si="1"/>
        <v>84.719035227003062</v>
      </c>
    </row>
    <row r="9" spans="1:23" x14ac:dyDescent="0.3">
      <c r="A9" s="39" t="s">
        <v>39</v>
      </c>
      <c r="B9" s="40">
        <v>7.4</v>
      </c>
      <c r="C9" s="40">
        <v>3.0000000000000027E-3</v>
      </c>
      <c r="D9" s="15">
        <v>0.10680000000000001</v>
      </c>
      <c r="E9" s="21">
        <v>1.1088326601808687</v>
      </c>
      <c r="F9" s="43">
        <v>-1.6612502985059008E-2</v>
      </c>
      <c r="G9" s="17"/>
      <c r="H9" s="18">
        <v>1</v>
      </c>
      <c r="I9" s="18">
        <v>7</v>
      </c>
      <c r="J9" s="16">
        <v>19.579999999999998</v>
      </c>
      <c r="K9" s="16">
        <v>1020</v>
      </c>
      <c r="L9" s="16">
        <v>26.5</v>
      </c>
      <c r="M9" s="15">
        <v>101.1</v>
      </c>
      <c r="N9" s="15">
        <v>7.9959699999999998</v>
      </c>
      <c r="O9" s="14">
        <v>0.24987999999999999</v>
      </c>
      <c r="P9" s="15">
        <v>94.62</v>
      </c>
      <c r="Q9" s="15">
        <v>7.4834699999999996</v>
      </c>
      <c r="R9" s="14">
        <v>0.23386999999999999</v>
      </c>
      <c r="S9" s="28">
        <v>2.72</v>
      </c>
      <c r="U9" s="15">
        <f>(O9-R9)/S9</f>
        <v>5.886029411764704E-3</v>
      </c>
      <c r="V9" s="45">
        <f t="shared" si="0"/>
        <v>-4.3604340360584395E-4</v>
      </c>
      <c r="W9" s="44">
        <f t="shared" si="1"/>
        <v>-13.498723666246097</v>
      </c>
    </row>
    <row r="10" spans="1:23" x14ac:dyDescent="0.3">
      <c r="A10" s="39" t="s">
        <v>42</v>
      </c>
      <c r="B10" s="15">
        <v>8.65</v>
      </c>
      <c r="C10" s="40">
        <v>3.8000000000000256E-3</v>
      </c>
      <c r="D10" s="15">
        <v>0.11219999999999999</v>
      </c>
      <c r="E10" s="21">
        <v>1.164899857755443</v>
      </c>
      <c r="F10" s="42">
        <v>5.1914071828309538E-3</v>
      </c>
      <c r="G10" s="17"/>
      <c r="H10" s="18">
        <v>2</v>
      </c>
      <c r="I10" s="18">
        <v>1</v>
      </c>
      <c r="J10" s="16">
        <v>19.600000000000001</v>
      </c>
      <c r="K10" s="16">
        <v>999</v>
      </c>
      <c r="L10" s="16">
        <v>26.9</v>
      </c>
      <c r="M10" s="15">
        <v>100.87</v>
      </c>
      <c r="N10" s="15">
        <v>7.9777800000000001</v>
      </c>
      <c r="O10" s="14">
        <v>0.24931</v>
      </c>
      <c r="P10" s="15">
        <v>93.57</v>
      </c>
      <c r="Q10" s="15">
        <v>7.4004200000000004</v>
      </c>
      <c r="R10" s="14">
        <v>0.23127</v>
      </c>
      <c r="S10" s="14">
        <v>2.23</v>
      </c>
      <c r="U10" s="15">
        <f>(O10-R10)/S10</f>
        <v>8.0896860986547081E-3</v>
      </c>
      <c r="V10" s="15">
        <f t="shared" si="0"/>
        <v>1.6620488478249703E-4</v>
      </c>
      <c r="W10" s="14">
        <f t="shared" si="1"/>
        <v>48.672974378829025</v>
      </c>
    </row>
    <row r="11" spans="1:23" x14ac:dyDescent="0.3">
      <c r="A11" s="39" t="s">
        <v>34</v>
      </c>
      <c r="B11" s="15">
        <v>14.31</v>
      </c>
      <c r="C11" s="15">
        <v>1.6000000000000014E-2</v>
      </c>
      <c r="D11" s="15">
        <v>0.1166</v>
      </c>
      <c r="E11" s="21">
        <v>1.2105842409643557</v>
      </c>
      <c r="F11" s="42">
        <v>5.0875790391743614E-2</v>
      </c>
      <c r="G11" s="17"/>
      <c r="H11" s="18">
        <v>2</v>
      </c>
      <c r="I11" s="18">
        <v>2</v>
      </c>
      <c r="J11" s="16">
        <v>19.600000000000001</v>
      </c>
      <c r="K11" s="16">
        <v>999</v>
      </c>
      <c r="L11" s="16">
        <v>26.9</v>
      </c>
      <c r="M11" s="15">
        <v>99.81</v>
      </c>
      <c r="N11" s="15">
        <v>7.8939399999999997</v>
      </c>
      <c r="O11" s="14">
        <v>0.24668999999999999</v>
      </c>
      <c r="P11" s="15">
        <v>88.14</v>
      </c>
      <c r="Q11" s="15">
        <v>6.9709700000000003</v>
      </c>
      <c r="R11" s="14">
        <v>0.21784999999999999</v>
      </c>
      <c r="S11" s="14">
        <v>2.23</v>
      </c>
      <c r="U11" s="15">
        <f>(O11-R11)/S11</f>
        <v>1.293273542600897E-2</v>
      </c>
      <c r="V11" s="15">
        <f t="shared" si="0"/>
        <v>1.6288078708684792E-3</v>
      </c>
      <c r="W11" s="14">
        <f t="shared" si="1"/>
        <v>7.9400005717759976</v>
      </c>
    </row>
    <row r="12" spans="1:23" x14ac:dyDescent="0.3">
      <c r="A12" s="39" t="s">
        <v>35</v>
      </c>
      <c r="B12" s="15">
        <v>11.61</v>
      </c>
      <c r="C12" s="15">
        <v>1.319999999999999E-2</v>
      </c>
      <c r="D12" s="15">
        <v>0.11890000000000001</v>
      </c>
      <c r="E12" s="21">
        <v>1.2344647140053784</v>
      </c>
      <c r="F12" s="42">
        <v>7.4756263432766312E-2</v>
      </c>
      <c r="G12" s="17"/>
      <c r="H12" s="18">
        <v>2</v>
      </c>
      <c r="I12" s="18">
        <v>3</v>
      </c>
      <c r="J12" s="16">
        <v>19.600000000000001</v>
      </c>
      <c r="K12" s="16">
        <v>999</v>
      </c>
      <c r="L12" s="16">
        <v>26.9</v>
      </c>
      <c r="M12" s="15">
        <v>98.64</v>
      </c>
      <c r="N12" s="15">
        <v>7.8014099999999997</v>
      </c>
      <c r="O12" s="14">
        <v>0.24379999999999999</v>
      </c>
      <c r="P12" s="15">
        <v>86.76</v>
      </c>
      <c r="Q12" s="15">
        <v>6.8618199999999998</v>
      </c>
      <c r="R12" s="14">
        <v>0.21443999999999999</v>
      </c>
      <c r="S12" s="14">
        <v>2.23</v>
      </c>
      <c r="U12" s="15">
        <f>(O12-R12)/S12</f>
        <v>1.3165919282511209E-2</v>
      </c>
      <c r="V12" s="15">
        <f t="shared" si="0"/>
        <v>2.3933503408679756E-3</v>
      </c>
      <c r="W12" s="14">
        <f>U12/V12</f>
        <v>5.5010413885902052</v>
      </c>
    </row>
    <row r="13" spans="1:23" x14ac:dyDescent="0.3">
      <c r="A13" s="39" t="s">
        <v>44</v>
      </c>
      <c r="B13" s="15">
        <v>7.42</v>
      </c>
      <c r="C13" s="15">
        <v>2.3999999999999577E-3</v>
      </c>
      <c r="D13" s="15">
        <v>0.112</v>
      </c>
      <c r="E13" s="21">
        <v>1.1628232948823107</v>
      </c>
      <c r="F13" s="42">
        <v>3.1148443096986611E-3</v>
      </c>
      <c r="G13" s="17"/>
      <c r="H13" s="18">
        <v>2</v>
      </c>
      <c r="I13" s="18">
        <v>5</v>
      </c>
      <c r="J13" s="16">
        <v>19.600000000000001</v>
      </c>
      <c r="K13" s="16">
        <v>999</v>
      </c>
      <c r="L13" s="16">
        <v>26.9</v>
      </c>
      <c r="M13" s="15">
        <v>99.34</v>
      </c>
      <c r="N13" s="15">
        <v>7.85677</v>
      </c>
      <c r="O13" s="14">
        <v>0.24553</v>
      </c>
      <c r="P13" s="15">
        <v>88.9</v>
      </c>
      <c r="Q13" s="15">
        <v>7.0310699999999997</v>
      </c>
      <c r="R13" s="14">
        <v>0.21973000000000001</v>
      </c>
      <c r="S13" s="14">
        <v>2.23</v>
      </c>
      <c r="U13" s="15">
        <f>(O13-R13)/S13</f>
        <v>1.1569506726457394E-2</v>
      </c>
      <c r="V13" s="15">
        <f t="shared" si="0"/>
        <v>9.9722930869501061E-5</v>
      </c>
      <c r="W13" s="14">
        <f t="shared" si="1"/>
        <v>116.01651320895719</v>
      </c>
    </row>
    <row r="14" spans="1:23" x14ac:dyDescent="0.3">
      <c r="A14" s="39" t="s">
        <v>37</v>
      </c>
      <c r="B14" s="15">
        <v>13.49</v>
      </c>
      <c r="C14" s="15">
        <v>1.4300000000000035E-2</v>
      </c>
      <c r="D14" s="15">
        <v>0.11550000000000001</v>
      </c>
      <c r="E14" s="21">
        <v>1.1991631451621276</v>
      </c>
      <c r="F14" s="42">
        <v>3.945469458951556E-2</v>
      </c>
      <c r="G14" s="17"/>
      <c r="H14" s="24">
        <v>2</v>
      </c>
      <c r="I14" s="24">
        <v>6</v>
      </c>
      <c r="J14" s="16">
        <v>19.600000000000001</v>
      </c>
      <c r="K14" s="16">
        <v>999</v>
      </c>
      <c r="L14" s="16">
        <v>26.9</v>
      </c>
      <c r="M14" s="15">
        <v>99.43</v>
      </c>
      <c r="N14" s="15">
        <v>7.8638899999999996</v>
      </c>
      <c r="O14" s="14">
        <v>0.24576000000000001</v>
      </c>
      <c r="P14" s="15">
        <v>86.68</v>
      </c>
      <c r="Q14" s="15">
        <v>6.8554899999999996</v>
      </c>
      <c r="R14" s="14">
        <v>0.21424000000000001</v>
      </c>
      <c r="S14" s="14">
        <v>2.23</v>
      </c>
      <c r="U14" s="15">
        <f>(O14-R14)/S14</f>
        <v>1.4134529147982059E-2</v>
      </c>
      <c r="V14" s="15">
        <f t="shared" si="0"/>
        <v>1.2631571243469873E-3</v>
      </c>
      <c r="W14" s="14">
        <f t="shared" si="1"/>
        <v>11.189842400080803</v>
      </c>
    </row>
    <row r="15" spans="1:23" x14ac:dyDescent="0.3">
      <c r="A15" s="39" t="s">
        <v>38</v>
      </c>
      <c r="B15" s="15">
        <v>10.1</v>
      </c>
      <c r="C15" s="15">
        <v>7.3999999999999622E-3</v>
      </c>
      <c r="D15" s="25">
        <v>0.1132</v>
      </c>
      <c r="E15" s="21">
        <v>1.1752826721211052</v>
      </c>
      <c r="F15" s="42">
        <v>1.5574221548493083E-2</v>
      </c>
      <c r="G15" s="17"/>
      <c r="H15" s="18">
        <v>2</v>
      </c>
      <c r="I15" s="18">
        <v>7</v>
      </c>
      <c r="J15" s="16">
        <v>19.600000000000001</v>
      </c>
      <c r="K15" s="16">
        <v>999</v>
      </c>
      <c r="L15" s="16">
        <v>26.9</v>
      </c>
      <c r="M15" s="15">
        <v>99.43</v>
      </c>
      <c r="N15" s="15">
        <v>7.8638899999999996</v>
      </c>
      <c r="O15" s="14">
        <v>0.24576000000000001</v>
      </c>
      <c r="P15" s="15">
        <v>82.24</v>
      </c>
      <c r="Q15" s="15">
        <v>6.50434</v>
      </c>
      <c r="R15" s="14">
        <v>0.20327000000000001</v>
      </c>
      <c r="S15" s="14">
        <v>2.23</v>
      </c>
      <c r="U15" s="15">
        <f>(O15-R15)/S15</f>
        <v>1.9053811659192826E-2</v>
      </c>
      <c r="V15" s="15">
        <f>((F15)*(1/14.00672))/S15</f>
        <v>4.9861465434749826E-4</v>
      </c>
      <c r="W15" s="14">
        <f t="shared" si="1"/>
        <v>38.213501133710565</v>
      </c>
    </row>
    <row r="16" spans="1:23" x14ac:dyDescent="0.3">
      <c r="A16" s="39" t="s">
        <v>36</v>
      </c>
      <c r="B16" s="15">
        <v>12.53</v>
      </c>
      <c r="C16" s="15">
        <v>1.4299999999999979E-2</v>
      </c>
      <c r="D16" s="25">
        <v>0.11550000000000001</v>
      </c>
      <c r="E16" s="21">
        <v>1.1991631451621276</v>
      </c>
      <c r="F16" s="42">
        <v>3.0110161660419577E-2</v>
      </c>
      <c r="G16" s="17"/>
      <c r="H16" s="18">
        <v>3</v>
      </c>
      <c r="I16" s="18">
        <v>1</v>
      </c>
      <c r="J16" s="16"/>
      <c r="K16" s="16"/>
      <c r="L16" s="16"/>
    </row>
    <row r="17" spans="1:24" x14ac:dyDescent="0.3">
      <c r="A17" s="39" t="s">
        <v>42</v>
      </c>
      <c r="B17" s="15">
        <v>11.4</v>
      </c>
      <c r="C17" s="15">
        <v>1.0000000000000009E-2</v>
      </c>
      <c r="D17" s="25">
        <v>0.11840000000000001</v>
      </c>
      <c r="E17" s="21">
        <v>1.2292733068225474</v>
      </c>
      <c r="F17" s="42">
        <v>6.0220323320839375E-2</v>
      </c>
      <c r="G17" s="17"/>
      <c r="H17" s="18">
        <v>3</v>
      </c>
      <c r="I17" s="18">
        <v>2</v>
      </c>
      <c r="J17" s="16"/>
      <c r="K17" s="16"/>
      <c r="L17" s="16"/>
    </row>
    <row r="18" spans="1:24" x14ac:dyDescent="0.3">
      <c r="A18" s="39" t="s">
        <v>39</v>
      </c>
      <c r="B18" s="40">
        <v>9.5500000000000007</v>
      </c>
      <c r="C18" s="40">
        <v>12.998266897746971</v>
      </c>
      <c r="D18" s="25">
        <v>0.1172</v>
      </c>
      <c r="E18" s="21">
        <v>1.216813929583753</v>
      </c>
      <c r="F18" s="42">
        <v>5.9182041884273229E-2</v>
      </c>
      <c r="G18" s="17"/>
      <c r="H18" s="18">
        <v>3</v>
      </c>
      <c r="I18" s="18">
        <v>3</v>
      </c>
      <c r="J18" s="16"/>
      <c r="K18" s="16"/>
      <c r="L18" s="16"/>
    </row>
    <row r="19" spans="1:24" x14ac:dyDescent="0.3">
      <c r="A19" s="39" t="s">
        <v>38</v>
      </c>
      <c r="B19" s="40">
        <v>9.51</v>
      </c>
      <c r="C19" s="40">
        <v>11.187607573149755</v>
      </c>
      <c r="D19" s="25">
        <v>0.1162</v>
      </c>
      <c r="E19" s="21">
        <v>1.2064311152180911</v>
      </c>
      <c r="F19" s="42">
        <v>4.8799227518611321E-2</v>
      </c>
      <c r="G19" s="17"/>
      <c r="H19" s="18">
        <v>3</v>
      </c>
      <c r="I19" s="18">
        <v>5</v>
      </c>
      <c r="J19" s="16"/>
      <c r="K19" s="16"/>
      <c r="L19" s="16"/>
    </row>
    <row r="20" spans="1:24" x14ac:dyDescent="0.3">
      <c r="A20" s="39" t="s">
        <v>44</v>
      </c>
      <c r="B20" s="40">
        <v>8.89</v>
      </c>
      <c r="C20" s="40">
        <v>12.649164677804361</v>
      </c>
      <c r="D20" s="25">
        <v>0.1145</v>
      </c>
      <c r="E20" s="21">
        <v>1.1887803307964657</v>
      </c>
      <c r="F20" s="42">
        <v>3.1148443096985945E-2</v>
      </c>
      <c r="G20" s="17"/>
      <c r="H20" s="18">
        <v>3</v>
      </c>
      <c r="I20" s="24">
        <v>6</v>
      </c>
      <c r="J20" s="16"/>
      <c r="K20" s="16"/>
      <c r="L20" s="16"/>
    </row>
    <row r="21" spans="1:24" x14ac:dyDescent="0.3">
      <c r="A21" s="39" t="s">
        <v>39</v>
      </c>
      <c r="B21" s="40">
        <v>9.7100000000000009</v>
      </c>
      <c r="C21" s="40">
        <v>10.771704180064287</v>
      </c>
      <c r="D21" s="15">
        <v>0.1164</v>
      </c>
      <c r="E21" s="15">
        <v>1.2085076780912234</v>
      </c>
      <c r="F21" s="42">
        <v>5.0875790391743614E-2</v>
      </c>
      <c r="H21" s="18">
        <v>3</v>
      </c>
      <c r="I21" s="18">
        <v>7</v>
      </c>
    </row>
    <row r="22" spans="1:24" x14ac:dyDescent="0.3">
      <c r="W22" s="14" t="s">
        <v>71</v>
      </c>
      <c r="X22" s="12" t="s">
        <v>72</v>
      </c>
    </row>
    <row r="23" spans="1:24" x14ac:dyDescent="0.3">
      <c r="M23" s="15" t="s">
        <v>65</v>
      </c>
      <c r="W23" s="14">
        <f>AVERAGE(W4:W7,W10:W12,W14:W15)</f>
        <v>15.996206164709292</v>
      </c>
      <c r="X23" s="12">
        <f>_xlfn.STDEV.S(W4:W7,W9:W11,W13:W15)</f>
        <v>36.73462680883641</v>
      </c>
    </row>
    <row r="24" spans="1:24" x14ac:dyDescent="0.3">
      <c r="M24" s="15" t="s">
        <v>66</v>
      </c>
    </row>
    <row r="26" spans="1:24" x14ac:dyDescent="0.3">
      <c r="M26" s="15" t="s">
        <v>69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Excretion 10-26-21</vt:lpstr>
      <vt:lpstr>ON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Samuel Gurr</cp:lastModifiedBy>
  <dcterms:created xsi:type="dcterms:W3CDTF">2019-07-29T14:32:43Z</dcterms:created>
  <dcterms:modified xsi:type="dcterms:W3CDTF">2021-12-02T21:09:17Z</dcterms:modified>
</cp:coreProperties>
</file>