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ForQuickView" sheetId="2" r:id="rId5"/>
    <sheet state="visible" name="ForR" sheetId="3" r:id="rId6"/>
    <sheet state="visible" name="Pivot Table and Plot  " sheetId="4" r:id="rId7"/>
    <sheet state="visible" name="Age 2d (8.18.22)" sheetId="5" r:id="rId8"/>
    <sheet state="visible" name="Age 4d (8.20.22)" sheetId="6" r:id="rId9"/>
    <sheet state="visible" name="Age 6d (8.22.22)" sheetId="7" r:id="rId10"/>
    <sheet state="visible" name="Age 8d (8.24.22)" sheetId="8" r:id="rId11"/>
    <sheet state="visible" name="Age 10d (8.26.22)" sheetId="9" r:id="rId12"/>
    <sheet state="visible" name="Age 12d (8.28.22)" sheetId="10" r:id="rId13"/>
    <sheet state="visible" name="Age 14d (8.30.22)" sheetId="11" r:id="rId14"/>
    <sheet state="visible" name="Age 16d (9.1.22)" sheetId="12" r:id="rId15"/>
    <sheet state="visible" name="Age 21d (9.6.22)" sheetId="13" r:id="rId16"/>
    <sheet state="visible" name="Sheet2" sheetId="14" r:id="rId17"/>
  </sheets>
  <definedNames/>
  <calcPr/>
  <pivotCaches>
    <pivotCache cacheId="0" r:id="rId18"/>
  </pivotCaches>
</workbook>
</file>

<file path=xl/sharedStrings.xml><?xml version="1.0" encoding="utf-8"?>
<sst xmlns="http://schemas.openxmlformats.org/spreadsheetml/2006/main" count="777" uniqueCount="95">
  <si>
    <t>Date</t>
  </si>
  <si>
    <t>Age</t>
  </si>
  <si>
    <t>Note</t>
  </si>
  <si>
    <t>Development</t>
  </si>
  <si>
    <t>Food</t>
  </si>
  <si>
    <t>Target cell density (cells/mL)</t>
  </si>
  <si>
    <t>Actual cell counts (1 hr after feeding)</t>
  </si>
  <si>
    <t>% depleted (basde on morning counts)</t>
  </si>
  <si>
    <t>spawned</t>
  </si>
  <si>
    <t>droppd on 36 um sieve</t>
  </si>
  <si>
    <t>Nce D stage</t>
  </si>
  <si>
    <t>75% T. iso 25% CHGRA</t>
  </si>
  <si>
    <t>dropped on 54 um sieve - quick drop</t>
  </si>
  <si>
    <t>Some starting to roung to umbo</t>
  </si>
  <si>
    <t>dropped on 75 um sieve</t>
  </si>
  <si>
    <t xml:space="preserve">No observations of foot </t>
  </si>
  <si>
    <t>25% T. iso 25% CHGRA 25% MONO 25% PLY</t>
  </si>
  <si>
    <t>dropped on 75 um sieve - quick drop</t>
  </si>
  <si>
    <t>some settlement and lots of feet</t>
  </si>
  <si>
    <t>dropped on a 100 um sieve</t>
  </si>
  <si>
    <t>Dave says do not go above 10% PLY during larval stage - (Gary -Can shift to 25% CHGRA 75% PLY once majority are metamorphosed)</t>
  </si>
  <si>
    <t>all measurements are postmetamorphosis</t>
  </si>
  <si>
    <t>Carboy Phytoplankton: (feeding regime suggested by Gary)</t>
  </si>
  <si>
    <t>Age 1 - 9 days:</t>
  </si>
  <si>
    <t xml:space="preserve"> T. iso and  CHGRA</t>
  </si>
  <si>
    <t>Age 10 - 14 days:</t>
  </si>
  <si>
    <t xml:space="preserve"> Mono,T. iso, CHGRA, PLY (~25% each)</t>
  </si>
  <si>
    <t>Age 15 - 18 days:</t>
  </si>
  <si>
    <t xml:space="preserve"> CHGRA and PLY (~20% and 80%, respectively)</t>
  </si>
  <si>
    <t>* We kept MONO in longer because they are still not set</t>
  </si>
  <si>
    <t>Pre metamorphosis Larval Lengths</t>
  </si>
  <si>
    <t>Interval Growth Rate (microns / 2 days)</t>
  </si>
  <si>
    <t>Treatment</t>
  </si>
  <si>
    <t>Rep</t>
  </si>
  <si>
    <t>ID</t>
  </si>
  <si>
    <t>Age_2</t>
  </si>
  <si>
    <t>Age_4</t>
  </si>
  <si>
    <t>Age_6</t>
  </si>
  <si>
    <t>Age_8</t>
  </si>
  <si>
    <t>Age_10</t>
  </si>
  <si>
    <t>Age_12</t>
  </si>
  <si>
    <t>Age_14</t>
  </si>
  <si>
    <t>Age_16</t>
  </si>
  <si>
    <t>Age_21</t>
  </si>
  <si>
    <t>Age_18</t>
  </si>
  <si>
    <t>Age_20</t>
  </si>
  <si>
    <t>Low OA</t>
  </si>
  <si>
    <t>A</t>
  </si>
  <si>
    <t>B</t>
  </si>
  <si>
    <t>Moderate OA</t>
  </si>
  <si>
    <t>C</t>
  </si>
  <si>
    <t>Predicted Length base on growth rate</t>
  </si>
  <si>
    <t>Post metamorphosis Spat Lengths</t>
  </si>
  <si>
    <t>GR (um/day)as spat</t>
  </si>
  <si>
    <t>Percent Metamorphosis (based on pictures)</t>
  </si>
  <si>
    <t>Percent Metamorphosis (based on counts)</t>
  </si>
  <si>
    <t>Percent Metamorphosis (based on live counts)</t>
  </si>
  <si>
    <t>Length</t>
  </si>
  <si>
    <t>AVERAGE of Length</t>
  </si>
  <si>
    <t>Grand Total</t>
  </si>
  <si>
    <t>Sample ID</t>
  </si>
  <si>
    <t>#1</t>
  </si>
  <si>
    <t>#2</t>
  </si>
  <si>
    <t>#3</t>
  </si>
  <si>
    <t>#10</t>
  </si>
  <si>
    <t>#11</t>
  </si>
  <si>
    <t>#12</t>
  </si>
  <si>
    <t xml:space="preserve">Length </t>
  </si>
  <si>
    <t>Length(µm)</t>
  </si>
  <si>
    <t xml:space="preserve">Low OA </t>
  </si>
  <si>
    <t xml:space="preserve">Mod OA </t>
  </si>
  <si>
    <t>Mean</t>
  </si>
  <si>
    <t>SE</t>
  </si>
  <si>
    <t>min</t>
  </si>
  <si>
    <t>max</t>
  </si>
  <si>
    <t>Count</t>
  </si>
  <si>
    <t>Standard Deviation</t>
  </si>
  <si>
    <t>Coefficient of Variation</t>
  </si>
  <si>
    <t>%&gt;120</t>
  </si>
  <si>
    <t>%&gt;150</t>
  </si>
  <si>
    <t>pre-metamorphosis</t>
  </si>
  <si>
    <t>post-metamorphosis</t>
  </si>
  <si>
    <t>post set</t>
  </si>
  <si>
    <t>Low OA A</t>
  </si>
  <si>
    <t>Low OA B</t>
  </si>
  <si>
    <t>Low OA C</t>
  </si>
  <si>
    <t>Mod OA A</t>
  </si>
  <si>
    <t>Mod OA B</t>
  </si>
  <si>
    <t>Mod OA C</t>
  </si>
  <si>
    <t xml:space="preserve">%&lt; 200 </t>
  </si>
  <si>
    <t xml:space="preserve">%&gt; 200 </t>
  </si>
  <si>
    <t>% Metamorphosed</t>
  </si>
  <si>
    <t>Average</t>
  </si>
  <si>
    <t xml:space="preserve">%&gt; 280 </t>
  </si>
  <si>
    <t>still larvae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</si>
</sst>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%"/>
    <numFmt numFmtId="166" formatCode="0.0"/>
  </numFmts>
  <fonts count="20">
    <font>
      <sz val="11.0"/>
      <color theme="1"/>
      <name val="Calibri"/>
      <scheme val="minor"/>
    </font>
    <font>
      <color theme="1"/>
      <name val="Arial"/>
    </font>
    <font>
      <color rgb="FFFF0000"/>
      <name val="Arial"/>
    </font>
    <font>
      <b/>
      <sz val="11.0"/>
      <color rgb="FF000000"/>
      <name val="Arial"/>
    </font>
    <font>
      <color rgb="FF000000"/>
      <name val="Roboto"/>
    </font>
    <font>
      <sz val="11.0"/>
      <color rgb="FF222222"/>
      <name val="Arial"/>
    </font>
    <font>
      <i/>
      <color rgb="FF0000FF"/>
      <name val="Arial"/>
    </font>
    <font>
      <b/>
      <sz val="12.0"/>
      <color theme="1"/>
      <name val="Arial"/>
    </font>
    <font>
      <color theme="1"/>
      <name val="Calibri"/>
      <scheme val="minor"/>
    </font>
    <font>
      <sz val="11.0"/>
      <color theme="1"/>
      <name val="Arial"/>
    </font>
    <font>
      <b/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>
      <sz val="11.0"/>
      <color rgb="FF000000"/>
      <name val="Calibri"/>
    </font>
    <font>
      <b/>
      <sz val="11.0"/>
      <color rgb="FF7030A0"/>
      <name val="Calibri"/>
      <scheme val="minor"/>
    </font>
    <font>
      <sz val="11.0"/>
      <color rgb="FFFF0000"/>
      <name val="Calibri"/>
      <scheme val="minor"/>
    </font>
    <font>
      <sz val="6.0"/>
      <color rgb="FF000000"/>
      <name val="&quot;Times New Roman&quot;"/>
    </font>
    <font>
      <sz val="11.0"/>
      <color rgb="FFFF0000"/>
      <name val="Arial"/>
    </font>
    <font>
      <b/>
      <color theme="1"/>
      <name val="Arial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2F2F2"/>
        <bgColor rgb="FFF2F2F2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/>
      <bottom/>
    </border>
    <border>
      <left/>
      <right/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8" numFmtId="0" xfId="0" applyBorder="1" applyFont="1"/>
    <xf borderId="1" fillId="0" fontId="1" numFmtId="0" xfId="0" applyAlignment="1" applyBorder="1" applyFont="1">
      <alignment readingOrder="0"/>
    </xf>
    <xf borderId="2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wrapText="1"/>
    </xf>
    <xf borderId="0" fillId="0" fontId="8" numFmtId="2" xfId="0" applyFont="1" applyNumberFormat="1"/>
    <xf borderId="0" fillId="0" fontId="11" numFmtId="2" xfId="0" applyAlignment="1" applyFont="1" applyNumberFormat="1">
      <alignment horizontal="right" vertical="bottom"/>
    </xf>
    <xf borderId="0" fillId="0" fontId="8" numFmtId="0" xfId="0" applyFont="1"/>
    <xf borderId="1" fillId="0" fontId="10" numFmtId="0" xfId="0" applyAlignment="1" applyBorder="1" applyFont="1">
      <alignment shrinkToFit="0" wrapText="1"/>
    </xf>
    <xf borderId="1" fillId="0" fontId="8" numFmtId="2" xfId="0" applyBorder="1" applyFont="1" applyNumberFormat="1"/>
    <xf borderId="0" fillId="0" fontId="1" numFmtId="2" xfId="0" applyAlignment="1" applyFont="1" applyNumberFormat="1">
      <alignment readingOrder="0"/>
    </xf>
    <xf borderId="1" fillId="3" fontId="8" numFmtId="0" xfId="0" applyBorder="1" applyFill="1" applyFont="1"/>
    <xf borderId="0" fillId="3" fontId="8" numFmtId="2" xfId="0" applyFont="1" applyNumberFormat="1"/>
    <xf borderId="0" fillId="0" fontId="7" numFmtId="0" xfId="0" applyAlignment="1" applyFont="1">
      <alignment readingOrder="0" shrinkToFit="0" wrapText="1"/>
    </xf>
    <xf borderId="1" fillId="0" fontId="1" numFmtId="2" xfId="0" applyAlignment="1" applyBorder="1" applyFont="1" applyNumberFormat="1">
      <alignment readingOrder="0"/>
    </xf>
    <xf borderId="0" fillId="0" fontId="8" numFmtId="165" xfId="0" applyFont="1" applyNumberFormat="1"/>
    <xf borderId="1" fillId="0" fontId="8" numFmtId="165" xfId="0" applyBorder="1" applyFont="1" applyNumberFormat="1"/>
    <xf borderId="0" fillId="0" fontId="7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3" fillId="0" fontId="8" numFmtId="2" xfId="0" applyBorder="1" applyFont="1" applyNumberFormat="1"/>
    <xf borderId="3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3" fillId="0" fontId="8" numFmtId="165" xfId="0" applyBorder="1" applyFont="1" applyNumberFormat="1"/>
    <xf borderId="3" fillId="0" fontId="11" numFmtId="0" xfId="0" applyAlignment="1" applyBorder="1" applyFont="1">
      <alignment shrinkToFit="0" vertical="bottom" wrapText="1"/>
    </xf>
    <xf borderId="3" fillId="0" fontId="1" numFmtId="165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8" numFmtId="166" xfId="0" applyFont="1" applyNumberFormat="1"/>
    <xf borderId="0" fillId="0" fontId="12" numFmtId="0" xfId="0" applyAlignment="1" applyFont="1">
      <alignment readingOrder="0" shrinkToFit="0" wrapText="1"/>
    </xf>
    <xf borderId="0" fillId="0" fontId="0" numFmtId="14" xfId="0" applyFont="1" applyNumberFormat="1"/>
    <xf borderId="0" fillId="0" fontId="0" numFmtId="0" xfId="0" applyAlignment="1" applyFont="1">
      <alignment horizontal="center"/>
    </xf>
    <xf borderId="0" fillId="4" fontId="0" numFmtId="0" xfId="0" applyFill="1" applyFont="1"/>
    <xf borderId="4" fillId="4" fontId="0" numFmtId="0" xfId="0" applyBorder="1" applyFont="1"/>
    <xf borderId="0" fillId="0" fontId="10" numFmtId="0" xfId="0" applyAlignment="1" applyFont="1">
      <alignment horizontal="center"/>
    </xf>
    <xf borderId="0" fillId="0" fontId="9" numFmtId="0" xfId="0" applyAlignment="1" applyFont="1">
      <alignment readingOrder="0" shrinkToFit="0" wrapText="1"/>
    </xf>
    <xf borderId="5" fillId="4" fontId="0" numFmtId="0" xfId="0" applyAlignment="1" applyBorder="1" applyFont="1">
      <alignment shrinkToFit="0" wrapText="1"/>
    </xf>
    <xf borderId="4" fillId="4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0" numFmtId="0" xfId="0" applyFon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horizontal="right" readingOrder="0" shrinkToFit="0" wrapText="0"/>
    </xf>
    <xf borderId="0" fillId="0" fontId="13" numFmtId="0" xfId="0" applyAlignment="1" applyFont="1">
      <alignment shrinkToFit="0" vertical="bottom" wrapText="0"/>
    </xf>
    <xf borderId="0" fillId="0" fontId="8" numFmtId="10" xfId="0" applyFont="1" applyNumberFormat="1"/>
    <xf borderId="0" fillId="0" fontId="13" numFmtId="0" xfId="0" applyAlignment="1" applyFont="1">
      <alignment horizontal="center"/>
    </xf>
    <xf borderId="0" fillId="0" fontId="13" numFmtId="0" xfId="0" applyAlignment="1" applyFont="1">
      <alignment shrinkToFit="0" vertical="bottom" wrapText="0"/>
    </xf>
    <xf borderId="5" fillId="4" fontId="0" numFmtId="0" xfId="0" applyBorder="1" applyFont="1"/>
    <xf borderId="0" fillId="0" fontId="13" numFmtId="0" xfId="0" applyAlignment="1" applyFont="1">
      <alignment horizontal="center"/>
    </xf>
    <xf borderId="6" fillId="4" fontId="0" numFmtId="0" xfId="0" applyAlignment="1" applyBorder="1" applyFont="1">
      <alignment shrinkToFit="0" wrapText="1"/>
    </xf>
    <xf borderId="7" fillId="4" fontId="0" numFmtId="0" xfId="0" applyBorder="1" applyFont="1"/>
    <xf borderId="0" fillId="0" fontId="12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165" xfId="0" applyFont="1" applyNumberFormat="1"/>
    <xf borderId="6" fillId="4" fontId="0" numFmtId="0" xfId="0" applyBorder="1" applyFont="1"/>
    <xf borderId="0" fillId="4" fontId="0" numFmtId="0" xfId="0" applyAlignment="1" applyFont="1">
      <alignment shrinkToFit="0" wrapText="1"/>
    </xf>
    <xf borderId="0" fillId="0" fontId="19" numFmtId="0" xfId="0" applyFont="1"/>
    <xf borderId="2" fillId="0" fontId="13" numFmtId="0" xfId="0" applyAlignment="1" applyBorder="1" applyFont="1">
      <alignment horizontal="center" readingOrder="0"/>
    </xf>
    <xf borderId="8" fillId="0" fontId="13" numFmtId="0" xfId="0" applyAlignment="1" applyBorder="1" applyFont="1">
      <alignment horizontal="center" readingOrder="0"/>
    </xf>
    <xf borderId="9" fillId="0" fontId="13" numFmtId="0" xfId="0" applyAlignment="1" applyBorder="1" applyFont="1">
      <alignment horizontal="center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F2 Larval Growth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and Plot  '!$B$1:$B$3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 and Plot  '!$A$4:$A$13</c:f>
            </c:strRef>
          </c:cat>
          <c:val>
            <c:numRef>
              <c:f>'Pivot Table and Plot  '!$B$4:$B$13</c:f>
              <c:numCache/>
            </c:numRef>
          </c:val>
          <c:smooth val="0"/>
        </c:ser>
        <c:ser>
          <c:idx val="1"/>
          <c:order val="1"/>
          <c:tx>
            <c:strRef>
              <c:f>'Pivot Table and Plot  '!$C$1:$C$3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and Plot  '!$A$4:$A$13</c:f>
            </c:strRef>
          </c:cat>
          <c:val>
            <c:numRef>
              <c:f>'Pivot Table and Plot  '!$C$4:$C$13</c:f>
              <c:numCache/>
            </c:numRef>
          </c:val>
          <c:smooth val="0"/>
        </c:ser>
        <c:axId val="2108364497"/>
        <c:axId val="947720034"/>
      </c:lineChart>
      <c:catAx>
        <c:axId val="2108364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720034"/>
      </c:catAx>
      <c:valAx>
        <c:axId val="947720034"/>
        <c:scaling>
          <c:orientation val="minMax"/>
          <c:min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364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21d (9.6.22)'!$L$2:$N$2</c:f>
            </c:strRef>
          </c:cat>
          <c:val>
            <c:numRef>
              <c:f>'Age 21d (9.6.22)'!$L$8:$N$8</c:f>
              <c:numCache/>
            </c:numRef>
          </c:val>
        </c:ser>
        <c:axId val="1199550139"/>
        <c:axId val="220772280"/>
      </c:barChart>
      <c:catAx>
        <c:axId val="119955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20772280"/>
      </c:catAx>
      <c:valAx>
        <c:axId val="22077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19955013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2d (8.18.22)'!$L$2:$M$2</c:f>
            </c:strRef>
          </c:cat>
          <c:val>
            <c:numRef>
              <c:f>'Age 2d (8.18.22)'!$L$8:$M$8</c:f>
              <c:numCache/>
            </c:numRef>
          </c:val>
        </c:ser>
        <c:axId val="807614446"/>
        <c:axId val="1574105938"/>
      </c:barChart>
      <c:catAx>
        <c:axId val="807614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74105938"/>
      </c:catAx>
      <c:valAx>
        <c:axId val="15741059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0761444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4d (8.20.22)'!$L$2:$N$2</c:f>
            </c:strRef>
          </c:cat>
          <c:val>
            <c:numRef>
              <c:f>'Age 4d (8.20.22)'!$L$8:$N$8</c:f>
              <c:numCache/>
            </c:numRef>
          </c:val>
        </c:ser>
        <c:axId val="1150053146"/>
        <c:axId val="532774479"/>
      </c:barChart>
      <c:catAx>
        <c:axId val="1150053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532774479"/>
      </c:catAx>
      <c:valAx>
        <c:axId val="53277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15005314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6d (8.22.22)'!$L$2:$N$2</c:f>
            </c:strRef>
          </c:cat>
          <c:val>
            <c:numRef>
              <c:f>'Age 6d (8.22.22)'!$L$8:$N$8</c:f>
              <c:numCache/>
            </c:numRef>
          </c:val>
        </c:ser>
        <c:axId val="1145554620"/>
        <c:axId val="2058131278"/>
      </c:barChart>
      <c:catAx>
        <c:axId val="1145554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058131278"/>
      </c:catAx>
      <c:valAx>
        <c:axId val="20581312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14555462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8d (8.24.22)'!$L$2:$N$2</c:f>
            </c:strRef>
          </c:cat>
          <c:val>
            <c:numRef>
              <c:f>'Age 8d (8.24.22)'!$L$8:$N$8</c:f>
              <c:numCache/>
            </c:numRef>
          </c:val>
        </c:ser>
        <c:axId val="1854576318"/>
        <c:axId val="230616857"/>
      </c:barChart>
      <c:catAx>
        <c:axId val="1854576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30616857"/>
      </c:catAx>
      <c:valAx>
        <c:axId val="2306168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85457631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10d (8.26.22)'!$L$2:$N$2</c:f>
            </c:strRef>
          </c:cat>
          <c:val>
            <c:numRef>
              <c:f>'Age 10d (8.26.22)'!$L$8:$N$8</c:f>
              <c:numCache/>
            </c:numRef>
          </c:val>
        </c:ser>
        <c:axId val="791779946"/>
        <c:axId val="1841748753"/>
      </c:barChart>
      <c:catAx>
        <c:axId val="791779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841748753"/>
      </c:catAx>
      <c:valAx>
        <c:axId val="18417487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79177994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12d (8.28.22)'!$L$2:$N$2</c:f>
            </c:strRef>
          </c:cat>
          <c:val>
            <c:numRef>
              <c:f>'Age 12d (8.28.22)'!$L$8:$N$8</c:f>
              <c:numCache/>
            </c:numRef>
          </c:val>
        </c:ser>
        <c:axId val="101491205"/>
        <c:axId val="157758297"/>
      </c:barChart>
      <c:catAx>
        <c:axId val="10149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7758297"/>
      </c:catAx>
      <c:valAx>
        <c:axId val="1577582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0149120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14d (8.30.22)'!$L$2:$P$2</c:f>
            </c:strRef>
          </c:cat>
          <c:val>
            <c:numRef>
              <c:f>'Age 14d (8.30.22)'!$L$8:$P$8</c:f>
              <c:numCache/>
            </c:numRef>
          </c:val>
        </c:ser>
        <c:axId val="1425247921"/>
        <c:axId val="926863434"/>
      </c:barChart>
      <c:catAx>
        <c:axId val="1425247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926863434"/>
      </c:catAx>
      <c:valAx>
        <c:axId val="9268634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2524792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cat>
            <c:strRef>
              <c:f>'Age 16d (9.1.22)'!$L$2:$N$2</c:f>
            </c:strRef>
          </c:cat>
          <c:val>
            <c:numRef>
              <c:f>'Age 16d (9.1.22)'!$L$8:$N$8</c:f>
              <c:numCache/>
            </c:numRef>
          </c:val>
        </c:ser>
        <c:axId val="493200804"/>
        <c:axId val="510200250"/>
      </c:barChart>
      <c:catAx>
        <c:axId val="493200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510200250"/>
      </c:catAx>
      <c:valAx>
        <c:axId val="5102002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93200804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285750</xdr:colOff>
      <xdr:row>9</xdr:row>
      <xdr:rowOff>161925</xdr:rowOff>
    </xdr:from>
    <xdr:ext cx="6781800" cy="4610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285750</xdr:colOff>
      <xdr:row>22</xdr:row>
      <xdr:rowOff>104775</xdr:rowOff>
    </xdr:from>
    <xdr:ext cx="6781800" cy="4610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85725</xdr:colOff>
      <xdr:row>12</xdr:row>
      <xdr:rowOff>76200</xdr:rowOff>
    </xdr:from>
    <xdr:ext cx="6781800" cy="4610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285750</xdr:colOff>
      <xdr:row>12</xdr:row>
      <xdr:rowOff>142875</xdr:rowOff>
    </xdr:from>
    <xdr:ext cx="6781800" cy="46101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1</xdr:row>
      <xdr:rowOff>781050</xdr:rowOff>
    </xdr:from>
    <xdr:ext cx="6781800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1</xdr:row>
      <xdr:rowOff>619125</xdr:rowOff>
    </xdr:from>
    <xdr:ext cx="5267325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1</xdr:row>
      <xdr:rowOff>781050</xdr:rowOff>
    </xdr:from>
    <xdr:ext cx="67818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1</xdr:row>
      <xdr:rowOff>781050</xdr:rowOff>
    </xdr:from>
    <xdr:ext cx="6781800" cy="46101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1</xdr:row>
      <xdr:rowOff>781050</xdr:rowOff>
    </xdr:from>
    <xdr:ext cx="6781800" cy="46101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43" sheet="ForR"/>
  </cacheSource>
  <cacheFields>
    <cacheField name="Age" numFmtId="0">
      <sharedItems containsString="0" containsBlank="1" containsNumber="1" containsInteger="1">
        <n v="2.0"/>
        <n v="4.0"/>
        <n v="6.0"/>
        <n v="8.0"/>
        <n v="10.0"/>
        <n v="12.0"/>
        <n v="14.0"/>
        <n v="21.0"/>
        <m/>
      </sharedItems>
    </cacheField>
    <cacheField name="Treatment" numFmtId="0">
      <sharedItems containsBlank="1">
        <s v="Low OA"/>
        <s v="Moderate OA"/>
        <m/>
      </sharedItems>
    </cacheField>
    <cacheField name="Rep" numFmtId="0">
      <sharedItems containsBlank="1">
        <s v="A"/>
        <s v="B"/>
        <s v="C"/>
        <m/>
      </sharedItems>
    </cacheField>
    <cacheField name="ID" numFmtId="0">
      <sharedItems containsString="0" containsBlank="1" containsNumber="1" containsInteger="1">
        <n v="1.0"/>
        <n v="2.0"/>
        <n v="3.0"/>
        <n v="10.0"/>
        <n v="11.0"/>
        <n v="12.0"/>
        <m/>
      </sharedItems>
    </cacheField>
    <cacheField name="Length" numFmtId="166">
      <sharedItems containsString="0" containsBlank="1" containsNumber="1">
        <n v="104.66586956521739"/>
        <n v="100.09599999999999"/>
        <n v="104.53727272727274"/>
        <n v="104.10973684210528"/>
        <n v="99.18173913043479"/>
        <n v="99.62305555555554"/>
        <n v="111.17727272727274"/>
        <n v="109.30583333333335"/>
        <n v="109.61195121951215"/>
        <n v="108.29603773584903"/>
        <n v="107.13193548387099"/>
        <n v="106.15717948717946"/>
        <n v="129.83108695652177"/>
        <n v="132.97"/>
        <n v="128.30954545454546"/>
        <n v="127.8923913043479"/>
        <n v="124.65739130434784"/>
        <n v="139.27954545454543"/>
        <n v="144.38750000000002"/>
        <n v="147.90102564102565"/>
        <n v="142.04473684210524"/>
        <n v="143.34"/>
        <n v="139.19148148148147"/>
        <n v="165.41684210526316"/>
        <n v="168.92880000000002"/>
        <n v="177.45266666666666"/>
        <n v="169.1184210526316"/>
        <n v="167.63478260869564"/>
        <n v="149.38914285714282"/>
        <n v="181.630652173913"/>
        <n v="187.7359090909091"/>
        <n v="188.8090243902439"/>
        <n v="175.23790697674423"/>
        <n v="173.3367391304348"/>
        <n v="176.695"/>
        <n v="201.12545454545455"/>
        <n v="206.6325"/>
        <n v="203.05285714285714"/>
        <n v="194.5889285714286"/>
        <n v="194.83291666666665"/>
        <n v="198.29956521739132"/>
        <n v="350.63538461538457"/>
        <n v="349.67857142857144"/>
        <n v="315.095"/>
        <n v="320.59333333333336"/>
        <n v="267.175"/>
        <n v="317.69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nd Plot  " cacheId="0" dataCaption="" compact="0" compactData="0">
  <location ref="A1:E12" firstHeaderRow="0" firstDataRow="1" firstDataCol="1"/>
  <pivotFields>
    <pivotField name="Age" axis="axisRow" compact="0" outline="0" multipleItemSelectionAllowed="1" showAll="0" sortType="ascending">
      <items>
        <item x="8"/>
        <item x="0"/>
        <item x="1"/>
        <item x="2"/>
        <item x="3"/>
        <item x="4"/>
        <item x="5"/>
        <item x="6"/>
        <item x="7"/>
        <item t="default"/>
      </items>
    </pivotField>
    <pivotField name="Treatment" axis="axisCol" compact="0" outline="0" multipleItemSelectionAllowed="1" showAll="0" sortType="ascending">
      <items>
        <item x="2"/>
        <item x="0"/>
        <item x="1"/>
        <item t="default"/>
      </items>
    </pivotField>
    <pivotField name="Rep" compact="0" outline="0" multipleItemSelectionAllowed="1" showAll="0">
      <items>
        <item x="0"/>
        <item x="1"/>
        <item x="2"/>
        <item x="3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ngth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0"/>
  </rowFields>
  <colFields>
    <field x="1"/>
  </colFields>
  <dataFields>
    <dataField name="AVERAGE of Length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4.57"/>
    <col customWidth="1" min="4" max="4" width="33.29"/>
    <col customWidth="1" min="5" max="5" width="46.57"/>
    <col customWidth="1" min="6" max="6" width="26.86"/>
    <col customWidth="1" min="7" max="7" width="18.86"/>
  </cols>
  <sheetData>
    <row r="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ht="29.25" customHeight="1">
      <c r="A2" s="3">
        <v>44789.0</v>
      </c>
      <c r="B2" s="1">
        <v>0.0</v>
      </c>
      <c r="C2" s="1" t="s">
        <v>8</v>
      </c>
    </row>
    <row r="3" ht="29.25" customHeight="1">
      <c r="A3" s="3"/>
      <c r="B3" s="1"/>
      <c r="C3" s="1"/>
      <c r="D3" s="1"/>
      <c r="E3" s="1"/>
      <c r="G3" s="4">
        <v>14757.0</v>
      </c>
    </row>
    <row r="4" ht="29.25" customHeight="1">
      <c r="A4" s="3">
        <v>44791.0</v>
      </c>
      <c r="B4" s="1">
        <v>2.0</v>
      </c>
      <c r="C4" s="1" t="s">
        <v>9</v>
      </c>
      <c r="D4" s="1" t="s">
        <v>10</v>
      </c>
      <c r="E4" s="1" t="s">
        <v>11</v>
      </c>
      <c r="G4" s="4">
        <v>21556.0</v>
      </c>
    </row>
    <row r="5" ht="29.25" customHeight="1">
      <c r="A5" s="3"/>
      <c r="B5" s="1"/>
      <c r="C5" s="1"/>
      <c r="D5" s="1"/>
      <c r="E5" s="1"/>
      <c r="G5" s="1">
        <v>33374.0</v>
      </c>
    </row>
    <row r="6" ht="29.25" customHeight="1">
      <c r="A6" s="3">
        <v>44793.0</v>
      </c>
      <c r="B6" s="1">
        <v>4.0</v>
      </c>
      <c r="C6" s="1" t="s">
        <v>12</v>
      </c>
      <c r="D6" s="1" t="s">
        <v>13</v>
      </c>
      <c r="E6" s="1" t="s">
        <v>11</v>
      </c>
      <c r="G6" s="4">
        <v>37869.0</v>
      </c>
    </row>
    <row r="7" ht="29.25" customHeight="1">
      <c r="A7" s="3">
        <v>44795.0</v>
      </c>
      <c r="B7" s="1">
        <v>6.0</v>
      </c>
      <c r="C7" s="1" t="s">
        <v>14</v>
      </c>
      <c r="E7" s="1" t="s">
        <v>11</v>
      </c>
      <c r="F7" s="4">
        <v>40000.0</v>
      </c>
      <c r="G7" s="4">
        <v>43389.0</v>
      </c>
      <c r="H7" s="5">
        <v>0.11</v>
      </c>
    </row>
    <row r="8" ht="29.25" customHeight="1">
      <c r="A8" s="3"/>
      <c r="B8" s="1"/>
      <c r="C8" s="1"/>
      <c r="E8" s="1"/>
      <c r="F8" s="4">
        <v>40000.0</v>
      </c>
      <c r="G8" s="4"/>
      <c r="H8" s="5">
        <v>0.08</v>
      </c>
    </row>
    <row r="9" ht="29.25" customHeight="1">
      <c r="A9" s="3">
        <v>44797.0</v>
      </c>
      <c r="B9" s="1">
        <v>8.0</v>
      </c>
      <c r="C9" s="1" t="s">
        <v>14</v>
      </c>
      <c r="E9" s="1" t="s">
        <v>11</v>
      </c>
      <c r="F9" s="4">
        <v>40000.0</v>
      </c>
      <c r="G9" s="4">
        <v>34490.0</v>
      </c>
      <c r="H9" s="5">
        <v>0.11</v>
      </c>
    </row>
    <row r="10" ht="29.25" customHeight="1">
      <c r="A10" s="3"/>
      <c r="B10" s="1"/>
      <c r="C10" s="1"/>
      <c r="D10" s="1"/>
      <c r="E10" s="1"/>
      <c r="F10" s="4">
        <v>45000.0</v>
      </c>
      <c r="G10" s="4">
        <v>38836.0</v>
      </c>
      <c r="H10" s="5">
        <v>0.08</v>
      </c>
    </row>
    <row r="11" ht="29.25" customHeight="1">
      <c r="A11" s="3">
        <v>44799.0</v>
      </c>
      <c r="B11" s="1">
        <v>10.0</v>
      </c>
      <c r="C11" s="1" t="s">
        <v>14</v>
      </c>
      <c r="D11" s="1" t="s">
        <v>15</v>
      </c>
      <c r="E11" s="1" t="s">
        <v>16</v>
      </c>
      <c r="F11" s="4">
        <v>45000.0</v>
      </c>
      <c r="G11" s="4">
        <v>39722.0</v>
      </c>
      <c r="H11" s="5">
        <v>0.16</v>
      </c>
    </row>
    <row r="12" ht="29.25" customHeight="1">
      <c r="A12" s="3">
        <v>44801.0</v>
      </c>
      <c r="B12" s="1">
        <v>12.0</v>
      </c>
      <c r="C12" s="1" t="s">
        <v>17</v>
      </c>
      <c r="D12" s="1" t="s">
        <v>18</v>
      </c>
      <c r="E12" s="1" t="s">
        <v>16</v>
      </c>
      <c r="G12" s="4">
        <v>58000.0</v>
      </c>
    </row>
    <row r="13" ht="29.25" customHeight="1">
      <c r="A13" s="3">
        <v>44802.0</v>
      </c>
      <c r="B13" s="1"/>
      <c r="C13" s="1"/>
      <c r="E13" s="4"/>
      <c r="F13" s="4">
        <v>60000.0</v>
      </c>
      <c r="G13" s="4">
        <v>52717.0</v>
      </c>
      <c r="H13" s="5">
        <v>0.3</v>
      </c>
    </row>
    <row r="14" ht="29.25" customHeight="1">
      <c r="A14" s="3">
        <v>44803.0</v>
      </c>
      <c r="B14" s="1">
        <v>14.0</v>
      </c>
      <c r="C14" s="1" t="s">
        <v>19</v>
      </c>
      <c r="E14" s="4"/>
      <c r="F14" s="4">
        <v>70000.0</v>
      </c>
      <c r="G14" s="4">
        <v>52833.0</v>
      </c>
      <c r="H14" s="5">
        <v>0.25</v>
      </c>
    </row>
    <row r="15" ht="29.25" customHeight="1">
      <c r="A15" s="3">
        <v>44804.0</v>
      </c>
      <c r="E15" s="6"/>
      <c r="H15" s="5">
        <v>0.12</v>
      </c>
    </row>
    <row r="16" ht="29.25" customHeight="1">
      <c r="A16" s="3">
        <v>44805.0</v>
      </c>
      <c r="E16" s="6" t="s">
        <v>20</v>
      </c>
    </row>
    <row r="19">
      <c r="A19" s="3">
        <v>44810.0</v>
      </c>
      <c r="B19" s="1">
        <v>21.0</v>
      </c>
      <c r="C19" s="1" t="s">
        <v>19</v>
      </c>
      <c r="D19" s="1" t="s">
        <v>21</v>
      </c>
    </row>
    <row r="23">
      <c r="D23" s="7" t="s">
        <v>22</v>
      </c>
    </row>
    <row r="24">
      <c r="D24" s="8" t="s">
        <v>23</v>
      </c>
      <c r="E24" s="9" t="s">
        <v>24</v>
      </c>
    </row>
    <row r="25">
      <c r="D25" s="8" t="s">
        <v>25</v>
      </c>
      <c r="E25" s="9" t="s">
        <v>26</v>
      </c>
    </row>
    <row r="26">
      <c r="D26" s="8" t="s">
        <v>27</v>
      </c>
      <c r="E26" s="9" t="s">
        <v>28</v>
      </c>
      <c r="F26" s="10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7" width="10.71"/>
    <col customWidth="1" min="8" max="8" width="13.57"/>
    <col customWidth="1" min="9" max="9" width="3.14"/>
    <col customWidth="1" min="10" max="11" width="8.86"/>
    <col customWidth="1" min="12" max="12" width="18.0"/>
    <col customWidth="1" min="13" max="13" width="17.0"/>
    <col customWidth="1" min="14" max="14" width="13.57"/>
    <col customWidth="1" min="15" max="15" width="16.29"/>
    <col customWidth="1" min="16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65" t="s">
        <v>80</v>
      </c>
      <c r="N1" s="65" t="s">
        <v>81</v>
      </c>
      <c r="P1" s="65" t="s">
        <v>82</v>
      </c>
      <c r="Q1" s="42" t="s">
        <v>61</v>
      </c>
      <c r="R1" s="42" t="s">
        <v>62</v>
      </c>
      <c r="S1" s="42" t="s">
        <v>63</v>
      </c>
      <c r="T1" s="61"/>
      <c r="U1" s="42" t="s">
        <v>64</v>
      </c>
      <c r="V1" s="42" t="s">
        <v>65</v>
      </c>
      <c r="W1" s="42" t="s">
        <v>66</v>
      </c>
    </row>
    <row r="2" ht="64.5" customHeight="1">
      <c r="A2" s="18" t="s">
        <v>68</v>
      </c>
      <c r="B2" s="46" t="s">
        <v>83</v>
      </c>
      <c r="C2" s="46" t="s">
        <v>84</v>
      </c>
      <c r="D2" s="46" t="s">
        <v>85</v>
      </c>
      <c r="E2" s="63"/>
      <c r="F2" s="46" t="s">
        <v>86</v>
      </c>
      <c r="G2" s="46" t="s">
        <v>87</v>
      </c>
      <c r="H2" s="46" t="s">
        <v>88</v>
      </c>
      <c r="I2" s="47"/>
      <c r="J2" s="49"/>
      <c r="L2" s="15" t="s">
        <v>46</v>
      </c>
      <c r="M2" s="15" t="s">
        <v>49</v>
      </c>
      <c r="N2" s="15" t="s">
        <v>46</v>
      </c>
      <c r="O2" s="15" t="s">
        <v>49</v>
      </c>
      <c r="P2" s="15"/>
      <c r="Q2" s="46" t="s">
        <v>69</v>
      </c>
      <c r="R2" s="46" t="s">
        <v>69</v>
      </c>
      <c r="S2" s="46" t="s">
        <v>69</v>
      </c>
      <c r="T2" s="47"/>
      <c r="U2" s="46" t="s">
        <v>70</v>
      </c>
      <c r="V2" s="46" t="s">
        <v>70</v>
      </c>
      <c r="W2" s="46" t="s">
        <v>70</v>
      </c>
      <c r="X2" s="49"/>
      <c r="Y2" s="49"/>
      <c r="Z2" s="49"/>
      <c r="AA2" s="49"/>
    </row>
    <row r="3" ht="14.25" customHeight="1">
      <c r="B3" s="50">
        <v>206.89</v>
      </c>
      <c r="C3" s="50">
        <v>199.55</v>
      </c>
      <c r="D3" s="50">
        <v>200.27</v>
      </c>
      <c r="E3" s="52"/>
      <c r="F3" s="50">
        <v>185.25</v>
      </c>
      <c r="G3" s="50">
        <v>211.85</v>
      </c>
      <c r="H3" s="50">
        <v>171.76</v>
      </c>
      <c r="I3" s="44"/>
      <c r="K3" s="18" t="s">
        <v>47</v>
      </c>
      <c r="L3" s="18">
        <f>AVERAGE(B$3:B$54)</f>
        <v>181.6306522</v>
      </c>
      <c r="M3" s="18">
        <f>AVERAGE(F3:F111)</f>
        <v>175.237907</v>
      </c>
      <c r="N3" s="18">
        <f>AVERAGE(Q3:Q56)</f>
        <v>233.47</v>
      </c>
      <c r="O3" s="18">
        <f>AVERAGE(U3:U56)</f>
        <v>215.49</v>
      </c>
      <c r="Q3" s="51">
        <v>236.57</v>
      </c>
      <c r="R3" s="51">
        <v>231.45</v>
      </c>
      <c r="S3" s="51">
        <v>230.42</v>
      </c>
      <c r="T3" s="57"/>
      <c r="U3" s="51">
        <v>215.49</v>
      </c>
      <c r="V3" s="51">
        <v>220.2</v>
      </c>
      <c r="W3" s="51">
        <v>229.59</v>
      </c>
    </row>
    <row r="4" ht="14.25" customHeight="1">
      <c r="B4" s="50">
        <v>206.21</v>
      </c>
      <c r="C4" s="50">
        <v>189.88</v>
      </c>
      <c r="D4" s="50">
        <v>191.64</v>
      </c>
      <c r="E4" s="52"/>
      <c r="F4" s="50">
        <v>187.64</v>
      </c>
      <c r="G4" s="50">
        <v>186.25</v>
      </c>
      <c r="H4" s="50">
        <v>184.38</v>
      </c>
      <c r="I4" s="44"/>
      <c r="K4" s="18" t="s">
        <v>48</v>
      </c>
      <c r="L4" s="18">
        <f>AVERAGE(C$3:C$54)</f>
        <v>187.7359091</v>
      </c>
      <c r="M4" s="18">
        <f>AVERAGE(G$3:G$54)</f>
        <v>173.3367391</v>
      </c>
      <c r="N4" s="18">
        <f>AVERAGE(R3:R57)</f>
        <v>232.0525</v>
      </c>
      <c r="O4" s="18">
        <f>AVERAGE(V3:V57)</f>
        <v>220.2</v>
      </c>
      <c r="Q4" s="51">
        <v>237.9</v>
      </c>
      <c r="R4" s="51">
        <v>215.28</v>
      </c>
      <c r="S4" s="51">
        <v>206.44</v>
      </c>
      <c r="T4" s="57"/>
      <c r="U4" s="57"/>
      <c r="V4" s="57"/>
      <c r="W4" s="57"/>
    </row>
    <row r="5" ht="14.25" customHeight="1">
      <c r="B5" s="50">
        <v>208.67</v>
      </c>
      <c r="C5" s="50">
        <v>198.17</v>
      </c>
      <c r="D5" s="50">
        <v>195.13</v>
      </c>
      <c r="E5" s="52"/>
      <c r="F5" s="50">
        <v>191.19</v>
      </c>
      <c r="G5" s="50">
        <v>174.94</v>
      </c>
      <c r="H5" s="50">
        <v>144.9</v>
      </c>
      <c r="I5" s="44"/>
      <c r="K5" s="18" t="s">
        <v>50</v>
      </c>
      <c r="L5" s="18">
        <f>AVERAGE(D$3:D$54)</f>
        <v>188.8090244</v>
      </c>
      <c r="M5" s="18">
        <f>AVERAGE(H$3:H$54)</f>
        <v>176.695</v>
      </c>
      <c r="N5" s="18">
        <f>AVERAGE(S3:S58)</f>
        <v>235.38</v>
      </c>
      <c r="O5" s="18">
        <f>AVERAGE(W3:W58)</f>
        <v>229.59</v>
      </c>
      <c r="Q5" s="51">
        <v>227.27</v>
      </c>
      <c r="R5" s="51">
        <v>233.03</v>
      </c>
      <c r="S5" s="51">
        <v>271.23</v>
      </c>
      <c r="T5" s="57"/>
      <c r="U5" s="57"/>
      <c r="V5" s="57"/>
      <c r="W5" s="57"/>
    </row>
    <row r="6" ht="14.25" customHeight="1">
      <c r="B6" s="50">
        <v>193.56</v>
      </c>
      <c r="C6" s="50">
        <v>204.74</v>
      </c>
      <c r="D6" s="50">
        <v>209.02</v>
      </c>
      <c r="E6" s="52"/>
      <c r="F6" s="50">
        <v>165.34</v>
      </c>
      <c r="G6" s="50">
        <v>191.98</v>
      </c>
      <c r="H6" s="50">
        <v>155.15</v>
      </c>
      <c r="I6" s="44"/>
      <c r="Q6" s="51">
        <v>232.14</v>
      </c>
      <c r="R6" s="51">
        <v>248.45</v>
      </c>
      <c r="S6" s="51">
        <v>233.43</v>
      </c>
      <c r="T6" s="57"/>
      <c r="U6" s="57"/>
      <c r="V6" s="57"/>
      <c r="W6" s="57"/>
    </row>
    <row r="7" ht="14.25" customHeight="1">
      <c r="B7" s="50">
        <v>201.78</v>
      </c>
      <c r="C7" s="50">
        <v>194.39</v>
      </c>
      <c r="D7" s="50">
        <v>207.9</v>
      </c>
      <c r="E7" s="52"/>
      <c r="F7" s="50">
        <v>184.15</v>
      </c>
      <c r="G7" s="50">
        <v>125.5</v>
      </c>
      <c r="H7" s="50">
        <v>172.86</v>
      </c>
      <c r="I7" s="44"/>
    </row>
    <row r="8" ht="14.25" customHeight="1">
      <c r="B8" s="50">
        <v>193.43</v>
      </c>
      <c r="C8" s="50">
        <v>213.81</v>
      </c>
      <c r="D8" s="50">
        <v>197.64</v>
      </c>
      <c r="E8" s="52"/>
      <c r="F8" s="50">
        <v>155.69</v>
      </c>
      <c r="G8" s="50">
        <v>130.85</v>
      </c>
      <c r="H8" s="50">
        <v>179.03</v>
      </c>
      <c r="I8" s="44"/>
      <c r="K8" s="54" t="s">
        <v>71</v>
      </c>
      <c r="L8" s="54">
        <f t="shared" ref="L8:O8" si="1">AVERAGE(L3:L7)</f>
        <v>186.0585286</v>
      </c>
      <c r="M8" s="54">
        <f t="shared" si="1"/>
        <v>175.089882</v>
      </c>
      <c r="N8" s="54">
        <f t="shared" si="1"/>
        <v>233.6341667</v>
      </c>
      <c r="O8" s="54">
        <f t="shared" si="1"/>
        <v>221.76</v>
      </c>
    </row>
    <row r="9" ht="14.25" customHeight="1">
      <c r="B9" s="50">
        <v>151.67</v>
      </c>
      <c r="C9" s="50">
        <v>170.59</v>
      </c>
      <c r="D9" s="50">
        <v>199.92</v>
      </c>
      <c r="E9" s="52"/>
      <c r="F9" s="50">
        <v>160.01</v>
      </c>
      <c r="G9" s="50">
        <v>173.82</v>
      </c>
      <c r="H9" s="50">
        <v>202.13</v>
      </c>
      <c r="I9" s="44"/>
      <c r="K9" s="54" t="s">
        <v>72</v>
      </c>
      <c r="L9" s="54">
        <f t="shared" ref="L9:O9" si="2">STDEV(L3:L7)/SQRT(4)</f>
        <v>1.936004973</v>
      </c>
      <c r="M9" s="54">
        <f t="shared" si="2"/>
        <v>0.8420083958</v>
      </c>
      <c r="N9" s="54">
        <f t="shared" si="2"/>
        <v>0.8349067438</v>
      </c>
      <c r="O9" s="54">
        <f t="shared" si="2"/>
        <v>3.589139869</v>
      </c>
      <c r="P9" s="53"/>
    </row>
    <row r="10" ht="14.25" customHeight="1">
      <c r="B10" s="50">
        <v>185.16</v>
      </c>
      <c r="C10" s="50">
        <v>217.0</v>
      </c>
      <c r="D10" s="50">
        <v>214.77</v>
      </c>
      <c r="E10" s="52"/>
      <c r="F10" s="50">
        <v>201.25</v>
      </c>
      <c r="G10" s="50">
        <v>197.47</v>
      </c>
      <c r="H10" s="50">
        <v>167.93</v>
      </c>
      <c r="I10" s="44"/>
      <c r="P10" s="53"/>
    </row>
    <row r="11" ht="14.25" customHeight="1">
      <c r="B11" s="50">
        <v>182.79</v>
      </c>
      <c r="C11" s="50">
        <v>193.78</v>
      </c>
      <c r="D11" s="50">
        <v>124.74</v>
      </c>
      <c r="E11" s="52"/>
      <c r="F11" s="50">
        <v>203.16</v>
      </c>
      <c r="G11" s="50">
        <v>150.81</v>
      </c>
      <c r="H11" s="50">
        <v>200.68</v>
      </c>
      <c r="I11" s="44"/>
      <c r="K11" s="18" t="s">
        <v>73</v>
      </c>
      <c r="L11" s="18">
        <f>MIN(B3:D327)</f>
        <v>101.63</v>
      </c>
      <c r="M11" s="18">
        <f>MIN(F3:H327)</f>
        <v>111.47</v>
      </c>
      <c r="N11" s="18">
        <f>MIN(Q3:S112)</f>
        <v>206.44</v>
      </c>
      <c r="O11" s="18">
        <f>MIN(U3:W110)</f>
        <v>215.49</v>
      </c>
    </row>
    <row r="12" ht="14.25" customHeight="1">
      <c r="B12" s="50">
        <v>179.77</v>
      </c>
      <c r="C12" s="50">
        <v>196.79</v>
      </c>
      <c r="D12" s="50">
        <v>209.91</v>
      </c>
      <c r="E12" s="52"/>
      <c r="F12" s="50">
        <v>189.75</v>
      </c>
      <c r="G12" s="50">
        <v>185.43</v>
      </c>
      <c r="H12" s="50">
        <v>195.74</v>
      </c>
      <c r="I12" s="44"/>
      <c r="K12" s="18" t="s">
        <v>74</v>
      </c>
      <c r="L12" s="18">
        <f>MAX(B4:D328)</f>
        <v>218.1</v>
      </c>
      <c r="M12" s="18">
        <f>MAX(F3:H327)</f>
        <v>216.25</v>
      </c>
      <c r="N12" s="18">
        <f>MAX(Q3:S112)</f>
        <v>271.23</v>
      </c>
      <c r="O12" s="18">
        <f>MAX(U3:W111)</f>
        <v>229.59</v>
      </c>
    </row>
    <row r="13" ht="14.25" customHeight="1">
      <c r="B13" s="50">
        <v>206.48</v>
      </c>
      <c r="C13" s="50">
        <v>212.53</v>
      </c>
      <c r="D13" s="50">
        <v>140.05</v>
      </c>
      <c r="E13" s="52"/>
      <c r="F13" s="50">
        <v>181.93</v>
      </c>
      <c r="G13" s="50">
        <v>185.99</v>
      </c>
      <c r="H13" s="50">
        <v>186.3</v>
      </c>
      <c r="I13" s="44"/>
      <c r="K13" s="1" t="s">
        <v>89</v>
      </c>
      <c r="L13" s="58">
        <f>COUNTIF((B3:D137), "&lt;200")/SUM(L17:L19)</f>
        <v>0.7484662577</v>
      </c>
      <c r="M13" s="58">
        <f>COUNTIF((F3:H137), "&lt;200")/SUM(M17:M19)</f>
        <v>0.9054726368</v>
      </c>
    </row>
    <row r="14" ht="14.25" customHeight="1">
      <c r="B14" s="50">
        <v>202.65</v>
      </c>
      <c r="C14" s="50">
        <v>187.24</v>
      </c>
      <c r="D14" s="50">
        <v>157.34</v>
      </c>
      <c r="E14" s="52"/>
      <c r="F14" s="50">
        <v>144.78</v>
      </c>
      <c r="G14" s="50">
        <v>191.18</v>
      </c>
      <c r="H14" s="50">
        <v>184.99</v>
      </c>
      <c r="I14" s="44"/>
      <c r="K14" s="1" t="s">
        <v>90</v>
      </c>
      <c r="L14" s="58">
        <f>COUNTIF((B3:D137), "&gt;200")/SUM(L17:L19)</f>
        <v>0.2515337423</v>
      </c>
      <c r="M14" s="58">
        <f>COUNTIF((F3:H137), "&gt;200")/SUM(M17:M19)</f>
        <v>0.09452736318</v>
      </c>
    </row>
    <row r="15" ht="14.25" customHeight="1">
      <c r="B15" s="50">
        <v>197.82</v>
      </c>
      <c r="C15" s="50">
        <v>149.2</v>
      </c>
      <c r="D15" s="50">
        <v>212.16</v>
      </c>
      <c r="E15" s="52"/>
      <c r="F15" s="50">
        <v>137.03</v>
      </c>
      <c r="G15" s="50">
        <v>124.96</v>
      </c>
      <c r="H15" s="50">
        <v>181.45</v>
      </c>
      <c r="I15" s="44"/>
      <c r="K15" s="18" t="s">
        <v>75</v>
      </c>
      <c r="L15" s="65" t="s">
        <v>80</v>
      </c>
      <c r="N15" s="65" t="s">
        <v>81</v>
      </c>
    </row>
    <row r="16" ht="14.25" customHeight="1">
      <c r="B16" s="50">
        <v>190.02</v>
      </c>
      <c r="C16" s="50">
        <v>193.81</v>
      </c>
      <c r="D16" s="50">
        <v>180.49</v>
      </c>
      <c r="E16" s="52"/>
      <c r="F16" s="50">
        <v>183.08</v>
      </c>
      <c r="G16" s="50">
        <v>206.59</v>
      </c>
      <c r="H16" s="50">
        <v>138.51</v>
      </c>
      <c r="I16" s="44"/>
      <c r="L16" s="15" t="s">
        <v>46</v>
      </c>
      <c r="M16" s="15" t="s">
        <v>49</v>
      </c>
      <c r="N16" s="15" t="s">
        <v>46</v>
      </c>
      <c r="O16" s="15" t="s">
        <v>49</v>
      </c>
    </row>
    <row r="17" ht="14.25" customHeight="1">
      <c r="B17" s="50"/>
      <c r="C17" s="50"/>
      <c r="D17" s="50"/>
      <c r="E17" s="52"/>
      <c r="F17" s="50"/>
      <c r="G17" s="50"/>
      <c r="H17" s="50"/>
      <c r="I17" s="44"/>
      <c r="J17" s="55"/>
      <c r="K17" s="18" t="s">
        <v>47</v>
      </c>
      <c r="L17" s="18">
        <f>COUNT(B3:B136)</f>
        <v>78</v>
      </c>
      <c r="M17" s="18">
        <f>COUNT(F3:F136)</f>
        <v>43</v>
      </c>
      <c r="N17" s="18">
        <f>COUNT(Q3:Q100)</f>
        <v>4</v>
      </c>
      <c r="O17" s="18">
        <f>COUNT(U3:U100)</f>
        <v>1</v>
      </c>
      <c r="P17" s="54"/>
    </row>
    <row r="18" ht="14.25" customHeight="1">
      <c r="B18" s="50"/>
      <c r="C18" s="50"/>
      <c r="D18" s="50"/>
      <c r="E18" s="52"/>
      <c r="F18" s="50"/>
      <c r="G18" s="50"/>
      <c r="H18" s="50"/>
      <c r="I18" s="44"/>
      <c r="J18" s="55"/>
      <c r="K18" s="18" t="s">
        <v>48</v>
      </c>
      <c r="L18" s="18">
        <f>COUNT(C3:C136)</f>
        <v>44</v>
      </c>
      <c r="M18" s="18">
        <f>COUNT(G3:G136)</f>
        <v>70</v>
      </c>
      <c r="N18" s="18">
        <f>COUNT(R3:R101)</f>
        <v>4</v>
      </c>
      <c r="O18" s="18">
        <f>COUNT(V3:V101)</f>
        <v>1</v>
      </c>
      <c r="P18" s="54"/>
    </row>
    <row r="19" ht="14.25" customHeight="1">
      <c r="B19" s="50"/>
      <c r="C19" s="50"/>
      <c r="D19" s="50"/>
      <c r="E19" s="52"/>
      <c r="F19" s="50"/>
      <c r="G19" s="50"/>
      <c r="H19" s="50"/>
      <c r="I19" s="44"/>
      <c r="J19" s="55"/>
      <c r="K19" s="18" t="s">
        <v>50</v>
      </c>
      <c r="L19" s="18">
        <f>COUNT(D3:D136)</f>
        <v>41</v>
      </c>
      <c r="M19" s="18">
        <f>COUNT(H3:H136)</f>
        <v>88</v>
      </c>
      <c r="N19" s="18">
        <f>COUNT(S3:S102)</f>
        <v>4</v>
      </c>
      <c r="O19" s="18">
        <f>COUNT(W3:W102)</f>
        <v>1</v>
      </c>
      <c r="P19" s="54"/>
    </row>
    <row r="20" ht="14.25" customHeight="1">
      <c r="B20" s="50"/>
      <c r="C20" s="50"/>
      <c r="D20" s="50"/>
      <c r="E20" s="52"/>
      <c r="F20" s="50"/>
      <c r="G20" s="50"/>
      <c r="H20" s="50"/>
      <c r="I20" s="44"/>
      <c r="J20" s="55"/>
      <c r="P20" s="54"/>
    </row>
    <row r="21" ht="14.25" customHeight="1">
      <c r="B21" s="50"/>
      <c r="C21" s="50"/>
      <c r="D21" s="50"/>
      <c r="E21" s="52"/>
      <c r="F21" s="50"/>
      <c r="G21" s="50"/>
      <c r="H21" s="50"/>
      <c r="I21" s="44"/>
      <c r="J21" s="55"/>
      <c r="L21" s="65"/>
      <c r="M21" s="65"/>
      <c r="N21" s="65"/>
      <c r="O21" s="65"/>
      <c r="P21" s="54"/>
    </row>
    <row r="22" ht="14.25" customHeight="1">
      <c r="B22" s="50"/>
      <c r="C22" s="50"/>
      <c r="D22" s="50"/>
      <c r="E22" s="52"/>
      <c r="F22" s="50"/>
      <c r="G22" s="50"/>
      <c r="H22" s="50"/>
      <c r="I22" s="44"/>
      <c r="J22" s="66" t="s">
        <v>91</v>
      </c>
      <c r="L22" s="65"/>
      <c r="M22" s="65"/>
      <c r="P22" s="54"/>
    </row>
    <row r="23" ht="14.25" customHeight="1">
      <c r="B23" s="50">
        <v>169.41</v>
      </c>
      <c r="C23" s="50">
        <v>189.88</v>
      </c>
      <c r="D23" s="50">
        <v>182.68</v>
      </c>
      <c r="E23" s="52"/>
      <c r="F23" s="50">
        <v>164.55</v>
      </c>
      <c r="G23" s="50">
        <v>185.69</v>
      </c>
      <c r="H23" s="50">
        <v>127.28</v>
      </c>
      <c r="I23" s="44"/>
      <c r="J23" s="55"/>
      <c r="N23" s="15" t="s">
        <v>46</v>
      </c>
      <c r="O23" s="15" t="s">
        <v>49</v>
      </c>
      <c r="P23" s="54"/>
    </row>
    <row r="24" ht="14.25" customHeight="1">
      <c r="B24" s="50">
        <v>157.47</v>
      </c>
      <c r="C24" s="50">
        <v>185.27</v>
      </c>
      <c r="D24" s="50">
        <v>200.74</v>
      </c>
      <c r="E24" s="52"/>
      <c r="F24" s="50">
        <v>187.19</v>
      </c>
      <c r="G24" s="50">
        <v>141.73</v>
      </c>
      <c r="H24" s="50">
        <v>204.95</v>
      </c>
      <c r="I24" s="44"/>
      <c r="K24" s="18" t="s">
        <v>47</v>
      </c>
      <c r="N24" s="26">
        <f t="shared" ref="N24:O24" si="3">N17/L17</f>
        <v>0.05128205128</v>
      </c>
      <c r="O24" s="26">
        <f t="shared" si="3"/>
        <v>0.02325581395</v>
      </c>
      <c r="P24" s="54"/>
    </row>
    <row r="25" ht="14.25" customHeight="1">
      <c r="B25" s="50">
        <v>169.06</v>
      </c>
      <c r="C25" s="50">
        <v>152.27</v>
      </c>
      <c r="D25" s="50">
        <v>171.98</v>
      </c>
      <c r="E25" s="52"/>
      <c r="F25" s="50">
        <v>185.64</v>
      </c>
      <c r="G25" s="50">
        <v>202.31</v>
      </c>
      <c r="H25" s="50">
        <v>183.65</v>
      </c>
      <c r="I25" s="44"/>
      <c r="K25" s="18" t="s">
        <v>48</v>
      </c>
      <c r="N25" s="26">
        <f t="shared" ref="N25:O25" si="4">N18/L18</f>
        <v>0.09090909091</v>
      </c>
      <c r="O25" s="26">
        <f t="shared" si="4"/>
        <v>0.01428571429</v>
      </c>
    </row>
    <row r="26" ht="14.25" customHeight="1">
      <c r="B26" s="50">
        <v>172.46</v>
      </c>
      <c r="C26" s="50">
        <v>182.98</v>
      </c>
      <c r="D26" s="50">
        <v>216.86</v>
      </c>
      <c r="E26" s="52"/>
      <c r="F26" s="50">
        <v>122.61</v>
      </c>
      <c r="G26" s="50">
        <v>127.17</v>
      </c>
      <c r="H26" s="50">
        <v>196.13</v>
      </c>
      <c r="I26" s="44"/>
      <c r="K26" s="18" t="s">
        <v>50</v>
      </c>
      <c r="N26" s="26">
        <f t="shared" ref="N26:O26" si="5">N19/L19</f>
        <v>0.09756097561</v>
      </c>
      <c r="O26" s="26">
        <f t="shared" si="5"/>
        <v>0.01136363636</v>
      </c>
    </row>
    <row r="27" ht="14.25" customHeight="1">
      <c r="B27" s="50">
        <v>174.33</v>
      </c>
      <c r="C27" s="50">
        <v>173.06</v>
      </c>
      <c r="D27" s="50">
        <v>190.77</v>
      </c>
      <c r="E27" s="52"/>
      <c r="F27" s="50">
        <v>176.19</v>
      </c>
      <c r="G27" s="50">
        <v>193.33</v>
      </c>
      <c r="H27" s="50">
        <v>185.59</v>
      </c>
      <c r="I27" s="44"/>
      <c r="K27" s="67" t="s">
        <v>92</v>
      </c>
      <c r="N27" s="68">
        <f t="shared" ref="N27:O27" si="6">AVERAGE(N24:N26)</f>
        <v>0.0799173726</v>
      </c>
      <c r="O27" s="68">
        <f t="shared" si="6"/>
        <v>0.01630172153</v>
      </c>
    </row>
    <row r="28" ht="14.25" customHeight="1">
      <c r="B28" s="50">
        <v>169.98</v>
      </c>
      <c r="C28" s="50">
        <v>196.45</v>
      </c>
      <c r="D28" s="50">
        <v>198.11</v>
      </c>
      <c r="E28" s="52"/>
      <c r="F28" s="50">
        <v>190.3</v>
      </c>
      <c r="G28" s="50">
        <v>198.44</v>
      </c>
      <c r="H28" s="50">
        <v>196.82</v>
      </c>
      <c r="I28" s="44"/>
    </row>
    <row r="29" ht="14.25" customHeight="1">
      <c r="B29" s="50">
        <v>144.69</v>
      </c>
      <c r="C29" s="50">
        <v>154.28</v>
      </c>
      <c r="D29" s="50">
        <v>173.18</v>
      </c>
      <c r="E29" s="52"/>
      <c r="F29" s="50">
        <v>188.37</v>
      </c>
      <c r="G29" s="50">
        <v>190.81</v>
      </c>
      <c r="H29" s="50">
        <v>208.52</v>
      </c>
      <c r="I29" s="44"/>
    </row>
    <row r="30" ht="14.25" customHeight="1">
      <c r="B30" s="50">
        <v>151.91</v>
      </c>
      <c r="C30" s="50">
        <v>176.8</v>
      </c>
      <c r="D30" s="50">
        <v>124.56</v>
      </c>
      <c r="E30" s="52"/>
      <c r="F30" s="50">
        <v>124.74</v>
      </c>
      <c r="G30" s="50">
        <v>119.12</v>
      </c>
      <c r="H30" s="50">
        <v>192.44</v>
      </c>
      <c r="I30" s="44"/>
      <c r="J30" s="18" t="s">
        <v>76</v>
      </c>
      <c r="L30" s="15" t="s">
        <v>46</v>
      </c>
      <c r="M30" s="15" t="s">
        <v>49</v>
      </c>
    </row>
    <row r="31" ht="14.25" customHeight="1">
      <c r="B31" s="50">
        <v>192.32</v>
      </c>
      <c r="C31" s="50">
        <v>179.04</v>
      </c>
      <c r="D31" s="50">
        <v>211.84</v>
      </c>
      <c r="E31" s="52"/>
      <c r="F31" s="50">
        <v>170.34</v>
      </c>
      <c r="G31" s="50">
        <v>148.04</v>
      </c>
      <c r="H31" s="50">
        <v>189.3</v>
      </c>
      <c r="I31" s="44"/>
      <c r="K31" s="18" t="s">
        <v>47</v>
      </c>
      <c r="L31" s="18">
        <f>STDEV(B$3:B$54)</f>
        <v>22.36537805</v>
      </c>
      <c r="M31" s="18">
        <f>STDEV(F$3:F$54)</f>
        <v>22.17896296</v>
      </c>
    </row>
    <row r="32" ht="14.25" customHeight="1">
      <c r="B32" s="50">
        <v>212.2</v>
      </c>
      <c r="C32" s="50">
        <v>160.61</v>
      </c>
      <c r="D32" s="50">
        <v>197.82</v>
      </c>
      <c r="E32" s="52"/>
      <c r="F32" s="50">
        <v>190.99</v>
      </c>
      <c r="G32" s="50">
        <v>164.99</v>
      </c>
      <c r="H32" s="50">
        <v>180.61</v>
      </c>
      <c r="I32" s="44"/>
      <c r="K32" s="18" t="s">
        <v>48</v>
      </c>
      <c r="L32" s="18">
        <f>STDEV(C$3:C$54)</f>
        <v>19.05172144</v>
      </c>
      <c r="M32" s="18">
        <f>STDEV(G$3:G$54)</f>
        <v>28.83044448</v>
      </c>
    </row>
    <row r="33" ht="14.25" customHeight="1">
      <c r="B33" s="50">
        <v>166.98</v>
      </c>
      <c r="C33" s="50">
        <v>183.93</v>
      </c>
      <c r="D33" s="50">
        <v>208.61</v>
      </c>
      <c r="E33" s="52"/>
      <c r="F33" s="50">
        <v>182.37</v>
      </c>
      <c r="G33" s="50">
        <v>214.87</v>
      </c>
      <c r="H33" s="50">
        <v>154.99</v>
      </c>
      <c r="I33" s="44"/>
      <c r="K33" s="18" t="s">
        <v>50</v>
      </c>
      <c r="L33" s="18">
        <f>STDEV(D$3:D$54)</f>
        <v>23.34673069</v>
      </c>
      <c r="M33" s="18">
        <f>STDEV(H$3:H$54)</f>
        <v>21.84161316</v>
      </c>
    </row>
    <row r="34" ht="14.25" customHeight="1">
      <c r="B34" s="50">
        <v>143.07</v>
      </c>
      <c r="C34" s="50">
        <v>165.38</v>
      </c>
      <c r="D34" s="50">
        <v>181.29</v>
      </c>
      <c r="E34" s="52"/>
      <c r="F34" s="50">
        <v>192.13</v>
      </c>
      <c r="G34" s="50">
        <v>164.72</v>
      </c>
      <c r="H34" s="50">
        <v>154.14</v>
      </c>
      <c r="I34" s="44"/>
    </row>
    <row r="35" ht="14.25" customHeight="1">
      <c r="B35" s="50">
        <v>140.91</v>
      </c>
      <c r="C35" s="50">
        <v>218.1</v>
      </c>
      <c r="D35" s="50">
        <v>200.02</v>
      </c>
      <c r="E35" s="52"/>
      <c r="F35" s="50">
        <v>130.89</v>
      </c>
      <c r="G35" s="50">
        <v>179.06</v>
      </c>
      <c r="H35" s="50">
        <v>173.73</v>
      </c>
      <c r="I35" s="44"/>
    </row>
    <row r="36" ht="14.25" customHeight="1">
      <c r="B36" s="50">
        <v>193.16</v>
      </c>
      <c r="C36" s="50">
        <v>186.22</v>
      </c>
      <c r="D36" s="50">
        <v>205.3</v>
      </c>
      <c r="E36" s="52"/>
      <c r="F36" s="50">
        <v>121.81</v>
      </c>
      <c r="G36" s="50">
        <v>191.61</v>
      </c>
      <c r="H36" s="50">
        <v>172.17</v>
      </c>
      <c r="I36" s="44"/>
    </row>
    <row r="37" ht="14.25" customHeight="1">
      <c r="B37" s="50">
        <v>185.15</v>
      </c>
      <c r="C37" s="50">
        <v>182.63</v>
      </c>
      <c r="D37" s="50">
        <v>193.5</v>
      </c>
      <c r="E37" s="52"/>
      <c r="F37" s="50">
        <v>152.1</v>
      </c>
      <c r="G37" s="50">
        <v>182.77</v>
      </c>
      <c r="H37" s="50">
        <v>154.96</v>
      </c>
      <c r="I37" s="44"/>
      <c r="L37" s="15" t="s">
        <v>46</v>
      </c>
      <c r="M37" s="15" t="s">
        <v>49</v>
      </c>
    </row>
    <row r="38" ht="14.25" customHeight="1">
      <c r="B38" s="50">
        <v>184.2</v>
      </c>
      <c r="C38" s="50">
        <v>209.93</v>
      </c>
      <c r="D38" s="50">
        <v>199.44</v>
      </c>
      <c r="E38" s="52"/>
      <c r="F38" s="50">
        <v>190.64</v>
      </c>
      <c r="G38" s="50">
        <v>168.32</v>
      </c>
      <c r="H38" s="50">
        <v>204.51</v>
      </c>
      <c r="I38" s="44"/>
      <c r="K38" s="18" t="s">
        <v>47</v>
      </c>
      <c r="L38" s="58">
        <f t="shared" ref="L38:M38" si="7">(L31/L3)</f>
        <v>0.1231365839</v>
      </c>
      <c r="M38" s="58">
        <f t="shared" si="7"/>
        <v>0.1265648702</v>
      </c>
    </row>
    <row r="39" ht="14.25" customHeight="1">
      <c r="B39" s="50">
        <v>161.65</v>
      </c>
      <c r="C39" s="50">
        <v>215.11</v>
      </c>
      <c r="D39" s="50">
        <v>167.74</v>
      </c>
      <c r="E39" s="52"/>
      <c r="F39" s="50">
        <v>179.61</v>
      </c>
      <c r="G39" s="50">
        <v>206.47</v>
      </c>
      <c r="H39" s="50">
        <v>192.47</v>
      </c>
      <c r="I39" s="44"/>
      <c r="K39" s="18" t="s">
        <v>48</v>
      </c>
      <c r="L39" s="58">
        <f t="shared" ref="L39:M39" si="8">(L32/L4)</f>
        <v>0.1014814988</v>
      </c>
      <c r="M39" s="58">
        <f t="shared" si="8"/>
        <v>0.1663262193</v>
      </c>
    </row>
    <row r="40" ht="14.25" customHeight="1">
      <c r="B40" s="50">
        <v>141.06</v>
      </c>
      <c r="C40" s="50">
        <v>206.41</v>
      </c>
      <c r="D40" s="50">
        <v>148.13</v>
      </c>
      <c r="E40" s="52"/>
      <c r="F40" s="50">
        <v>193.51</v>
      </c>
      <c r="G40" s="50">
        <v>177.07</v>
      </c>
      <c r="H40" s="50">
        <v>179.44</v>
      </c>
      <c r="I40" s="44"/>
      <c r="J40" s="1" t="s">
        <v>77</v>
      </c>
      <c r="K40" s="18" t="s">
        <v>50</v>
      </c>
      <c r="L40" s="58">
        <f t="shared" ref="L40:M40" si="9">(L33/L5)</f>
        <v>0.1236526208</v>
      </c>
      <c r="M40" s="58">
        <f t="shared" si="9"/>
        <v>0.1236119481</v>
      </c>
    </row>
    <row r="41" ht="14.25" customHeight="1">
      <c r="B41" s="50">
        <v>199.25</v>
      </c>
      <c r="C41" s="50">
        <v>145.4</v>
      </c>
      <c r="D41" s="50">
        <v>190.76</v>
      </c>
      <c r="E41" s="52"/>
      <c r="F41" s="50">
        <v>161.66</v>
      </c>
      <c r="G41" s="50">
        <v>178.21</v>
      </c>
      <c r="H41" s="50">
        <v>164.53</v>
      </c>
      <c r="I41" s="44"/>
      <c r="L41" s="58"/>
      <c r="M41" s="58"/>
    </row>
    <row r="42" ht="14.25" customHeight="1">
      <c r="B42" s="50">
        <v>182.82</v>
      </c>
      <c r="C42" s="50">
        <v>197.81</v>
      </c>
      <c r="D42" s="50">
        <v>160.32</v>
      </c>
      <c r="E42" s="52"/>
      <c r="F42" s="50">
        <v>203.29</v>
      </c>
      <c r="G42" s="50">
        <v>111.47</v>
      </c>
      <c r="H42" s="50">
        <v>203.04</v>
      </c>
      <c r="I42" s="44"/>
      <c r="L42" s="58"/>
      <c r="M42" s="58"/>
    </row>
    <row r="43" ht="14.25" customHeight="1">
      <c r="B43" s="50">
        <v>205.68</v>
      </c>
      <c r="C43" s="50">
        <v>197.29</v>
      </c>
      <c r="D43" s="50">
        <v>180.02</v>
      </c>
      <c r="E43" s="52"/>
      <c r="F43" s="50">
        <v>191.21</v>
      </c>
      <c r="G43" s="50">
        <v>199.64</v>
      </c>
      <c r="H43" s="50">
        <v>197.26</v>
      </c>
      <c r="I43" s="44"/>
    </row>
    <row r="44" ht="14.25" customHeight="1">
      <c r="B44" s="50">
        <v>171.02</v>
      </c>
      <c r="C44" s="50">
        <v>181.93</v>
      </c>
      <c r="D44" s="50">
        <v>207.87</v>
      </c>
      <c r="E44" s="52"/>
      <c r="F44" s="50">
        <v>184.08</v>
      </c>
      <c r="G44" s="50">
        <v>176.21</v>
      </c>
      <c r="H44" s="50">
        <v>158.04</v>
      </c>
      <c r="I44" s="44"/>
    </row>
    <row r="45" ht="14.25" customHeight="1">
      <c r="B45" s="50">
        <v>197.4</v>
      </c>
      <c r="C45" s="50">
        <v>179.47</v>
      </c>
      <c r="D45" s="50">
        <v>205.69</v>
      </c>
      <c r="E45" s="52"/>
      <c r="F45" s="50">
        <v>179.28</v>
      </c>
      <c r="G45" s="50">
        <v>176.94</v>
      </c>
      <c r="H45" s="50">
        <v>176.32</v>
      </c>
      <c r="I45" s="44"/>
    </row>
    <row r="46" ht="14.25" customHeight="1">
      <c r="B46" s="50">
        <v>162.79</v>
      </c>
      <c r="C46" s="50">
        <v>206.44</v>
      </c>
      <c r="D46" s="50">
        <v>209.12</v>
      </c>
      <c r="E46" s="52"/>
      <c r="F46" s="50">
        <v>200.97</v>
      </c>
      <c r="G46" s="50">
        <v>216.25</v>
      </c>
      <c r="H46" s="50">
        <v>186.95</v>
      </c>
      <c r="I46" s="44"/>
    </row>
    <row r="47" ht="14.25" customHeight="1">
      <c r="B47" s="50">
        <v>144.35</v>
      </c>
      <c r="C47" s="50">
        <v>186.57</v>
      </c>
      <c r="D47" s="50">
        <v>195.45</v>
      </c>
      <c r="E47" s="52"/>
      <c r="F47" s="50">
        <v>189.53</v>
      </c>
      <c r="G47" s="50">
        <v>156.6</v>
      </c>
      <c r="H47" s="50">
        <v>201.4</v>
      </c>
      <c r="I47" s="44"/>
    </row>
    <row r="48" ht="14.25" customHeight="1">
      <c r="B48" s="50">
        <v>201.8</v>
      </c>
      <c r="C48" s="50">
        <v>209.81</v>
      </c>
      <c r="D48" s="50">
        <v>184.68</v>
      </c>
      <c r="E48" s="52"/>
      <c r="F48" s="50">
        <v>183.82</v>
      </c>
      <c r="G48" s="50">
        <v>126.05</v>
      </c>
      <c r="H48" s="50">
        <v>156.88</v>
      </c>
      <c r="I48" s="44"/>
    </row>
    <row r="49" ht="14.25" customHeight="1">
      <c r="B49" s="50">
        <v>178.33</v>
      </c>
      <c r="C49" s="50">
        <v>185.03</v>
      </c>
      <c r="D49" s="50">
        <v>193.71</v>
      </c>
      <c r="E49" s="52"/>
      <c r="F49" s="50">
        <v>189.78</v>
      </c>
      <c r="G49" s="50">
        <v>128.34</v>
      </c>
      <c r="H49" s="50">
        <v>162.98</v>
      </c>
      <c r="I49" s="44"/>
    </row>
    <row r="50" ht="14.25" customHeight="1">
      <c r="B50" s="50">
        <v>209.93</v>
      </c>
      <c r="C50" s="50">
        <v>156.45</v>
      </c>
      <c r="D50" s="57"/>
      <c r="E50" s="52"/>
      <c r="F50" s="50">
        <v>168.04</v>
      </c>
      <c r="G50" s="50">
        <v>165.54</v>
      </c>
      <c r="H50" s="50">
        <v>119.63</v>
      </c>
      <c r="I50" s="44"/>
    </row>
    <row r="51" ht="14.25" customHeight="1">
      <c r="B51" s="50">
        <v>215.11</v>
      </c>
      <c r="C51" s="50">
        <v>174.23</v>
      </c>
      <c r="D51" s="57"/>
      <c r="E51" s="52"/>
      <c r="F51" s="50">
        <v>169.34</v>
      </c>
      <c r="G51" s="50">
        <v>207.27</v>
      </c>
      <c r="H51" s="50">
        <v>179.5</v>
      </c>
      <c r="I51" s="44"/>
    </row>
    <row r="52" ht="14.25" customHeight="1">
      <c r="B52" s="50">
        <v>206.41</v>
      </c>
      <c r="C52" s="50">
        <v>200.12</v>
      </c>
      <c r="D52" s="57"/>
      <c r="E52" s="52"/>
      <c r="F52" s="62"/>
      <c r="G52" s="50">
        <v>148.49</v>
      </c>
      <c r="H52" s="50">
        <v>133.68</v>
      </c>
      <c r="I52" s="44"/>
    </row>
    <row r="53" ht="14.25" customHeight="1">
      <c r="B53" s="50">
        <v>145.4</v>
      </c>
      <c r="C53" s="57"/>
      <c r="D53" s="57"/>
      <c r="E53" s="52"/>
      <c r="F53" s="62"/>
      <c r="G53" s="50">
        <v>192.4</v>
      </c>
      <c r="H53" s="50">
        <v>197.82</v>
      </c>
      <c r="I53" s="44"/>
    </row>
    <row r="54" ht="14.25" customHeight="1">
      <c r="B54" s="50">
        <v>197.81</v>
      </c>
      <c r="C54" s="57"/>
      <c r="D54" s="57"/>
      <c r="E54" s="52"/>
      <c r="F54" s="62"/>
      <c r="G54" s="50">
        <v>195.94</v>
      </c>
      <c r="H54" s="50">
        <v>172.43</v>
      </c>
      <c r="I54" s="44"/>
    </row>
    <row r="55" ht="14.25" customHeight="1">
      <c r="B55" s="50">
        <v>177.39</v>
      </c>
      <c r="C55" s="57"/>
      <c r="D55" s="57"/>
      <c r="E55" s="52"/>
      <c r="F55" s="62"/>
      <c r="G55" s="50">
        <v>130.07</v>
      </c>
      <c r="H55" s="50">
        <v>172.83</v>
      </c>
      <c r="I55" s="44"/>
    </row>
    <row r="56" ht="14.25" customHeight="1">
      <c r="B56" s="50">
        <v>196.71</v>
      </c>
      <c r="C56" s="57"/>
      <c r="D56" s="57"/>
      <c r="E56" s="52"/>
      <c r="F56" s="62"/>
      <c r="G56" s="50">
        <v>190.15</v>
      </c>
      <c r="H56" s="50">
        <v>198.12</v>
      </c>
      <c r="I56" s="44"/>
    </row>
    <row r="57" ht="14.25" customHeight="1">
      <c r="B57" s="50">
        <v>203.21</v>
      </c>
      <c r="C57" s="57"/>
      <c r="D57" s="57"/>
      <c r="E57" s="52"/>
      <c r="F57" s="62"/>
      <c r="G57" s="50">
        <v>179.43</v>
      </c>
      <c r="H57" s="50">
        <v>198.39</v>
      </c>
      <c r="I57" s="44"/>
    </row>
    <row r="58" ht="14.25" customHeight="1">
      <c r="B58" s="50">
        <v>210.05</v>
      </c>
      <c r="C58" s="57"/>
      <c r="D58" s="57"/>
      <c r="E58" s="52"/>
      <c r="F58" s="62"/>
      <c r="G58" s="50">
        <v>186.24</v>
      </c>
      <c r="H58" s="50">
        <v>128.82</v>
      </c>
      <c r="I58" s="44"/>
    </row>
    <row r="59" ht="14.25" customHeight="1">
      <c r="B59" s="50">
        <v>197.21</v>
      </c>
      <c r="C59" s="57"/>
      <c r="D59" s="57"/>
      <c r="E59" s="52"/>
      <c r="F59" s="62"/>
      <c r="G59" s="50">
        <v>192.98</v>
      </c>
      <c r="H59" s="50">
        <v>134.83</v>
      </c>
      <c r="I59" s="44"/>
    </row>
    <row r="60" ht="14.25" customHeight="1">
      <c r="B60" s="50">
        <v>194.02</v>
      </c>
      <c r="C60" s="57"/>
      <c r="D60" s="57"/>
      <c r="E60" s="52"/>
      <c r="F60" s="62"/>
      <c r="G60" s="50">
        <v>187.13</v>
      </c>
      <c r="H60" s="50">
        <v>173.9</v>
      </c>
      <c r="I60" s="44"/>
    </row>
    <row r="61" ht="14.25" customHeight="1">
      <c r="B61" s="50">
        <v>199.9</v>
      </c>
      <c r="C61" s="57"/>
      <c r="D61" s="57"/>
      <c r="E61" s="52"/>
      <c r="F61" s="62"/>
      <c r="G61" s="50">
        <v>171.69</v>
      </c>
      <c r="H61" s="50">
        <v>157.16</v>
      </c>
      <c r="I61" s="44"/>
    </row>
    <row r="62" ht="14.25" customHeight="1">
      <c r="B62" s="50">
        <v>113.95</v>
      </c>
      <c r="C62" s="57"/>
      <c r="D62" s="57"/>
      <c r="E62" s="52"/>
      <c r="F62" s="57"/>
      <c r="G62" s="50">
        <v>178.36</v>
      </c>
      <c r="H62" s="50">
        <v>180.7</v>
      </c>
      <c r="I62" s="44"/>
    </row>
    <row r="63" ht="14.25" customHeight="1">
      <c r="B63" s="50">
        <v>197.68</v>
      </c>
      <c r="C63" s="57"/>
      <c r="D63" s="57"/>
      <c r="E63" s="52"/>
      <c r="F63" s="57"/>
      <c r="G63" s="50">
        <v>191.28</v>
      </c>
      <c r="H63" s="50">
        <v>120.69</v>
      </c>
      <c r="I63" s="44"/>
    </row>
    <row r="64" ht="14.25" customHeight="1">
      <c r="B64" s="50">
        <v>151.93</v>
      </c>
      <c r="C64" s="57"/>
      <c r="D64" s="57"/>
      <c r="E64" s="52"/>
      <c r="F64" s="57"/>
      <c r="G64" s="50">
        <v>187.68</v>
      </c>
      <c r="H64" s="50">
        <v>119.05</v>
      </c>
      <c r="I64" s="44"/>
    </row>
    <row r="65" ht="14.25" customHeight="1">
      <c r="B65" s="50">
        <v>101.63</v>
      </c>
      <c r="C65" s="57"/>
      <c r="D65" s="57"/>
      <c r="E65" s="52"/>
      <c r="F65" s="57"/>
      <c r="G65" s="50">
        <v>130.49</v>
      </c>
      <c r="H65" s="50">
        <v>140.22</v>
      </c>
      <c r="I65" s="44"/>
    </row>
    <row r="66" ht="14.25" customHeight="1">
      <c r="B66" s="50">
        <v>175.76</v>
      </c>
      <c r="C66" s="57"/>
      <c r="D66" s="57"/>
      <c r="E66" s="52"/>
      <c r="F66" s="57"/>
      <c r="G66" s="50">
        <v>194.08</v>
      </c>
      <c r="H66" s="50">
        <v>129.15</v>
      </c>
      <c r="I66" s="44"/>
    </row>
    <row r="67" ht="14.25" customHeight="1">
      <c r="B67" s="50">
        <v>178.12</v>
      </c>
      <c r="C67" s="57"/>
      <c r="D67" s="57"/>
      <c r="E67" s="52"/>
      <c r="F67" s="57"/>
      <c r="G67" s="50">
        <v>193.68</v>
      </c>
      <c r="H67" s="50">
        <v>182.59</v>
      </c>
      <c r="I67" s="44"/>
    </row>
    <row r="68" ht="14.25" customHeight="1">
      <c r="B68" s="50">
        <v>180.09</v>
      </c>
      <c r="C68" s="57"/>
      <c r="D68" s="57"/>
      <c r="E68" s="52"/>
      <c r="F68" s="57"/>
      <c r="G68" s="50">
        <v>195.28</v>
      </c>
      <c r="H68" s="50">
        <v>176.16</v>
      </c>
      <c r="I68" s="44"/>
    </row>
    <row r="69" ht="14.25" customHeight="1">
      <c r="B69" s="50">
        <v>192.01</v>
      </c>
      <c r="C69" s="57"/>
      <c r="D69" s="57"/>
      <c r="E69" s="52"/>
      <c r="F69" s="57"/>
      <c r="G69" s="50">
        <v>128.57</v>
      </c>
      <c r="H69" s="50">
        <v>122.76</v>
      </c>
      <c r="I69" s="44"/>
    </row>
    <row r="70" ht="14.25" customHeight="1">
      <c r="B70" s="50">
        <v>125.09</v>
      </c>
      <c r="C70" s="57"/>
      <c r="D70" s="57"/>
      <c r="E70" s="52"/>
      <c r="F70" s="57"/>
      <c r="G70" s="50">
        <v>200.44</v>
      </c>
      <c r="H70" s="50">
        <v>182.88</v>
      </c>
      <c r="I70" s="44"/>
    </row>
    <row r="71" ht="14.25" customHeight="1">
      <c r="B71" s="50">
        <v>156.92</v>
      </c>
      <c r="C71" s="57"/>
      <c r="D71" s="57"/>
      <c r="E71" s="52"/>
      <c r="F71" s="57"/>
      <c r="G71" s="50">
        <v>181.95</v>
      </c>
      <c r="H71" s="50">
        <v>180.61</v>
      </c>
      <c r="I71" s="44"/>
    </row>
    <row r="72" ht="14.25" customHeight="1">
      <c r="B72" s="50">
        <v>206.04</v>
      </c>
      <c r="C72" s="57"/>
      <c r="D72" s="57"/>
      <c r="E72" s="52"/>
      <c r="F72" s="57"/>
      <c r="G72" s="50">
        <v>161.02</v>
      </c>
      <c r="H72" s="50">
        <v>164.28</v>
      </c>
      <c r="I72" s="44"/>
    </row>
    <row r="73" ht="14.25" customHeight="1">
      <c r="B73" s="50">
        <v>151.83</v>
      </c>
      <c r="C73" s="57"/>
      <c r="D73" s="57"/>
      <c r="E73" s="52"/>
      <c r="F73" s="57"/>
      <c r="G73" s="50">
        <v>163.59</v>
      </c>
      <c r="H73" s="50">
        <v>192.2</v>
      </c>
      <c r="I73" s="44"/>
    </row>
    <row r="74" ht="14.25" customHeight="1">
      <c r="B74" s="50">
        <v>116.43</v>
      </c>
      <c r="C74" s="57"/>
      <c r="D74" s="57"/>
      <c r="E74" s="52"/>
      <c r="F74" s="57"/>
      <c r="G74" s="50">
        <v>196.73</v>
      </c>
      <c r="H74" s="50">
        <v>182.7</v>
      </c>
      <c r="I74" s="44"/>
    </row>
    <row r="75" ht="14.25" customHeight="1">
      <c r="B75" s="50">
        <v>132.53</v>
      </c>
      <c r="C75" s="57"/>
      <c r="D75" s="57"/>
      <c r="E75" s="52"/>
      <c r="F75" s="57"/>
      <c r="G75" s="50">
        <v>195.54</v>
      </c>
      <c r="H75" s="50">
        <v>182.96</v>
      </c>
      <c r="I75" s="44"/>
    </row>
    <row r="76" ht="14.25" customHeight="1">
      <c r="B76" s="50">
        <v>188.91</v>
      </c>
      <c r="C76" s="57"/>
      <c r="D76" s="57"/>
      <c r="E76" s="52"/>
      <c r="F76" s="57"/>
      <c r="G76" s="50">
        <v>156.08</v>
      </c>
      <c r="H76" s="50">
        <v>160.37</v>
      </c>
      <c r="I76" s="44"/>
    </row>
    <row r="77" ht="14.25" customHeight="1">
      <c r="B77" s="50">
        <v>195.22</v>
      </c>
      <c r="C77" s="57"/>
      <c r="D77" s="57"/>
      <c r="E77" s="52"/>
      <c r="F77" s="57"/>
      <c r="G77" s="50">
        <v>178.02</v>
      </c>
      <c r="H77" s="50">
        <v>181.46</v>
      </c>
      <c r="I77" s="44"/>
    </row>
    <row r="78" ht="14.25" customHeight="1">
      <c r="B78" s="50">
        <v>172.38</v>
      </c>
      <c r="C78" s="57"/>
      <c r="D78" s="57"/>
      <c r="E78" s="52"/>
      <c r="F78" s="57"/>
      <c r="G78" s="50">
        <v>138.74</v>
      </c>
      <c r="H78" s="50">
        <v>187.86</v>
      </c>
      <c r="I78" s="44"/>
    </row>
    <row r="79" ht="14.25" customHeight="1">
      <c r="B79" s="50">
        <v>184.06</v>
      </c>
      <c r="C79" s="57"/>
      <c r="D79" s="57"/>
      <c r="E79" s="52"/>
      <c r="F79" s="57"/>
      <c r="G79" s="57"/>
      <c r="H79" s="50">
        <v>195.0</v>
      </c>
      <c r="I79" s="44"/>
    </row>
    <row r="80" ht="14.25" customHeight="1">
      <c r="B80" s="50">
        <v>107.96</v>
      </c>
      <c r="C80" s="57"/>
      <c r="D80" s="57"/>
      <c r="E80" s="52"/>
      <c r="F80" s="57"/>
      <c r="G80" s="57"/>
      <c r="H80" s="50">
        <v>178.86</v>
      </c>
      <c r="I80" s="44"/>
    </row>
    <row r="81" ht="14.25" customHeight="1">
      <c r="B81" s="50">
        <v>131.83</v>
      </c>
      <c r="C81" s="57"/>
      <c r="D81" s="57"/>
      <c r="E81" s="52"/>
      <c r="F81" s="57"/>
      <c r="G81" s="57"/>
      <c r="H81" s="50">
        <v>128.5</v>
      </c>
      <c r="I81" s="44"/>
    </row>
    <row r="82" ht="14.25" customHeight="1">
      <c r="B82" s="50">
        <v>159.52</v>
      </c>
      <c r="C82" s="57"/>
      <c r="D82" s="57"/>
      <c r="E82" s="52"/>
      <c r="F82" s="57"/>
      <c r="G82" s="57"/>
      <c r="H82" s="50">
        <v>182.74</v>
      </c>
      <c r="I82" s="44"/>
    </row>
    <row r="83" ht="14.25" customHeight="1">
      <c r="B83" s="50">
        <v>156.78</v>
      </c>
      <c r="C83" s="57"/>
      <c r="D83" s="57"/>
      <c r="E83" s="52"/>
      <c r="F83" s="57"/>
      <c r="G83" s="57"/>
      <c r="H83" s="50">
        <v>176.72</v>
      </c>
      <c r="I83" s="44"/>
    </row>
    <row r="84" ht="14.25" customHeight="1">
      <c r="B84" s="50">
        <v>195.5</v>
      </c>
      <c r="C84" s="57"/>
      <c r="D84" s="57"/>
      <c r="E84" s="52"/>
      <c r="F84" s="57"/>
      <c r="G84" s="57"/>
      <c r="H84" s="50">
        <v>135.42</v>
      </c>
      <c r="I84" s="44"/>
    </row>
    <row r="85" ht="14.25" customHeight="1">
      <c r="B85" s="50">
        <v>195.37</v>
      </c>
      <c r="C85" s="57"/>
      <c r="D85" s="57"/>
      <c r="E85" s="52"/>
      <c r="F85" s="57"/>
      <c r="G85" s="57"/>
      <c r="H85" s="50">
        <v>186.75</v>
      </c>
      <c r="I85" s="44"/>
    </row>
    <row r="86" ht="14.25" customHeight="1">
      <c r="B86" s="50">
        <v>184.2</v>
      </c>
      <c r="C86" s="57"/>
      <c r="D86" s="57"/>
      <c r="E86" s="52"/>
      <c r="F86" s="57"/>
      <c r="G86" s="57"/>
      <c r="H86" s="50">
        <v>198.28</v>
      </c>
      <c r="I86" s="44"/>
    </row>
    <row r="87" ht="14.25" customHeight="1">
      <c r="B87" s="57"/>
      <c r="C87" s="57"/>
      <c r="D87" s="57"/>
      <c r="E87" s="52"/>
      <c r="F87" s="57"/>
      <c r="G87" s="57"/>
      <c r="H87" s="50">
        <v>199.24</v>
      </c>
      <c r="I87" s="44"/>
    </row>
    <row r="88" ht="14.25" customHeight="1">
      <c r="B88" s="57"/>
      <c r="C88" s="57"/>
      <c r="D88" s="57"/>
      <c r="E88" s="52"/>
      <c r="F88" s="57"/>
      <c r="G88" s="57"/>
      <c r="H88" s="50">
        <v>184.93</v>
      </c>
      <c r="I88" s="44"/>
    </row>
    <row r="89" ht="14.25" customHeight="1">
      <c r="B89" s="57"/>
      <c r="C89" s="57"/>
      <c r="D89" s="57"/>
      <c r="E89" s="52"/>
      <c r="F89" s="57"/>
      <c r="G89" s="57"/>
      <c r="H89" s="50">
        <v>158.91</v>
      </c>
      <c r="I89" s="44"/>
    </row>
    <row r="90" ht="14.25" customHeight="1">
      <c r="B90" s="57"/>
      <c r="C90" s="57"/>
      <c r="D90" s="57"/>
      <c r="E90" s="52"/>
      <c r="F90" s="57"/>
      <c r="G90" s="57"/>
      <c r="H90" s="50">
        <v>193.6</v>
      </c>
      <c r="I90" s="44"/>
    </row>
    <row r="91" ht="14.25" customHeight="1">
      <c r="B91" s="57"/>
      <c r="C91" s="57"/>
      <c r="D91" s="57"/>
      <c r="E91" s="52"/>
      <c r="F91" s="57"/>
      <c r="G91" s="57"/>
      <c r="H91" s="50">
        <v>141.36</v>
      </c>
      <c r="I91" s="44"/>
    </row>
    <row r="92" ht="14.25" customHeight="1">
      <c r="B92" s="57"/>
      <c r="C92" s="57"/>
      <c r="D92" s="57"/>
      <c r="E92" s="52"/>
      <c r="F92" s="57"/>
      <c r="G92" s="57"/>
      <c r="H92" s="50">
        <v>197.02</v>
      </c>
      <c r="I92" s="44"/>
    </row>
    <row r="93" ht="14.25" customHeight="1">
      <c r="B93" s="57"/>
      <c r="C93" s="57"/>
      <c r="D93" s="57"/>
      <c r="E93" s="52"/>
      <c r="F93" s="57"/>
      <c r="G93" s="57"/>
      <c r="H93" s="50">
        <v>196.65</v>
      </c>
      <c r="I93" s="44"/>
    </row>
    <row r="94" ht="14.25" customHeight="1">
      <c r="B94" s="57"/>
      <c r="C94" s="57"/>
      <c r="D94" s="57"/>
      <c r="E94" s="52"/>
      <c r="F94" s="57"/>
      <c r="G94" s="57"/>
      <c r="H94" s="50">
        <v>133.28</v>
      </c>
      <c r="I94" s="44"/>
    </row>
    <row r="95" ht="14.25" customHeight="1">
      <c r="B95" s="57"/>
      <c r="C95" s="57"/>
      <c r="D95" s="57"/>
      <c r="E95" s="52"/>
      <c r="F95" s="57"/>
      <c r="G95" s="57"/>
      <c r="H95" s="50">
        <v>171.31</v>
      </c>
      <c r="I95" s="44"/>
    </row>
    <row r="96" ht="14.25" customHeight="1">
      <c r="B96" s="57"/>
      <c r="C96" s="57"/>
      <c r="D96" s="57"/>
      <c r="E96" s="52"/>
      <c r="F96" s="57"/>
      <c r="G96" s="57"/>
      <c r="H96" s="50">
        <v>176.93</v>
      </c>
      <c r="I96" s="44"/>
    </row>
    <row r="97" ht="14.25" customHeight="1">
      <c r="E97" s="43"/>
      <c r="I97" s="44"/>
    </row>
    <row r="98" ht="14.25" customHeight="1">
      <c r="E98" s="43"/>
      <c r="I98" s="44"/>
    </row>
    <row r="99" ht="14.25" customHeight="1">
      <c r="E99" s="43"/>
      <c r="I99" s="44"/>
    </row>
    <row r="100" ht="14.25" customHeight="1">
      <c r="E100" s="43"/>
      <c r="I100" s="44"/>
    </row>
    <row r="101" ht="14.25" customHeight="1">
      <c r="E101" s="43"/>
      <c r="I101" s="44"/>
    </row>
    <row r="102" ht="14.25" customHeight="1">
      <c r="E102" s="43"/>
      <c r="I102" s="44"/>
    </row>
    <row r="103" ht="14.25" customHeight="1">
      <c r="E103" s="43"/>
      <c r="I103" s="44"/>
    </row>
    <row r="104" ht="14.25" customHeight="1">
      <c r="E104" s="43"/>
      <c r="I104" s="44"/>
    </row>
    <row r="105" ht="14.25" customHeight="1">
      <c r="E105" s="43"/>
      <c r="I105" s="44"/>
    </row>
    <row r="106" ht="14.25" customHeight="1">
      <c r="E106" s="43"/>
      <c r="I106" s="44"/>
    </row>
    <row r="107" ht="14.25" customHeight="1">
      <c r="E107" s="43"/>
      <c r="I107" s="44"/>
    </row>
    <row r="108" ht="14.25" customHeight="1">
      <c r="E108" s="43"/>
      <c r="I108" s="44"/>
    </row>
    <row r="109" ht="14.25" customHeight="1">
      <c r="E109" s="43"/>
      <c r="I109" s="44"/>
    </row>
    <row r="110" ht="14.25" customHeight="1">
      <c r="E110" s="43"/>
      <c r="I110" s="44"/>
    </row>
    <row r="111" ht="14.25" customHeight="1">
      <c r="E111" s="43"/>
      <c r="I111" s="44"/>
    </row>
    <row r="112" ht="14.25" customHeight="1">
      <c r="E112" s="43"/>
      <c r="I112" s="44"/>
    </row>
    <row r="113" ht="14.25" customHeight="1">
      <c r="E113" s="43"/>
      <c r="I113" s="44"/>
    </row>
    <row r="114" ht="14.25" customHeight="1">
      <c r="E114" s="43"/>
      <c r="I114" s="44"/>
    </row>
    <row r="115" ht="14.25" customHeight="1">
      <c r="E115" s="43"/>
      <c r="I115" s="44"/>
    </row>
    <row r="116" ht="14.25" customHeight="1">
      <c r="E116" s="43"/>
      <c r="I116" s="44"/>
    </row>
    <row r="117" ht="14.25" customHeight="1">
      <c r="E117" s="43"/>
      <c r="I117" s="44"/>
    </row>
    <row r="118" ht="14.25" customHeight="1">
      <c r="E118" s="43"/>
      <c r="I118" s="44"/>
    </row>
    <row r="119" ht="14.25" customHeight="1">
      <c r="E119" s="43"/>
      <c r="I119" s="44"/>
    </row>
    <row r="120" ht="14.25" customHeight="1">
      <c r="E120" s="43"/>
      <c r="I120" s="44"/>
    </row>
    <row r="121" ht="14.25" customHeight="1">
      <c r="E121" s="43"/>
      <c r="I121" s="44"/>
    </row>
    <row r="122" ht="14.25" customHeight="1">
      <c r="E122" s="43"/>
      <c r="I122" s="44"/>
    </row>
    <row r="123" ht="14.25" customHeight="1">
      <c r="E123" s="43"/>
      <c r="I123" s="44"/>
    </row>
    <row r="124" ht="14.25" customHeight="1">
      <c r="E124" s="43"/>
      <c r="I124" s="44"/>
    </row>
    <row r="125" ht="14.25" customHeight="1">
      <c r="E125" s="43"/>
      <c r="I125" s="44"/>
    </row>
    <row r="126" ht="14.25" customHeight="1">
      <c r="E126" s="43"/>
      <c r="I126" s="44"/>
    </row>
    <row r="127" ht="14.25" customHeight="1">
      <c r="E127" s="43"/>
      <c r="I127" s="44"/>
    </row>
    <row r="128" ht="14.25" customHeight="1">
      <c r="E128" s="43"/>
      <c r="I128" s="44"/>
    </row>
    <row r="129" ht="14.25" customHeight="1">
      <c r="E129" s="43"/>
      <c r="I129" s="44"/>
    </row>
    <row r="130" ht="14.25" customHeight="1">
      <c r="E130" s="43"/>
      <c r="I130" s="44"/>
    </row>
    <row r="131" ht="14.25" customHeight="1">
      <c r="E131" s="64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  <row r="1001" ht="14.25" customHeight="1">
      <c r="E1001" s="43"/>
      <c r="I1001" s="43"/>
    </row>
    <row r="1002" ht="14.25" customHeight="1">
      <c r="E1002" s="43"/>
      <c r="I1002" s="43"/>
    </row>
    <row r="1003" ht="14.25" customHeight="1">
      <c r="E1003" s="43"/>
      <c r="I1003" s="43"/>
    </row>
    <row r="1004" ht="14.25" customHeight="1">
      <c r="E1004" s="43"/>
      <c r="I1004" s="43"/>
    </row>
    <row r="1005" ht="14.25" customHeight="1">
      <c r="E1005" s="43"/>
      <c r="I1005" s="43"/>
    </row>
    <row r="1006" ht="14.25" customHeight="1">
      <c r="E1006" s="43"/>
      <c r="I1006" s="43"/>
    </row>
  </sheetData>
  <mergeCells count="4">
    <mergeCell ref="L1:M1"/>
    <mergeCell ref="N1:O1"/>
    <mergeCell ref="L15:M15"/>
    <mergeCell ref="N15:O1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14" width="13.57"/>
    <col customWidth="1" min="15" max="15" width="16.29"/>
    <col customWidth="1" min="16" max="29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9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65" t="s">
        <v>80</v>
      </c>
      <c r="N1" s="65" t="s">
        <v>81</v>
      </c>
      <c r="P1" s="65" t="s">
        <v>82</v>
      </c>
      <c r="Q1" s="42" t="s">
        <v>61</v>
      </c>
      <c r="R1" s="42" t="s">
        <v>62</v>
      </c>
      <c r="S1" s="42" t="s">
        <v>63</v>
      </c>
      <c r="T1" s="61"/>
      <c r="U1" s="42" t="s">
        <v>64</v>
      </c>
      <c r="V1" s="42" t="s">
        <v>65</v>
      </c>
      <c r="W1" s="42" t="s">
        <v>66</v>
      </c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70"/>
      <c r="F2" s="46" t="s">
        <v>70</v>
      </c>
      <c r="G2" s="46" t="s">
        <v>70</v>
      </c>
      <c r="H2" s="46" t="s">
        <v>70</v>
      </c>
      <c r="I2" s="48"/>
      <c r="J2" s="49"/>
      <c r="L2" s="15" t="s">
        <v>46</v>
      </c>
      <c r="M2" s="15" t="s">
        <v>49</v>
      </c>
      <c r="N2" s="15" t="s">
        <v>46</v>
      </c>
      <c r="O2" s="15" t="s">
        <v>49</v>
      </c>
      <c r="P2" s="15"/>
      <c r="Q2" s="46" t="s">
        <v>69</v>
      </c>
      <c r="R2" s="46" t="s">
        <v>69</v>
      </c>
      <c r="S2" s="46" t="s">
        <v>69</v>
      </c>
      <c r="T2" s="47"/>
      <c r="U2" s="46" t="s">
        <v>70</v>
      </c>
      <c r="V2" s="46" t="s">
        <v>70</v>
      </c>
      <c r="W2" s="46" t="s">
        <v>70</v>
      </c>
      <c r="X2" s="49"/>
      <c r="Y2" s="49"/>
      <c r="Z2" s="49"/>
      <c r="AA2" s="49"/>
      <c r="AB2" s="49"/>
      <c r="AC2" s="49"/>
    </row>
    <row r="3" ht="14.25" customHeight="1">
      <c r="B3" s="50">
        <v>209.15</v>
      </c>
      <c r="C3" s="50">
        <v>220.95</v>
      </c>
      <c r="D3" s="50">
        <v>214.59</v>
      </c>
      <c r="E3" s="52"/>
      <c r="F3" s="50">
        <v>198.65</v>
      </c>
      <c r="G3" s="50">
        <v>195.92</v>
      </c>
      <c r="H3" s="50">
        <v>183.97</v>
      </c>
      <c r="I3" s="44"/>
      <c r="K3" s="18" t="s">
        <v>47</v>
      </c>
      <c r="L3" s="18">
        <f>AVERAGE(B$3:B$54)</f>
        <v>201.1254545</v>
      </c>
      <c r="M3" s="18">
        <f>AVERAGE(F3:F111)</f>
        <v>194.5889286</v>
      </c>
      <c r="N3" s="18">
        <f>AVERAGE(Q3:Q56)</f>
        <v>280.03</v>
      </c>
      <c r="O3" s="18">
        <f>AVERAGE(U3:U56)</f>
        <v>223.7133333</v>
      </c>
      <c r="Q3" s="51">
        <v>237.13</v>
      </c>
      <c r="R3" s="51">
        <v>280.58</v>
      </c>
      <c r="S3" s="51">
        <v>275.47</v>
      </c>
      <c r="T3" s="57"/>
      <c r="U3" s="51">
        <v>240.59</v>
      </c>
      <c r="V3" s="51">
        <v>292.06</v>
      </c>
      <c r="W3" s="51">
        <v>205.22</v>
      </c>
    </row>
    <row r="4" ht="14.25" customHeight="1">
      <c r="B4" s="50">
        <v>196.73</v>
      </c>
      <c r="C4" s="50">
        <v>194.11</v>
      </c>
      <c r="D4" s="50">
        <v>208.93</v>
      </c>
      <c r="E4" s="52"/>
      <c r="F4" s="50">
        <v>195.93</v>
      </c>
      <c r="G4" s="50">
        <v>190.9</v>
      </c>
      <c r="H4" s="50">
        <v>193.33</v>
      </c>
      <c r="I4" s="44"/>
      <c r="K4" s="18" t="s">
        <v>48</v>
      </c>
      <c r="L4" s="18">
        <f>AVERAGE(C$3:C$54)</f>
        <v>206.6325</v>
      </c>
      <c r="M4" s="18">
        <f>AVERAGE(G$3:G$54)</f>
        <v>194.8329167</v>
      </c>
      <c r="N4" s="18">
        <f>AVERAGE(R3:R57)</f>
        <v>304.32</v>
      </c>
      <c r="O4" s="18">
        <f>AVERAGE(V3:V57)</f>
        <v>292.06</v>
      </c>
      <c r="Q4" s="51">
        <v>303.82</v>
      </c>
      <c r="R4" s="51">
        <v>328.06</v>
      </c>
      <c r="S4" s="51">
        <v>320.48</v>
      </c>
      <c r="T4" s="57"/>
      <c r="U4" s="51">
        <v>233.91</v>
      </c>
      <c r="V4" s="57"/>
      <c r="W4" s="50">
        <v>274.49</v>
      </c>
    </row>
    <row r="5" ht="14.25" customHeight="1">
      <c r="B5" s="50">
        <v>203.1</v>
      </c>
      <c r="C5" s="50">
        <v>201.58</v>
      </c>
      <c r="D5" s="50">
        <v>216.06</v>
      </c>
      <c r="E5" s="52"/>
      <c r="F5" s="50">
        <v>198.55</v>
      </c>
      <c r="G5" s="50">
        <v>200.42</v>
      </c>
      <c r="H5" s="50">
        <v>195.26</v>
      </c>
      <c r="I5" s="44"/>
      <c r="K5" s="18" t="s">
        <v>50</v>
      </c>
      <c r="L5" s="18">
        <f>AVERAGE(D$3:D$54)</f>
        <v>203.0528571</v>
      </c>
      <c r="M5" s="18">
        <f>AVERAGE(H$3:H$54)</f>
        <v>198.2995652</v>
      </c>
      <c r="N5" s="18">
        <f>AVERAGE(S3:S58)</f>
        <v>297.975</v>
      </c>
      <c r="O5" s="18">
        <f>AVERAGE(W3:W58)</f>
        <v>247.605</v>
      </c>
      <c r="Q5" s="51">
        <v>299.14</v>
      </c>
      <c r="R5" s="60"/>
      <c r="S5" s="60"/>
      <c r="T5" s="57"/>
      <c r="U5" s="51">
        <v>196.64</v>
      </c>
      <c r="V5" s="57"/>
      <c r="W5" s="50">
        <v>292.46</v>
      </c>
    </row>
    <row r="6" ht="14.25" customHeight="1">
      <c r="B6" s="50">
        <v>203.08</v>
      </c>
      <c r="C6" s="50">
        <v>209.89</v>
      </c>
      <c r="D6" s="50">
        <v>194.56</v>
      </c>
      <c r="E6" s="52"/>
      <c r="F6" s="50">
        <v>187.76</v>
      </c>
      <c r="G6" s="50">
        <v>201.79</v>
      </c>
      <c r="H6" s="50">
        <v>200.15</v>
      </c>
      <c r="I6" s="44"/>
      <c r="Q6" s="60"/>
      <c r="R6" s="60"/>
      <c r="S6" s="60"/>
      <c r="T6" s="57"/>
      <c r="U6" s="57"/>
      <c r="V6" s="57"/>
      <c r="W6" s="50">
        <v>218.25</v>
      </c>
    </row>
    <row r="7" ht="14.25" customHeight="1">
      <c r="B7" s="50">
        <v>202.52</v>
      </c>
      <c r="C7" s="59"/>
      <c r="D7" s="50">
        <v>195.47</v>
      </c>
      <c r="E7" s="52"/>
      <c r="F7" s="50">
        <v>200.06</v>
      </c>
      <c r="G7" s="50">
        <v>164.47</v>
      </c>
      <c r="H7" s="50">
        <v>202.21</v>
      </c>
      <c r="I7" s="44"/>
    </row>
    <row r="8" ht="14.25" customHeight="1">
      <c r="B8" s="50">
        <v>210.61</v>
      </c>
      <c r="C8" s="59"/>
      <c r="D8" s="50">
        <v>213.0</v>
      </c>
      <c r="E8" s="52"/>
      <c r="F8" s="50">
        <v>187.52</v>
      </c>
      <c r="G8" s="50">
        <v>208.78</v>
      </c>
      <c r="H8" s="50">
        <v>207.58</v>
      </c>
      <c r="I8" s="44"/>
      <c r="K8" s="54" t="s">
        <v>71</v>
      </c>
      <c r="L8" s="54">
        <f t="shared" ref="L8:O8" si="1">AVERAGE(L3:L7)</f>
        <v>203.6036039</v>
      </c>
      <c r="M8" s="54">
        <f t="shared" si="1"/>
        <v>195.9071368</v>
      </c>
      <c r="N8" s="54">
        <f t="shared" si="1"/>
        <v>294.1083333</v>
      </c>
      <c r="O8" s="54">
        <f t="shared" si="1"/>
        <v>254.4594444</v>
      </c>
    </row>
    <row r="9" ht="14.25" customHeight="1">
      <c r="B9" s="50">
        <v>191.05</v>
      </c>
      <c r="C9" s="59"/>
      <c r="D9" s="50">
        <v>178.76</v>
      </c>
      <c r="E9" s="52"/>
      <c r="F9" s="50">
        <v>191.47</v>
      </c>
      <c r="G9" s="50">
        <v>160.77</v>
      </c>
      <c r="H9" s="50">
        <v>197.43</v>
      </c>
      <c r="I9" s="44"/>
      <c r="K9" s="54" t="s">
        <v>72</v>
      </c>
      <c r="L9" s="54">
        <f t="shared" ref="L9:O9" si="2">STDEV(L3:L7)/SQRT(4)</f>
        <v>1.397263298</v>
      </c>
      <c r="M9" s="54">
        <f t="shared" si="2"/>
        <v>1.037746089</v>
      </c>
      <c r="N9" s="54">
        <f t="shared" si="2"/>
        <v>6.299094346</v>
      </c>
      <c r="O9" s="54">
        <f t="shared" si="2"/>
        <v>17.34253635</v>
      </c>
      <c r="P9" s="53"/>
    </row>
    <row r="10" ht="14.25" customHeight="1">
      <c r="B10" s="50">
        <v>211.15</v>
      </c>
      <c r="C10" s="59"/>
      <c r="D10" s="59"/>
      <c r="E10" s="52"/>
      <c r="F10" s="50">
        <v>201.9</v>
      </c>
      <c r="G10" s="50">
        <v>214.9</v>
      </c>
      <c r="H10" s="50">
        <v>210.0</v>
      </c>
      <c r="I10" s="44"/>
      <c r="P10" s="53"/>
    </row>
    <row r="11" ht="14.25" customHeight="1">
      <c r="B11" s="50">
        <v>208.16</v>
      </c>
      <c r="C11" s="59"/>
      <c r="D11" s="59"/>
      <c r="E11" s="52"/>
      <c r="F11" s="50">
        <v>194.93</v>
      </c>
      <c r="G11" s="50">
        <v>206.93</v>
      </c>
      <c r="H11" s="50">
        <v>204.55</v>
      </c>
      <c r="I11" s="44"/>
      <c r="K11" s="18" t="s">
        <v>73</v>
      </c>
      <c r="L11" s="18">
        <f>MIN(B3:D327)</f>
        <v>178.76</v>
      </c>
      <c r="M11" s="18">
        <f>MIN(F3:H327)</f>
        <v>160.77</v>
      </c>
      <c r="N11" s="18">
        <f>MIN(Q3:S112)</f>
        <v>237.13</v>
      </c>
      <c r="O11" s="18">
        <f>MIN(U3:W110)</f>
        <v>196.64</v>
      </c>
    </row>
    <row r="12" ht="14.25" customHeight="1">
      <c r="B12" s="50">
        <v>185.79</v>
      </c>
      <c r="C12" s="59"/>
      <c r="D12" s="59"/>
      <c r="E12" s="52"/>
      <c r="F12" s="50">
        <v>193.42</v>
      </c>
      <c r="G12" s="50">
        <v>194.19</v>
      </c>
      <c r="H12" s="50">
        <v>167.5</v>
      </c>
      <c r="I12" s="44"/>
      <c r="K12" s="18" t="s">
        <v>74</v>
      </c>
      <c r="L12" s="18">
        <f>MAX(B4:D328)</f>
        <v>216.06</v>
      </c>
      <c r="M12" s="18">
        <f>MAX(F3:H327)</f>
        <v>214.9</v>
      </c>
      <c r="N12" s="18">
        <f>MAX(Q3:S112)</f>
        <v>328.06</v>
      </c>
      <c r="O12" s="18">
        <f>MAX(U3:W111)</f>
        <v>292.46</v>
      </c>
    </row>
    <row r="13" ht="14.25" customHeight="1">
      <c r="B13" s="50">
        <v>191.04</v>
      </c>
      <c r="C13" s="59"/>
      <c r="D13" s="59"/>
      <c r="E13" s="52"/>
      <c r="F13" s="50">
        <v>204.85</v>
      </c>
      <c r="G13" s="50">
        <v>163.0</v>
      </c>
      <c r="H13" s="50">
        <v>198.89</v>
      </c>
      <c r="I13" s="44"/>
      <c r="K13" s="1" t="s">
        <v>89</v>
      </c>
      <c r="L13" s="58">
        <f>COUNTIF((B3:D137), "&lt;200")/SUM(L17:L19)</f>
        <v>0.3636363636</v>
      </c>
      <c r="M13" s="58">
        <f>COUNTIF((F3:H137), "&lt;200")/SUM(M17:M19)</f>
        <v>0.6133333333</v>
      </c>
    </row>
    <row r="14" ht="14.25" customHeight="1">
      <c r="B14" s="59"/>
      <c r="C14" s="59"/>
      <c r="D14" s="59"/>
      <c r="E14" s="52"/>
      <c r="F14" s="50">
        <v>189.96</v>
      </c>
      <c r="G14" s="50">
        <v>203.31</v>
      </c>
      <c r="H14" s="50">
        <v>197.12</v>
      </c>
      <c r="I14" s="44"/>
      <c r="K14" s="1" t="s">
        <v>93</v>
      </c>
      <c r="L14" s="58">
        <f>COUNTIF((B4:D138), "&gt;280")/SUM(L18:L20)</f>
        <v>0</v>
      </c>
      <c r="M14" s="58">
        <f>COUNTIF((F4:H138), "&gt;280")/SUM(M18:M20)</f>
        <v>0</v>
      </c>
    </row>
    <row r="15" ht="14.25" customHeight="1">
      <c r="B15" s="59"/>
      <c r="C15" s="59"/>
      <c r="D15" s="59"/>
      <c r="E15" s="52"/>
      <c r="F15" s="50">
        <v>204.84</v>
      </c>
      <c r="G15" s="50">
        <v>212.77</v>
      </c>
      <c r="H15" s="51">
        <v>200.63</v>
      </c>
      <c r="I15" s="44"/>
      <c r="K15" s="18" t="s">
        <v>75</v>
      </c>
      <c r="L15" s="65" t="s">
        <v>80</v>
      </c>
      <c r="N15" s="65" t="s">
        <v>81</v>
      </c>
    </row>
    <row r="16" ht="14.25" customHeight="1">
      <c r="B16" s="59"/>
      <c r="C16" s="59"/>
      <c r="D16" s="59"/>
      <c r="E16" s="52"/>
      <c r="F16" s="50">
        <v>196.43</v>
      </c>
      <c r="G16" s="50">
        <v>210.7</v>
      </c>
      <c r="H16" s="50">
        <v>198.58</v>
      </c>
      <c r="I16" s="44"/>
      <c r="L16" s="15" t="s">
        <v>46</v>
      </c>
      <c r="M16" s="15" t="s">
        <v>49</v>
      </c>
      <c r="N16" s="15" t="s">
        <v>46</v>
      </c>
      <c r="O16" s="15" t="s">
        <v>49</v>
      </c>
    </row>
    <row r="17" ht="14.25" customHeight="1">
      <c r="B17" s="59"/>
      <c r="C17" s="59"/>
      <c r="D17" s="59"/>
      <c r="E17" s="52"/>
      <c r="F17" s="50">
        <v>205.5</v>
      </c>
      <c r="G17" s="50">
        <v>189.7</v>
      </c>
      <c r="H17" s="50">
        <v>208.85</v>
      </c>
      <c r="I17" s="44"/>
      <c r="J17" s="55"/>
      <c r="K17" s="18" t="s">
        <v>47</v>
      </c>
      <c r="L17" s="18">
        <f>COUNT(B3:B136)</f>
        <v>11</v>
      </c>
      <c r="M17" s="18">
        <f>COUNT(F3:F136)</f>
        <v>28</v>
      </c>
      <c r="N17" s="18">
        <f>COUNT(Q3:Q100)</f>
        <v>3</v>
      </c>
      <c r="O17" s="18">
        <f>COUNT(U3:U100)</f>
        <v>3</v>
      </c>
      <c r="P17" s="54"/>
    </row>
    <row r="18" ht="14.25" customHeight="1">
      <c r="B18" s="59"/>
      <c r="C18" s="59"/>
      <c r="D18" s="59"/>
      <c r="E18" s="52"/>
      <c r="F18" s="50">
        <v>172.79</v>
      </c>
      <c r="G18" s="50">
        <v>180.72</v>
      </c>
      <c r="H18" s="50">
        <v>193.36</v>
      </c>
      <c r="I18" s="44"/>
      <c r="J18" s="55"/>
      <c r="K18" s="18" t="s">
        <v>48</v>
      </c>
      <c r="L18" s="18">
        <f>COUNT(C3:C136)</f>
        <v>4</v>
      </c>
      <c r="M18" s="18">
        <f>COUNT(G3:G136)</f>
        <v>24</v>
      </c>
      <c r="N18" s="18">
        <f>COUNT(R3:R101)</f>
        <v>2</v>
      </c>
      <c r="O18" s="18">
        <f>COUNT(V3:V101)</f>
        <v>1</v>
      </c>
      <c r="P18" s="54"/>
    </row>
    <row r="19" ht="14.25" customHeight="1">
      <c r="B19" s="59"/>
      <c r="C19" s="59"/>
      <c r="D19" s="59"/>
      <c r="E19" s="52"/>
      <c r="F19" s="50">
        <v>197.65</v>
      </c>
      <c r="G19" s="50">
        <v>202.8</v>
      </c>
      <c r="H19" s="50">
        <v>197.36</v>
      </c>
      <c r="I19" s="44"/>
      <c r="J19" s="55"/>
      <c r="K19" s="18" t="s">
        <v>50</v>
      </c>
      <c r="L19" s="18">
        <f>COUNT(D3:D136)</f>
        <v>7</v>
      </c>
      <c r="M19" s="18">
        <f>COUNT(H3:H136)</f>
        <v>23</v>
      </c>
      <c r="N19" s="18">
        <f>COUNT(S3:S102)</f>
        <v>2</v>
      </c>
      <c r="O19" s="18">
        <f>COUNT(W3:W102)</f>
        <v>4</v>
      </c>
      <c r="P19" s="54"/>
    </row>
    <row r="20" ht="14.25" customHeight="1">
      <c r="B20" s="59"/>
      <c r="C20" s="59"/>
      <c r="D20" s="59"/>
      <c r="E20" s="52"/>
      <c r="F20" s="50">
        <v>210.84</v>
      </c>
      <c r="G20" s="50">
        <v>194.85</v>
      </c>
      <c r="H20" s="50">
        <v>208.89</v>
      </c>
      <c r="I20" s="44"/>
      <c r="J20" s="55"/>
      <c r="P20" s="54"/>
    </row>
    <row r="21" ht="14.25" customHeight="1">
      <c r="B21" s="59"/>
      <c r="C21" s="59"/>
      <c r="D21" s="59"/>
      <c r="E21" s="52"/>
      <c r="F21" s="50">
        <v>193.19</v>
      </c>
      <c r="G21" s="50">
        <v>193.19</v>
      </c>
      <c r="H21" s="50">
        <v>201.08</v>
      </c>
      <c r="I21" s="44"/>
      <c r="J21" s="55"/>
      <c r="L21" s="65"/>
      <c r="M21" s="65"/>
      <c r="N21" s="65"/>
      <c r="O21" s="65"/>
      <c r="P21" s="54"/>
    </row>
    <row r="22" ht="14.25" customHeight="1">
      <c r="B22" s="59"/>
      <c r="C22" s="59"/>
      <c r="D22" s="59"/>
      <c r="E22" s="52"/>
      <c r="F22" s="50">
        <v>195.79</v>
      </c>
      <c r="G22" s="50">
        <v>198.71</v>
      </c>
      <c r="H22" s="51">
        <v>201.79</v>
      </c>
      <c r="I22" s="44"/>
      <c r="J22" s="66" t="s">
        <v>91</v>
      </c>
      <c r="L22" s="65"/>
      <c r="M22" s="65"/>
      <c r="N22" s="65"/>
      <c r="P22" s="54"/>
    </row>
    <row r="23" ht="14.25" customHeight="1">
      <c r="B23" s="59"/>
      <c r="C23" s="59"/>
      <c r="D23" s="59"/>
      <c r="E23" s="52"/>
      <c r="F23" s="50">
        <v>202.89</v>
      </c>
      <c r="G23" s="50">
        <v>193.24</v>
      </c>
      <c r="H23" s="50">
        <v>200.66</v>
      </c>
      <c r="I23" s="44"/>
      <c r="J23" s="55"/>
      <c r="N23" s="15" t="s">
        <v>46</v>
      </c>
      <c r="O23" s="15" t="s">
        <v>49</v>
      </c>
      <c r="P23" s="54"/>
    </row>
    <row r="24" ht="14.25" customHeight="1">
      <c r="B24" s="59"/>
      <c r="C24" s="59"/>
      <c r="D24" s="59"/>
      <c r="E24" s="52"/>
      <c r="F24" s="50">
        <v>190.93</v>
      </c>
      <c r="G24" s="50">
        <v>195.38</v>
      </c>
      <c r="H24" s="50">
        <v>195.02</v>
      </c>
      <c r="I24" s="44"/>
      <c r="K24" s="18" t="s">
        <v>47</v>
      </c>
      <c r="N24" s="26">
        <f t="shared" ref="N24:O24" si="3">N17/L17</f>
        <v>0.2727272727</v>
      </c>
      <c r="O24" s="26">
        <f t="shared" si="3"/>
        <v>0.1071428571</v>
      </c>
      <c r="P24" s="54"/>
    </row>
    <row r="25" ht="14.25" customHeight="1">
      <c r="B25" s="59"/>
      <c r="C25" s="59"/>
      <c r="D25" s="59"/>
      <c r="E25" s="52"/>
      <c r="F25" s="50">
        <v>184.2</v>
      </c>
      <c r="G25" s="50">
        <v>197.7</v>
      </c>
      <c r="H25" s="50">
        <v>196.68</v>
      </c>
      <c r="I25" s="44"/>
      <c r="K25" s="18" t="s">
        <v>48</v>
      </c>
      <c r="N25" s="26">
        <f t="shared" ref="N25:O25" si="4">N18/L18</f>
        <v>0.5</v>
      </c>
      <c r="O25" s="26">
        <f t="shared" si="4"/>
        <v>0.04166666667</v>
      </c>
    </row>
    <row r="26" ht="14.25" customHeight="1">
      <c r="B26" s="59"/>
      <c r="C26" s="59"/>
      <c r="D26" s="59"/>
      <c r="E26" s="52"/>
      <c r="F26" s="50">
        <v>190.44</v>
      </c>
      <c r="G26" s="50">
        <v>200.85</v>
      </c>
      <c r="H26" s="59"/>
      <c r="I26" s="44"/>
      <c r="K26" s="18" t="s">
        <v>50</v>
      </c>
      <c r="N26" s="26">
        <f t="shared" ref="N26:O26" si="5">N19/L19</f>
        <v>0.2857142857</v>
      </c>
      <c r="O26" s="26">
        <f t="shared" si="5"/>
        <v>0.1739130435</v>
      </c>
    </row>
    <row r="27" ht="14.25" customHeight="1">
      <c r="B27" s="59"/>
      <c r="C27" s="59"/>
      <c r="D27" s="59"/>
      <c r="E27" s="52"/>
      <c r="F27" s="50">
        <v>191.19</v>
      </c>
      <c r="G27" s="59"/>
      <c r="H27" s="59"/>
      <c r="I27" s="44"/>
      <c r="K27" s="67" t="s">
        <v>92</v>
      </c>
      <c r="N27" s="68">
        <f t="shared" ref="N27:O27" si="6">AVERAGE(N24:N26)</f>
        <v>0.3528138528</v>
      </c>
      <c r="O27" s="68">
        <f t="shared" si="6"/>
        <v>0.1075741891</v>
      </c>
    </row>
    <row r="28" ht="14.25" customHeight="1">
      <c r="B28" s="59"/>
      <c r="C28" s="59"/>
      <c r="D28" s="59"/>
      <c r="E28" s="52"/>
      <c r="F28" s="50">
        <v>172.63</v>
      </c>
      <c r="G28" s="59"/>
      <c r="H28" s="59"/>
      <c r="I28" s="44"/>
    </row>
    <row r="29" ht="14.25" customHeight="1">
      <c r="B29" s="59"/>
      <c r="C29" s="59"/>
      <c r="D29" s="59"/>
      <c r="E29" s="52"/>
      <c r="F29" s="50">
        <v>205.02</v>
      </c>
      <c r="G29" s="59"/>
      <c r="H29" s="59"/>
      <c r="I29" s="44"/>
    </row>
    <row r="30" ht="14.25" customHeight="1">
      <c r="B30" s="59"/>
      <c r="C30" s="59"/>
      <c r="D30" s="59"/>
      <c r="E30" s="52"/>
      <c r="F30" s="50">
        <v>189.16</v>
      </c>
      <c r="G30" s="59"/>
      <c r="H30" s="59"/>
      <c r="I30" s="44"/>
      <c r="J30" s="18" t="s">
        <v>76</v>
      </c>
      <c r="L30" s="15" t="s">
        <v>46</v>
      </c>
      <c r="M30" s="15" t="s">
        <v>49</v>
      </c>
    </row>
    <row r="31" ht="14.25" customHeight="1">
      <c r="B31" s="50"/>
      <c r="C31" s="50"/>
      <c r="D31" s="50"/>
      <c r="E31" s="52"/>
      <c r="F31" s="50"/>
      <c r="G31" s="50"/>
      <c r="H31" s="50"/>
      <c r="I31" s="44"/>
      <c r="K31" s="18" t="s">
        <v>47</v>
      </c>
      <c r="L31" s="18">
        <f>STDEV(B$3:B$54)</f>
        <v>8.784745146</v>
      </c>
      <c r="M31" s="18">
        <f>STDEV(F$3:F$54)</f>
        <v>8.966912157</v>
      </c>
    </row>
    <row r="32" ht="14.25" customHeight="1">
      <c r="B32" s="50"/>
      <c r="C32" s="50"/>
      <c r="D32" s="50"/>
      <c r="E32" s="52"/>
      <c r="F32" s="50"/>
      <c r="G32" s="50"/>
      <c r="H32" s="50"/>
      <c r="I32" s="44"/>
      <c r="K32" s="18" t="s">
        <v>48</v>
      </c>
      <c r="L32" s="18">
        <f>STDEV(C$3:C$54)</f>
        <v>11.51727507</v>
      </c>
      <c r="M32" s="18">
        <f>STDEV(G$3:G$54)</f>
        <v>14.64820021</v>
      </c>
    </row>
    <row r="33" ht="14.25" customHeight="1">
      <c r="B33" s="50"/>
      <c r="C33" s="50"/>
      <c r="D33" s="50"/>
      <c r="E33" s="52"/>
      <c r="F33" s="50"/>
      <c r="G33" s="50"/>
      <c r="H33" s="50"/>
      <c r="I33" s="44"/>
      <c r="K33" s="18" t="s">
        <v>50</v>
      </c>
      <c r="L33" s="18">
        <f>STDEV(D$3:D$54)</f>
        <v>13.87773482</v>
      </c>
      <c r="M33" s="18">
        <f>STDEV(H$3:H$54)</f>
        <v>8.955232842</v>
      </c>
    </row>
    <row r="34" ht="14.25" customHeight="1">
      <c r="B34" s="50"/>
      <c r="C34" s="50"/>
      <c r="D34" s="50"/>
      <c r="E34" s="52"/>
      <c r="F34" s="50"/>
      <c r="G34" s="50"/>
      <c r="H34" s="50"/>
      <c r="I34" s="44"/>
    </row>
    <row r="35" ht="14.25" customHeight="1">
      <c r="B35" s="50"/>
      <c r="C35" s="50"/>
      <c r="D35" s="50"/>
      <c r="E35" s="52"/>
      <c r="F35" s="50"/>
      <c r="G35" s="50"/>
      <c r="H35" s="50"/>
      <c r="I35" s="44"/>
    </row>
    <row r="36" ht="14.25" customHeight="1">
      <c r="B36" s="50"/>
      <c r="C36" s="50"/>
      <c r="D36" s="50"/>
      <c r="E36" s="52"/>
      <c r="F36" s="50"/>
      <c r="G36" s="50"/>
      <c r="H36" s="50"/>
      <c r="I36" s="44"/>
    </row>
    <row r="37" ht="14.25" customHeight="1">
      <c r="B37" s="50"/>
      <c r="C37" s="50"/>
      <c r="D37" s="50"/>
      <c r="E37" s="52"/>
      <c r="F37" s="50"/>
      <c r="G37" s="50"/>
      <c r="H37" s="50"/>
      <c r="I37" s="44"/>
      <c r="L37" s="15" t="s">
        <v>46</v>
      </c>
      <c r="M37" s="15" t="s">
        <v>49</v>
      </c>
    </row>
    <row r="38" ht="14.25" customHeight="1">
      <c r="B38" s="50"/>
      <c r="C38" s="50"/>
      <c r="D38" s="50"/>
      <c r="E38" s="52"/>
      <c r="F38" s="50"/>
      <c r="G38" s="50"/>
      <c r="H38" s="50"/>
      <c r="I38" s="44"/>
      <c r="K38" s="18" t="s">
        <v>47</v>
      </c>
      <c r="L38" s="58">
        <f t="shared" ref="L38:M38" si="7">(L31/L3)</f>
        <v>0.04367793806</v>
      </c>
      <c r="M38" s="58">
        <f t="shared" si="7"/>
        <v>0.046081307</v>
      </c>
    </row>
    <row r="39" ht="14.25" customHeight="1">
      <c r="B39" s="50"/>
      <c r="C39" s="50"/>
      <c r="D39" s="50"/>
      <c r="E39" s="52"/>
      <c r="F39" s="50"/>
      <c r="G39" s="50"/>
      <c r="H39" s="50"/>
      <c r="I39" s="44"/>
      <c r="K39" s="18" t="s">
        <v>48</v>
      </c>
      <c r="L39" s="58">
        <f t="shared" ref="L39:M39" si="8">(L32/L4)</f>
        <v>0.05573796507</v>
      </c>
      <c r="M39" s="58">
        <f t="shared" si="8"/>
        <v>0.0751833954</v>
      </c>
    </row>
    <row r="40" ht="14.25" customHeight="1">
      <c r="B40" s="50"/>
      <c r="C40" s="50"/>
      <c r="D40" s="50"/>
      <c r="E40" s="52"/>
      <c r="F40" s="50"/>
      <c r="G40" s="50"/>
      <c r="H40" s="50"/>
      <c r="I40" s="44"/>
      <c r="J40" s="1" t="s">
        <v>77</v>
      </c>
      <c r="K40" s="18" t="s">
        <v>50</v>
      </c>
      <c r="L40" s="58">
        <f t="shared" ref="L40:M40" si="9">(L33/L5)</f>
        <v>0.06834542994</v>
      </c>
      <c r="M40" s="58">
        <f t="shared" si="9"/>
        <v>0.04516012343</v>
      </c>
    </row>
    <row r="41" ht="14.25" customHeight="1">
      <c r="B41" s="50"/>
      <c r="C41" s="50"/>
      <c r="D41" s="50"/>
      <c r="E41" s="52"/>
      <c r="F41" s="50"/>
      <c r="G41" s="50"/>
      <c r="H41" s="50"/>
      <c r="I41" s="44"/>
      <c r="L41" s="58"/>
      <c r="M41" s="58"/>
    </row>
    <row r="42" ht="14.25" customHeight="1">
      <c r="B42" s="50"/>
      <c r="C42" s="50"/>
      <c r="D42" s="50"/>
      <c r="E42" s="52"/>
      <c r="F42" s="50"/>
      <c r="G42" s="50"/>
      <c r="H42" s="50"/>
      <c r="I42" s="44"/>
      <c r="L42" s="58"/>
      <c r="M42" s="58"/>
    </row>
    <row r="43" ht="14.25" customHeight="1">
      <c r="B43" s="50"/>
      <c r="C43" s="50"/>
      <c r="D43" s="50"/>
      <c r="E43" s="52"/>
      <c r="F43" s="50"/>
      <c r="G43" s="50"/>
      <c r="H43" s="50"/>
      <c r="I43" s="44"/>
    </row>
    <row r="44" ht="14.25" customHeight="1">
      <c r="B44" s="50"/>
      <c r="C44" s="50"/>
      <c r="D44" s="50"/>
      <c r="E44" s="52"/>
      <c r="F44" s="50"/>
      <c r="G44" s="50"/>
      <c r="H44" s="50"/>
      <c r="I44" s="44"/>
    </row>
    <row r="45" ht="14.25" customHeight="1">
      <c r="B45" s="50"/>
      <c r="C45" s="50"/>
      <c r="D45" s="50"/>
      <c r="E45" s="52"/>
      <c r="F45" s="50"/>
      <c r="G45" s="50"/>
      <c r="H45" s="50"/>
      <c r="I45" s="44"/>
    </row>
    <row r="46" ht="14.25" customHeight="1">
      <c r="B46" s="50"/>
      <c r="C46" s="50"/>
      <c r="D46" s="50"/>
      <c r="E46" s="52"/>
      <c r="F46" s="50"/>
      <c r="G46" s="50"/>
      <c r="H46" s="50"/>
      <c r="I46" s="44"/>
    </row>
    <row r="47" ht="14.25" customHeight="1">
      <c r="B47" s="50"/>
      <c r="C47" s="50"/>
      <c r="D47" s="50"/>
      <c r="E47" s="52"/>
      <c r="F47" s="50"/>
      <c r="G47" s="50"/>
      <c r="H47" s="50"/>
      <c r="I47" s="44"/>
    </row>
    <row r="48" ht="14.25" customHeight="1">
      <c r="B48" s="50"/>
      <c r="C48" s="50"/>
      <c r="D48" s="50"/>
      <c r="E48" s="52"/>
      <c r="F48" s="50"/>
      <c r="G48" s="50"/>
      <c r="H48" s="50"/>
      <c r="I48" s="44"/>
    </row>
    <row r="49" ht="14.25" customHeight="1">
      <c r="B49" s="50"/>
      <c r="C49" s="50"/>
      <c r="D49" s="50"/>
      <c r="E49" s="52"/>
      <c r="F49" s="50"/>
      <c r="G49" s="50"/>
      <c r="H49" s="50"/>
      <c r="I49" s="44"/>
    </row>
    <row r="50" ht="14.25" customHeight="1">
      <c r="B50" s="50"/>
      <c r="C50" s="50"/>
      <c r="D50" s="57"/>
      <c r="E50" s="52"/>
      <c r="F50" s="50"/>
      <c r="G50" s="50"/>
      <c r="H50" s="50"/>
      <c r="I50" s="44"/>
    </row>
    <row r="51" ht="14.25" customHeight="1">
      <c r="B51" s="50"/>
      <c r="C51" s="50"/>
      <c r="D51" s="57"/>
      <c r="E51" s="52"/>
      <c r="F51" s="50"/>
      <c r="G51" s="50"/>
      <c r="H51" s="50"/>
      <c r="I51" s="44"/>
    </row>
    <row r="52" ht="14.25" customHeight="1">
      <c r="B52" s="50"/>
      <c r="C52" s="50"/>
      <c r="D52" s="57"/>
      <c r="E52" s="52"/>
      <c r="F52" s="62"/>
      <c r="G52" s="50"/>
      <c r="H52" s="50"/>
      <c r="I52" s="44"/>
    </row>
    <row r="53" ht="14.25" customHeight="1">
      <c r="B53" s="50"/>
      <c r="C53" s="57"/>
      <c r="D53" s="57"/>
      <c r="E53" s="52"/>
      <c r="F53" s="62"/>
      <c r="G53" s="50"/>
      <c r="H53" s="50"/>
      <c r="I53" s="44"/>
    </row>
    <row r="54" ht="14.25" customHeight="1">
      <c r="B54" s="50"/>
      <c r="C54" s="57"/>
      <c r="D54" s="57"/>
      <c r="E54" s="52"/>
      <c r="F54" s="62"/>
      <c r="G54" s="50"/>
      <c r="H54" s="50"/>
      <c r="I54" s="44"/>
    </row>
    <row r="55" ht="14.25" customHeight="1">
      <c r="B55" s="50"/>
      <c r="C55" s="57"/>
      <c r="D55" s="57"/>
      <c r="E55" s="52"/>
      <c r="F55" s="62"/>
      <c r="G55" s="50"/>
      <c r="H55" s="50"/>
      <c r="I55" s="44"/>
    </row>
    <row r="56" ht="14.25" customHeight="1">
      <c r="B56" s="50"/>
      <c r="C56" s="57"/>
      <c r="D56" s="57"/>
      <c r="E56" s="52"/>
      <c r="F56" s="62"/>
      <c r="G56" s="50"/>
      <c r="H56" s="50"/>
      <c r="I56" s="44"/>
    </row>
    <row r="57" ht="14.25" customHeight="1">
      <c r="B57" s="50"/>
      <c r="C57" s="57"/>
      <c r="D57" s="57"/>
      <c r="E57" s="52"/>
      <c r="F57" s="62"/>
      <c r="G57" s="50"/>
      <c r="H57" s="50"/>
      <c r="I57" s="44"/>
    </row>
    <row r="58" ht="14.25" customHeight="1">
      <c r="B58" s="50"/>
      <c r="C58" s="57"/>
      <c r="D58" s="57"/>
      <c r="E58" s="52"/>
      <c r="F58" s="62"/>
      <c r="G58" s="50"/>
      <c r="H58" s="50"/>
      <c r="I58" s="44"/>
    </row>
    <row r="59" ht="14.25" customHeight="1">
      <c r="B59" s="50"/>
      <c r="C59" s="57"/>
      <c r="D59" s="57"/>
      <c r="E59" s="52"/>
      <c r="F59" s="62"/>
      <c r="G59" s="50"/>
      <c r="H59" s="50"/>
      <c r="I59" s="44"/>
    </row>
    <row r="60" ht="14.25" customHeight="1">
      <c r="B60" s="50"/>
      <c r="C60" s="57"/>
      <c r="D60" s="57"/>
      <c r="E60" s="52"/>
      <c r="F60" s="62"/>
      <c r="G60" s="50"/>
      <c r="H60" s="50"/>
      <c r="I60" s="44"/>
    </row>
    <row r="61" ht="14.25" customHeight="1">
      <c r="B61" s="50"/>
      <c r="C61" s="57"/>
      <c r="D61" s="57"/>
      <c r="E61" s="52"/>
      <c r="F61" s="62"/>
      <c r="G61" s="50"/>
      <c r="H61" s="50"/>
      <c r="I61" s="44"/>
    </row>
    <row r="62" ht="14.25" customHeight="1">
      <c r="B62" s="50"/>
      <c r="C62" s="57"/>
      <c r="D62" s="57"/>
      <c r="E62" s="52"/>
      <c r="F62" s="57"/>
      <c r="G62" s="50"/>
      <c r="H62" s="50"/>
      <c r="I62" s="44"/>
    </row>
    <row r="63" ht="14.25" customHeight="1">
      <c r="B63" s="50"/>
      <c r="C63" s="57"/>
      <c r="D63" s="57"/>
      <c r="E63" s="52"/>
      <c r="F63" s="57"/>
      <c r="G63" s="50"/>
      <c r="H63" s="50"/>
      <c r="I63" s="44"/>
    </row>
    <row r="64" ht="14.25" customHeight="1">
      <c r="B64" s="50"/>
      <c r="C64" s="57"/>
      <c r="D64" s="57"/>
      <c r="E64" s="52"/>
      <c r="F64" s="57"/>
      <c r="G64" s="50"/>
      <c r="H64" s="50"/>
      <c r="I64" s="44"/>
    </row>
    <row r="65" ht="14.25" customHeight="1">
      <c r="B65" s="50"/>
      <c r="C65" s="57"/>
      <c r="D65" s="57"/>
      <c r="E65" s="52"/>
      <c r="F65" s="57"/>
      <c r="G65" s="50"/>
      <c r="H65" s="50"/>
      <c r="I65" s="44"/>
    </row>
    <row r="66" ht="14.25" customHeight="1">
      <c r="B66" s="50"/>
      <c r="C66" s="57"/>
      <c r="D66" s="57"/>
      <c r="E66" s="52"/>
      <c r="F66" s="57"/>
      <c r="G66" s="50"/>
      <c r="H66" s="50"/>
      <c r="I66" s="44"/>
    </row>
    <row r="67" ht="14.25" customHeight="1">
      <c r="B67" s="50"/>
      <c r="C67" s="57"/>
      <c r="D67" s="57"/>
      <c r="E67" s="52"/>
      <c r="F67" s="57"/>
      <c r="G67" s="50"/>
      <c r="H67" s="50"/>
      <c r="I67" s="44"/>
    </row>
    <row r="68" ht="14.25" customHeight="1">
      <c r="B68" s="50"/>
      <c r="C68" s="57"/>
      <c r="D68" s="57"/>
      <c r="E68" s="52"/>
      <c r="F68" s="57"/>
      <c r="G68" s="50"/>
      <c r="H68" s="50"/>
      <c r="I68" s="44"/>
    </row>
    <row r="69" ht="14.25" customHeight="1">
      <c r="B69" s="50"/>
      <c r="C69" s="57"/>
      <c r="D69" s="57"/>
      <c r="E69" s="52"/>
      <c r="F69" s="57"/>
      <c r="G69" s="50"/>
      <c r="H69" s="50"/>
      <c r="I69" s="44"/>
    </row>
    <row r="70" ht="14.25" customHeight="1">
      <c r="B70" s="50"/>
      <c r="C70" s="57"/>
      <c r="D70" s="57"/>
      <c r="E70" s="52"/>
      <c r="F70" s="57"/>
      <c r="G70" s="50"/>
      <c r="H70" s="50"/>
      <c r="I70" s="44"/>
    </row>
    <row r="71" ht="14.25" customHeight="1">
      <c r="B71" s="50"/>
      <c r="C71" s="57"/>
      <c r="D71" s="57"/>
      <c r="E71" s="52"/>
      <c r="F71" s="57"/>
      <c r="G71" s="50"/>
      <c r="H71" s="50"/>
      <c r="I71" s="44"/>
    </row>
    <row r="72" ht="14.25" customHeight="1">
      <c r="B72" s="50"/>
      <c r="C72" s="57"/>
      <c r="D72" s="57"/>
      <c r="E72" s="52"/>
      <c r="F72" s="57"/>
      <c r="G72" s="50"/>
      <c r="H72" s="50"/>
      <c r="I72" s="44"/>
    </row>
    <row r="73" ht="14.25" customHeight="1">
      <c r="B73" s="50"/>
      <c r="C73" s="57"/>
      <c r="D73" s="57"/>
      <c r="E73" s="52"/>
      <c r="F73" s="57"/>
      <c r="G73" s="50"/>
      <c r="H73" s="50"/>
      <c r="I73" s="44"/>
    </row>
    <row r="74" ht="14.25" customHeight="1">
      <c r="B74" s="50"/>
      <c r="C74" s="57"/>
      <c r="D74" s="57"/>
      <c r="E74" s="52"/>
      <c r="F74" s="57"/>
      <c r="G74" s="50"/>
      <c r="H74" s="50"/>
      <c r="I74" s="44"/>
    </row>
    <row r="75" ht="14.25" customHeight="1">
      <c r="B75" s="50"/>
      <c r="C75" s="57"/>
      <c r="D75" s="57"/>
      <c r="E75" s="52"/>
      <c r="F75" s="57"/>
      <c r="G75" s="50"/>
      <c r="H75" s="50"/>
      <c r="I75" s="44"/>
    </row>
    <row r="76" ht="14.25" customHeight="1">
      <c r="B76" s="50"/>
      <c r="C76" s="57"/>
      <c r="D76" s="57"/>
      <c r="E76" s="52"/>
      <c r="F76" s="57"/>
      <c r="G76" s="50"/>
      <c r="H76" s="50"/>
      <c r="I76" s="44"/>
    </row>
    <row r="77" ht="14.25" customHeight="1">
      <c r="B77" s="50"/>
      <c r="C77" s="57"/>
      <c r="D77" s="57"/>
      <c r="E77" s="52"/>
      <c r="F77" s="57"/>
      <c r="G77" s="50"/>
      <c r="H77" s="50"/>
      <c r="I77" s="44"/>
    </row>
    <row r="78" ht="14.25" customHeight="1">
      <c r="B78" s="50"/>
      <c r="C78" s="57"/>
      <c r="D78" s="57"/>
      <c r="E78" s="52"/>
      <c r="F78" s="57"/>
      <c r="G78" s="50"/>
      <c r="H78" s="50"/>
      <c r="I78" s="44"/>
    </row>
    <row r="79" ht="14.25" customHeight="1">
      <c r="B79" s="50"/>
      <c r="C79" s="57"/>
      <c r="D79" s="57"/>
      <c r="E79" s="52"/>
      <c r="F79" s="57"/>
      <c r="G79" s="57"/>
      <c r="H79" s="50"/>
      <c r="I79" s="44"/>
    </row>
    <row r="80" ht="14.25" customHeight="1">
      <c r="B80" s="50"/>
      <c r="C80" s="57"/>
      <c r="D80" s="57"/>
      <c r="E80" s="52"/>
      <c r="F80" s="57"/>
      <c r="G80" s="57"/>
      <c r="H80" s="50"/>
      <c r="I80" s="44"/>
    </row>
    <row r="81" ht="14.25" customHeight="1">
      <c r="B81" s="50"/>
      <c r="C81" s="57"/>
      <c r="D81" s="57"/>
      <c r="E81" s="52"/>
      <c r="F81" s="57"/>
      <c r="G81" s="57"/>
      <c r="H81" s="50"/>
      <c r="I81" s="44"/>
    </row>
    <row r="82" ht="14.25" customHeight="1">
      <c r="B82" s="50"/>
      <c r="C82" s="57"/>
      <c r="D82" s="57"/>
      <c r="E82" s="52"/>
      <c r="F82" s="57"/>
      <c r="G82" s="57"/>
      <c r="H82" s="50"/>
      <c r="I82" s="44"/>
    </row>
    <row r="83" ht="14.25" customHeight="1">
      <c r="B83" s="50"/>
      <c r="C83" s="57"/>
      <c r="D83" s="57"/>
      <c r="E83" s="52"/>
      <c r="F83" s="57"/>
      <c r="G83" s="57"/>
      <c r="H83" s="50"/>
      <c r="I83" s="44"/>
    </row>
    <row r="84" ht="14.25" customHeight="1">
      <c r="B84" s="50"/>
      <c r="C84" s="57"/>
      <c r="D84" s="57"/>
      <c r="E84" s="52"/>
      <c r="F84" s="57"/>
      <c r="G84" s="57"/>
      <c r="H84" s="50"/>
      <c r="I84" s="44"/>
    </row>
    <row r="85" ht="14.25" customHeight="1">
      <c r="B85" s="50"/>
      <c r="C85" s="57"/>
      <c r="D85" s="57"/>
      <c r="E85" s="52"/>
      <c r="F85" s="57"/>
      <c r="G85" s="57"/>
      <c r="H85" s="50"/>
      <c r="I85" s="44"/>
    </row>
    <row r="86" ht="14.25" customHeight="1">
      <c r="B86" s="50"/>
      <c r="C86" s="57"/>
      <c r="D86" s="57"/>
      <c r="E86" s="52"/>
      <c r="F86" s="57"/>
      <c r="G86" s="57"/>
      <c r="H86" s="50"/>
      <c r="I86" s="44"/>
    </row>
    <row r="87" ht="14.25" customHeight="1">
      <c r="B87" s="57"/>
      <c r="C87" s="57"/>
      <c r="D87" s="57"/>
      <c r="E87" s="52"/>
      <c r="F87" s="57"/>
      <c r="G87" s="57"/>
      <c r="H87" s="50"/>
      <c r="I87" s="44"/>
    </row>
    <row r="88" ht="14.25" customHeight="1">
      <c r="B88" s="57"/>
      <c r="C88" s="57"/>
      <c r="D88" s="57"/>
      <c r="E88" s="52"/>
      <c r="F88" s="57"/>
      <c r="G88" s="57"/>
      <c r="H88" s="50"/>
      <c r="I88" s="44"/>
    </row>
    <row r="89" ht="14.25" customHeight="1">
      <c r="B89" s="57"/>
      <c r="C89" s="57"/>
      <c r="D89" s="57"/>
      <c r="E89" s="52"/>
      <c r="F89" s="57"/>
      <c r="G89" s="57"/>
      <c r="H89" s="50"/>
      <c r="I89" s="44"/>
    </row>
    <row r="90" ht="14.25" customHeight="1">
      <c r="B90" s="57"/>
      <c r="C90" s="57"/>
      <c r="D90" s="57"/>
      <c r="E90" s="52"/>
      <c r="F90" s="57"/>
      <c r="G90" s="57"/>
      <c r="H90" s="50"/>
      <c r="I90" s="44"/>
    </row>
    <row r="91" ht="14.25" customHeight="1">
      <c r="B91" s="57"/>
      <c r="C91" s="57"/>
      <c r="D91" s="57"/>
      <c r="E91" s="52"/>
      <c r="F91" s="57"/>
      <c r="G91" s="57"/>
      <c r="H91" s="50"/>
      <c r="I91" s="44"/>
    </row>
    <row r="92" ht="14.25" customHeight="1">
      <c r="B92" s="57"/>
      <c r="C92" s="57"/>
      <c r="D92" s="57"/>
      <c r="E92" s="52"/>
      <c r="F92" s="57"/>
      <c r="G92" s="57"/>
      <c r="H92" s="50"/>
      <c r="I92" s="44"/>
    </row>
    <row r="93" ht="14.25" customHeight="1">
      <c r="B93" s="57"/>
      <c r="C93" s="57"/>
      <c r="D93" s="57"/>
      <c r="E93" s="52"/>
      <c r="F93" s="57"/>
      <c r="G93" s="57"/>
      <c r="H93" s="50"/>
      <c r="I93" s="44"/>
    </row>
    <row r="94" ht="14.25" customHeight="1">
      <c r="B94" s="57"/>
      <c r="C94" s="57"/>
      <c r="D94" s="57"/>
      <c r="E94" s="52"/>
      <c r="F94" s="57"/>
      <c r="G94" s="57"/>
      <c r="H94" s="50"/>
      <c r="I94" s="44"/>
    </row>
    <row r="95" ht="14.25" customHeight="1">
      <c r="B95" s="57"/>
      <c r="C95" s="57"/>
      <c r="D95" s="57"/>
      <c r="E95" s="52"/>
      <c r="F95" s="57"/>
      <c r="G95" s="57"/>
      <c r="H95" s="50"/>
      <c r="I95" s="44"/>
    </row>
    <row r="96" ht="14.25" customHeight="1">
      <c r="B96" s="57"/>
      <c r="C96" s="57"/>
      <c r="D96" s="57"/>
      <c r="E96" s="52"/>
      <c r="F96" s="57"/>
      <c r="G96" s="57"/>
      <c r="H96" s="50"/>
      <c r="I96" s="44"/>
    </row>
    <row r="97" ht="14.25" customHeight="1">
      <c r="E97" s="43"/>
      <c r="I97" s="44"/>
    </row>
    <row r="98" ht="14.25" customHeight="1">
      <c r="E98" s="43"/>
      <c r="I98" s="44"/>
    </row>
    <row r="99" ht="14.25" customHeight="1">
      <c r="E99" s="43"/>
      <c r="I99" s="44"/>
    </row>
    <row r="100" ht="14.25" customHeight="1">
      <c r="E100" s="43"/>
      <c r="I100" s="44"/>
    </row>
    <row r="101" ht="14.25" customHeight="1">
      <c r="E101" s="43"/>
      <c r="I101" s="44"/>
    </row>
    <row r="102" ht="14.25" customHeight="1">
      <c r="E102" s="43"/>
      <c r="I102" s="44"/>
    </row>
    <row r="103" ht="14.25" customHeight="1">
      <c r="E103" s="43"/>
      <c r="I103" s="44"/>
    </row>
    <row r="104" ht="14.25" customHeight="1">
      <c r="E104" s="43"/>
      <c r="I104" s="44"/>
    </row>
    <row r="105" ht="14.25" customHeight="1">
      <c r="E105" s="43"/>
      <c r="I105" s="44"/>
    </row>
    <row r="106" ht="14.25" customHeight="1">
      <c r="E106" s="43"/>
      <c r="I106" s="44"/>
    </row>
    <row r="107" ht="14.25" customHeight="1">
      <c r="E107" s="43"/>
      <c r="I107" s="44"/>
    </row>
    <row r="108" ht="14.25" customHeight="1">
      <c r="E108" s="43"/>
      <c r="I108" s="44"/>
    </row>
    <row r="109" ht="14.25" customHeight="1">
      <c r="E109" s="43"/>
      <c r="I109" s="44"/>
    </row>
    <row r="110" ht="14.25" customHeight="1">
      <c r="E110" s="43"/>
      <c r="I110" s="44"/>
    </row>
    <row r="111" ht="14.25" customHeight="1">
      <c r="E111" s="43"/>
      <c r="I111" s="44"/>
    </row>
    <row r="112" ht="14.25" customHeight="1">
      <c r="E112" s="43"/>
      <c r="I112" s="44"/>
    </row>
    <row r="113" ht="14.25" customHeight="1">
      <c r="E113" s="43"/>
      <c r="I113" s="44"/>
    </row>
    <row r="114" ht="14.25" customHeight="1">
      <c r="E114" s="43"/>
      <c r="I114" s="44"/>
    </row>
    <row r="115" ht="14.25" customHeight="1">
      <c r="E115" s="43"/>
      <c r="I115" s="44"/>
    </row>
    <row r="116" ht="14.25" customHeight="1">
      <c r="E116" s="43"/>
      <c r="I116" s="44"/>
    </row>
    <row r="117" ht="14.25" customHeight="1">
      <c r="E117" s="43"/>
      <c r="I117" s="44"/>
    </row>
    <row r="118" ht="14.25" customHeight="1">
      <c r="E118" s="43"/>
      <c r="I118" s="44"/>
    </row>
    <row r="119" ht="14.25" customHeight="1">
      <c r="E119" s="43"/>
      <c r="I119" s="44"/>
    </row>
    <row r="120" ht="14.25" customHeight="1">
      <c r="E120" s="43"/>
      <c r="I120" s="44"/>
    </row>
    <row r="121" ht="14.25" customHeight="1">
      <c r="E121" s="43"/>
      <c r="I121" s="44"/>
    </row>
    <row r="122" ht="14.25" customHeight="1">
      <c r="E122" s="43"/>
      <c r="I122" s="44"/>
    </row>
    <row r="123" ht="14.25" customHeight="1">
      <c r="E123" s="43"/>
      <c r="I123" s="44"/>
    </row>
    <row r="124" ht="14.25" customHeight="1">
      <c r="E124" s="43"/>
      <c r="I124" s="44"/>
    </row>
    <row r="125" ht="14.25" customHeight="1">
      <c r="E125" s="43"/>
      <c r="I125" s="44"/>
    </row>
    <row r="126" ht="14.25" customHeight="1">
      <c r="E126" s="43"/>
      <c r="I126" s="44"/>
    </row>
    <row r="127" ht="14.25" customHeight="1">
      <c r="E127" s="43"/>
      <c r="I127" s="44"/>
    </row>
    <row r="128" ht="14.25" customHeight="1">
      <c r="E128" s="43"/>
      <c r="I128" s="44"/>
    </row>
    <row r="129" ht="14.25" customHeight="1">
      <c r="E129" s="43"/>
      <c r="I129" s="44"/>
    </row>
    <row r="130" ht="14.25" customHeight="1">
      <c r="E130" s="43"/>
      <c r="I130" s="44"/>
    </row>
    <row r="131" ht="14.25" customHeight="1">
      <c r="E131" s="43"/>
      <c r="I131" s="44"/>
    </row>
    <row r="132" ht="14.25" customHeight="1">
      <c r="E132" s="43"/>
      <c r="I132" s="44"/>
    </row>
    <row r="133" ht="14.25" customHeight="1">
      <c r="E133" s="43"/>
      <c r="I133" s="44"/>
    </row>
    <row r="134" ht="14.25" customHeight="1">
      <c r="E134" s="64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  <row r="1001" ht="14.25" customHeight="1">
      <c r="E1001" s="61"/>
      <c r="I1001" s="61"/>
    </row>
    <row r="1002" ht="14.25" customHeight="1">
      <c r="E1002" s="61"/>
      <c r="I1002" s="61"/>
    </row>
    <row r="1003" ht="14.25" customHeight="1">
      <c r="E1003" s="61"/>
      <c r="I1003" s="61"/>
    </row>
    <row r="1004" ht="14.25" customHeight="1">
      <c r="E1004" s="61"/>
      <c r="I1004" s="61"/>
    </row>
    <row r="1005" ht="14.25" customHeight="1">
      <c r="E1005" s="61"/>
      <c r="I1005" s="61"/>
    </row>
    <row r="1006" ht="14.25" customHeight="1">
      <c r="E1006" s="61"/>
      <c r="I1006" s="61"/>
    </row>
  </sheetData>
  <mergeCells count="5">
    <mergeCell ref="L1:M1"/>
    <mergeCell ref="N1:O1"/>
    <mergeCell ref="L15:M15"/>
    <mergeCell ref="N15:O15"/>
    <mergeCell ref="N22:O2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7" width="10.71"/>
    <col customWidth="1" min="8" max="8" width="12.43"/>
    <col customWidth="1" min="9" max="9" width="3.14"/>
    <col customWidth="1" min="10" max="11" width="8.86"/>
    <col customWidth="1" min="12" max="12" width="18.0"/>
    <col customWidth="1" min="13" max="13" width="17.0"/>
    <col customWidth="1" min="14" max="15" width="14.71"/>
    <col customWidth="1" min="16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65" t="s">
        <v>80</v>
      </c>
      <c r="N1" s="65" t="s">
        <v>81</v>
      </c>
      <c r="P1" s="65" t="s">
        <v>82</v>
      </c>
      <c r="Q1" s="42" t="s">
        <v>61</v>
      </c>
      <c r="R1" s="42" t="s">
        <v>62</v>
      </c>
      <c r="S1" s="42" t="s">
        <v>63</v>
      </c>
      <c r="T1" s="61"/>
      <c r="U1" s="42" t="s">
        <v>64</v>
      </c>
      <c r="V1" s="42" t="s">
        <v>65</v>
      </c>
      <c r="W1" s="42" t="s">
        <v>66</v>
      </c>
    </row>
    <row r="2" ht="64.5" customHeight="1">
      <c r="A2" s="18" t="s">
        <v>68</v>
      </c>
      <c r="B2" s="46" t="s">
        <v>83</v>
      </c>
      <c r="C2" s="46" t="s">
        <v>84</v>
      </c>
      <c r="D2" s="46" t="s">
        <v>85</v>
      </c>
      <c r="E2" s="63"/>
      <c r="F2" s="46" t="s">
        <v>86</v>
      </c>
      <c r="G2" s="46" t="s">
        <v>87</v>
      </c>
      <c r="H2" s="46" t="s">
        <v>88</v>
      </c>
      <c r="I2" s="47"/>
      <c r="J2" s="49"/>
      <c r="L2" s="15" t="s">
        <v>46</v>
      </c>
      <c r="M2" s="15" t="s">
        <v>49</v>
      </c>
      <c r="N2" s="15" t="s">
        <v>46</v>
      </c>
      <c r="O2" s="15" t="s">
        <v>49</v>
      </c>
      <c r="P2" s="15"/>
      <c r="Q2" s="46" t="s">
        <v>69</v>
      </c>
      <c r="R2" s="46" t="s">
        <v>69</v>
      </c>
      <c r="S2" s="46" t="s">
        <v>69</v>
      </c>
      <c r="T2" s="47"/>
      <c r="U2" s="46" t="s">
        <v>70</v>
      </c>
      <c r="V2" s="46" t="s">
        <v>70</v>
      </c>
      <c r="W2" s="46" t="s">
        <v>70</v>
      </c>
      <c r="X2" s="49"/>
      <c r="Y2" s="49"/>
      <c r="Z2" s="49"/>
      <c r="AA2" s="49"/>
    </row>
    <row r="3" ht="14.25" customHeight="1">
      <c r="E3" s="61"/>
      <c r="I3" s="61"/>
      <c r="K3" s="18" t="s">
        <v>47</v>
      </c>
      <c r="L3" s="18" t="str">
        <f>AVERAGE(B$3:B$48)</f>
        <v>#DIV/0!</v>
      </c>
      <c r="M3" s="18" t="str">
        <f>AVERAGE(F3:F105)</f>
        <v>#DIV/0!</v>
      </c>
      <c r="N3" s="18" t="str">
        <f>AVERAGE(Q3:Q50)</f>
        <v>#DIV/0!</v>
      </c>
      <c r="O3" s="18" t="str">
        <f>AVERAGE(U3:U50)</f>
        <v>#DIV/0!</v>
      </c>
      <c r="Q3" s="51"/>
      <c r="R3" s="51"/>
      <c r="S3" s="51"/>
      <c r="T3" s="57"/>
      <c r="U3" s="51"/>
      <c r="V3" s="51"/>
      <c r="W3" s="51"/>
    </row>
    <row r="4" ht="14.25" customHeight="1">
      <c r="E4" s="61"/>
      <c r="I4" s="61"/>
      <c r="K4" s="18" t="s">
        <v>48</v>
      </c>
      <c r="L4" s="18" t="str">
        <f>AVERAGE(C$3:C$48)</f>
        <v>#DIV/0!</v>
      </c>
      <c r="M4" s="18" t="str">
        <f>AVERAGE(G$3:G$48)</f>
        <v>#DIV/0!</v>
      </c>
      <c r="N4" s="18" t="str">
        <f>AVERAGE(R3:R51)</f>
        <v>#DIV/0!</v>
      </c>
      <c r="O4" s="18" t="str">
        <f>AVERAGE(V3:V51)</f>
        <v>#DIV/0!</v>
      </c>
      <c r="Q4" s="51"/>
      <c r="R4" s="51"/>
      <c r="S4" s="51"/>
      <c r="T4" s="57"/>
      <c r="U4" s="57"/>
      <c r="V4" s="57"/>
      <c r="W4" s="57"/>
    </row>
    <row r="5" ht="14.25" customHeight="1">
      <c r="E5" s="61"/>
      <c r="I5" s="61"/>
      <c r="K5" s="18" t="s">
        <v>50</v>
      </c>
      <c r="L5" s="18" t="str">
        <f>AVERAGE(D$3:D$48)</f>
        <v>#DIV/0!</v>
      </c>
      <c r="M5" s="18" t="str">
        <f>AVERAGE(H$3:H$48)</f>
        <v>#DIV/0!</v>
      </c>
      <c r="N5" s="18" t="str">
        <f>AVERAGE(S3:S52)</f>
        <v>#DIV/0!</v>
      </c>
      <c r="O5" s="18" t="str">
        <f>AVERAGE(W3:W52)</f>
        <v>#DIV/0!</v>
      </c>
      <c r="Q5" s="51"/>
      <c r="R5" s="51"/>
      <c r="S5" s="51"/>
      <c r="T5" s="57"/>
      <c r="U5" s="57"/>
      <c r="V5" s="57"/>
      <c r="W5" s="57"/>
    </row>
    <row r="6" ht="14.25" customHeight="1">
      <c r="E6" s="61"/>
      <c r="I6" s="61"/>
      <c r="Q6" s="51"/>
      <c r="R6" s="51"/>
      <c r="S6" s="51"/>
      <c r="T6" s="57"/>
      <c r="U6" s="57"/>
      <c r="V6" s="57"/>
      <c r="W6" s="57"/>
    </row>
    <row r="7" ht="14.25" customHeight="1">
      <c r="E7" s="61"/>
      <c r="I7" s="61"/>
    </row>
    <row r="8" ht="14.25" customHeight="1">
      <c r="E8" s="61"/>
      <c r="I8" s="61"/>
      <c r="K8" s="54" t="s">
        <v>71</v>
      </c>
      <c r="L8" s="54" t="str">
        <f t="shared" ref="L8:M8" si="1">AVERAGE(L3:L7)</f>
        <v>#DIV/0!</v>
      </c>
      <c r="M8" s="54" t="str">
        <f t="shared" si="1"/>
        <v>#DIV/0!</v>
      </c>
    </row>
    <row r="9" ht="14.25" customHeight="1">
      <c r="E9" s="61"/>
      <c r="I9" s="61"/>
      <c r="K9" s="54" t="s">
        <v>72</v>
      </c>
      <c r="L9" s="54" t="str">
        <f t="shared" ref="L9:M9" si="2">STDEV(L3:L7)/SQRT(4)</f>
        <v>#DIV/0!</v>
      </c>
      <c r="M9" s="54" t="str">
        <f t="shared" si="2"/>
        <v>#DIV/0!</v>
      </c>
      <c r="N9" s="53"/>
    </row>
    <row r="10" ht="14.25" customHeight="1">
      <c r="E10" s="61"/>
      <c r="I10" s="61"/>
      <c r="N10" s="53"/>
    </row>
    <row r="11" ht="14.25" customHeight="1">
      <c r="E11" s="61"/>
      <c r="I11" s="61"/>
      <c r="K11" s="18" t="s">
        <v>73</v>
      </c>
      <c r="L11" s="18">
        <f>MIN(B3:D321)</f>
        <v>0</v>
      </c>
      <c r="M11" s="18">
        <f>MIN(F3:H321)</f>
        <v>0</v>
      </c>
      <c r="N11" s="18">
        <f>MIN(Q3:S106)</f>
        <v>0</v>
      </c>
      <c r="O11" s="18">
        <f>MIN(U3:W104)</f>
        <v>0</v>
      </c>
    </row>
    <row r="12" ht="14.25" customHeight="1">
      <c r="E12" s="61"/>
      <c r="I12" s="61"/>
      <c r="K12" s="18" t="s">
        <v>74</v>
      </c>
      <c r="L12" s="18">
        <f>MAX(B4:D322)</f>
        <v>0</v>
      </c>
      <c r="M12" s="18">
        <f>MAX(F3:H321)</f>
        <v>0</v>
      </c>
      <c r="N12" s="18">
        <f>MAX(Q3:S106)</f>
        <v>0</v>
      </c>
      <c r="O12" s="18">
        <f>MAX(U3:W105)</f>
        <v>0</v>
      </c>
    </row>
    <row r="13" ht="14.25" customHeight="1">
      <c r="E13" s="61"/>
      <c r="I13" s="61"/>
      <c r="K13" s="1" t="s">
        <v>93</v>
      </c>
      <c r="L13" s="58" t="str">
        <f>COUNTIF((B3:D137), "&gt;280")/SUM(L17:L19)</f>
        <v>#DIV/0!</v>
      </c>
      <c r="M13" s="58" t="str">
        <f>COUNTIF((F3:H137), "&gt;280")/SUM(M17:M19)</f>
        <v>#DIV/0!</v>
      </c>
    </row>
    <row r="14" ht="14.25" customHeight="1">
      <c r="E14" s="61"/>
      <c r="I14" s="61"/>
    </row>
    <row r="15" ht="14.25" customHeight="1">
      <c r="E15" s="61"/>
      <c r="I15" s="61"/>
    </row>
    <row r="16" ht="14.25" customHeight="1">
      <c r="E16" s="61"/>
      <c r="I16" s="61"/>
    </row>
    <row r="17" ht="14.25" customHeight="1">
      <c r="E17" s="61"/>
      <c r="I17" s="61"/>
      <c r="K17" s="18" t="s">
        <v>75</v>
      </c>
      <c r="L17" s="65" t="s">
        <v>80</v>
      </c>
      <c r="N17" s="65" t="s">
        <v>81</v>
      </c>
    </row>
    <row r="18" ht="14.25" customHeight="1">
      <c r="E18" s="61"/>
      <c r="I18" s="61"/>
      <c r="L18" s="15" t="s">
        <v>46</v>
      </c>
      <c r="M18" s="15" t="s">
        <v>49</v>
      </c>
      <c r="N18" s="15" t="s">
        <v>46</v>
      </c>
      <c r="O18" s="15" t="s">
        <v>49</v>
      </c>
    </row>
    <row r="19" ht="14.25" customHeight="1">
      <c r="E19" s="61"/>
      <c r="I19" s="61"/>
      <c r="J19" s="55"/>
      <c r="K19" s="18" t="s">
        <v>47</v>
      </c>
      <c r="L19" s="18">
        <f>COUNT(B5:B138)</f>
        <v>0</v>
      </c>
      <c r="M19" s="18">
        <f>COUNT(F5:F138)</f>
        <v>0</v>
      </c>
      <c r="N19" s="18">
        <f>COUNT(Q5:Q102)</f>
        <v>0</v>
      </c>
      <c r="O19" s="18">
        <f>COUNT(U5:U102)</f>
        <v>0</v>
      </c>
    </row>
    <row r="20" ht="14.25" customHeight="1">
      <c r="E20" s="61"/>
      <c r="I20" s="61"/>
      <c r="J20" s="55"/>
      <c r="K20" s="18" t="s">
        <v>48</v>
      </c>
      <c r="L20" s="18">
        <f>COUNT(C5:C138)</f>
        <v>0</v>
      </c>
      <c r="M20" s="18">
        <f>COUNT(G5:G138)</f>
        <v>0</v>
      </c>
      <c r="N20" s="18">
        <f>COUNT(R5:R103)</f>
        <v>0</v>
      </c>
      <c r="O20" s="18">
        <f>COUNT(V5:V103)</f>
        <v>0</v>
      </c>
    </row>
    <row r="21" ht="14.25" customHeight="1">
      <c r="E21" s="61"/>
      <c r="I21" s="61"/>
      <c r="J21" s="55"/>
      <c r="K21" s="18" t="s">
        <v>50</v>
      </c>
      <c r="L21" s="18">
        <f>COUNT(D5:D138)</f>
        <v>0</v>
      </c>
      <c r="M21" s="18">
        <f>COUNT(H5:H138)</f>
        <v>0</v>
      </c>
      <c r="N21" s="18">
        <f>COUNT(S5:S104)</f>
        <v>0</v>
      </c>
      <c r="O21" s="18">
        <f>COUNT(W5:W104)</f>
        <v>0</v>
      </c>
    </row>
    <row r="22" ht="14.25" customHeight="1">
      <c r="E22" s="61"/>
      <c r="I22" s="61"/>
      <c r="J22" s="55"/>
    </row>
    <row r="23" ht="14.25" customHeight="1">
      <c r="E23" s="61"/>
      <c r="I23" s="61"/>
      <c r="J23" s="55"/>
      <c r="L23" s="65"/>
      <c r="M23" s="65"/>
      <c r="N23" s="65"/>
      <c r="O23" s="65"/>
    </row>
    <row r="24" ht="14.25" customHeight="1">
      <c r="E24" s="61"/>
      <c r="I24" s="61"/>
      <c r="J24" s="66" t="s">
        <v>91</v>
      </c>
      <c r="L24" s="65"/>
      <c r="M24" s="65"/>
      <c r="N24" s="65"/>
    </row>
    <row r="25" ht="14.25" customHeight="1">
      <c r="E25" s="61"/>
      <c r="I25" s="61"/>
      <c r="J25" s="55"/>
      <c r="N25" s="15" t="s">
        <v>46</v>
      </c>
      <c r="O25" s="15" t="s">
        <v>49</v>
      </c>
    </row>
    <row r="26" ht="14.25" customHeight="1">
      <c r="E26" s="61"/>
      <c r="I26" s="61"/>
      <c r="K26" s="18" t="s">
        <v>47</v>
      </c>
      <c r="N26" s="26" t="str">
        <f t="shared" ref="N26:O26" si="3">N19/L19</f>
        <v>#DIV/0!</v>
      </c>
      <c r="O26" s="26" t="str">
        <f t="shared" si="3"/>
        <v>#DIV/0!</v>
      </c>
    </row>
    <row r="27" ht="14.25" customHeight="1">
      <c r="E27" s="61"/>
      <c r="I27" s="61"/>
      <c r="K27" s="18" t="s">
        <v>48</v>
      </c>
      <c r="N27" s="26" t="str">
        <f t="shared" ref="N27:O27" si="4">N20/L20</f>
        <v>#DIV/0!</v>
      </c>
      <c r="O27" s="26" t="str">
        <f t="shared" si="4"/>
        <v>#DIV/0!</v>
      </c>
    </row>
    <row r="28" ht="14.25" customHeight="1">
      <c r="E28" s="61"/>
      <c r="I28" s="61"/>
      <c r="K28" s="18" t="s">
        <v>50</v>
      </c>
      <c r="N28" s="26" t="str">
        <f t="shared" ref="N28:O28" si="5">N21/L21</f>
        <v>#DIV/0!</v>
      </c>
      <c r="O28" s="26" t="str">
        <f t="shared" si="5"/>
        <v>#DIV/0!</v>
      </c>
    </row>
    <row r="29" ht="14.25" customHeight="1">
      <c r="E29" s="61"/>
      <c r="I29" s="61"/>
      <c r="K29" s="67" t="s">
        <v>92</v>
      </c>
      <c r="N29" s="71" t="str">
        <f t="shared" ref="N29:O29" si="6">AVERAGE(N26:N28)</f>
        <v>#DIV/0!</v>
      </c>
      <c r="O29" s="71" t="str">
        <f t="shared" si="6"/>
        <v>#DIV/0!</v>
      </c>
    </row>
    <row r="30" ht="14.25" customHeight="1">
      <c r="E30" s="61"/>
      <c r="I30" s="61"/>
    </row>
    <row r="31" ht="14.25" customHeight="1">
      <c r="E31" s="61"/>
      <c r="I31" s="61"/>
      <c r="J31" s="18" t="s">
        <v>76</v>
      </c>
      <c r="L31" s="15" t="s">
        <v>46</v>
      </c>
      <c r="M31" s="15" t="s">
        <v>49</v>
      </c>
    </row>
    <row r="32" ht="14.25" customHeight="1">
      <c r="E32" s="61"/>
      <c r="I32" s="61"/>
      <c r="K32" s="18" t="s">
        <v>47</v>
      </c>
      <c r="L32" s="18" t="str">
        <f>STDEV(B$3:B$48)</f>
        <v>#DIV/0!</v>
      </c>
      <c r="M32" s="18" t="str">
        <f>STDEV(F$3:F$48)</f>
        <v>#DIV/0!</v>
      </c>
    </row>
    <row r="33" ht="14.25" customHeight="1">
      <c r="E33" s="61"/>
      <c r="I33" s="61"/>
      <c r="K33" s="18" t="s">
        <v>48</v>
      </c>
      <c r="L33" s="18" t="str">
        <f>STDEV(C$3:C$48)</f>
        <v>#DIV/0!</v>
      </c>
      <c r="M33" s="18" t="str">
        <f>STDEV(G$3:G$48)</f>
        <v>#DIV/0!</v>
      </c>
    </row>
    <row r="34" ht="14.25" customHeight="1">
      <c r="E34" s="61"/>
      <c r="I34" s="61"/>
      <c r="K34" s="18" t="s">
        <v>50</v>
      </c>
      <c r="L34" s="18" t="str">
        <f>STDEV(D$3:D$48)</f>
        <v>#DIV/0!</v>
      </c>
      <c r="M34" s="18" t="str">
        <f>STDEV(H$3:H$48)</f>
        <v>#DIV/0!</v>
      </c>
    </row>
    <row r="35" ht="14.25" customHeight="1">
      <c r="E35" s="61"/>
      <c r="I35" s="61"/>
    </row>
    <row r="36" ht="14.25" customHeight="1">
      <c r="E36" s="61"/>
      <c r="I36" s="61"/>
    </row>
    <row r="37" ht="14.25" customHeight="1">
      <c r="E37" s="61"/>
      <c r="I37" s="61"/>
    </row>
    <row r="38" ht="14.25" customHeight="1">
      <c r="E38" s="61"/>
      <c r="I38" s="61"/>
      <c r="L38" s="15" t="s">
        <v>46</v>
      </c>
      <c r="M38" s="15" t="s">
        <v>49</v>
      </c>
    </row>
    <row r="39" ht="14.25" customHeight="1">
      <c r="E39" s="61"/>
      <c r="I39" s="61"/>
      <c r="K39" s="18" t="s">
        <v>47</v>
      </c>
      <c r="L39" s="58" t="str">
        <f t="shared" ref="L39:M39" si="7">(L32/L3)</f>
        <v>#DIV/0!</v>
      </c>
      <c r="M39" s="58" t="str">
        <f t="shared" si="7"/>
        <v>#DIV/0!</v>
      </c>
    </row>
    <row r="40" ht="14.25" customHeight="1">
      <c r="E40" s="61"/>
      <c r="I40" s="61"/>
      <c r="K40" s="18" t="s">
        <v>48</v>
      </c>
      <c r="L40" s="58" t="str">
        <f t="shared" ref="L40:M40" si="8">(L33/L4)</f>
        <v>#DIV/0!</v>
      </c>
      <c r="M40" s="58" t="str">
        <f t="shared" si="8"/>
        <v>#DIV/0!</v>
      </c>
    </row>
    <row r="41" ht="14.25" customHeight="1">
      <c r="E41" s="61"/>
      <c r="I41" s="61"/>
      <c r="J41" s="1" t="s">
        <v>77</v>
      </c>
      <c r="K41" s="18" t="s">
        <v>50</v>
      </c>
      <c r="L41" s="58" t="str">
        <f t="shared" ref="L41:M41" si="9">(L34/L5)</f>
        <v>#DIV/0!</v>
      </c>
      <c r="M41" s="58" t="str">
        <f t="shared" si="9"/>
        <v>#DIV/0!</v>
      </c>
    </row>
    <row r="42" ht="14.25" customHeight="1">
      <c r="E42" s="61"/>
      <c r="I42" s="61"/>
    </row>
    <row r="43" ht="14.25" customHeight="1">
      <c r="E43" s="61"/>
      <c r="I43" s="61"/>
    </row>
    <row r="44" ht="14.25" customHeight="1">
      <c r="E44" s="61"/>
      <c r="I44" s="61"/>
    </row>
    <row r="45" ht="14.25" customHeight="1">
      <c r="E45" s="61"/>
      <c r="I45" s="61"/>
    </row>
    <row r="46" ht="14.25" customHeight="1">
      <c r="E46" s="61"/>
      <c r="I46" s="61"/>
    </row>
    <row r="47" ht="14.25" customHeight="1">
      <c r="E47" s="61"/>
      <c r="I47" s="61"/>
    </row>
    <row r="48" ht="14.25" customHeight="1">
      <c r="E48" s="61"/>
      <c r="I48" s="61"/>
    </row>
    <row r="49" ht="14.25" customHeight="1">
      <c r="E49" s="61"/>
      <c r="I49" s="61"/>
    </row>
    <row r="50" ht="14.25" customHeight="1">
      <c r="E50" s="61"/>
      <c r="I50" s="61"/>
    </row>
    <row r="51" ht="14.25" customHeight="1">
      <c r="E51" s="61"/>
      <c r="I51" s="61"/>
    </row>
    <row r="52" ht="14.25" customHeight="1">
      <c r="E52" s="61"/>
      <c r="I52" s="61"/>
    </row>
    <row r="53" ht="14.25" customHeight="1">
      <c r="E53" s="61"/>
      <c r="I53" s="61"/>
    </row>
    <row r="54" ht="14.25" customHeight="1">
      <c r="E54" s="61"/>
      <c r="I54" s="61"/>
    </row>
    <row r="55" ht="14.25" customHeight="1">
      <c r="E55" s="61"/>
      <c r="I55" s="61"/>
    </row>
    <row r="56" ht="14.25" customHeight="1">
      <c r="E56" s="61"/>
      <c r="I56" s="61"/>
    </row>
    <row r="57" ht="14.25" customHeight="1">
      <c r="E57" s="61"/>
      <c r="I57" s="61"/>
    </row>
    <row r="58" ht="14.25" customHeight="1">
      <c r="E58" s="61"/>
      <c r="I58" s="61"/>
    </row>
    <row r="59" ht="14.25" customHeight="1">
      <c r="E59" s="61"/>
      <c r="I59" s="61"/>
    </row>
    <row r="60" ht="14.25" customHeight="1">
      <c r="E60" s="61"/>
      <c r="I60" s="61"/>
    </row>
    <row r="61" ht="14.25" customHeight="1">
      <c r="E61" s="61"/>
      <c r="I61" s="61"/>
    </row>
    <row r="62" ht="14.25" customHeight="1">
      <c r="E62" s="61"/>
      <c r="I62" s="61"/>
    </row>
    <row r="63" ht="14.25" customHeight="1">
      <c r="E63" s="61"/>
      <c r="I63" s="61"/>
    </row>
    <row r="64" ht="14.25" customHeight="1">
      <c r="E64" s="61"/>
      <c r="I64" s="61"/>
    </row>
    <row r="65" ht="14.25" customHeight="1">
      <c r="E65" s="61"/>
      <c r="I65" s="61"/>
    </row>
    <row r="66" ht="14.25" customHeight="1">
      <c r="E66" s="61"/>
      <c r="I66" s="61"/>
    </row>
    <row r="67" ht="14.25" customHeight="1">
      <c r="E67" s="61"/>
      <c r="I67" s="61"/>
    </row>
    <row r="68" ht="14.25" customHeight="1">
      <c r="E68" s="61"/>
      <c r="I68" s="61"/>
    </row>
    <row r="69" ht="14.25" customHeight="1">
      <c r="E69" s="61"/>
      <c r="I69" s="61"/>
    </row>
    <row r="70" ht="14.25" customHeight="1">
      <c r="E70" s="61"/>
      <c r="I70" s="61"/>
    </row>
    <row r="71" ht="14.25" customHeight="1">
      <c r="E71" s="61"/>
      <c r="I71" s="61"/>
    </row>
    <row r="72" ht="14.25" customHeight="1">
      <c r="E72" s="61"/>
      <c r="I72" s="61"/>
    </row>
    <row r="73" ht="14.25" customHeight="1">
      <c r="E73" s="61"/>
      <c r="I73" s="61"/>
    </row>
    <row r="74" ht="14.25" customHeight="1">
      <c r="E74" s="61"/>
      <c r="I74" s="61"/>
    </row>
    <row r="75" ht="14.25" customHeight="1">
      <c r="E75" s="61"/>
      <c r="I75" s="61"/>
    </row>
    <row r="76" ht="14.25" customHeight="1">
      <c r="E76" s="61"/>
      <c r="I76" s="61"/>
    </row>
    <row r="77" ht="14.25" customHeight="1">
      <c r="E77" s="61"/>
      <c r="I77" s="61"/>
    </row>
    <row r="78" ht="14.25" customHeight="1">
      <c r="E78" s="61"/>
      <c r="I78" s="61"/>
    </row>
    <row r="79" ht="14.25" customHeight="1">
      <c r="E79" s="61"/>
      <c r="I79" s="61"/>
    </row>
    <row r="80" ht="14.25" customHeight="1">
      <c r="E80" s="61"/>
      <c r="I80" s="61"/>
    </row>
    <row r="81" ht="14.25" customHeight="1">
      <c r="E81" s="61"/>
      <c r="I81" s="61"/>
    </row>
    <row r="82" ht="14.25" customHeight="1">
      <c r="E82" s="61"/>
      <c r="I82" s="61"/>
    </row>
    <row r="83" ht="14.25" customHeight="1">
      <c r="E83" s="61"/>
      <c r="I83" s="61"/>
    </row>
    <row r="84" ht="14.25" customHeight="1">
      <c r="E84" s="61"/>
      <c r="I84" s="61"/>
    </row>
    <row r="85" ht="14.25" customHeight="1">
      <c r="E85" s="61"/>
      <c r="I85" s="61"/>
    </row>
    <row r="86" ht="14.25" customHeight="1">
      <c r="E86" s="61"/>
      <c r="I86" s="61"/>
    </row>
    <row r="87" ht="14.25" customHeight="1">
      <c r="E87" s="61"/>
      <c r="I87" s="61"/>
    </row>
    <row r="88" ht="14.25" customHeight="1">
      <c r="E88" s="61"/>
      <c r="I88" s="61"/>
    </row>
    <row r="89" ht="14.25" customHeight="1">
      <c r="E89" s="61"/>
      <c r="I89" s="61"/>
    </row>
    <row r="90" ht="14.25" customHeight="1">
      <c r="E90" s="61"/>
      <c r="I90" s="61"/>
    </row>
    <row r="91" ht="14.25" customHeight="1">
      <c r="E91" s="61"/>
      <c r="I91" s="61"/>
    </row>
    <row r="92" ht="14.25" customHeight="1">
      <c r="E92" s="61"/>
      <c r="I92" s="61"/>
    </row>
    <row r="93" ht="14.25" customHeight="1">
      <c r="E93" s="61"/>
      <c r="I93" s="61"/>
    </row>
    <row r="94" ht="14.25" customHeight="1">
      <c r="E94" s="61"/>
      <c r="I94" s="61"/>
    </row>
    <row r="95" ht="14.25" customHeight="1">
      <c r="E95" s="61"/>
      <c r="I95" s="61"/>
    </row>
    <row r="96" ht="14.25" customHeight="1">
      <c r="E96" s="61"/>
      <c r="I96" s="61"/>
    </row>
    <row r="97" ht="14.25" customHeight="1">
      <c r="E97" s="61"/>
      <c r="I97" s="61"/>
    </row>
    <row r="98" ht="14.25" customHeight="1">
      <c r="E98" s="61"/>
      <c r="I98" s="61"/>
    </row>
    <row r="99" ht="14.25" customHeight="1">
      <c r="E99" s="61"/>
      <c r="I99" s="61"/>
    </row>
    <row r="100" ht="14.25" customHeight="1">
      <c r="E100" s="61"/>
      <c r="I100" s="61"/>
    </row>
    <row r="101" ht="14.25" customHeight="1">
      <c r="E101" s="61"/>
      <c r="I101" s="61"/>
    </row>
    <row r="102" ht="14.25" customHeight="1">
      <c r="E102" s="61"/>
      <c r="I102" s="61"/>
    </row>
    <row r="103" ht="14.25" customHeight="1">
      <c r="E103" s="61"/>
      <c r="I103" s="61"/>
    </row>
    <row r="104" ht="14.25" customHeight="1">
      <c r="E104" s="61"/>
      <c r="I104" s="61"/>
    </row>
    <row r="105" ht="14.25" customHeight="1">
      <c r="E105" s="61"/>
      <c r="I105" s="61"/>
    </row>
    <row r="106" ht="14.25" customHeight="1">
      <c r="E106" s="61"/>
      <c r="I106" s="61"/>
    </row>
    <row r="107" ht="14.25" customHeight="1">
      <c r="E107" s="61"/>
      <c r="I107" s="61"/>
    </row>
    <row r="108" ht="14.25" customHeight="1">
      <c r="E108" s="61"/>
      <c r="I108" s="61"/>
    </row>
    <row r="109" ht="14.25" customHeight="1">
      <c r="E109" s="61"/>
      <c r="I109" s="61"/>
    </row>
    <row r="110" ht="14.25" customHeight="1">
      <c r="E110" s="61"/>
      <c r="I110" s="61"/>
    </row>
    <row r="111" ht="14.25" customHeight="1">
      <c r="E111" s="61"/>
      <c r="I111" s="61"/>
    </row>
    <row r="112" ht="14.25" customHeight="1">
      <c r="E112" s="61"/>
      <c r="I112" s="61"/>
    </row>
    <row r="113" ht="14.25" customHeight="1">
      <c r="E113" s="61"/>
      <c r="I113" s="61"/>
    </row>
    <row r="114" ht="14.25" customHeight="1">
      <c r="E114" s="61"/>
      <c r="I114" s="61"/>
    </row>
    <row r="115" ht="14.25" customHeight="1">
      <c r="E115" s="61"/>
      <c r="I115" s="61"/>
    </row>
    <row r="116" ht="14.25" customHeight="1">
      <c r="E116" s="61"/>
      <c r="I116" s="61"/>
    </row>
    <row r="117" ht="14.25" customHeight="1">
      <c r="E117" s="61"/>
      <c r="I117" s="61"/>
    </row>
    <row r="118" ht="14.25" customHeight="1">
      <c r="E118" s="61"/>
      <c r="I118" s="61"/>
    </row>
    <row r="119" ht="14.25" customHeight="1">
      <c r="E119" s="61"/>
      <c r="I119" s="61"/>
    </row>
    <row r="120" ht="14.25" customHeight="1">
      <c r="E120" s="61"/>
      <c r="I120" s="61"/>
    </row>
    <row r="121" ht="14.25" customHeight="1">
      <c r="E121" s="61"/>
      <c r="I121" s="61"/>
    </row>
    <row r="122" ht="14.25" customHeight="1">
      <c r="E122" s="61"/>
      <c r="I122" s="61"/>
    </row>
    <row r="123" ht="14.25" customHeight="1">
      <c r="E123" s="61"/>
      <c r="I123" s="61"/>
    </row>
    <row r="124" ht="14.25" customHeight="1">
      <c r="E124" s="61"/>
      <c r="I124" s="61"/>
    </row>
    <row r="125" ht="14.25" customHeight="1">
      <c r="E125" s="61"/>
      <c r="I125" s="61"/>
    </row>
    <row r="126" ht="14.25" customHeight="1">
      <c r="E126" s="61"/>
      <c r="I126" s="61"/>
    </row>
    <row r="127" ht="14.25" customHeight="1">
      <c r="E127" s="61"/>
      <c r="I127" s="61"/>
    </row>
    <row r="128" ht="14.25" customHeight="1">
      <c r="E128" s="61"/>
      <c r="I128" s="61"/>
    </row>
    <row r="129" ht="14.25" customHeight="1">
      <c r="E129" s="61"/>
      <c r="I129" s="61"/>
    </row>
    <row r="130" ht="14.25" customHeight="1">
      <c r="E130" s="61"/>
      <c r="I130" s="61"/>
    </row>
    <row r="131" ht="14.25" customHeight="1">
      <c r="E131" s="61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</sheetData>
  <mergeCells count="5">
    <mergeCell ref="L1:M1"/>
    <mergeCell ref="N1:O1"/>
    <mergeCell ref="L17:M17"/>
    <mergeCell ref="N17:O17"/>
    <mergeCell ref="N24:O24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7" width="10.71"/>
    <col customWidth="1" min="8" max="8" width="12.43"/>
    <col customWidth="1" min="9" max="9" width="3.14"/>
    <col customWidth="1" min="10" max="11" width="8.86"/>
    <col customWidth="1" min="12" max="12" width="18.0"/>
    <col customWidth="1" min="13" max="13" width="17.0"/>
    <col customWidth="1" min="14" max="15" width="16.29"/>
    <col customWidth="1" min="16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65" t="s">
        <v>81</v>
      </c>
      <c r="N1" s="65"/>
      <c r="P1" s="65" t="s">
        <v>94</v>
      </c>
      <c r="Q1" s="42" t="s">
        <v>61</v>
      </c>
      <c r="R1" s="42" t="s">
        <v>62</v>
      </c>
      <c r="S1" s="42" t="s">
        <v>63</v>
      </c>
      <c r="T1" s="61"/>
      <c r="U1" s="42" t="s">
        <v>64</v>
      </c>
      <c r="V1" s="42" t="s">
        <v>65</v>
      </c>
      <c r="W1" s="42" t="s">
        <v>66</v>
      </c>
    </row>
    <row r="2" ht="64.5" customHeight="1">
      <c r="A2" s="18" t="s">
        <v>68</v>
      </c>
      <c r="B2" s="46" t="s">
        <v>83</v>
      </c>
      <c r="C2" s="46" t="s">
        <v>84</v>
      </c>
      <c r="D2" s="46" t="s">
        <v>85</v>
      </c>
      <c r="E2" s="63"/>
      <c r="F2" s="46" t="s">
        <v>86</v>
      </c>
      <c r="G2" s="46" t="s">
        <v>87</v>
      </c>
      <c r="H2" s="46" t="s">
        <v>88</v>
      </c>
      <c r="I2" s="47"/>
      <c r="J2" s="49"/>
      <c r="L2" s="15" t="s">
        <v>46</v>
      </c>
      <c r="M2" s="15" t="s">
        <v>49</v>
      </c>
      <c r="N2" s="15"/>
      <c r="O2" s="15"/>
      <c r="P2" s="15"/>
      <c r="Q2" s="46" t="s">
        <v>69</v>
      </c>
      <c r="R2" s="46" t="s">
        <v>69</v>
      </c>
      <c r="S2" s="46" t="s">
        <v>69</v>
      </c>
      <c r="T2" s="47"/>
      <c r="U2" s="46" t="s">
        <v>70</v>
      </c>
      <c r="V2" s="46" t="s">
        <v>70</v>
      </c>
      <c r="W2" s="46" t="s">
        <v>70</v>
      </c>
      <c r="X2" s="49"/>
      <c r="Y2" s="49"/>
      <c r="Z2" s="49"/>
      <c r="AA2" s="49"/>
    </row>
    <row r="3" ht="14.25" customHeight="1">
      <c r="B3" s="51">
        <v>343.87</v>
      </c>
      <c r="C3" s="72">
        <v>362.4</v>
      </c>
      <c r="D3" s="51">
        <v>338.6</v>
      </c>
      <c r="E3" s="52"/>
      <c r="F3" s="51">
        <v>350.44</v>
      </c>
      <c r="G3" s="51">
        <v>284.11</v>
      </c>
      <c r="H3" s="51">
        <v>286.36</v>
      </c>
      <c r="I3" s="61"/>
      <c r="K3" s="18" t="s">
        <v>47</v>
      </c>
      <c r="L3" s="18">
        <f>AVERAGE(B$3:B$48)</f>
        <v>350.6353846</v>
      </c>
      <c r="M3" s="18">
        <f>AVERAGE(F3:F105)</f>
        <v>320.5933333</v>
      </c>
      <c r="U3" s="50">
        <v>159.31</v>
      </c>
    </row>
    <row r="4" ht="14.25" customHeight="1">
      <c r="B4" s="51">
        <v>257.23</v>
      </c>
      <c r="C4" s="73">
        <v>346.83</v>
      </c>
      <c r="D4" s="51">
        <v>302.01</v>
      </c>
      <c r="E4" s="52"/>
      <c r="F4" s="51">
        <v>278.59</v>
      </c>
      <c r="G4" s="51">
        <v>261.28</v>
      </c>
      <c r="H4" s="50">
        <v>341.86</v>
      </c>
      <c r="I4" s="61"/>
      <c r="K4" s="18" t="s">
        <v>48</v>
      </c>
      <c r="L4" s="18">
        <f>AVERAGE(C$3:C$48)</f>
        <v>349.6785714</v>
      </c>
      <c r="M4" s="18">
        <f>AVERAGE(G$3:G$48)</f>
        <v>267.175</v>
      </c>
    </row>
    <row r="5" ht="14.25" customHeight="1">
      <c r="B5" s="51">
        <v>389.94</v>
      </c>
      <c r="C5" s="73">
        <v>311.85</v>
      </c>
      <c r="D5" s="51">
        <v>345.81</v>
      </c>
      <c r="E5" s="52"/>
      <c r="F5" s="51">
        <v>320.04</v>
      </c>
      <c r="G5" s="51">
        <v>265.48</v>
      </c>
      <c r="H5" s="50">
        <v>289.58</v>
      </c>
      <c r="I5" s="61"/>
      <c r="K5" s="18" t="s">
        <v>50</v>
      </c>
      <c r="L5" s="18">
        <f>AVERAGE(D$3:D$48)</f>
        <v>315.095</v>
      </c>
      <c r="M5" s="18">
        <f>AVERAGE(H$3:H$48)</f>
        <v>317.695</v>
      </c>
    </row>
    <row r="6" ht="14.25" customHeight="1">
      <c r="B6" s="51">
        <v>305.81</v>
      </c>
      <c r="C6" s="73">
        <v>314.61</v>
      </c>
      <c r="D6" s="51">
        <v>331.8</v>
      </c>
      <c r="E6" s="52"/>
      <c r="F6" s="51">
        <v>280.48</v>
      </c>
      <c r="G6" s="51">
        <v>257.83</v>
      </c>
      <c r="H6" s="50">
        <v>352.98</v>
      </c>
      <c r="I6" s="61"/>
    </row>
    <row r="7" ht="14.25" customHeight="1">
      <c r="B7" s="51">
        <v>349.74</v>
      </c>
      <c r="C7" s="73">
        <v>311.37</v>
      </c>
      <c r="D7" s="51">
        <v>277.45</v>
      </c>
      <c r="E7" s="52"/>
      <c r="F7" s="51">
        <v>318.45</v>
      </c>
      <c r="G7" s="57"/>
      <c r="H7" s="57"/>
      <c r="I7" s="61"/>
    </row>
    <row r="8" ht="14.25" customHeight="1">
      <c r="B8" s="51">
        <v>330.45</v>
      </c>
      <c r="C8" s="73">
        <v>334.08</v>
      </c>
      <c r="D8" s="51">
        <v>294.9</v>
      </c>
      <c r="E8" s="52"/>
      <c r="F8" s="51">
        <v>287.06</v>
      </c>
      <c r="G8" s="57"/>
      <c r="H8" s="57"/>
      <c r="I8" s="61"/>
      <c r="K8" s="54" t="s">
        <v>71</v>
      </c>
      <c r="L8" s="54">
        <f t="shared" ref="L8:M8" si="1">AVERAGE(L3:L7)</f>
        <v>338.469652</v>
      </c>
      <c r="M8" s="54">
        <f t="shared" si="1"/>
        <v>301.8211111</v>
      </c>
      <c r="N8" s="54"/>
      <c r="O8" s="54"/>
    </row>
    <row r="9" ht="14.25" customHeight="1">
      <c r="B9" s="51">
        <v>362.78</v>
      </c>
      <c r="C9" s="73">
        <v>380.48</v>
      </c>
      <c r="D9" s="57"/>
      <c r="E9" s="52"/>
      <c r="F9" s="51">
        <v>352.61</v>
      </c>
      <c r="G9" s="57"/>
      <c r="H9" s="57"/>
      <c r="I9" s="61"/>
      <c r="K9" s="54" t="s">
        <v>72</v>
      </c>
      <c r="L9" s="54">
        <f t="shared" ref="L9:M9" si="2">STDEV(L3:L7)/SQRT(4)</f>
        <v>10.12434739</v>
      </c>
      <c r="M9" s="54">
        <f t="shared" si="2"/>
        <v>15.01969412</v>
      </c>
      <c r="N9" s="54"/>
      <c r="O9" s="54"/>
    </row>
    <row r="10" ht="14.25" customHeight="1">
      <c r="B10" s="51">
        <v>283.97</v>
      </c>
      <c r="C10" s="73">
        <v>404.9</v>
      </c>
      <c r="D10" s="57"/>
      <c r="E10" s="52"/>
      <c r="F10" s="51">
        <v>323.85</v>
      </c>
      <c r="G10" s="57"/>
      <c r="H10" s="57"/>
      <c r="I10" s="61"/>
      <c r="N10" s="53"/>
    </row>
    <row r="11" ht="14.25" customHeight="1">
      <c r="B11" s="51">
        <v>397.88</v>
      </c>
      <c r="C11" s="73">
        <v>288.6</v>
      </c>
      <c r="D11" s="57"/>
      <c r="E11" s="52"/>
      <c r="F11" s="51">
        <v>373.82</v>
      </c>
      <c r="G11" s="57"/>
      <c r="H11" s="57"/>
      <c r="I11" s="61"/>
      <c r="K11" s="18" t="s">
        <v>73</v>
      </c>
      <c r="L11" s="18">
        <f>MIN(B3:D321)</f>
        <v>257.23</v>
      </c>
      <c r="M11" s="18">
        <f>MIN(F3:H321)</f>
        <v>257.83</v>
      </c>
    </row>
    <row r="12" ht="14.25" customHeight="1">
      <c r="B12" s="51">
        <v>351.53</v>
      </c>
      <c r="C12" s="73">
        <v>364.38</v>
      </c>
      <c r="D12" s="57"/>
      <c r="E12" s="52"/>
      <c r="F12" s="57"/>
      <c r="G12" s="57"/>
      <c r="H12" s="57"/>
      <c r="I12" s="61"/>
      <c r="K12" s="18" t="s">
        <v>74</v>
      </c>
      <c r="L12" s="18">
        <f>MAX(B4:D322)</f>
        <v>427.21</v>
      </c>
      <c r="M12" s="18">
        <f>MAX(F3:H321)</f>
        <v>373.82</v>
      </c>
    </row>
    <row r="13" ht="14.25" customHeight="1">
      <c r="B13" s="51">
        <v>393.33</v>
      </c>
      <c r="C13" s="73">
        <v>397.68</v>
      </c>
      <c r="D13" s="57"/>
      <c r="E13" s="52"/>
      <c r="F13" s="57"/>
      <c r="G13" s="57"/>
      <c r="H13" s="57"/>
      <c r="I13" s="61"/>
    </row>
    <row r="14" ht="14.25" customHeight="1">
      <c r="B14" s="51">
        <v>397.66</v>
      </c>
      <c r="C14" s="73">
        <v>313.85</v>
      </c>
      <c r="D14" s="57"/>
      <c r="E14" s="52"/>
      <c r="F14" s="57"/>
      <c r="G14" s="57"/>
      <c r="H14" s="57"/>
      <c r="I14" s="61"/>
    </row>
    <row r="15" ht="14.25" customHeight="1">
      <c r="B15" s="51">
        <v>394.07</v>
      </c>
      <c r="C15" s="74">
        <v>427.21</v>
      </c>
      <c r="D15" s="57"/>
      <c r="E15" s="52"/>
      <c r="F15" s="57"/>
      <c r="G15" s="57"/>
      <c r="H15" s="57"/>
      <c r="I15" s="61"/>
    </row>
    <row r="16" ht="14.25" customHeight="1">
      <c r="B16" s="57"/>
      <c r="C16" s="74">
        <v>337.26</v>
      </c>
      <c r="D16" s="57"/>
      <c r="E16" s="52"/>
      <c r="F16" s="57"/>
      <c r="G16" s="57"/>
      <c r="H16" s="57"/>
      <c r="I16" s="61"/>
    </row>
    <row r="17" ht="14.25" customHeight="1">
      <c r="B17" s="57"/>
      <c r="C17" s="57"/>
      <c r="D17" s="57"/>
      <c r="E17" s="52"/>
      <c r="F17" s="57"/>
      <c r="G17" s="57"/>
      <c r="H17" s="57"/>
      <c r="I17" s="61"/>
      <c r="K17" s="18" t="s">
        <v>75</v>
      </c>
      <c r="L17" s="65" t="s">
        <v>81</v>
      </c>
      <c r="M17" s="65"/>
      <c r="N17" s="65"/>
    </row>
    <row r="18" ht="14.25" customHeight="1">
      <c r="B18" s="75"/>
      <c r="C18" s="75"/>
      <c r="D18" s="75"/>
      <c r="E18" s="61"/>
      <c r="F18" s="75"/>
      <c r="G18" s="75"/>
      <c r="H18" s="75"/>
      <c r="I18" s="61"/>
      <c r="L18" s="15" t="s">
        <v>46</v>
      </c>
      <c r="M18" s="15" t="s">
        <v>49</v>
      </c>
      <c r="N18" s="15"/>
      <c r="O18" s="15"/>
    </row>
    <row r="19" ht="14.25" customHeight="1">
      <c r="B19" s="75"/>
      <c r="C19" s="75"/>
      <c r="D19" s="75"/>
      <c r="E19" s="61"/>
      <c r="F19" s="75"/>
      <c r="G19" s="75"/>
      <c r="H19" s="75"/>
      <c r="I19" s="61"/>
      <c r="J19" s="55"/>
      <c r="K19" s="18" t="s">
        <v>47</v>
      </c>
      <c r="L19" s="18">
        <f>COUNT(B5:B138)</f>
        <v>11</v>
      </c>
      <c r="M19" s="18">
        <f>COUNT(F5:F138)</f>
        <v>7</v>
      </c>
    </row>
    <row r="20" ht="14.25" customHeight="1">
      <c r="B20" s="75"/>
      <c r="C20" s="75"/>
      <c r="D20" s="75"/>
      <c r="E20" s="61"/>
      <c r="F20" s="75"/>
      <c r="G20" s="75"/>
      <c r="H20" s="75"/>
      <c r="I20" s="61"/>
      <c r="J20" s="55"/>
      <c r="K20" s="18" t="s">
        <v>48</v>
      </c>
      <c r="L20" s="18">
        <f>COUNT(C5:C138)</f>
        <v>12</v>
      </c>
      <c r="M20" s="18">
        <f>COUNT(G5:G138)</f>
        <v>2</v>
      </c>
    </row>
    <row r="21" ht="14.25" customHeight="1">
      <c r="B21" s="75"/>
      <c r="C21" s="75"/>
      <c r="D21" s="75"/>
      <c r="E21" s="61"/>
      <c r="F21" s="75"/>
      <c r="H21" s="75"/>
      <c r="I21" s="61"/>
      <c r="J21" s="55"/>
      <c r="K21" s="18" t="s">
        <v>50</v>
      </c>
      <c r="L21" s="18">
        <f>COUNT(D5:D138)</f>
        <v>4</v>
      </c>
      <c r="M21" s="18">
        <f>COUNT(H5:H138)</f>
        <v>2</v>
      </c>
    </row>
    <row r="22" ht="14.25" customHeight="1">
      <c r="B22" s="75"/>
      <c r="D22" s="75"/>
      <c r="E22" s="61"/>
      <c r="I22" s="61"/>
      <c r="J22" s="55"/>
    </row>
    <row r="23" ht="14.25" customHeight="1">
      <c r="D23" s="75"/>
      <c r="E23" s="61"/>
      <c r="I23" s="61"/>
      <c r="J23" s="55"/>
      <c r="L23" s="65"/>
      <c r="M23" s="65"/>
      <c r="N23" s="65"/>
      <c r="O23" s="65"/>
    </row>
    <row r="24" ht="14.25" customHeight="1">
      <c r="E24" s="61"/>
      <c r="I24" s="61"/>
      <c r="J24" s="66" t="s">
        <v>91</v>
      </c>
      <c r="L24" s="65"/>
      <c r="M24" s="65"/>
      <c r="N24" s="65"/>
    </row>
    <row r="25" ht="14.25" customHeight="1">
      <c r="E25" s="61"/>
      <c r="I25" s="61"/>
      <c r="J25" s="55"/>
      <c r="N25" s="15"/>
      <c r="O25" s="15"/>
    </row>
    <row r="26" ht="14.25" customHeight="1">
      <c r="E26" s="61"/>
      <c r="I26" s="61"/>
      <c r="K26" s="18" t="s">
        <v>47</v>
      </c>
      <c r="N26" s="26"/>
      <c r="O26" s="26"/>
    </row>
    <row r="27" ht="14.25" customHeight="1">
      <c r="E27" s="61"/>
      <c r="I27" s="61"/>
      <c r="K27" s="18" t="s">
        <v>48</v>
      </c>
      <c r="N27" s="26"/>
      <c r="O27" s="26"/>
    </row>
    <row r="28" ht="14.25" customHeight="1">
      <c r="E28" s="61"/>
      <c r="I28" s="61"/>
      <c r="K28" s="18" t="s">
        <v>50</v>
      </c>
      <c r="N28" s="26"/>
      <c r="O28" s="26"/>
    </row>
    <row r="29" ht="14.25" customHeight="1">
      <c r="E29" s="61"/>
      <c r="I29" s="61"/>
      <c r="K29" s="67" t="s">
        <v>92</v>
      </c>
      <c r="N29" s="71"/>
      <c r="O29" s="71"/>
    </row>
    <row r="30" ht="14.25" customHeight="1">
      <c r="E30" s="61"/>
      <c r="I30" s="61"/>
    </row>
    <row r="31" ht="14.25" customHeight="1">
      <c r="E31" s="61"/>
      <c r="I31" s="61"/>
    </row>
    <row r="32" ht="14.25" customHeight="1">
      <c r="E32" s="61"/>
      <c r="I32" s="61"/>
      <c r="J32" s="18" t="s">
        <v>76</v>
      </c>
      <c r="L32" s="15" t="s">
        <v>46</v>
      </c>
      <c r="M32" s="15" t="s">
        <v>49</v>
      </c>
    </row>
    <row r="33" ht="14.25" customHeight="1">
      <c r="E33" s="61"/>
      <c r="I33" s="61"/>
      <c r="K33" s="18" t="s">
        <v>47</v>
      </c>
      <c r="L33" s="18">
        <f>STDEV(B$3:B$48)</f>
        <v>46.07790986</v>
      </c>
      <c r="M33" s="18">
        <f>STDEV(F$3:F$48)</f>
        <v>34.02631041</v>
      </c>
    </row>
    <row r="34" ht="14.25" customHeight="1">
      <c r="E34" s="61"/>
      <c r="I34" s="61"/>
      <c r="K34" s="18" t="s">
        <v>48</v>
      </c>
      <c r="L34" s="18">
        <f>STDEV(C$3:C$48)</f>
        <v>41.36111307</v>
      </c>
      <c r="M34" s="18">
        <f>STDEV(G$3:G$48)</f>
        <v>11.7153361</v>
      </c>
    </row>
    <row r="35" ht="14.25" customHeight="1">
      <c r="E35" s="61"/>
      <c r="I35" s="61"/>
      <c r="K35" s="18" t="s">
        <v>50</v>
      </c>
      <c r="L35" s="18">
        <f>STDEV(D$3:D$48)</f>
        <v>27.46326474</v>
      </c>
      <c r="M35" s="18">
        <f>STDEV(H$3:H$48)</f>
        <v>34.64733708</v>
      </c>
    </row>
    <row r="36" ht="14.25" customHeight="1">
      <c r="E36" s="61"/>
      <c r="I36" s="61"/>
    </row>
    <row r="37" ht="14.25" customHeight="1">
      <c r="E37" s="61"/>
      <c r="I37" s="61"/>
    </row>
    <row r="38" ht="14.25" customHeight="1">
      <c r="E38" s="61"/>
      <c r="I38" s="61"/>
    </row>
    <row r="39" ht="14.25" customHeight="1">
      <c r="E39" s="61"/>
      <c r="I39" s="61"/>
      <c r="L39" s="15" t="s">
        <v>46</v>
      </c>
      <c r="M39" s="15" t="s">
        <v>49</v>
      </c>
    </row>
    <row r="40" ht="14.25" customHeight="1">
      <c r="E40" s="61"/>
      <c r="I40" s="61"/>
      <c r="K40" s="18" t="s">
        <v>47</v>
      </c>
      <c r="L40" s="58">
        <f t="shared" ref="L40:M40" si="3">(L33/L3)</f>
        <v>0.1314126066</v>
      </c>
      <c r="M40" s="58">
        <f t="shared" si="3"/>
        <v>0.1061354273</v>
      </c>
    </row>
    <row r="41" ht="14.25" customHeight="1">
      <c r="E41" s="61"/>
      <c r="I41" s="61"/>
      <c r="K41" s="18" t="s">
        <v>48</v>
      </c>
      <c r="L41" s="58">
        <f t="shared" ref="L41:M41" si="4">(L34/L4)</f>
        <v>0.1182832362</v>
      </c>
      <c r="M41" s="58">
        <f t="shared" si="4"/>
        <v>0.04384892338</v>
      </c>
    </row>
    <row r="42" ht="14.25" customHeight="1">
      <c r="E42" s="61"/>
      <c r="I42" s="61"/>
      <c r="J42" s="1" t="s">
        <v>77</v>
      </c>
      <c r="K42" s="18" t="s">
        <v>50</v>
      </c>
      <c r="L42" s="58">
        <f t="shared" ref="L42:M42" si="5">(L35/L5)</f>
        <v>0.08715868147</v>
      </c>
      <c r="M42" s="58">
        <f t="shared" si="5"/>
        <v>0.1090584903</v>
      </c>
    </row>
    <row r="43" ht="14.25" customHeight="1">
      <c r="E43" s="61"/>
      <c r="I43" s="61"/>
    </row>
    <row r="44" ht="14.25" customHeight="1">
      <c r="E44" s="61"/>
      <c r="I44" s="61"/>
    </row>
    <row r="45" ht="14.25" customHeight="1">
      <c r="E45" s="61"/>
      <c r="I45" s="61"/>
    </row>
    <row r="46" ht="14.25" customHeight="1">
      <c r="E46" s="61"/>
      <c r="I46" s="61"/>
    </row>
    <row r="47" ht="14.25" customHeight="1">
      <c r="E47" s="61"/>
      <c r="I47" s="61"/>
    </row>
    <row r="48" ht="14.25" customHeight="1">
      <c r="E48" s="61"/>
      <c r="I48" s="61"/>
    </row>
    <row r="49" ht="14.25" customHeight="1">
      <c r="E49" s="61"/>
      <c r="I49" s="61"/>
    </row>
    <row r="50" ht="14.25" customHeight="1">
      <c r="E50" s="61"/>
      <c r="I50" s="61"/>
    </row>
    <row r="51" ht="14.25" customHeight="1">
      <c r="E51" s="61"/>
      <c r="I51" s="61"/>
    </row>
    <row r="52" ht="14.25" customHeight="1">
      <c r="E52" s="61"/>
      <c r="I52" s="61"/>
    </row>
    <row r="53" ht="14.25" customHeight="1">
      <c r="E53" s="61"/>
      <c r="I53" s="61"/>
    </row>
    <row r="54" ht="14.25" customHeight="1">
      <c r="E54" s="61"/>
      <c r="I54" s="61"/>
    </row>
    <row r="55" ht="14.25" customHeight="1">
      <c r="E55" s="61"/>
      <c r="I55" s="61"/>
    </row>
    <row r="56" ht="14.25" customHeight="1">
      <c r="E56" s="61"/>
      <c r="I56" s="61"/>
    </row>
    <row r="57" ht="14.25" customHeight="1">
      <c r="E57" s="61"/>
      <c r="I57" s="61"/>
    </row>
    <row r="58" ht="14.25" customHeight="1">
      <c r="E58" s="61"/>
      <c r="I58" s="61"/>
    </row>
    <row r="59" ht="14.25" customHeight="1">
      <c r="E59" s="61"/>
      <c r="I59" s="61"/>
    </row>
    <row r="60" ht="14.25" customHeight="1">
      <c r="E60" s="61"/>
      <c r="I60" s="61"/>
    </row>
    <row r="61" ht="14.25" customHeight="1">
      <c r="E61" s="61"/>
      <c r="I61" s="61"/>
    </row>
    <row r="62" ht="14.25" customHeight="1">
      <c r="E62" s="61"/>
      <c r="I62" s="61"/>
    </row>
    <row r="63" ht="14.25" customHeight="1">
      <c r="E63" s="61"/>
      <c r="I63" s="61"/>
    </row>
    <row r="64" ht="14.25" customHeight="1">
      <c r="E64" s="61"/>
      <c r="I64" s="61"/>
    </row>
    <row r="65" ht="14.25" customHeight="1">
      <c r="E65" s="61"/>
      <c r="I65" s="61"/>
    </row>
    <row r="66" ht="14.25" customHeight="1">
      <c r="E66" s="61"/>
      <c r="I66" s="61"/>
    </row>
    <row r="67" ht="14.25" customHeight="1">
      <c r="E67" s="61"/>
      <c r="I67" s="61"/>
    </row>
    <row r="68" ht="14.25" customHeight="1">
      <c r="E68" s="61"/>
      <c r="I68" s="61"/>
    </row>
    <row r="69" ht="14.25" customHeight="1">
      <c r="E69" s="61"/>
      <c r="I69" s="61"/>
    </row>
    <row r="70" ht="14.25" customHeight="1">
      <c r="E70" s="61"/>
      <c r="I70" s="61"/>
    </row>
    <row r="71" ht="14.25" customHeight="1">
      <c r="E71" s="61"/>
      <c r="I71" s="61"/>
    </row>
    <row r="72" ht="14.25" customHeight="1">
      <c r="E72" s="61"/>
      <c r="I72" s="61"/>
    </row>
    <row r="73" ht="14.25" customHeight="1">
      <c r="E73" s="61"/>
      <c r="I73" s="61"/>
    </row>
    <row r="74" ht="14.25" customHeight="1">
      <c r="E74" s="61"/>
      <c r="I74" s="61"/>
    </row>
    <row r="75" ht="14.25" customHeight="1">
      <c r="E75" s="61"/>
      <c r="I75" s="61"/>
    </row>
    <row r="76" ht="14.25" customHeight="1">
      <c r="E76" s="61"/>
      <c r="I76" s="61"/>
    </row>
    <row r="77" ht="14.25" customHeight="1">
      <c r="E77" s="61"/>
      <c r="I77" s="61"/>
    </row>
    <row r="78" ht="14.25" customHeight="1">
      <c r="E78" s="61"/>
      <c r="I78" s="61"/>
    </row>
    <row r="79" ht="14.25" customHeight="1">
      <c r="E79" s="61"/>
      <c r="I79" s="61"/>
    </row>
    <row r="80" ht="14.25" customHeight="1">
      <c r="E80" s="61"/>
      <c r="I80" s="61"/>
    </row>
    <row r="81" ht="14.25" customHeight="1">
      <c r="E81" s="61"/>
      <c r="I81" s="61"/>
    </row>
    <row r="82" ht="14.25" customHeight="1">
      <c r="E82" s="61"/>
      <c r="I82" s="61"/>
    </row>
    <row r="83" ht="14.25" customHeight="1">
      <c r="E83" s="61"/>
      <c r="I83" s="61"/>
    </row>
    <row r="84" ht="14.25" customHeight="1">
      <c r="E84" s="61"/>
      <c r="I84" s="61"/>
    </row>
    <row r="85" ht="14.25" customHeight="1">
      <c r="E85" s="61"/>
      <c r="I85" s="61"/>
    </row>
    <row r="86" ht="14.25" customHeight="1">
      <c r="E86" s="61"/>
      <c r="I86" s="61"/>
    </row>
    <row r="87" ht="14.25" customHeight="1">
      <c r="E87" s="61"/>
      <c r="I87" s="61"/>
    </row>
    <row r="88" ht="14.25" customHeight="1">
      <c r="E88" s="61"/>
      <c r="I88" s="61"/>
    </row>
    <row r="89" ht="14.25" customHeight="1">
      <c r="E89" s="61"/>
      <c r="I89" s="61"/>
    </row>
    <row r="90" ht="14.25" customHeight="1">
      <c r="E90" s="61"/>
      <c r="I90" s="61"/>
    </row>
    <row r="91" ht="14.25" customHeight="1">
      <c r="E91" s="61"/>
      <c r="I91" s="61"/>
    </row>
    <row r="92" ht="14.25" customHeight="1">
      <c r="E92" s="61"/>
      <c r="I92" s="61"/>
    </row>
    <row r="93" ht="14.25" customHeight="1">
      <c r="E93" s="61"/>
      <c r="I93" s="61"/>
    </row>
    <row r="94" ht="14.25" customHeight="1">
      <c r="E94" s="61"/>
      <c r="I94" s="61"/>
    </row>
    <row r="95" ht="14.25" customHeight="1">
      <c r="E95" s="61"/>
      <c r="I95" s="61"/>
    </row>
    <row r="96" ht="14.25" customHeight="1">
      <c r="E96" s="61"/>
      <c r="I96" s="61"/>
    </row>
    <row r="97" ht="14.25" customHeight="1">
      <c r="E97" s="61"/>
      <c r="I97" s="61"/>
    </row>
    <row r="98" ht="14.25" customHeight="1">
      <c r="E98" s="61"/>
      <c r="I98" s="61"/>
    </row>
    <row r="99" ht="14.25" customHeight="1">
      <c r="E99" s="61"/>
      <c r="I99" s="61"/>
    </row>
    <row r="100" ht="14.25" customHeight="1">
      <c r="E100" s="61"/>
      <c r="I100" s="61"/>
    </row>
    <row r="101" ht="14.25" customHeight="1">
      <c r="E101" s="61"/>
      <c r="I101" s="61"/>
    </row>
    <row r="102" ht="14.25" customHeight="1">
      <c r="E102" s="61"/>
      <c r="I102" s="61"/>
    </row>
    <row r="103" ht="14.25" customHeight="1">
      <c r="E103" s="61"/>
      <c r="I103" s="61"/>
    </row>
    <row r="104" ht="14.25" customHeight="1">
      <c r="E104" s="61"/>
      <c r="I104" s="61"/>
    </row>
    <row r="105" ht="14.25" customHeight="1">
      <c r="E105" s="61"/>
      <c r="I105" s="61"/>
    </row>
    <row r="106" ht="14.25" customHeight="1">
      <c r="E106" s="61"/>
      <c r="I106" s="61"/>
    </row>
    <row r="107" ht="14.25" customHeight="1">
      <c r="E107" s="61"/>
      <c r="I107" s="61"/>
    </row>
    <row r="108" ht="14.25" customHeight="1">
      <c r="E108" s="61"/>
      <c r="I108" s="61"/>
    </row>
    <row r="109" ht="14.25" customHeight="1">
      <c r="E109" s="61"/>
      <c r="I109" s="61"/>
    </row>
    <row r="110" ht="14.25" customHeight="1">
      <c r="E110" s="61"/>
      <c r="I110" s="61"/>
    </row>
    <row r="111" ht="14.25" customHeight="1">
      <c r="E111" s="61"/>
      <c r="I111" s="61"/>
    </row>
    <row r="112" ht="14.25" customHeight="1">
      <c r="E112" s="61"/>
      <c r="I112" s="61"/>
    </row>
    <row r="113" ht="14.25" customHeight="1">
      <c r="E113" s="61"/>
      <c r="I113" s="61"/>
    </row>
    <row r="114" ht="14.25" customHeight="1">
      <c r="E114" s="61"/>
      <c r="I114" s="61"/>
    </row>
    <row r="115" ht="14.25" customHeight="1">
      <c r="E115" s="61"/>
      <c r="I115" s="61"/>
    </row>
    <row r="116" ht="14.25" customHeight="1">
      <c r="E116" s="61"/>
      <c r="I116" s="61"/>
    </row>
    <row r="117" ht="14.25" customHeight="1">
      <c r="E117" s="61"/>
      <c r="I117" s="61"/>
    </row>
    <row r="118" ht="14.25" customHeight="1">
      <c r="E118" s="61"/>
      <c r="I118" s="61"/>
    </row>
    <row r="119" ht="14.25" customHeight="1">
      <c r="E119" s="61"/>
      <c r="I119" s="61"/>
    </row>
    <row r="120" ht="14.25" customHeight="1">
      <c r="E120" s="61"/>
      <c r="I120" s="61"/>
    </row>
    <row r="121" ht="14.25" customHeight="1">
      <c r="E121" s="61"/>
      <c r="I121" s="61"/>
    </row>
    <row r="122" ht="14.25" customHeight="1">
      <c r="E122" s="61"/>
      <c r="I122" s="61"/>
    </row>
    <row r="123" ht="14.25" customHeight="1">
      <c r="E123" s="61"/>
      <c r="I123" s="61"/>
    </row>
    <row r="124" ht="14.25" customHeight="1">
      <c r="E124" s="61"/>
      <c r="I124" s="61"/>
    </row>
    <row r="125" ht="14.25" customHeight="1">
      <c r="E125" s="61"/>
      <c r="I125" s="61"/>
    </row>
    <row r="126" ht="14.25" customHeight="1">
      <c r="E126" s="61"/>
      <c r="I126" s="61"/>
    </row>
    <row r="127" ht="14.25" customHeight="1">
      <c r="E127" s="61"/>
      <c r="I127" s="61"/>
    </row>
    <row r="128" ht="14.25" customHeight="1">
      <c r="E128" s="61"/>
      <c r="I128" s="61"/>
    </row>
    <row r="129" ht="14.25" customHeight="1">
      <c r="E129" s="61"/>
      <c r="I129" s="61"/>
    </row>
    <row r="130" ht="14.25" customHeight="1">
      <c r="E130" s="61"/>
      <c r="I130" s="61"/>
    </row>
    <row r="131" ht="14.25" customHeight="1">
      <c r="E131" s="61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</sheetData>
  <mergeCells count="4">
    <mergeCell ref="L1:M1"/>
    <mergeCell ref="N1:O1"/>
    <mergeCell ref="N17:O17"/>
    <mergeCell ref="N24:O24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3" width="11.43"/>
    <col customWidth="1" min="4" max="5" width="14.14"/>
    <col customWidth="1" min="6" max="7" width="16.29"/>
    <col customWidth="1" min="8" max="8" width="12.14"/>
    <col customWidth="1" min="9" max="10" width="12.0"/>
    <col customWidth="1" min="11" max="11" width="11.29"/>
    <col customWidth="1" min="12" max="12" width="11.57"/>
    <col customWidth="1" min="13" max="13" width="8.71"/>
    <col customWidth="1" min="14" max="15" width="24.29"/>
    <col customWidth="1" min="16" max="16" width="8.71"/>
    <col customWidth="1" min="17" max="17" width="16.29"/>
    <col customWidth="1" min="18" max="27" width="8.71"/>
  </cols>
  <sheetData>
    <row r="1" ht="14.25" customHeight="1">
      <c r="A1" s="11" t="s">
        <v>30</v>
      </c>
      <c r="F1" s="1"/>
      <c r="R1" s="1" t="s">
        <v>31</v>
      </c>
    </row>
    <row r="2" ht="14.25" customHeight="1">
      <c r="A2" s="12" t="s">
        <v>32</v>
      </c>
      <c r="B2" s="12" t="s">
        <v>33</v>
      </c>
      <c r="C2" s="12" t="s">
        <v>34</v>
      </c>
      <c r="D2" s="12" t="s">
        <v>35</v>
      </c>
      <c r="E2" s="12" t="s">
        <v>36</v>
      </c>
      <c r="F2" s="13" t="s">
        <v>37</v>
      </c>
      <c r="G2" s="12" t="s">
        <v>38</v>
      </c>
      <c r="H2" s="12" t="s">
        <v>39</v>
      </c>
      <c r="I2" s="13" t="s">
        <v>40</v>
      </c>
      <c r="J2" s="12" t="s">
        <v>41</v>
      </c>
      <c r="K2" s="12" t="s">
        <v>42</v>
      </c>
      <c r="L2" s="13" t="s">
        <v>43</v>
      </c>
      <c r="N2" s="14"/>
      <c r="Q2" s="12" t="s">
        <v>32</v>
      </c>
      <c r="R2" s="12" t="s">
        <v>36</v>
      </c>
      <c r="S2" s="13" t="s">
        <v>37</v>
      </c>
      <c r="T2" s="12" t="s">
        <v>38</v>
      </c>
      <c r="U2" s="12" t="s">
        <v>39</v>
      </c>
      <c r="V2" s="13" t="s">
        <v>40</v>
      </c>
      <c r="W2" s="12" t="s">
        <v>41</v>
      </c>
      <c r="X2" s="12" t="s">
        <v>42</v>
      </c>
      <c r="Y2" s="13" t="s">
        <v>44</v>
      </c>
      <c r="Z2" s="13" t="s">
        <v>45</v>
      </c>
    </row>
    <row r="3" ht="14.25" customHeight="1">
      <c r="A3" s="15" t="s">
        <v>46</v>
      </c>
      <c r="B3" s="15" t="s">
        <v>47</v>
      </c>
      <c r="C3" s="15">
        <v>1.0</v>
      </c>
      <c r="D3" s="16">
        <f>'Age 2d (8.18.22)'!L3</f>
        <v>104.6658696</v>
      </c>
      <c r="E3" s="16">
        <f>'Age 4d (8.20.22)'!L3</f>
        <v>111.1772727</v>
      </c>
      <c r="F3" s="16">
        <f>'Age 6d (8.22.22)'!L3</f>
        <v>129.831087</v>
      </c>
      <c r="G3" s="16">
        <f>'Age 8d (8.24.22)'!L3</f>
        <v>139.2795455</v>
      </c>
      <c r="H3" s="16">
        <f>'Age 10d (8.26.22)'!L3</f>
        <v>165.4168421</v>
      </c>
      <c r="I3" s="16">
        <f>'Age 12d (8.28.22)'!L3</f>
        <v>181.6306522</v>
      </c>
      <c r="J3" s="16">
        <f>'Age 14d (8.30.22)'!L3</f>
        <v>201.1254545</v>
      </c>
      <c r="K3" s="16" t="str">
        <f>'Age 16d (9.1.22)'!L3</f>
        <v>#DIV/0!</v>
      </c>
      <c r="L3" s="16">
        <f>'Age 21d (9.6.22)'!L3</f>
        <v>350.6353846</v>
      </c>
      <c r="N3" s="17"/>
      <c r="Q3" s="15" t="s">
        <v>46</v>
      </c>
      <c r="R3" s="16">
        <f t="shared" ref="R3:U3" si="1">AVERAGE(E3:E5)-AVERAGE(D3:D5)</f>
        <v>6.931971663</v>
      </c>
      <c r="S3" s="16">
        <f t="shared" si="1"/>
        <v>20.84570554</v>
      </c>
      <c r="T3" s="16">
        <f t="shared" si="1"/>
        <v>12.97863239</v>
      </c>
      <c r="U3" s="16">
        <f t="shared" si="1"/>
        <v>26.74341256</v>
      </c>
      <c r="V3" s="16">
        <f>AVERAGE(I3:I5,I13:I15)-AVERAGE(H3:H5)</f>
        <v>39.24691135</v>
      </c>
      <c r="W3" s="16">
        <f>AVERAGE(J3:J5,J13:J15)-AVERAGE(I3:I5, I13:I15)</f>
        <v>39.00962101</v>
      </c>
      <c r="X3" s="16" t="str">
        <f t="shared" ref="X3:Z3" si="2">AVERAGE(K3:K5)-AVERAGE(J3:J5)</f>
        <v>#DIV/0!</v>
      </c>
      <c r="Y3" s="16" t="str">
        <f t="shared" si="2"/>
        <v>#DIV/0!</v>
      </c>
      <c r="Z3" s="16" t="str">
        <f t="shared" si="2"/>
        <v>#DIV/0!</v>
      </c>
    </row>
    <row r="4" ht="14.25" customHeight="1">
      <c r="A4" s="15" t="s">
        <v>46</v>
      </c>
      <c r="B4" s="18" t="s">
        <v>48</v>
      </c>
      <c r="C4" s="18">
        <v>2.0</v>
      </c>
      <c r="D4" s="16">
        <f>'Age 2d (8.18.22)'!L4</f>
        <v>100.096</v>
      </c>
      <c r="E4" s="16">
        <f>'Age 4d (8.20.22)'!L4</f>
        <v>109.3058333</v>
      </c>
      <c r="F4" s="16">
        <f>'Age 6d (8.22.22)'!L4</f>
        <v>132.97</v>
      </c>
      <c r="G4" s="16">
        <f>'Age 8d (8.24.22)'!L4</f>
        <v>144.3875</v>
      </c>
      <c r="H4" s="16">
        <f>'Age 10d (8.26.22)'!L4</f>
        <v>168.9288</v>
      </c>
      <c r="I4" s="16">
        <f>'Age 12d (8.28.22)'!L4</f>
        <v>187.7359091</v>
      </c>
      <c r="J4" s="16">
        <f>'Age 14d (8.30.22)'!L4</f>
        <v>206.6325</v>
      </c>
      <c r="K4" s="16" t="str">
        <f>'Age 16d (9.1.22)'!L4</f>
        <v>#DIV/0!</v>
      </c>
      <c r="L4" s="16">
        <f>'Age 21d (9.6.22)'!L4</f>
        <v>349.6785714</v>
      </c>
      <c r="N4" s="17"/>
      <c r="Q4" s="15" t="s">
        <v>49</v>
      </c>
      <c r="R4" s="16">
        <f t="shared" ref="R4:U4" si="3">AVERAGE(E6:E8)-AVERAGE(D6:D8)</f>
        <v>6.223540393</v>
      </c>
      <c r="S4" s="16">
        <f t="shared" si="3"/>
        <v>19.75805845</v>
      </c>
      <c r="T4" s="16">
        <f t="shared" si="3"/>
        <v>14.57229675</v>
      </c>
      <c r="U4" s="16">
        <f t="shared" si="3"/>
        <v>20.52204273</v>
      </c>
      <c r="V4" s="16">
        <f>AVERAGE(I6:I8,I16:I18)-AVERAGE(H6:H8)</f>
        <v>36.37749218</v>
      </c>
      <c r="W4" s="16">
        <f>AVERAGE(J6:J8,J16:J18)-AVERAGE(I6:I8,I16:I18)</f>
        <v>26.75834961</v>
      </c>
      <c r="X4" s="16" t="str">
        <f t="shared" ref="X4:Z4" si="4">AVERAGE(K6:K8)-AVERAGE(J6:J8)</f>
        <v>#DIV/0!</v>
      </c>
      <c r="Y4" s="16" t="str">
        <f t="shared" si="4"/>
        <v>#DIV/0!</v>
      </c>
      <c r="Z4" s="16" t="str">
        <f t="shared" si="4"/>
        <v>#DIV/0!</v>
      </c>
    </row>
    <row r="5" ht="14.25" customHeight="1">
      <c r="A5" s="19" t="s">
        <v>46</v>
      </c>
      <c r="B5" s="12" t="s">
        <v>50</v>
      </c>
      <c r="C5" s="12">
        <v>3.0</v>
      </c>
      <c r="D5" s="20">
        <f>'Age 2d (8.18.22)'!L5</f>
        <v>104.5372727</v>
      </c>
      <c r="E5" s="20">
        <f>'Age 4d (8.20.22)'!L5</f>
        <v>109.6119512</v>
      </c>
      <c r="F5" s="20">
        <f>'Age 6d (8.22.22)'!L5</f>
        <v>129.831087</v>
      </c>
      <c r="G5" s="20">
        <f>'Age 8d (8.24.22)'!L5</f>
        <v>147.9010256</v>
      </c>
      <c r="H5" s="20">
        <f>'Age 10d (8.26.22)'!L5</f>
        <v>177.4526667</v>
      </c>
      <c r="I5" s="20">
        <f>'Age 12d (8.28.22)'!L5</f>
        <v>188.8090244</v>
      </c>
      <c r="J5" s="20">
        <f>'Age 14d (8.30.22)'!L5</f>
        <v>203.0528571</v>
      </c>
      <c r="K5" s="20" t="str">
        <f>'Age 16d (9.1.22)'!L5</f>
        <v>#DIV/0!</v>
      </c>
      <c r="L5" s="20">
        <f>'Age 21d (9.6.22)'!L5</f>
        <v>315.095</v>
      </c>
      <c r="N5" s="17"/>
      <c r="Q5" s="15"/>
      <c r="R5" s="16"/>
      <c r="S5" s="16"/>
      <c r="T5" s="16"/>
      <c r="U5" s="16"/>
      <c r="V5" s="16"/>
      <c r="W5" s="16"/>
      <c r="X5" s="16"/>
      <c r="Y5" s="16"/>
    </row>
    <row r="6" ht="12.75" customHeight="1">
      <c r="A6" s="15" t="s">
        <v>49</v>
      </c>
      <c r="B6" s="15" t="s">
        <v>47</v>
      </c>
      <c r="C6" s="15">
        <v>6.0</v>
      </c>
      <c r="D6" s="16">
        <f>'Age 2d (8.18.22)'!M3</f>
        <v>104.1097368</v>
      </c>
      <c r="E6" s="16">
        <f>'Age 4d (8.20.22)'!M3</f>
        <v>108.2960377</v>
      </c>
      <c r="F6" s="16">
        <f>'Age 6d (8.22.22)'!M3</f>
        <v>128.3095455</v>
      </c>
      <c r="G6" s="16">
        <f>'Age 8d (8.24.22)'!M3</f>
        <v>142.0447368</v>
      </c>
      <c r="H6" s="16">
        <f>'Age 10d (8.26.22)'!M3</f>
        <v>169.1184211</v>
      </c>
      <c r="I6" s="16">
        <f>'Age 12d (8.28.22)'!M3</f>
        <v>175.237907</v>
      </c>
      <c r="J6" s="16">
        <f>'Age 14d (8.30.22)'!M3</f>
        <v>194.5889286</v>
      </c>
      <c r="K6" s="16" t="str">
        <f>'Age 16d (9.1.22)'!M3</f>
        <v>#DIV/0!</v>
      </c>
      <c r="L6" s="16">
        <f>'Age 21d (9.6.22)'!M3</f>
        <v>320.5933333</v>
      </c>
      <c r="N6" s="17"/>
    </row>
    <row r="7" ht="14.25" customHeight="1">
      <c r="A7" s="15" t="s">
        <v>49</v>
      </c>
      <c r="B7" s="18" t="s">
        <v>48</v>
      </c>
      <c r="C7" s="18">
        <v>7.0</v>
      </c>
      <c r="D7" s="16">
        <f>'Age 2d (8.18.22)'!M4</f>
        <v>99.18173913</v>
      </c>
      <c r="E7" s="16">
        <f>'Age 4d (8.20.22)'!M4</f>
        <v>107.1319355</v>
      </c>
      <c r="F7" s="16">
        <f>'Age 6d (8.22.22)'!M4</f>
        <v>127.8923913</v>
      </c>
      <c r="G7" s="16">
        <f>'Age 8d (8.24.22)'!M4</f>
        <v>143.34</v>
      </c>
      <c r="H7" s="16">
        <f>'Age 10d (8.26.22)'!M4</f>
        <v>167.6347826</v>
      </c>
      <c r="I7" s="16">
        <f>'Age 12d (8.28.22)'!M4</f>
        <v>173.3367391</v>
      </c>
      <c r="J7" s="16">
        <f>'Age 14d (8.30.22)'!M4</f>
        <v>194.8329167</v>
      </c>
      <c r="K7" s="16" t="str">
        <f>'Age 16d (9.1.22)'!M4</f>
        <v>#DIV/0!</v>
      </c>
      <c r="L7" s="16">
        <f>'Age 21d (9.6.22)'!M4</f>
        <v>267.175</v>
      </c>
      <c r="N7" s="17"/>
      <c r="Q7" s="15"/>
      <c r="R7" s="21" t="s">
        <v>51</v>
      </c>
      <c r="S7" s="16"/>
      <c r="T7" s="16"/>
      <c r="U7" s="16"/>
      <c r="V7" s="16"/>
      <c r="W7" s="16"/>
      <c r="X7" s="16"/>
      <c r="Y7" s="16"/>
    </row>
    <row r="8" ht="14.25" customHeight="1">
      <c r="A8" s="19" t="s">
        <v>49</v>
      </c>
      <c r="B8" s="12" t="s">
        <v>50</v>
      </c>
      <c r="C8" s="12">
        <v>8.0</v>
      </c>
      <c r="D8" s="20">
        <f>'Age 2d (8.18.22)'!M5</f>
        <v>99.62305556</v>
      </c>
      <c r="E8" s="20">
        <f>'Age 4d (8.20.22)'!M5</f>
        <v>106.1571795</v>
      </c>
      <c r="F8" s="20">
        <f>'Age 6d (8.22.22)'!M5</f>
        <v>124.6573913</v>
      </c>
      <c r="G8" s="20">
        <f>'Age 8d (8.24.22)'!M5</f>
        <v>139.1914815</v>
      </c>
      <c r="H8" s="20">
        <f>'Age 10d (8.26.22)'!M5</f>
        <v>149.3891429</v>
      </c>
      <c r="I8" s="20">
        <f>'Age 12d (8.28.22)'!M5</f>
        <v>176.695</v>
      </c>
      <c r="J8" s="20">
        <f>'Age 14d (8.30.22)'!M5</f>
        <v>198.2995652</v>
      </c>
      <c r="K8" s="20" t="str">
        <f>'Age 16d (9.1.22)'!M5</f>
        <v>#DIV/0!</v>
      </c>
      <c r="L8" s="20">
        <f>'Age 21d (9.6.22)'!M5</f>
        <v>317.695</v>
      </c>
      <c r="N8" s="17"/>
      <c r="Q8" s="12" t="s">
        <v>32</v>
      </c>
      <c r="R8" s="12" t="s">
        <v>36</v>
      </c>
      <c r="S8" s="13" t="s">
        <v>37</v>
      </c>
      <c r="T8" s="12" t="s">
        <v>38</v>
      </c>
      <c r="U8" s="12" t="s">
        <v>39</v>
      </c>
      <c r="V8" s="13" t="s">
        <v>40</v>
      </c>
      <c r="W8" s="12" t="s">
        <v>41</v>
      </c>
      <c r="X8" s="22" t="s">
        <v>42</v>
      </c>
      <c r="Y8" s="12" t="s">
        <v>44</v>
      </c>
      <c r="Z8" s="13" t="s">
        <v>45</v>
      </c>
    </row>
    <row r="9" ht="14.25" customHeight="1">
      <c r="A9" s="15"/>
      <c r="B9" s="15"/>
      <c r="C9" s="15"/>
      <c r="D9" s="16"/>
      <c r="E9" s="16"/>
      <c r="F9" s="16"/>
      <c r="G9" s="16"/>
      <c r="H9" s="16"/>
      <c r="I9" s="16"/>
      <c r="J9" s="16"/>
      <c r="K9" s="16"/>
      <c r="L9" s="16"/>
      <c r="N9" s="17"/>
      <c r="Q9" s="15" t="s">
        <v>46</v>
      </c>
      <c r="W9" s="16">
        <f t="shared" ref="W9:X9" si="5">AVERAGE(I3:I5,I13:I15)+V3</f>
        <v>249.093259</v>
      </c>
      <c r="X9" s="23">
        <f t="shared" si="5"/>
        <v>287.8655896</v>
      </c>
      <c r="Z9" s="21">
        <f t="shared" ref="Z9:Z10" si="7">X9+(W3*2)</f>
        <v>365.8848316</v>
      </c>
    </row>
    <row r="10" ht="14.25" customHeight="1">
      <c r="A10" s="15"/>
      <c r="D10" s="16"/>
      <c r="E10" s="16"/>
      <c r="F10" s="16"/>
      <c r="G10" s="16"/>
      <c r="H10" s="16"/>
      <c r="I10" s="16"/>
      <c r="J10" s="16"/>
      <c r="K10" s="16"/>
      <c r="L10" s="16"/>
      <c r="N10" s="17"/>
      <c r="Q10" s="15" t="s">
        <v>49</v>
      </c>
      <c r="R10" s="1"/>
      <c r="W10" s="16">
        <f t="shared" ref="W10:X10" si="6">AVERAGE(I6:I8,I16:I18)+V4</f>
        <v>234.8024332</v>
      </c>
      <c r="X10" s="23">
        <f t="shared" si="6"/>
        <v>251.9416402</v>
      </c>
      <c r="Z10" s="21">
        <f t="shared" si="7"/>
        <v>305.4583395</v>
      </c>
    </row>
    <row r="11" ht="14.25" customHeight="1">
      <c r="A11" s="24" t="s">
        <v>52</v>
      </c>
      <c r="D11" s="16"/>
      <c r="E11" s="16"/>
      <c r="F11" s="21"/>
      <c r="G11" s="16"/>
      <c r="H11" s="16"/>
      <c r="I11" s="16"/>
      <c r="J11" s="16"/>
      <c r="K11" s="16"/>
      <c r="L11" s="16"/>
      <c r="N11" s="17"/>
      <c r="S11" s="1"/>
      <c r="V11" s="1"/>
    </row>
    <row r="12" ht="14.25" customHeight="1">
      <c r="A12" s="12" t="s">
        <v>32</v>
      </c>
      <c r="B12" s="12" t="s">
        <v>33</v>
      </c>
      <c r="C12" s="12" t="s">
        <v>34</v>
      </c>
      <c r="D12" s="20" t="s">
        <v>35</v>
      </c>
      <c r="E12" s="20" t="s">
        <v>36</v>
      </c>
      <c r="F12" s="25" t="s">
        <v>37</v>
      </c>
      <c r="G12" s="20" t="s">
        <v>38</v>
      </c>
      <c r="H12" s="20" t="s">
        <v>39</v>
      </c>
      <c r="I12" s="25" t="s">
        <v>40</v>
      </c>
      <c r="J12" s="20" t="s">
        <v>41</v>
      </c>
      <c r="K12" s="20" t="s">
        <v>42</v>
      </c>
      <c r="L12" s="13" t="s">
        <v>43</v>
      </c>
      <c r="N12" s="14" t="s">
        <v>53</v>
      </c>
      <c r="Q12" s="15"/>
    </row>
    <row r="13" ht="14.25" customHeight="1">
      <c r="A13" s="15" t="s">
        <v>46</v>
      </c>
      <c r="B13" s="15" t="s">
        <v>47</v>
      </c>
      <c r="C13" s="15">
        <v>1.0</v>
      </c>
      <c r="D13" s="16" t="str">
        <f>'Age 2d (8.18.22)'!L13</f>
        <v/>
      </c>
      <c r="E13" s="16" t="str">
        <f>'Age 4d (8.20.22)'!L13</f>
        <v/>
      </c>
      <c r="F13" s="16"/>
      <c r="G13" s="16"/>
      <c r="H13" s="16"/>
      <c r="I13" s="16">
        <f>'Age 12d (8.28.22)'!N3</f>
        <v>233.47</v>
      </c>
      <c r="J13" s="16">
        <f>'Age 14d (8.30.22)'!N3</f>
        <v>280.03</v>
      </c>
      <c r="K13" s="16" t="str">
        <f>'Age 16d (9.1.22)'!N3</f>
        <v>#DIV/0!</v>
      </c>
      <c r="L13" s="16">
        <f t="shared" ref="L13:L18" si="8">L3</f>
        <v>350.6353846</v>
      </c>
      <c r="N13" s="17">
        <f t="shared" ref="N13:N18" si="9">(L13-J13)/7</f>
        <v>10.08648352</v>
      </c>
      <c r="Q13" s="15"/>
    </row>
    <row r="14" ht="14.25" customHeight="1">
      <c r="A14" s="15" t="s">
        <v>46</v>
      </c>
      <c r="B14" s="18" t="s">
        <v>48</v>
      </c>
      <c r="C14" s="18">
        <v>2.0</v>
      </c>
      <c r="D14" s="16" t="str">
        <f>'Age 2d (8.18.22)'!L14</f>
        <v/>
      </c>
      <c r="E14" s="16" t="str">
        <f>'Age 4d (8.20.22)'!L14</f>
        <v/>
      </c>
      <c r="F14" s="16"/>
      <c r="G14" s="16"/>
      <c r="H14" s="16"/>
      <c r="I14" s="16">
        <f>'Age 12d (8.28.22)'!N4</f>
        <v>232.0525</v>
      </c>
      <c r="J14" s="16">
        <f>'Age 14d (8.30.22)'!N4</f>
        <v>304.32</v>
      </c>
      <c r="K14" s="16" t="str">
        <f>'Age 16d (9.1.22)'!N4</f>
        <v>#DIV/0!</v>
      </c>
      <c r="L14" s="16">
        <f t="shared" si="8"/>
        <v>349.6785714</v>
      </c>
      <c r="N14" s="17">
        <f t="shared" si="9"/>
        <v>6.479795918</v>
      </c>
      <c r="Q14" s="15"/>
    </row>
    <row r="15" ht="14.25" customHeight="1">
      <c r="A15" s="19" t="s">
        <v>46</v>
      </c>
      <c r="B15" s="12" t="s">
        <v>50</v>
      </c>
      <c r="C15" s="12">
        <v>3.0</v>
      </c>
      <c r="D15" s="20" t="str">
        <f>'Age 2d (8.18.22)'!L15</f>
        <v/>
      </c>
      <c r="E15" s="20" t="str">
        <f>'Age 4d (8.20.22)'!L15</f>
        <v/>
      </c>
      <c r="F15" s="20"/>
      <c r="G15" s="20"/>
      <c r="H15" s="20"/>
      <c r="I15" s="20">
        <f>'Age 12d (8.28.22)'!N5</f>
        <v>235.38</v>
      </c>
      <c r="J15" s="20">
        <f>'Age 14d (8.30.22)'!N5</f>
        <v>297.975</v>
      </c>
      <c r="K15" s="20" t="str">
        <f>'Age 16d (9.1.22)'!N5</f>
        <v>#DIV/0!</v>
      </c>
      <c r="L15" s="16">
        <f t="shared" si="8"/>
        <v>315.095</v>
      </c>
      <c r="N15" s="17">
        <f t="shared" si="9"/>
        <v>2.445714286</v>
      </c>
      <c r="Q15" s="15"/>
    </row>
    <row r="16" ht="14.25" customHeight="1">
      <c r="A16" s="15" t="s">
        <v>49</v>
      </c>
      <c r="B16" s="15" t="s">
        <v>47</v>
      </c>
      <c r="C16" s="15">
        <v>6.0</v>
      </c>
      <c r="D16" s="16" t="str">
        <f>'Age 2d (8.18.22)'!M13</f>
        <v/>
      </c>
      <c r="E16" s="16" t="str">
        <f>'Age 4d (8.20.22)'!M13</f>
        <v/>
      </c>
      <c r="F16" s="16"/>
      <c r="G16" s="16"/>
      <c r="H16" s="16"/>
      <c r="I16" s="16">
        <f>'Age 12d (8.28.22)'!O3</f>
        <v>215.49</v>
      </c>
      <c r="J16" s="16">
        <f>'Age 14d (8.30.22)'!O3</f>
        <v>223.7133333</v>
      </c>
      <c r="K16" s="16" t="str">
        <f>'Age 16d (9.1.22)'!O3</f>
        <v>#DIV/0!</v>
      </c>
      <c r="L16" s="16">
        <f t="shared" si="8"/>
        <v>320.5933333</v>
      </c>
      <c r="N16" s="17">
        <f t="shared" si="9"/>
        <v>13.84</v>
      </c>
      <c r="Q16" s="15"/>
    </row>
    <row r="17" ht="14.25" customHeight="1">
      <c r="A17" s="15" t="s">
        <v>49</v>
      </c>
      <c r="B17" s="18" t="s">
        <v>48</v>
      </c>
      <c r="C17" s="18">
        <v>7.0</v>
      </c>
      <c r="D17" s="16" t="str">
        <f>'Age 2d (8.18.22)'!M14</f>
        <v/>
      </c>
      <c r="E17" s="16" t="str">
        <f>'Age 4d (8.20.22)'!M14</f>
        <v/>
      </c>
      <c r="F17" s="16"/>
      <c r="G17" s="16"/>
      <c r="H17" s="16"/>
      <c r="I17" s="16">
        <f>'Age 12d (8.28.22)'!O4</f>
        <v>220.2</v>
      </c>
      <c r="J17" s="16">
        <f>'Age 14d (8.30.22)'!O4</f>
        <v>292.06</v>
      </c>
      <c r="K17" s="16" t="str">
        <f>'Age 16d (9.1.22)'!O4</f>
        <v>#DIV/0!</v>
      </c>
      <c r="L17" s="16">
        <f t="shared" si="8"/>
        <v>267.175</v>
      </c>
      <c r="N17" s="17">
        <f t="shared" si="9"/>
        <v>-3.555</v>
      </c>
      <c r="Q17" s="15"/>
    </row>
    <row r="18" ht="14.25" customHeight="1">
      <c r="A18" s="19" t="s">
        <v>49</v>
      </c>
      <c r="B18" s="12" t="s">
        <v>50</v>
      </c>
      <c r="C18" s="12">
        <v>8.0</v>
      </c>
      <c r="D18" s="20" t="str">
        <f>'Age 2d (8.18.22)'!M15</f>
        <v/>
      </c>
      <c r="E18" s="20" t="str">
        <f>'Age 4d (8.20.22)'!M15</f>
        <v/>
      </c>
      <c r="F18" s="20"/>
      <c r="G18" s="20"/>
      <c r="H18" s="20"/>
      <c r="I18" s="20">
        <f>'Age 12d (8.28.22)'!O5</f>
        <v>229.59</v>
      </c>
      <c r="J18" s="20">
        <f>'Age 14d (8.30.22)'!O5</f>
        <v>247.605</v>
      </c>
      <c r="K18" s="20" t="str">
        <f>'Age 16d (9.1.22)'!O5</f>
        <v>#DIV/0!</v>
      </c>
      <c r="L18" s="16">
        <f t="shared" si="8"/>
        <v>317.695</v>
      </c>
      <c r="N18" s="17">
        <f t="shared" si="9"/>
        <v>10.01285714</v>
      </c>
    </row>
    <row r="19" ht="14.25" customHeight="1">
      <c r="A19" s="15"/>
      <c r="B19" s="15"/>
      <c r="C19" s="15"/>
    </row>
    <row r="20" ht="14.25" customHeight="1">
      <c r="A20" s="15"/>
    </row>
    <row r="21" ht="14.25" customHeight="1">
      <c r="A21" s="15"/>
    </row>
    <row r="22" ht="14.25" customHeight="1">
      <c r="A22" s="24" t="s">
        <v>54</v>
      </c>
      <c r="F22" s="1"/>
      <c r="N22" s="24"/>
      <c r="O22" s="24" t="s">
        <v>55</v>
      </c>
    </row>
    <row r="23" ht="14.25" customHeight="1">
      <c r="A23" s="12" t="s">
        <v>32</v>
      </c>
      <c r="B23" s="12" t="s">
        <v>33</v>
      </c>
      <c r="C23" s="12" t="s">
        <v>34</v>
      </c>
      <c r="D23" s="12" t="s">
        <v>35</v>
      </c>
      <c r="E23" s="12" t="s">
        <v>36</v>
      </c>
      <c r="F23" s="13" t="s">
        <v>37</v>
      </c>
      <c r="G23" s="12" t="s">
        <v>38</v>
      </c>
      <c r="H23" s="12" t="s">
        <v>39</v>
      </c>
      <c r="I23" s="13" t="s">
        <v>40</v>
      </c>
      <c r="J23" s="12" t="s">
        <v>41</v>
      </c>
      <c r="K23" s="12" t="s">
        <v>42</v>
      </c>
      <c r="L23" s="12" t="s">
        <v>44</v>
      </c>
      <c r="O23" s="12" t="s">
        <v>32</v>
      </c>
      <c r="P23" s="12" t="s">
        <v>33</v>
      </c>
      <c r="Q23" s="12" t="s">
        <v>34</v>
      </c>
      <c r="R23" s="13" t="s">
        <v>40</v>
      </c>
      <c r="S23" s="12" t="s">
        <v>41</v>
      </c>
      <c r="T23" s="12" t="s">
        <v>42</v>
      </c>
      <c r="U23" s="12" t="s">
        <v>44</v>
      </c>
    </row>
    <row r="24" ht="14.25" customHeight="1">
      <c r="A24" s="15" t="s">
        <v>46</v>
      </c>
      <c r="B24" s="15" t="s">
        <v>47</v>
      </c>
      <c r="C24" s="15">
        <v>1.0</v>
      </c>
      <c r="I24" s="26">
        <f>'Age 12d (8.28.22)'!N24</f>
        <v>0.05128205128</v>
      </c>
      <c r="J24" s="26">
        <f>'Age 14d (8.30.22)'!N24</f>
        <v>0.2727272727</v>
      </c>
      <c r="K24" s="26" t="str">
        <f>'Age 16d (9.1.22)'!N26</f>
        <v>#DIV/0!</v>
      </c>
      <c r="L24" s="26" t="str">
        <f>'Age 21d (9.6.22)'!N26</f>
        <v/>
      </c>
      <c r="N24" s="15"/>
      <c r="O24" s="15" t="s">
        <v>46</v>
      </c>
      <c r="P24" s="15" t="s">
        <v>47</v>
      </c>
      <c r="Q24" s="15">
        <v>1.0</v>
      </c>
      <c r="T24" s="18" t="str">
        <f>'Age 16d (9.1.22)'!V26</f>
        <v/>
      </c>
      <c r="U24" s="18" t="str">
        <f>'Age 21d (9.6.22)'!V26</f>
        <v/>
      </c>
    </row>
    <row r="25" ht="14.25" customHeight="1">
      <c r="A25" s="15" t="s">
        <v>46</v>
      </c>
      <c r="B25" s="18" t="s">
        <v>48</v>
      </c>
      <c r="C25" s="18">
        <v>2.0</v>
      </c>
      <c r="I25" s="26">
        <f>'Age 12d (8.28.22)'!N25</f>
        <v>0.09090909091</v>
      </c>
      <c r="J25" s="26">
        <f>'Age 14d (8.30.22)'!N25</f>
        <v>0.5</v>
      </c>
      <c r="K25" s="26" t="str">
        <f>'Age 16d (9.1.22)'!N27</f>
        <v>#DIV/0!</v>
      </c>
      <c r="L25" s="26" t="str">
        <f>'Age 21d (9.6.22)'!N27</f>
        <v/>
      </c>
      <c r="N25" s="15"/>
      <c r="O25" s="15" t="s">
        <v>46</v>
      </c>
      <c r="P25" s="18" t="s">
        <v>48</v>
      </c>
      <c r="Q25" s="18">
        <v>2.0</v>
      </c>
      <c r="R25" s="18" t="str">
        <f>'Age 12d (8.28.22)'!V25</f>
        <v/>
      </c>
      <c r="S25" s="18" t="str">
        <f>'Age 14d (8.30.22)'!V25</f>
        <v/>
      </c>
      <c r="T25" s="18" t="str">
        <f>'Age 16d (9.1.22)'!V27</f>
        <v/>
      </c>
      <c r="U25" s="18" t="str">
        <f>'Age 21d (9.6.22)'!V27</f>
        <v/>
      </c>
    </row>
    <row r="26" ht="14.25" customHeight="1">
      <c r="A26" s="19" t="s">
        <v>46</v>
      </c>
      <c r="B26" s="12" t="s">
        <v>50</v>
      </c>
      <c r="C26" s="12">
        <v>3.0</v>
      </c>
      <c r="D26" s="12"/>
      <c r="E26" s="12"/>
      <c r="F26" s="12"/>
      <c r="G26" s="12"/>
      <c r="H26" s="12"/>
      <c r="I26" s="27">
        <f>'Age 12d (8.28.22)'!N26</f>
        <v>0.09756097561</v>
      </c>
      <c r="J26" s="27">
        <f>'Age 14d (8.30.22)'!N26</f>
        <v>0.2857142857</v>
      </c>
      <c r="K26" s="27" t="str">
        <f>'Age 16d (9.1.22)'!N28</f>
        <v>#DIV/0!</v>
      </c>
      <c r="L26" s="27" t="str">
        <f>'Age 21d (9.6.22)'!N28</f>
        <v/>
      </c>
      <c r="N26" s="15"/>
      <c r="O26" s="19" t="s">
        <v>46</v>
      </c>
      <c r="P26" s="12" t="s">
        <v>50</v>
      </c>
      <c r="Q26" s="12">
        <v>3.0</v>
      </c>
      <c r="R26" s="12" t="str">
        <f>'Age 12d (8.28.22)'!V26</f>
        <v/>
      </c>
      <c r="S26" s="12" t="str">
        <f>'Age 14d (8.30.22)'!V26</f>
        <v/>
      </c>
      <c r="T26" s="12" t="str">
        <f>'Age 16d (9.1.22)'!V28</f>
        <v/>
      </c>
      <c r="U26" s="12" t="str">
        <f>'Age 21d (9.6.22)'!V28</f>
        <v/>
      </c>
    </row>
    <row r="27" ht="14.25" customHeight="1">
      <c r="A27" s="15" t="s">
        <v>49</v>
      </c>
      <c r="B27" s="15" t="s">
        <v>47</v>
      </c>
      <c r="C27" s="15">
        <v>6.0</v>
      </c>
      <c r="I27" s="26">
        <f>'Age 12d (8.28.22)'!O24</f>
        <v>0.02325581395</v>
      </c>
      <c r="J27" s="26">
        <f>'Age 14d (8.30.22)'!O24</f>
        <v>0.1071428571</v>
      </c>
      <c r="K27" s="26" t="str">
        <f>'Age 16d (9.1.22)'!O26</f>
        <v>#DIV/0!</v>
      </c>
      <c r="L27" s="26" t="str">
        <f>'Age 21d (9.6.22)'!O26</f>
        <v/>
      </c>
      <c r="N27" s="15"/>
      <c r="O27" s="15" t="s">
        <v>49</v>
      </c>
      <c r="P27" s="15" t="s">
        <v>47</v>
      </c>
      <c r="Q27" s="15">
        <v>6.0</v>
      </c>
      <c r="R27" s="18" t="str">
        <f>'Age 12d (8.28.22)'!W24</f>
        <v/>
      </c>
      <c r="S27" s="18" t="str">
        <f>'Age 14d (8.30.22)'!W24</f>
        <v/>
      </c>
      <c r="T27" s="18" t="str">
        <f>'Age 16d (9.1.22)'!W26</f>
        <v/>
      </c>
      <c r="U27" s="18" t="str">
        <f>'Age 21d (9.6.22)'!W26</f>
        <v/>
      </c>
    </row>
    <row r="28" ht="14.25" customHeight="1">
      <c r="A28" s="15" t="s">
        <v>49</v>
      </c>
      <c r="B28" s="18" t="s">
        <v>48</v>
      </c>
      <c r="C28" s="18">
        <v>7.0</v>
      </c>
      <c r="I28" s="26">
        <f>'Age 12d (8.28.22)'!O25</f>
        <v>0.01428571429</v>
      </c>
      <c r="J28" s="26">
        <f>'Age 14d (8.30.22)'!O25</f>
        <v>0.04166666667</v>
      </c>
      <c r="K28" s="26" t="str">
        <f>'Age 16d (9.1.22)'!O27</f>
        <v>#DIV/0!</v>
      </c>
      <c r="L28" s="26" t="str">
        <f>'Age 21d (9.6.22)'!O27</f>
        <v/>
      </c>
      <c r="N28" s="15"/>
      <c r="O28" s="15" t="s">
        <v>49</v>
      </c>
      <c r="P28" s="18" t="s">
        <v>48</v>
      </c>
      <c r="Q28" s="18">
        <v>7.0</v>
      </c>
      <c r="R28" s="18" t="str">
        <f>'Age 12d (8.28.22)'!W25</f>
        <v/>
      </c>
      <c r="S28" s="18" t="str">
        <f>'Age 14d (8.30.22)'!W25</f>
        <v/>
      </c>
      <c r="T28" s="18" t="str">
        <f>'Age 16d (9.1.22)'!W27</f>
        <v/>
      </c>
      <c r="U28" s="18" t="str">
        <f>'Age 21d (9.6.22)'!W27</f>
        <v/>
      </c>
    </row>
    <row r="29" ht="14.25" customHeight="1">
      <c r="A29" s="19" t="s">
        <v>49</v>
      </c>
      <c r="B29" s="12" t="s">
        <v>50</v>
      </c>
      <c r="C29" s="12">
        <v>8.0</v>
      </c>
      <c r="D29" s="12"/>
      <c r="E29" s="12"/>
      <c r="F29" s="12"/>
      <c r="G29" s="12"/>
      <c r="H29" s="12"/>
      <c r="I29" s="27">
        <f>'Age 12d (8.28.22)'!O26</f>
        <v>0.01136363636</v>
      </c>
      <c r="J29" s="27">
        <f>'Age 14d (8.30.22)'!O26</f>
        <v>0.1739130435</v>
      </c>
      <c r="K29" s="27" t="str">
        <f>'Age 16d (9.1.22)'!O28</f>
        <v>#DIV/0!</v>
      </c>
      <c r="L29" s="27" t="str">
        <f>'Age 21d (9.6.22)'!O28</f>
        <v/>
      </c>
      <c r="N29" s="15"/>
      <c r="O29" s="19" t="s">
        <v>49</v>
      </c>
      <c r="P29" s="12" t="s">
        <v>50</v>
      </c>
      <c r="Q29" s="12">
        <v>8.0</v>
      </c>
      <c r="R29" s="12" t="str">
        <f>'Age 12d (8.28.22)'!W26</f>
        <v/>
      </c>
      <c r="S29" s="12" t="str">
        <f>'Age 14d (8.30.22)'!W26</f>
        <v/>
      </c>
      <c r="T29" s="12" t="str">
        <f>'Age 16d (9.1.22)'!W28</f>
        <v/>
      </c>
      <c r="U29" s="12" t="str">
        <f>'Age 21d (9.6.22)'!W28</f>
        <v/>
      </c>
    </row>
    <row r="30" ht="14.25" customHeight="1">
      <c r="A30" s="15"/>
      <c r="B30" s="15"/>
      <c r="C30" s="15"/>
    </row>
    <row r="31" ht="14.25" customHeight="1">
      <c r="A31" s="15"/>
    </row>
    <row r="32" ht="14.25" customHeight="1">
      <c r="A32" s="28" t="s">
        <v>30</v>
      </c>
      <c r="B32" s="12" t="s">
        <v>35</v>
      </c>
      <c r="C32" s="12" t="s">
        <v>36</v>
      </c>
      <c r="D32" s="13" t="s">
        <v>37</v>
      </c>
      <c r="E32" s="12" t="s">
        <v>38</v>
      </c>
      <c r="F32" s="12" t="s">
        <v>39</v>
      </c>
      <c r="G32" s="13" t="s">
        <v>40</v>
      </c>
      <c r="H32" s="12" t="s">
        <v>41</v>
      </c>
      <c r="I32" s="12" t="s">
        <v>42</v>
      </c>
      <c r="J32" s="12" t="s">
        <v>44</v>
      </c>
    </row>
    <row r="33" ht="14.25" customHeight="1">
      <c r="A33" s="29" t="s">
        <v>46</v>
      </c>
      <c r="B33" s="30">
        <f t="shared" ref="B33:J33" si="10">AVERAGE(D3:D5)</f>
        <v>103.0997141</v>
      </c>
      <c r="C33" s="30">
        <f t="shared" si="10"/>
        <v>110.0316858</v>
      </c>
      <c r="D33" s="30">
        <f t="shared" si="10"/>
        <v>130.8773913</v>
      </c>
      <c r="E33" s="30">
        <f t="shared" si="10"/>
        <v>143.8560237</v>
      </c>
      <c r="F33" s="30">
        <f t="shared" si="10"/>
        <v>170.5994363</v>
      </c>
      <c r="G33" s="30">
        <f t="shared" si="10"/>
        <v>186.0585286</v>
      </c>
      <c r="H33" s="30">
        <f t="shared" si="10"/>
        <v>203.6036039</v>
      </c>
      <c r="I33" s="31" t="str">
        <f t="shared" si="10"/>
        <v>#DIV/0!</v>
      </c>
      <c r="J33" s="30">
        <f t="shared" si="10"/>
        <v>338.469652</v>
      </c>
    </row>
    <row r="34" ht="14.25" customHeight="1">
      <c r="A34" s="32" t="s">
        <v>49</v>
      </c>
      <c r="B34" s="20">
        <f t="shared" ref="B34:J34" si="11">AVERAGE(D6:D8)</f>
        <v>100.9715105</v>
      </c>
      <c r="C34" s="20">
        <f t="shared" si="11"/>
        <v>107.1950509</v>
      </c>
      <c r="D34" s="20">
        <f t="shared" si="11"/>
        <v>126.9531094</v>
      </c>
      <c r="E34" s="20">
        <f t="shared" si="11"/>
        <v>141.5254061</v>
      </c>
      <c r="F34" s="20">
        <f t="shared" si="11"/>
        <v>162.0474488</v>
      </c>
      <c r="G34" s="20">
        <f t="shared" si="11"/>
        <v>175.089882</v>
      </c>
      <c r="H34" s="20">
        <f t="shared" si="11"/>
        <v>195.9071368</v>
      </c>
      <c r="I34" s="12" t="str">
        <f t="shared" si="11"/>
        <v>#DIV/0!</v>
      </c>
      <c r="J34" s="20">
        <f t="shared" si="11"/>
        <v>301.8211111</v>
      </c>
    </row>
    <row r="35" ht="14.25" customHeight="1">
      <c r="A35" s="33" t="s">
        <v>52</v>
      </c>
    </row>
    <row r="36" ht="14.25" customHeight="1">
      <c r="A36" s="29" t="s">
        <v>46</v>
      </c>
      <c r="B36" s="31"/>
      <c r="C36" s="31"/>
      <c r="D36" s="31"/>
      <c r="E36" s="31"/>
      <c r="F36" s="31"/>
      <c r="G36" s="30">
        <f t="shared" ref="G36:J36" si="12">AVERAGE(I13:I15)</f>
        <v>233.6341667</v>
      </c>
      <c r="H36" s="30">
        <f t="shared" si="12"/>
        <v>294.1083333</v>
      </c>
      <c r="I36" s="31" t="str">
        <f t="shared" si="12"/>
        <v>#DIV/0!</v>
      </c>
      <c r="J36" s="30">
        <f t="shared" si="12"/>
        <v>338.469652</v>
      </c>
    </row>
    <row r="37" ht="14.25" customHeight="1">
      <c r="A37" s="32" t="s">
        <v>49</v>
      </c>
      <c r="B37" s="12"/>
      <c r="C37" s="12"/>
      <c r="D37" s="12"/>
      <c r="E37" s="12"/>
      <c r="F37" s="12"/>
      <c r="G37" s="20">
        <f t="shared" ref="G37:J37" si="13">AVERAGE(I16:I18)</f>
        <v>221.76</v>
      </c>
      <c r="H37" s="20">
        <f t="shared" si="13"/>
        <v>254.4594444</v>
      </c>
      <c r="I37" s="12" t="str">
        <f t="shared" si="13"/>
        <v>#DIV/0!</v>
      </c>
      <c r="J37" s="20">
        <f t="shared" si="13"/>
        <v>301.8211111</v>
      </c>
    </row>
    <row r="38" ht="14.25" customHeight="1">
      <c r="A38" s="34" t="s">
        <v>54</v>
      </c>
    </row>
    <row r="39" ht="14.25" customHeight="1">
      <c r="A39" s="29" t="s">
        <v>46</v>
      </c>
      <c r="B39" s="31"/>
      <c r="C39" s="31"/>
      <c r="D39" s="31"/>
      <c r="E39" s="31"/>
      <c r="F39" s="31"/>
      <c r="G39" s="35">
        <f t="shared" ref="G39:J39" si="14">AVERAGE(I24:I26)</f>
        <v>0.0799173726</v>
      </c>
      <c r="H39" s="35">
        <f t="shared" si="14"/>
        <v>0.3528138528</v>
      </c>
      <c r="I39" s="31" t="str">
        <f t="shared" si="14"/>
        <v>#DIV/0!</v>
      </c>
      <c r="J39" s="35" t="str">
        <f t="shared" si="14"/>
        <v>#DIV/0!</v>
      </c>
    </row>
    <row r="40" ht="14.25" customHeight="1">
      <c r="A40" s="32" t="s">
        <v>49</v>
      </c>
      <c r="B40" s="12"/>
      <c r="C40" s="12"/>
      <c r="D40" s="12"/>
      <c r="E40" s="12"/>
      <c r="F40" s="12"/>
      <c r="G40" s="27">
        <f t="shared" ref="G40:J40" si="15">AVERAGE(I27:I29)</f>
        <v>0.01630172153</v>
      </c>
      <c r="H40" s="27">
        <f t="shared" si="15"/>
        <v>0.1075741891</v>
      </c>
      <c r="I40" s="12" t="str">
        <f t="shared" si="15"/>
        <v>#DIV/0!</v>
      </c>
      <c r="J40" s="27" t="str">
        <f t="shared" si="15"/>
        <v>#DIV/0!</v>
      </c>
    </row>
    <row r="41" ht="14.25" customHeight="1">
      <c r="A41" s="34" t="s">
        <v>56</v>
      </c>
    </row>
    <row r="42" ht="14.25" customHeight="1">
      <c r="A42" s="36" t="s">
        <v>46</v>
      </c>
      <c r="B42" s="31"/>
      <c r="C42" s="31"/>
      <c r="D42" s="31"/>
      <c r="E42" s="31"/>
      <c r="F42" s="31"/>
      <c r="G42" s="31"/>
      <c r="H42" s="37">
        <v>0.278</v>
      </c>
      <c r="I42" s="31"/>
      <c r="J42" s="31"/>
    </row>
    <row r="43" ht="14.25" customHeight="1">
      <c r="A43" s="32" t="s">
        <v>49</v>
      </c>
      <c r="B43" s="12"/>
      <c r="C43" s="12"/>
      <c r="D43" s="12"/>
      <c r="E43" s="12"/>
      <c r="F43" s="12"/>
      <c r="G43" s="12"/>
      <c r="H43" s="38">
        <v>0.065</v>
      </c>
      <c r="I43" s="12"/>
      <c r="J43" s="12"/>
    </row>
    <row r="44" ht="14.25" customHeight="1">
      <c r="A44" s="15"/>
      <c r="B44" s="15"/>
      <c r="C44" s="15"/>
    </row>
    <row r="45" ht="14.25" customHeight="1">
      <c r="A45" s="15"/>
    </row>
    <row r="46" ht="14.25" customHeight="1">
      <c r="A46" s="15"/>
    </row>
    <row r="47" ht="14.25" customHeight="1">
      <c r="A47" s="15"/>
    </row>
    <row r="48" ht="14.25" customHeight="1">
      <c r="A48" s="15"/>
    </row>
    <row r="49" ht="14.25" customHeight="1">
      <c r="A49" s="15"/>
      <c r="B49" s="15"/>
      <c r="C49" s="15"/>
    </row>
    <row r="50" ht="14.25" customHeight="1">
      <c r="A50" s="15"/>
    </row>
    <row r="51" ht="14.25" customHeight="1">
      <c r="A51" s="15"/>
    </row>
    <row r="52" ht="14.25" customHeight="1">
      <c r="A52" s="15"/>
    </row>
    <row r="53" ht="14.25" customHeight="1">
      <c r="A53" s="15"/>
    </row>
    <row r="54" ht="14.25" customHeight="1">
      <c r="A54" s="15"/>
      <c r="B54" s="15"/>
      <c r="C54" s="15"/>
    </row>
    <row r="55" ht="14.25" customHeight="1">
      <c r="A55" s="15"/>
    </row>
    <row r="56" ht="14.25" customHeight="1">
      <c r="A56" s="15"/>
    </row>
    <row r="57" ht="14.25" customHeight="1">
      <c r="A57" s="15"/>
    </row>
    <row r="58" ht="14.25" customHeight="1">
      <c r="A58" s="15"/>
    </row>
    <row r="59" ht="14.25" customHeight="1">
      <c r="A59" s="15"/>
      <c r="B59" s="15"/>
      <c r="C59" s="15"/>
    </row>
    <row r="60" ht="14.25" customHeight="1">
      <c r="A60" s="15"/>
    </row>
    <row r="61" ht="14.25" customHeight="1">
      <c r="A61" s="15"/>
    </row>
    <row r="62" ht="14.25" customHeight="1">
      <c r="A62" s="15"/>
    </row>
    <row r="63" ht="14.25" customHeight="1">
      <c r="A63" s="15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3">
    <mergeCell ref="A11:C11"/>
    <mergeCell ref="A22:C22"/>
    <mergeCell ref="O22:Q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4" width="11.43"/>
    <col customWidth="1" min="5" max="26" width="8.71"/>
  </cols>
  <sheetData>
    <row r="1" ht="14.25" customHeight="1">
      <c r="A1" s="18" t="s">
        <v>1</v>
      </c>
      <c r="B1" s="18" t="s">
        <v>32</v>
      </c>
      <c r="C1" s="18" t="s">
        <v>33</v>
      </c>
      <c r="D1" s="18" t="s">
        <v>34</v>
      </c>
      <c r="E1" s="39" t="s">
        <v>57</v>
      </c>
    </row>
    <row r="2" ht="14.25" customHeight="1">
      <c r="A2" s="18">
        <v>2.0</v>
      </c>
      <c r="B2" s="15" t="s">
        <v>46</v>
      </c>
      <c r="C2" s="15" t="s">
        <v>47</v>
      </c>
      <c r="D2" s="15">
        <v>1.0</v>
      </c>
      <c r="E2" s="39">
        <f>'Age 2d (8.18.22)'!L3</f>
        <v>104.6658696</v>
      </c>
    </row>
    <row r="3" ht="14.25" customHeight="1">
      <c r="A3" s="18">
        <v>2.0</v>
      </c>
      <c r="B3" s="15" t="s">
        <v>46</v>
      </c>
      <c r="C3" s="18" t="s">
        <v>48</v>
      </c>
      <c r="D3" s="18">
        <v>2.0</v>
      </c>
      <c r="E3" s="39">
        <f>'Age 2d (8.18.22)'!L4</f>
        <v>100.096</v>
      </c>
    </row>
    <row r="4" ht="14.25" customHeight="1">
      <c r="A4" s="18">
        <v>2.0</v>
      </c>
      <c r="B4" s="15" t="s">
        <v>46</v>
      </c>
      <c r="C4" s="18" t="s">
        <v>50</v>
      </c>
      <c r="D4" s="18">
        <v>3.0</v>
      </c>
      <c r="E4" s="39">
        <f>'Age 2d (8.18.22)'!L5</f>
        <v>104.5372727</v>
      </c>
    </row>
    <row r="5" ht="12.75" customHeight="1">
      <c r="A5" s="18">
        <v>2.0</v>
      </c>
      <c r="B5" s="15" t="s">
        <v>49</v>
      </c>
      <c r="C5" s="15" t="s">
        <v>47</v>
      </c>
      <c r="D5" s="40">
        <v>10.0</v>
      </c>
      <c r="E5" s="39">
        <f>'Age 2d (8.18.22)'!M3</f>
        <v>104.1097368</v>
      </c>
    </row>
    <row r="6" ht="14.25" customHeight="1">
      <c r="A6" s="18">
        <v>2.0</v>
      </c>
      <c r="B6" s="15" t="s">
        <v>49</v>
      </c>
      <c r="C6" s="18" t="s">
        <v>48</v>
      </c>
      <c r="D6" s="1">
        <v>11.0</v>
      </c>
      <c r="E6" s="39">
        <f>'Age 2d (8.18.22)'!M4</f>
        <v>99.18173913</v>
      </c>
    </row>
    <row r="7" ht="14.25" customHeight="1">
      <c r="A7" s="18">
        <v>2.0</v>
      </c>
      <c r="B7" s="15" t="s">
        <v>49</v>
      </c>
      <c r="C7" s="18" t="s">
        <v>50</v>
      </c>
      <c r="D7" s="1">
        <v>12.0</v>
      </c>
      <c r="E7" s="39">
        <f>'Age 2d (8.18.22)'!M5</f>
        <v>99.62305556</v>
      </c>
    </row>
    <row r="8" ht="14.25" customHeight="1">
      <c r="A8" s="18">
        <v>4.0</v>
      </c>
      <c r="B8" s="15" t="s">
        <v>46</v>
      </c>
      <c r="C8" s="15" t="s">
        <v>47</v>
      </c>
      <c r="D8" s="15">
        <v>1.0</v>
      </c>
      <c r="E8" s="39">
        <f>'Age 4d (8.20.22)'!L3</f>
        <v>111.1772727</v>
      </c>
    </row>
    <row r="9" ht="14.25" customHeight="1">
      <c r="A9" s="18">
        <v>4.0</v>
      </c>
      <c r="B9" s="15" t="s">
        <v>46</v>
      </c>
      <c r="C9" s="18" t="s">
        <v>48</v>
      </c>
      <c r="D9" s="18">
        <v>2.0</v>
      </c>
      <c r="E9" s="39">
        <f>'Age 4d (8.20.22)'!L4</f>
        <v>109.3058333</v>
      </c>
    </row>
    <row r="10" ht="14.25" customHeight="1">
      <c r="A10" s="18">
        <v>4.0</v>
      </c>
      <c r="B10" s="15" t="s">
        <v>46</v>
      </c>
      <c r="C10" s="18" t="s">
        <v>50</v>
      </c>
      <c r="D10" s="18">
        <v>3.0</v>
      </c>
      <c r="E10" s="39">
        <f>'Age 4d (8.20.22)'!L5</f>
        <v>109.6119512</v>
      </c>
    </row>
    <row r="11" ht="14.25" customHeight="1">
      <c r="A11" s="18">
        <v>4.0</v>
      </c>
      <c r="B11" s="15" t="s">
        <v>49</v>
      </c>
      <c r="C11" s="15" t="s">
        <v>47</v>
      </c>
      <c r="D11" s="40">
        <v>10.0</v>
      </c>
      <c r="E11" s="39">
        <f>'Age 4d (8.20.22)'!M3</f>
        <v>108.2960377</v>
      </c>
    </row>
    <row r="12" ht="14.25" customHeight="1">
      <c r="A12" s="18">
        <v>4.0</v>
      </c>
      <c r="B12" s="15" t="s">
        <v>49</v>
      </c>
      <c r="C12" s="18" t="s">
        <v>48</v>
      </c>
      <c r="D12" s="1">
        <v>11.0</v>
      </c>
      <c r="E12" s="39">
        <f>'Age 4d (8.20.22)'!M4</f>
        <v>107.1319355</v>
      </c>
    </row>
    <row r="13" ht="14.25" customHeight="1">
      <c r="A13" s="18">
        <v>4.0</v>
      </c>
      <c r="B13" s="15" t="s">
        <v>49</v>
      </c>
      <c r="C13" s="18" t="s">
        <v>50</v>
      </c>
      <c r="D13" s="1">
        <v>12.0</v>
      </c>
      <c r="E13" s="39">
        <f>'Age 4d (8.20.22)'!M5</f>
        <v>106.1571795</v>
      </c>
    </row>
    <row r="14" ht="14.25" customHeight="1">
      <c r="A14" s="1">
        <v>6.0</v>
      </c>
      <c r="B14" s="15" t="s">
        <v>46</v>
      </c>
      <c r="C14" s="15" t="s">
        <v>47</v>
      </c>
      <c r="D14" s="15">
        <v>1.0</v>
      </c>
      <c r="E14" s="39">
        <f>'Age 6d (8.22.22)'!L3</f>
        <v>129.831087</v>
      </c>
    </row>
    <row r="15" ht="14.25" customHeight="1">
      <c r="A15" s="1">
        <v>6.0</v>
      </c>
      <c r="B15" s="15" t="s">
        <v>46</v>
      </c>
      <c r="C15" s="18" t="s">
        <v>48</v>
      </c>
      <c r="D15" s="18">
        <v>2.0</v>
      </c>
      <c r="E15" s="39">
        <f>'Age 6d (8.22.22)'!L4</f>
        <v>132.97</v>
      </c>
    </row>
    <row r="16" ht="14.25" customHeight="1">
      <c r="A16" s="1">
        <v>6.0</v>
      </c>
      <c r="B16" s="15" t="s">
        <v>46</v>
      </c>
      <c r="C16" s="18" t="s">
        <v>50</v>
      </c>
      <c r="D16" s="18">
        <v>3.0</v>
      </c>
      <c r="E16" s="39">
        <f>'Age 6d (8.22.22)'!L5</f>
        <v>129.831087</v>
      </c>
    </row>
    <row r="17" ht="14.25" customHeight="1">
      <c r="A17" s="1">
        <v>6.0</v>
      </c>
      <c r="B17" s="15" t="s">
        <v>49</v>
      </c>
      <c r="C17" s="15" t="s">
        <v>47</v>
      </c>
      <c r="D17" s="40">
        <v>10.0</v>
      </c>
      <c r="E17" s="39">
        <f>'Age 6d (8.22.22)'!M3</f>
        <v>128.3095455</v>
      </c>
    </row>
    <row r="18" ht="14.25" customHeight="1">
      <c r="A18" s="1">
        <v>6.0</v>
      </c>
      <c r="B18" s="15" t="s">
        <v>49</v>
      </c>
      <c r="C18" s="18" t="s">
        <v>48</v>
      </c>
      <c r="D18" s="1">
        <v>11.0</v>
      </c>
      <c r="E18" s="39">
        <f>'Age 6d (8.22.22)'!M4</f>
        <v>127.8923913</v>
      </c>
    </row>
    <row r="19" ht="14.25" customHeight="1">
      <c r="A19" s="1">
        <v>6.0</v>
      </c>
      <c r="B19" s="15" t="s">
        <v>49</v>
      </c>
      <c r="C19" s="18" t="s">
        <v>50</v>
      </c>
      <c r="D19" s="1">
        <v>12.0</v>
      </c>
      <c r="E19" s="39">
        <f>'Age 6d (8.22.22)'!M5</f>
        <v>124.6573913</v>
      </c>
    </row>
    <row r="20" ht="14.25" customHeight="1">
      <c r="A20" s="1">
        <v>8.0</v>
      </c>
      <c r="B20" s="15" t="s">
        <v>46</v>
      </c>
      <c r="C20" s="15" t="s">
        <v>47</v>
      </c>
      <c r="D20" s="15">
        <v>1.0</v>
      </c>
      <c r="E20" s="39">
        <f>'Age 8d (8.24.22)'!L3</f>
        <v>139.2795455</v>
      </c>
    </row>
    <row r="21" ht="14.25" customHeight="1">
      <c r="A21" s="18">
        <v>8.0</v>
      </c>
      <c r="B21" s="15" t="s">
        <v>46</v>
      </c>
      <c r="C21" s="18" t="s">
        <v>48</v>
      </c>
      <c r="D21" s="18">
        <v>2.0</v>
      </c>
      <c r="E21" s="39">
        <f>'Age 8d (8.24.22)'!L4</f>
        <v>144.3875</v>
      </c>
    </row>
    <row r="22" ht="14.25" customHeight="1">
      <c r="A22" s="18">
        <v>8.0</v>
      </c>
      <c r="B22" s="15" t="s">
        <v>46</v>
      </c>
      <c r="C22" s="18" t="s">
        <v>50</v>
      </c>
      <c r="D22" s="18">
        <v>3.0</v>
      </c>
      <c r="E22" s="39">
        <f>'Age 8d (8.24.22)'!L5</f>
        <v>147.9010256</v>
      </c>
    </row>
    <row r="23" ht="14.25" customHeight="1">
      <c r="A23" s="18">
        <v>8.0</v>
      </c>
      <c r="B23" s="15" t="s">
        <v>49</v>
      </c>
      <c r="C23" s="15" t="s">
        <v>47</v>
      </c>
      <c r="D23" s="40">
        <v>10.0</v>
      </c>
      <c r="E23" s="39">
        <f>'Age 8d (8.24.22)'!M3</f>
        <v>142.0447368</v>
      </c>
    </row>
    <row r="24" ht="14.25" customHeight="1">
      <c r="A24" s="18">
        <v>8.0</v>
      </c>
      <c r="B24" s="15" t="s">
        <v>49</v>
      </c>
      <c r="C24" s="18" t="s">
        <v>48</v>
      </c>
      <c r="D24" s="1">
        <v>11.0</v>
      </c>
      <c r="E24" s="39">
        <f>'Age 8d (8.24.22)'!M4</f>
        <v>143.34</v>
      </c>
    </row>
    <row r="25" ht="14.25" customHeight="1">
      <c r="A25" s="18">
        <v>8.0</v>
      </c>
      <c r="B25" s="15" t="s">
        <v>49</v>
      </c>
      <c r="C25" s="18" t="s">
        <v>50</v>
      </c>
      <c r="D25" s="1">
        <v>12.0</v>
      </c>
      <c r="E25" s="39">
        <f>'Age 8d (8.24.22)'!M5</f>
        <v>139.1914815</v>
      </c>
    </row>
    <row r="26" ht="14.25" customHeight="1">
      <c r="A26" s="18">
        <v>10.0</v>
      </c>
      <c r="B26" s="15" t="s">
        <v>46</v>
      </c>
      <c r="C26" s="15" t="s">
        <v>47</v>
      </c>
      <c r="D26" s="15">
        <v>1.0</v>
      </c>
      <c r="E26" s="39">
        <f>'Age 10d (8.26.22)'!L3</f>
        <v>165.4168421</v>
      </c>
    </row>
    <row r="27" ht="14.25" customHeight="1">
      <c r="A27" s="18">
        <v>10.0</v>
      </c>
      <c r="B27" s="15" t="s">
        <v>46</v>
      </c>
      <c r="C27" s="18" t="s">
        <v>48</v>
      </c>
      <c r="D27" s="18">
        <v>2.0</v>
      </c>
      <c r="E27" s="39">
        <f>'Age 10d (8.26.22)'!L4</f>
        <v>168.9288</v>
      </c>
    </row>
    <row r="28" ht="14.25" customHeight="1">
      <c r="A28" s="18">
        <v>10.0</v>
      </c>
      <c r="B28" s="15" t="s">
        <v>46</v>
      </c>
      <c r="C28" s="18" t="s">
        <v>50</v>
      </c>
      <c r="D28" s="18">
        <v>3.0</v>
      </c>
      <c r="E28" s="39">
        <f>'Age 10d (8.26.22)'!L5</f>
        <v>177.4526667</v>
      </c>
    </row>
    <row r="29" ht="14.25" customHeight="1">
      <c r="A29" s="18">
        <v>10.0</v>
      </c>
      <c r="B29" s="15" t="s">
        <v>49</v>
      </c>
      <c r="C29" s="15" t="s">
        <v>47</v>
      </c>
      <c r="D29" s="40">
        <v>10.0</v>
      </c>
      <c r="E29" s="39">
        <f>'Age 10d (8.26.22)'!M3</f>
        <v>169.1184211</v>
      </c>
    </row>
    <row r="30" ht="14.25" customHeight="1">
      <c r="A30" s="18">
        <v>10.0</v>
      </c>
      <c r="B30" s="15" t="s">
        <v>49</v>
      </c>
      <c r="C30" s="18" t="s">
        <v>48</v>
      </c>
      <c r="D30" s="1">
        <v>11.0</v>
      </c>
      <c r="E30" s="39">
        <f>'Age 10d (8.26.22)'!M4</f>
        <v>167.6347826</v>
      </c>
    </row>
    <row r="31" ht="14.25" customHeight="1">
      <c r="A31" s="18">
        <v>10.0</v>
      </c>
      <c r="B31" s="15" t="s">
        <v>49</v>
      </c>
      <c r="C31" s="18" t="s">
        <v>50</v>
      </c>
      <c r="D31" s="1">
        <v>12.0</v>
      </c>
      <c r="E31" s="39">
        <f>'Age 10d (8.26.22)'!M5</f>
        <v>149.3891429</v>
      </c>
    </row>
    <row r="32" ht="14.25" customHeight="1">
      <c r="A32" s="1">
        <v>12.0</v>
      </c>
      <c r="B32" s="15" t="s">
        <v>46</v>
      </c>
      <c r="C32" s="15" t="s">
        <v>47</v>
      </c>
      <c r="D32" s="15">
        <v>1.0</v>
      </c>
      <c r="E32" s="39">
        <f>'Age 12d (8.28.22)'!L3</f>
        <v>181.6306522</v>
      </c>
    </row>
    <row r="33" ht="14.25" customHeight="1">
      <c r="A33" s="1">
        <v>12.0</v>
      </c>
      <c r="B33" s="15" t="s">
        <v>46</v>
      </c>
      <c r="C33" s="18" t="s">
        <v>48</v>
      </c>
      <c r="D33" s="18">
        <v>2.0</v>
      </c>
      <c r="E33" s="39">
        <f>'Age 12d (8.28.22)'!L4</f>
        <v>187.7359091</v>
      </c>
    </row>
    <row r="34" ht="14.25" customHeight="1">
      <c r="A34" s="1">
        <v>12.0</v>
      </c>
      <c r="B34" s="15" t="s">
        <v>46</v>
      </c>
      <c r="C34" s="18" t="s">
        <v>50</v>
      </c>
      <c r="D34" s="18">
        <v>3.0</v>
      </c>
      <c r="E34" s="39">
        <f>'Age 12d (8.28.22)'!L5</f>
        <v>188.8090244</v>
      </c>
    </row>
    <row r="35" ht="14.25" customHeight="1">
      <c r="A35" s="1">
        <v>12.0</v>
      </c>
      <c r="B35" s="15" t="s">
        <v>49</v>
      </c>
      <c r="C35" s="15" t="s">
        <v>47</v>
      </c>
      <c r="D35" s="40">
        <v>10.0</v>
      </c>
      <c r="E35" s="39">
        <f>'Age 12d (8.28.22)'!M3</f>
        <v>175.237907</v>
      </c>
    </row>
    <row r="36" ht="14.25" customHeight="1">
      <c r="A36" s="1">
        <v>12.0</v>
      </c>
      <c r="B36" s="15" t="s">
        <v>49</v>
      </c>
      <c r="C36" s="18" t="s">
        <v>48</v>
      </c>
      <c r="D36" s="1">
        <v>11.0</v>
      </c>
      <c r="E36" s="39">
        <f>'Age 12d (8.28.22)'!M4</f>
        <v>173.3367391</v>
      </c>
    </row>
    <row r="37" ht="14.25" customHeight="1">
      <c r="A37" s="1">
        <v>12.0</v>
      </c>
      <c r="B37" s="15" t="s">
        <v>49</v>
      </c>
      <c r="C37" s="18" t="s">
        <v>50</v>
      </c>
      <c r="D37" s="1">
        <v>12.0</v>
      </c>
      <c r="E37" s="39">
        <f>'Age 12d (8.28.22)'!M5</f>
        <v>176.695</v>
      </c>
    </row>
    <row r="38" ht="14.25" customHeight="1">
      <c r="A38" s="18">
        <v>14.0</v>
      </c>
      <c r="B38" s="15" t="s">
        <v>46</v>
      </c>
      <c r="C38" s="15" t="s">
        <v>47</v>
      </c>
      <c r="D38" s="15">
        <v>1.0</v>
      </c>
      <c r="E38" s="39">
        <f>'Age 14d (8.30.22)'!L3</f>
        <v>201.1254545</v>
      </c>
    </row>
    <row r="39" ht="14.25" customHeight="1">
      <c r="A39" s="18">
        <v>14.0</v>
      </c>
      <c r="B39" s="15" t="s">
        <v>46</v>
      </c>
      <c r="C39" s="18" t="s">
        <v>48</v>
      </c>
      <c r="D39" s="18">
        <v>2.0</v>
      </c>
      <c r="E39" s="39">
        <f>'Age 14d (8.30.22)'!L4</f>
        <v>206.6325</v>
      </c>
    </row>
    <row r="40" ht="14.25" customHeight="1">
      <c r="A40" s="18">
        <v>14.0</v>
      </c>
      <c r="B40" s="15" t="s">
        <v>46</v>
      </c>
      <c r="C40" s="18" t="s">
        <v>50</v>
      </c>
      <c r="D40" s="18">
        <v>3.0</v>
      </c>
      <c r="E40" s="39">
        <f>'Age 14d (8.30.22)'!L5</f>
        <v>203.0528571</v>
      </c>
    </row>
    <row r="41" ht="14.25" customHeight="1">
      <c r="A41" s="18">
        <v>14.0</v>
      </c>
      <c r="B41" s="15" t="s">
        <v>49</v>
      </c>
      <c r="C41" s="15" t="s">
        <v>47</v>
      </c>
      <c r="D41" s="40">
        <v>10.0</v>
      </c>
      <c r="E41" s="39">
        <f>'Age 14d (8.30.22)'!M3</f>
        <v>194.5889286</v>
      </c>
    </row>
    <row r="42" ht="14.25" customHeight="1">
      <c r="A42" s="18">
        <v>14.0</v>
      </c>
      <c r="B42" s="15" t="s">
        <v>49</v>
      </c>
      <c r="C42" s="18" t="s">
        <v>48</v>
      </c>
      <c r="D42" s="1">
        <v>11.0</v>
      </c>
      <c r="E42" s="39">
        <f>'Age 14d (8.30.22)'!M4</f>
        <v>194.8329167</v>
      </c>
    </row>
    <row r="43" ht="14.25" customHeight="1">
      <c r="A43" s="18">
        <v>14.0</v>
      </c>
      <c r="B43" s="15" t="s">
        <v>49</v>
      </c>
      <c r="C43" s="18" t="s">
        <v>50</v>
      </c>
      <c r="D43" s="1">
        <v>12.0</v>
      </c>
      <c r="E43" s="39">
        <f>'Age 14d (8.30.22)'!M5</f>
        <v>198.2995652</v>
      </c>
    </row>
    <row r="44" ht="14.25" customHeight="1">
      <c r="A44" s="1">
        <v>21.0</v>
      </c>
      <c r="B44" s="15" t="s">
        <v>46</v>
      </c>
      <c r="C44" s="15" t="s">
        <v>47</v>
      </c>
      <c r="D44" s="15">
        <v>1.0</v>
      </c>
      <c r="E44" s="39">
        <f>'Age 21d (9.6.22)'!$L3</f>
        <v>350.6353846</v>
      </c>
    </row>
    <row r="45" ht="14.25" customHeight="1">
      <c r="A45" s="1">
        <v>21.0</v>
      </c>
      <c r="B45" s="15" t="s">
        <v>46</v>
      </c>
      <c r="C45" s="18" t="s">
        <v>48</v>
      </c>
      <c r="D45" s="18">
        <v>2.0</v>
      </c>
      <c r="E45" s="39">
        <f>'Age 21d (9.6.22)'!$L4</f>
        <v>349.6785714</v>
      </c>
    </row>
    <row r="46" ht="14.25" customHeight="1">
      <c r="A46" s="1">
        <v>21.0</v>
      </c>
      <c r="B46" s="15" t="s">
        <v>46</v>
      </c>
      <c r="C46" s="18" t="s">
        <v>50</v>
      </c>
      <c r="D46" s="18">
        <v>3.0</v>
      </c>
      <c r="E46" s="39">
        <f>'Age 21d (9.6.22)'!$L5</f>
        <v>315.095</v>
      </c>
    </row>
    <row r="47" ht="14.25" customHeight="1">
      <c r="A47" s="1">
        <v>21.0</v>
      </c>
      <c r="B47" s="15" t="s">
        <v>49</v>
      </c>
      <c r="C47" s="15" t="s">
        <v>47</v>
      </c>
      <c r="D47" s="40">
        <v>10.0</v>
      </c>
      <c r="E47" s="39">
        <f>'Age 21d (9.6.22)'!$M3</f>
        <v>320.5933333</v>
      </c>
    </row>
    <row r="48" ht="14.25" customHeight="1">
      <c r="A48" s="1">
        <v>21.0</v>
      </c>
      <c r="B48" s="15" t="s">
        <v>49</v>
      </c>
      <c r="C48" s="18" t="s">
        <v>48</v>
      </c>
      <c r="D48" s="1">
        <v>11.0</v>
      </c>
      <c r="E48" s="39">
        <f>'Age 21d (9.6.22)'!$M4</f>
        <v>267.175</v>
      </c>
    </row>
    <row r="49" ht="14.25" customHeight="1">
      <c r="A49" s="1">
        <v>21.0</v>
      </c>
      <c r="B49" s="15" t="s">
        <v>49</v>
      </c>
      <c r="C49" s="18" t="s">
        <v>50</v>
      </c>
      <c r="D49" s="1">
        <v>12.0</v>
      </c>
      <c r="E49" s="39">
        <f>'Age 21d (9.6.22)'!$M5</f>
        <v>317.695</v>
      </c>
    </row>
    <row r="50" ht="14.25" customHeight="1">
      <c r="E50" s="39"/>
    </row>
    <row r="51" ht="14.25" customHeight="1">
      <c r="E51" s="39"/>
    </row>
    <row r="52" ht="14.25" customHeight="1">
      <c r="E52" s="39"/>
    </row>
    <row r="53" ht="14.25" customHeight="1">
      <c r="E53" s="39"/>
    </row>
    <row r="54" ht="14.25" customHeight="1">
      <c r="E54" s="39"/>
    </row>
    <row r="55" ht="14.25" customHeight="1">
      <c r="E55" s="39"/>
    </row>
    <row r="56" ht="14.25" customHeight="1">
      <c r="E56" s="39"/>
    </row>
    <row r="57" ht="14.25" customHeight="1">
      <c r="E57" s="39"/>
    </row>
    <row r="58" ht="14.25" customHeight="1">
      <c r="E58" s="39"/>
    </row>
    <row r="59" ht="14.25" customHeight="1">
      <c r="E59" s="39"/>
    </row>
    <row r="60" ht="14.25" customHeight="1">
      <c r="E60" s="39"/>
    </row>
    <row r="61" ht="14.25" customHeight="1">
      <c r="E61" s="39"/>
    </row>
    <row r="62" ht="14.25" customHeight="1">
      <c r="E62" s="39"/>
    </row>
    <row r="63" ht="14.25" customHeight="1">
      <c r="E63" s="39"/>
    </row>
    <row r="64" ht="14.25" customHeight="1">
      <c r="E64" s="39"/>
    </row>
    <row r="65" ht="14.25" customHeight="1">
      <c r="E65" s="39"/>
    </row>
    <row r="66" ht="14.25" customHeight="1">
      <c r="E66" s="39"/>
    </row>
    <row r="67" ht="14.25" customHeight="1">
      <c r="E67" s="39"/>
    </row>
    <row r="68" ht="14.25" customHeight="1">
      <c r="E68" s="39"/>
    </row>
    <row r="69" ht="14.25" customHeight="1">
      <c r="E69" s="39"/>
    </row>
    <row r="70" ht="14.25" customHeight="1">
      <c r="E70" s="39"/>
    </row>
    <row r="71" ht="14.25" customHeight="1">
      <c r="E71" s="39"/>
    </row>
    <row r="72" ht="14.25" customHeight="1">
      <c r="E72" s="39"/>
    </row>
    <row r="73" ht="14.25" customHeight="1">
      <c r="E73" s="39"/>
    </row>
    <row r="74" ht="14.25" customHeight="1">
      <c r="E74" s="39"/>
    </row>
    <row r="75" ht="14.25" customHeight="1">
      <c r="E75" s="39"/>
    </row>
    <row r="76" ht="14.25" customHeight="1">
      <c r="E76" s="39"/>
    </row>
    <row r="77" ht="14.25" customHeight="1">
      <c r="E77" s="39"/>
    </row>
    <row r="78" ht="14.25" customHeight="1">
      <c r="E78" s="39"/>
    </row>
    <row r="79" ht="14.25" customHeight="1">
      <c r="E79" s="39"/>
    </row>
    <row r="80" ht="14.25" customHeight="1">
      <c r="E80" s="39"/>
    </row>
    <row r="81" ht="14.25" customHeight="1">
      <c r="E81" s="39"/>
    </row>
    <row r="82" ht="14.25" customHeight="1">
      <c r="E82" s="39"/>
    </row>
    <row r="83" ht="14.25" customHeight="1">
      <c r="E83" s="39"/>
    </row>
    <row r="84" ht="14.25" customHeight="1">
      <c r="E84" s="39"/>
    </row>
    <row r="85" ht="14.25" customHeight="1">
      <c r="E85" s="39"/>
    </row>
    <row r="86" ht="14.25" customHeight="1">
      <c r="E86" s="39"/>
    </row>
    <row r="87" ht="14.25" customHeight="1">
      <c r="E87" s="39"/>
    </row>
    <row r="88" ht="14.25" customHeight="1">
      <c r="E88" s="39"/>
    </row>
    <row r="89" ht="14.25" customHeight="1">
      <c r="E89" s="39"/>
    </row>
    <row r="90" ht="14.25" customHeight="1">
      <c r="E90" s="39"/>
    </row>
    <row r="91" ht="14.25" customHeight="1">
      <c r="E91" s="39"/>
    </row>
    <row r="92" ht="14.25" customHeight="1">
      <c r="E92" s="39"/>
    </row>
    <row r="93" ht="14.25" customHeight="1">
      <c r="E93" s="39"/>
    </row>
    <row r="94" ht="14.25" customHeight="1">
      <c r="E94" s="39"/>
    </row>
    <row r="95" ht="14.25" customHeight="1">
      <c r="E95" s="39"/>
    </row>
    <row r="96" ht="14.25" customHeight="1">
      <c r="E96" s="39"/>
    </row>
    <row r="97" ht="14.25" customHeight="1">
      <c r="E97" s="39"/>
    </row>
    <row r="98" ht="14.25" customHeight="1">
      <c r="E98" s="39"/>
    </row>
    <row r="99" ht="14.25" customHeight="1">
      <c r="E99" s="39"/>
    </row>
    <row r="100" ht="14.25" customHeight="1">
      <c r="E100" s="39"/>
    </row>
    <row r="101" ht="14.25" customHeight="1">
      <c r="E101" s="39"/>
    </row>
    <row r="102" ht="14.25" customHeight="1">
      <c r="E102" s="39"/>
    </row>
    <row r="103" ht="14.25" customHeight="1">
      <c r="E103" s="39"/>
    </row>
    <row r="104" ht="14.25" customHeight="1">
      <c r="E104" s="39"/>
    </row>
    <row r="105" ht="14.25" customHeight="1">
      <c r="E105" s="39"/>
    </row>
    <row r="106" ht="14.25" customHeight="1">
      <c r="E106" s="39"/>
    </row>
    <row r="107" ht="14.25" customHeight="1">
      <c r="E107" s="39"/>
    </row>
    <row r="108" ht="14.25" customHeight="1">
      <c r="E108" s="39"/>
    </row>
    <row r="109" ht="14.25" customHeight="1">
      <c r="E109" s="39"/>
    </row>
    <row r="110" ht="14.25" customHeight="1">
      <c r="E110" s="39"/>
    </row>
    <row r="111" ht="14.25" customHeight="1">
      <c r="E111" s="39"/>
    </row>
    <row r="112" ht="14.25" customHeight="1">
      <c r="E112" s="39"/>
    </row>
    <row r="113" ht="14.25" customHeight="1">
      <c r="E113" s="39"/>
    </row>
    <row r="114" ht="14.25" customHeight="1">
      <c r="E114" s="39"/>
    </row>
    <row r="115" ht="14.25" customHeight="1">
      <c r="E115" s="39"/>
    </row>
    <row r="116" ht="14.25" customHeight="1">
      <c r="E116" s="39"/>
    </row>
    <row r="117" ht="14.25" customHeight="1">
      <c r="E117" s="39"/>
    </row>
    <row r="118" ht="14.25" customHeight="1">
      <c r="E118" s="39"/>
    </row>
    <row r="119" ht="14.25" customHeight="1">
      <c r="E119" s="39"/>
    </row>
    <row r="120" ht="14.25" customHeight="1">
      <c r="E120" s="39"/>
    </row>
    <row r="121" ht="14.25" customHeight="1">
      <c r="E121" s="39"/>
    </row>
    <row r="122" ht="14.25" customHeight="1">
      <c r="E122" s="39"/>
    </row>
    <row r="123" ht="14.25" customHeight="1">
      <c r="E123" s="39"/>
    </row>
    <row r="124" ht="14.25" customHeight="1">
      <c r="E124" s="39"/>
    </row>
    <row r="125" ht="14.25" customHeight="1">
      <c r="E125" s="39"/>
    </row>
    <row r="126" ht="14.25" customHeight="1">
      <c r="E126" s="39"/>
    </row>
    <row r="127" ht="14.25" customHeight="1">
      <c r="E127" s="39"/>
    </row>
    <row r="128" ht="14.25" customHeight="1">
      <c r="E128" s="39"/>
    </row>
    <row r="129" ht="14.25" customHeight="1">
      <c r="E129" s="39"/>
    </row>
    <row r="130" ht="14.25" customHeight="1">
      <c r="E130" s="39"/>
    </row>
    <row r="131" ht="14.25" customHeight="1">
      <c r="E131" s="39"/>
    </row>
    <row r="132" ht="14.25" customHeight="1">
      <c r="E132" s="39"/>
    </row>
    <row r="133" ht="14.25" customHeight="1">
      <c r="E133" s="39"/>
    </row>
    <row r="134" ht="14.25" customHeight="1">
      <c r="E134" s="39"/>
    </row>
    <row r="135" ht="14.25" customHeight="1">
      <c r="E135" s="39"/>
    </row>
    <row r="136" ht="14.25" customHeight="1">
      <c r="E136" s="39"/>
    </row>
    <row r="137" ht="14.25" customHeight="1">
      <c r="E137" s="39"/>
    </row>
    <row r="138" ht="14.25" customHeight="1">
      <c r="E138" s="39"/>
    </row>
    <row r="139" ht="14.25" customHeight="1">
      <c r="E139" s="39"/>
    </row>
    <row r="140" ht="14.25" customHeight="1">
      <c r="E140" s="39"/>
    </row>
    <row r="141" ht="14.25" customHeight="1">
      <c r="E141" s="39"/>
    </row>
    <row r="142" ht="14.25" customHeight="1">
      <c r="E142" s="39"/>
    </row>
    <row r="143" ht="14.25" customHeight="1">
      <c r="E143" s="39"/>
    </row>
    <row r="144" ht="14.25" customHeight="1">
      <c r="E144" s="39"/>
    </row>
    <row r="145" ht="14.25" customHeight="1">
      <c r="E145" s="39"/>
    </row>
    <row r="146" ht="14.25" customHeight="1">
      <c r="E146" s="39"/>
    </row>
    <row r="147" ht="14.25" customHeight="1">
      <c r="E147" s="39"/>
    </row>
    <row r="148" ht="14.25" customHeight="1">
      <c r="E148" s="39"/>
    </row>
    <row r="149" ht="14.25" customHeight="1">
      <c r="E149" s="39"/>
    </row>
    <row r="150" ht="14.25" customHeight="1">
      <c r="E150" s="39"/>
    </row>
    <row r="151" ht="14.25" customHeight="1">
      <c r="E151" s="39"/>
    </row>
    <row r="152" ht="14.25" customHeight="1">
      <c r="E152" s="39"/>
    </row>
    <row r="153" ht="14.25" customHeight="1">
      <c r="E153" s="39"/>
    </row>
    <row r="154" ht="14.25" customHeight="1">
      <c r="E154" s="39"/>
    </row>
    <row r="155" ht="14.25" customHeight="1">
      <c r="E155" s="39"/>
    </row>
    <row r="156" ht="14.25" customHeight="1">
      <c r="E156" s="39"/>
    </row>
    <row r="157" ht="14.25" customHeight="1">
      <c r="E157" s="39"/>
    </row>
    <row r="158" ht="14.25" customHeight="1">
      <c r="E158" s="39"/>
    </row>
    <row r="159" ht="14.25" customHeight="1">
      <c r="E159" s="39"/>
    </row>
    <row r="160" ht="14.25" customHeight="1">
      <c r="E160" s="39"/>
    </row>
    <row r="161" ht="14.25" customHeight="1">
      <c r="E161" s="39"/>
    </row>
    <row r="162" ht="14.25" customHeight="1">
      <c r="E162" s="39"/>
    </row>
    <row r="163" ht="14.25" customHeight="1">
      <c r="E163" s="39"/>
    </row>
    <row r="164" ht="14.25" customHeight="1">
      <c r="E164" s="39"/>
    </row>
    <row r="165" ht="14.25" customHeight="1">
      <c r="E165" s="39"/>
    </row>
    <row r="166" ht="14.25" customHeight="1">
      <c r="E166" s="39"/>
    </row>
    <row r="167" ht="14.25" customHeight="1">
      <c r="E167" s="39"/>
    </row>
    <row r="168" ht="14.25" customHeight="1">
      <c r="E168" s="39"/>
    </row>
    <row r="169" ht="14.25" customHeight="1">
      <c r="E169" s="39"/>
    </row>
    <row r="170" ht="14.25" customHeight="1">
      <c r="E170" s="39"/>
    </row>
    <row r="171" ht="14.25" customHeight="1">
      <c r="E171" s="39"/>
    </row>
    <row r="172" ht="14.25" customHeight="1">
      <c r="E172" s="39"/>
    </row>
    <row r="173" ht="14.25" customHeight="1">
      <c r="E173" s="39"/>
    </row>
    <row r="174" ht="14.25" customHeight="1">
      <c r="E174" s="39"/>
    </row>
    <row r="175" ht="14.25" customHeight="1">
      <c r="E175" s="39"/>
    </row>
    <row r="176" ht="14.25" customHeight="1">
      <c r="E176" s="39"/>
    </row>
    <row r="177" ht="14.25" customHeight="1">
      <c r="E177" s="39"/>
    </row>
    <row r="178" ht="14.25" customHeight="1">
      <c r="E178" s="39"/>
    </row>
    <row r="179" ht="14.25" customHeight="1">
      <c r="E179" s="39"/>
    </row>
    <row r="180" ht="14.25" customHeight="1">
      <c r="E180" s="39"/>
    </row>
    <row r="181" ht="14.25" customHeight="1">
      <c r="E181" s="39"/>
    </row>
    <row r="182" ht="14.25" customHeight="1">
      <c r="E182" s="39"/>
    </row>
    <row r="183" ht="14.25" customHeight="1">
      <c r="E183" s="39"/>
    </row>
    <row r="184" ht="14.25" customHeight="1">
      <c r="E184" s="39"/>
    </row>
    <row r="185" ht="14.25" customHeight="1">
      <c r="E185" s="39"/>
    </row>
    <row r="186" ht="14.25" customHeight="1">
      <c r="E186" s="39"/>
    </row>
    <row r="187" ht="14.25" customHeight="1">
      <c r="E187" s="39"/>
    </row>
    <row r="188" ht="14.25" customHeight="1">
      <c r="E188" s="39"/>
    </row>
    <row r="189" ht="14.25" customHeight="1">
      <c r="E189" s="39"/>
    </row>
    <row r="190" ht="14.25" customHeight="1">
      <c r="E190" s="39"/>
    </row>
    <row r="191" ht="14.25" customHeight="1">
      <c r="E191" s="39"/>
    </row>
    <row r="192" ht="14.25" customHeight="1">
      <c r="E192" s="39"/>
    </row>
    <row r="193" ht="14.25" customHeight="1">
      <c r="E193" s="39"/>
    </row>
    <row r="194" ht="14.25" customHeight="1">
      <c r="E194" s="39"/>
    </row>
    <row r="195" ht="14.25" customHeight="1">
      <c r="E195" s="39"/>
    </row>
    <row r="196" ht="14.25" customHeight="1">
      <c r="E196" s="39"/>
    </row>
    <row r="197" ht="14.25" customHeight="1">
      <c r="E197" s="39"/>
    </row>
    <row r="198" ht="14.25" customHeight="1">
      <c r="E198" s="39"/>
    </row>
    <row r="199" ht="14.25" customHeight="1">
      <c r="E199" s="39"/>
    </row>
    <row r="200" ht="14.25" customHeight="1">
      <c r="E200" s="39"/>
    </row>
    <row r="201" ht="14.25" customHeight="1">
      <c r="E201" s="39"/>
    </row>
    <row r="202" ht="14.25" customHeight="1">
      <c r="E202" s="39"/>
    </row>
    <row r="203" ht="14.25" customHeight="1">
      <c r="E203" s="39"/>
    </row>
    <row r="204" ht="14.25" customHeight="1">
      <c r="E204" s="39"/>
    </row>
    <row r="205" ht="14.25" customHeight="1">
      <c r="E205" s="39"/>
    </row>
    <row r="206" ht="14.25" customHeight="1">
      <c r="E206" s="39"/>
    </row>
    <row r="207" ht="14.25" customHeight="1">
      <c r="E207" s="39"/>
    </row>
    <row r="208" ht="14.25" customHeight="1">
      <c r="E208" s="39"/>
    </row>
    <row r="209" ht="14.25" customHeight="1">
      <c r="E209" s="39"/>
    </row>
    <row r="210" ht="14.25" customHeight="1">
      <c r="E210" s="39"/>
    </row>
    <row r="211" ht="14.25" customHeight="1">
      <c r="E211" s="39"/>
    </row>
    <row r="212" ht="14.25" customHeight="1">
      <c r="E212" s="39"/>
    </row>
    <row r="213" ht="14.25" customHeight="1">
      <c r="E213" s="39"/>
    </row>
    <row r="214" ht="14.25" customHeight="1">
      <c r="E214" s="39"/>
    </row>
    <row r="215" ht="14.25" customHeight="1">
      <c r="E215" s="39"/>
    </row>
    <row r="216" ht="14.25" customHeight="1">
      <c r="E216" s="39"/>
    </row>
    <row r="217" ht="14.25" customHeight="1">
      <c r="E217" s="39"/>
    </row>
    <row r="218" ht="14.25" customHeight="1">
      <c r="E218" s="39"/>
    </row>
    <row r="219" ht="14.25" customHeight="1">
      <c r="E219" s="39"/>
    </row>
    <row r="220" ht="14.25" customHeight="1">
      <c r="E220" s="39"/>
    </row>
    <row r="221" ht="14.25" customHeight="1">
      <c r="E221" s="39"/>
    </row>
    <row r="222" ht="14.25" customHeight="1">
      <c r="E222" s="39"/>
    </row>
    <row r="223" ht="14.25" customHeight="1">
      <c r="E223" s="39"/>
    </row>
    <row r="224" ht="14.25" customHeight="1">
      <c r="E224" s="39"/>
    </row>
    <row r="225" ht="14.25" customHeight="1">
      <c r="E225" s="39"/>
    </row>
    <row r="226" ht="14.25" customHeight="1">
      <c r="E226" s="39"/>
    </row>
    <row r="227" ht="14.25" customHeight="1">
      <c r="E227" s="39"/>
    </row>
    <row r="228" ht="14.25" customHeight="1">
      <c r="E228" s="39"/>
    </row>
    <row r="229" ht="14.25" customHeight="1">
      <c r="E229" s="39"/>
    </row>
    <row r="230" ht="14.25" customHeight="1">
      <c r="E230" s="39"/>
    </row>
    <row r="231" ht="14.25" customHeight="1">
      <c r="E231" s="39"/>
    </row>
    <row r="232" ht="14.25" customHeight="1">
      <c r="E232" s="39"/>
    </row>
    <row r="233" ht="14.25" customHeight="1">
      <c r="E233" s="39"/>
    </row>
    <row r="234" ht="14.25" customHeight="1">
      <c r="E234" s="39"/>
    </row>
    <row r="235" ht="14.25" customHeight="1">
      <c r="E235" s="39"/>
    </row>
    <row r="236" ht="14.25" customHeight="1">
      <c r="E236" s="39"/>
    </row>
    <row r="237" ht="14.25" customHeight="1">
      <c r="E237" s="39"/>
    </row>
    <row r="238" ht="14.25" customHeight="1">
      <c r="E238" s="39"/>
    </row>
    <row r="239" ht="14.25" customHeight="1">
      <c r="E239" s="39"/>
    </row>
    <row r="240" ht="14.25" customHeight="1">
      <c r="E240" s="39"/>
    </row>
    <row r="241" ht="14.25" customHeight="1">
      <c r="E241" s="39"/>
    </row>
    <row r="242" ht="14.25" customHeight="1">
      <c r="E242" s="39"/>
    </row>
    <row r="243" ht="14.25" customHeight="1">
      <c r="E243" s="39"/>
    </row>
    <row r="244" ht="14.25" customHeight="1">
      <c r="E244" s="39"/>
    </row>
    <row r="245" ht="14.25" customHeight="1">
      <c r="E245" s="39"/>
    </row>
    <row r="246" ht="14.25" customHeight="1">
      <c r="E246" s="39"/>
    </row>
    <row r="247" ht="14.25" customHeight="1">
      <c r="E247" s="39"/>
    </row>
    <row r="248" ht="14.25" customHeight="1">
      <c r="E248" s="39"/>
    </row>
    <row r="249" ht="14.25" customHeight="1">
      <c r="E249" s="39"/>
    </row>
    <row r="250" ht="14.25" customHeight="1">
      <c r="E250" s="39"/>
    </row>
    <row r="251" ht="14.25" customHeight="1">
      <c r="E251" s="39"/>
    </row>
    <row r="252" ht="14.25" customHeight="1">
      <c r="E252" s="39"/>
    </row>
    <row r="253" ht="14.25" customHeight="1">
      <c r="E253" s="39"/>
    </row>
    <row r="254" ht="14.25" customHeight="1">
      <c r="E254" s="39"/>
    </row>
    <row r="255" ht="14.25" customHeight="1">
      <c r="E255" s="39"/>
    </row>
    <row r="256" ht="14.25" customHeight="1">
      <c r="E256" s="39"/>
    </row>
    <row r="257" ht="14.25" customHeight="1">
      <c r="E257" s="39"/>
    </row>
    <row r="258" ht="14.25" customHeight="1">
      <c r="E258" s="39"/>
    </row>
    <row r="259" ht="14.25" customHeight="1">
      <c r="E259" s="39"/>
    </row>
    <row r="260" ht="14.25" customHeight="1">
      <c r="E260" s="39"/>
    </row>
    <row r="261" ht="14.25" customHeight="1">
      <c r="E261" s="39"/>
    </row>
    <row r="262" ht="14.25" customHeight="1">
      <c r="E262" s="39"/>
    </row>
    <row r="263" ht="14.25" customHeight="1">
      <c r="E263" s="39"/>
    </row>
    <row r="264" ht="14.25" customHeight="1">
      <c r="E264" s="39"/>
    </row>
    <row r="265" ht="14.25" customHeight="1">
      <c r="E265" s="39"/>
    </row>
    <row r="266" ht="14.25" customHeight="1">
      <c r="E266" s="39"/>
    </row>
    <row r="267" ht="14.25" customHeight="1">
      <c r="E267" s="39"/>
    </row>
    <row r="268" ht="14.25" customHeight="1">
      <c r="E268" s="39"/>
    </row>
    <row r="269" ht="14.25" customHeight="1">
      <c r="E269" s="39"/>
    </row>
    <row r="270" ht="14.25" customHeight="1">
      <c r="E270" s="39"/>
    </row>
    <row r="271" ht="14.25" customHeight="1">
      <c r="E271" s="39"/>
    </row>
    <row r="272" ht="14.25" customHeight="1">
      <c r="E272" s="39"/>
    </row>
    <row r="273" ht="14.25" customHeight="1">
      <c r="E273" s="39"/>
    </row>
    <row r="274" ht="14.25" customHeight="1">
      <c r="E274" s="39"/>
    </row>
    <row r="275" ht="14.25" customHeight="1">
      <c r="E275" s="39"/>
    </row>
    <row r="276" ht="14.25" customHeight="1">
      <c r="E276" s="39"/>
    </row>
    <row r="277" ht="14.25" customHeight="1">
      <c r="E277" s="39"/>
    </row>
    <row r="278" ht="14.25" customHeight="1">
      <c r="E278" s="39"/>
    </row>
    <row r="279" ht="14.25" customHeight="1">
      <c r="E279" s="39"/>
    </row>
    <row r="280" ht="14.25" customHeight="1">
      <c r="E280" s="39"/>
    </row>
    <row r="281" ht="14.25" customHeight="1">
      <c r="E281" s="39"/>
    </row>
    <row r="282" ht="14.25" customHeight="1">
      <c r="E282" s="39"/>
    </row>
    <row r="283" ht="14.25" customHeight="1">
      <c r="E283" s="39"/>
    </row>
    <row r="284" ht="14.25" customHeight="1">
      <c r="E284" s="39"/>
    </row>
    <row r="285" ht="14.25" customHeight="1">
      <c r="E285" s="39"/>
    </row>
    <row r="286" ht="14.25" customHeight="1">
      <c r="E286" s="39"/>
    </row>
    <row r="287" ht="14.25" customHeight="1">
      <c r="E287" s="39"/>
    </row>
    <row r="288" ht="14.25" customHeight="1">
      <c r="E288" s="39"/>
    </row>
    <row r="289" ht="14.25" customHeight="1">
      <c r="E289" s="39"/>
    </row>
    <row r="290" ht="14.25" customHeight="1">
      <c r="E290" s="39"/>
    </row>
    <row r="291" ht="14.25" customHeight="1">
      <c r="E291" s="39"/>
    </row>
    <row r="292" ht="14.25" customHeight="1">
      <c r="E292" s="39"/>
    </row>
    <row r="293" ht="14.25" customHeight="1">
      <c r="E293" s="39"/>
    </row>
    <row r="294" ht="14.25" customHeight="1">
      <c r="E294" s="39"/>
    </row>
    <row r="295" ht="14.25" customHeight="1">
      <c r="E295" s="39"/>
    </row>
    <row r="296" ht="14.25" customHeight="1">
      <c r="E296" s="39"/>
    </row>
    <row r="297" ht="14.25" customHeight="1">
      <c r="E297" s="39"/>
    </row>
    <row r="298" ht="14.25" customHeight="1">
      <c r="E298" s="39"/>
    </row>
    <row r="299" ht="14.25" customHeight="1">
      <c r="E299" s="39"/>
    </row>
    <row r="300" ht="14.25" customHeight="1">
      <c r="E300" s="39"/>
    </row>
    <row r="301" ht="14.25" customHeight="1">
      <c r="E301" s="39"/>
    </row>
    <row r="302" ht="14.25" customHeight="1">
      <c r="E302" s="39"/>
    </row>
    <row r="303" ht="14.25" customHeight="1">
      <c r="E303" s="39"/>
    </row>
    <row r="304" ht="14.25" customHeight="1">
      <c r="E304" s="39"/>
    </row>
    <row r="305" ht="14.25" customHeight="1">
      <c r="E305" s="39"/>
    </row>
    <row r="306" ht="14.25" customHeight="1">
      <c r="E306" s="39"/>
    </row>
    <row r="307" ht="14.25" customHeight="1">
      <c r="E307" s="39"/>
    </row>
    <row r="308" ht="14.25" customHeight="1">
      <c r="E308" s="39"/>
    </row>
    <row r="309" ht="14.25" customHeight="1">
      <c r="E309" s="39"/>
    </row>
    <row r="310" ht="14.25" customHeight="1">
      <c r="E310" s="39"/>
    </row>
    <row r="311" ht="14.25" customHeight="1">
      <c r="E311" s="39"/>
    </row>
    <row r="312" ht="14.25" customHeight="1">
      <c r="E312" s="39"/>
    </row>
    <row r="313" ht="14.25" customHeight="1">
      <c r="E313" s="39"/>
    </row>
    <row r="314" ht="14.25" customHeight="1">
      <c r="E314" s="39"/>
    </row>
    <row r="315" ht="14.25" customHeight="1">
      <c r="E315" s="39"/>
    </row>
    <row r="316" ht="14.25" customHeight="1">
      <c r="E316" s="39"/>
    </row>
    <row r="317" ht="14.25" customHeight="1">
      <c r="E317" s="39"/>
    </row>
    <row r="318" ht="14.25" customHeight="1">
      <c r="E318" s="39"/>
    </row>
    <row r="319" ht="14.25" customHeight="1">
      <c r="E319" s="39"/>
    </row>
    <row r="320" ht="14.25" customHeight="1">
      <c r="E320" s="39"/>
    </row>
    <row r="321" ht="14.25" customHeight="1">
      <c r="E321" s="39"/>
    </row>
    <row r="322" ht="14.25" customHeight="1">
      <c r="E322" s="39"/>
    </row>
    <row r="323" ht="14.25" customHeight="1">
      <c r="E323" s="39"/>
    </row>
    <row r="324" ht="14.25" customHeight="1">
      <c r="E324" s="39"/>
    </row>
    <row r="325" ht="14.25" customHeight="1">
      <c r="E325" s="39"/>
    </row>
    <row r="326" ht="14.25" customHeight="1">
      <c r="E326" s="39"/>
    </row>
    <row r="327" ht="14.25" customHeight="1">
      <c r="E327" s="39"/>
    </row>
    <row r="328" ht="14.25" customHeight="1">
      <c r="E328" s="39"/>
    </row>
    <row r="329" ht="14.25" customHeight="1">
      <c r="E329" s="39"/>
    </row>
    <row r="330" ht="14.25" customHeight="1">
      <c r="E330" s="39"/>
    </row>
    <row r="331" ht="14.25" customHeight="1">
      <c r="E331" s="39"/>
    </row>
    <row r="332" ht="14.25" customHeight="1">
      <c r="E332" s="39"/>
    </row>
    <row r="333" ht="14.25" customHeight="1">
      <c r="E333" s="39"/>
    </row>
    <row r="334" ht="14.25" customHeight="1">
      <c r="E334" s="39"/>
    </row>
    <row r="335" ht="14.25" customHeight="1">
      <c r="E335" s="39"/>
    </row>
    <row r="336" ht="14.25" customHeight="1">
      <c r="E336" s="39"/>
    </row>
    <row r="337" ht="14.25" customHeight="1">
      <c r="E337" s="39"/>
    </row>
    <row r="338" ht="14.25" customHeight="1">
      <c r="E338" s="39"/>
    </row>
    <row r="339" ht="14.25" customHeight="1">
      <c r="E339" s="39"/>
    </row>
    <row r="340" ht="14.25" customHeight="1">
      <c r="E340" s="39"/>
    </row>
    <row r="341" ht="14.25" customHeight="1">
      <c r="E341" s="39"/>
    </row>
    <row r="342" ht="14.25" customHeight="1">
      <c r="E342" s="39"/>
    </row>
    <row r="343" ht="14.25" customHeight="1">
      <c r="E343" s="39"/>
    </row>
    <row r="344" ht="14.25" customHeight="1">
      <c r="E344" s="39"/>
    </row>
    <row r="345" ht="14.25" customHeight="1">
      <c r="E345" s="39"/>
    </row>
    <row r="346" ht="14.25" customHeight="1">
      <c r="E346" s="39"/>
    </row>
    <row r="347" ht="14.25" customHeight="1">
      <c r="E347" s="39"/>
    </row>
    <row r="348" ht="14.25" customHeight="1">
      <c r="E348" s="39"/>
    </row>
    <row r="349" ht="14.25" customHeight="1">
      <c r="E349" s="39"/>
    </row>
    <row r="350" ht="14.25" customHeight="1">
      <c r="E350" s="39"/>
    </row>
    <row r="351" ht="14.25" customHeight="1">
      <c r="E351" s="39"/>
    </row>
    <row r="352" ht="14.25" customHeight="1">
      <c r="E352" s="39"/>
    </row>
    <row r="353" ht="14.25" customHeight="1">
      <c r="E353" s="39"/>
    </row>
    <row r="354" ht="14.25" customHeight="1">
      <c r="E354" s="39"/>
    </row>
    <row r="355" ht="14.25" customHeight="1">
      <c r="E355" s="39"/>
    </row>
    <row r="356" ht="14.25" customHeight="1">
      <c r="E356" s="39"/>
    </row>
    <row r="357" ht="14.25" customHeight="1">
      <c r="E357" s="39"/>
    </row>
    <row r="358" ht="14.25" customHeight="1">
      <c r="E358" s="39"/>
    </row>
    <row r="359" ht="14.25" customHeight="1">
      <c r="E359" s="39"/>
    </row>
    <row r="360" ht="14.25" customHeight="1">
      <c r="E360" s="39"/>
    </row>
    <row r="361" ht="14.25" customHeight="1">
      <c r="E361" s="39"/>
    </row>
    <row r="362" ht="14.25" customHeight="1">
      <c r="E362" s="39"/>
    </row>
    <row r="363" ht="14.25" customHeight="1">
      <c r="E363" s="39"/>
    </row>
    <row r="364" ht="14.25" customHeight="1">
      <c r="E364" s="39"/>
    </row>
    <row r="365" ht="14.25" customHeight="1">
      <c r="E365" s="39"/>
    </row>
    <row r="366" ht="14.25" customHeight="1">
      <c r="E366" s="39"/>
    </row>
    <row r="367" ht="14.25" customHeight="1">
      <c r="E367" s="39"/>
    </row>
    <row r="368" ht="14.25" customHeight="1">
      <c r="E368" s="39"/>
    </row>
    <row r="369" ht="14.25" customHeight="1">
      <c r="E369" s="39"/>
    </row>
    <row r="370" ht="14.25" customHeight="1">
      <c r="E370" s="39"/>
    </row>
    <row r="371" ht="14.25" customHeight="1">
      <c r="E371" s="39"/>
    </row>
    <row r="372" ht="14.25" customHeight="1">
      <c r="E372" s="39"/>
    </row>
    <row r="373" ht="14.25" customHeight="1">
      <c r="E373" s="39"/>
    </row>
    <row r="374" ht="14.25" customHeight="1">
      <c r="E374" s="39"/>
    </row>
    <row r="375" ht="14.25" customHeight="1">
      <c r="E375" s="39"/>
    </row>
    <row r="376" ht="14.25" customHeight="1">
      <c r="E376" s="39"/>
    </row>
    <row r="377" ht="14.25" customHeight="1">
      <c r="E377" s="39"/>
    </row>
    <row r="378" ht="14.25" customHeight="1">
      <c r="E378" s="39"/>
    </row>
    <row r="379" ht="14.25" customHeight="1">
      <c r="E379" s="39"/>
    </row>
    <row r="380" ht="14.25" customHeight="1">
      <c r="E380" s="39"/>
    </row>
    <row r="381" ht="14.25" customHeight="1">
      <c r="E381" s="39"/>
    </row>
    <row r="382" ht="14.25" customHeight="1">
      <c r="E382" s="39"/>
    </row>
    <row r="383" ht="14.25" customHeight="1">
      <c r="E383" s="39"/>
    </row>
    <row r="384" ht="14.25" customHeight="1">
      <c r="E384" s="39"/>
    </row>
    <row r="385" ht="14.25" customHeight="1">
      <c r="E385" s="39"/>
    </row>
    <row r="386" ht="14.25" customHeight="1">
      <c r="E386" s="39"/>
    </row>
    <row r="387" ht="14.25" customHeight="1">
      <c r="E387" s="39"/>
    </row>
    <row r="388" ht="14.25" customHeight="1">
      <c r="E388" s="39"/>
    </row>
    <row r="389" ht="14.25" customHeight="1">
      <c r="E389" s="39"/>
    </row>
    <row r="390" ht="14.25" customHeight="1">
      <c r="E390" s="39"/>
    </row>
    <row r="391" ht="14.25" customHeight="1">
      <c r="E391" s="39"/>
    </row>
    <row r="392" ht="14.25" customHeight="1">
      <c r="E392" s="39"/>
    </row>
    <row r="393" ht="14.25" customHeight="1">
      <c r="E393" s="39"/>
    </row>
    <row r="394" ht="14.25" customHeight="1">
      <c r="E394" s="39"/>
    </row>
    <row r="395" ht="14.25" customHeight="1">
      <c r="E395" s="39"/>
    </row>
    <row r="396" ht="14.25" customHeight="1">
      <c r="E396" s="39"/>
    </row>
    <row r="397" ht="14.25" customHeight="1">
      <c r="E397" s="39"/>
    </row>
    <row r="398" ht="14.25" customHeight="1">
      <c r="E398" s="39"/>
    </row>
    <row r="399" ht="14.25" customHeight="1">
      <c r="E399" s="39"/>
    </row>
    <row r="400" ht="14.25" customHeight="1">
      <c r="E400" s="39"/>
    </row>
    <row r="401" ht="14.25" customHeight="1">
      <c r="E401" s="39"/>
    </row>
    <row r="402" ht="14.25" customHeight="1">
      <c r="E402" s="39"/>
    </row>
    <row r="403" ht="14.25" customHeight="1">
      <c r="E403" s="39"/>
    </row>
    <row r="404" ht="14.25" customHeight="1">
      <c r="E404" s="39"/>
    </row>
    <row r="405" ht="14.25" customHeight="1">
      <c r="E405" s="39"/>
    </row>
    <row r="406" ht="14.25" customHeight="1">
      <c r="E406" s="39"/>
    </row>
    <row r="407" ht="14.25" customHeight="1">
      <c r="E407" s="39"/>
    </row>
    <row r="408" ht="14.25" customHeight="1">
      <c r="E408" s="39"/>
    </row>
    <row r="409" ht="14.25" customHeight="1">
      <c r="E409" s="39"/>
    </row>
    <row r="410" ht="14.25" customHeight="1">
      <c r="E410" s="39"/>
    </row>
    <row r="411" ht="14.25" customHeight="1">
      <c r="E411" s="39"/>
    </row>
    <row r="412" ht="14.25" customHeight="1">
      <c r="E412" s="39"/>
    </row>
    <row r="413" ht="14.25" customHeight="1">
      <c r="E413" s="39"/>
    </row>
    <row r="414" ht="14.25" customHeight="1">
      <c r="E414" s="39"/>
    </row>
    <row r="415" ht="14.25" customHeight="1">
      <c r="E415" s="39"/>
    </row>
    <row r="416" ht="14.25" customHeight="1">
      <c r="E416" s="39"/>
    </row>
    <row r="417" ht="14.25" customHeight="1">
      <c r="E417" s="39"/>
    </row>
    <row r="418" ht="14.25" customHeight="1">
      <c r="E418" s="39"/>
    </row>
    <row r="419" ht="14.25" customHeight="1">
      <c r="E419" s="39"/>
    </row>
    <row r="420" ht="14.25" customHeight="1">
      <c r="E420" s="39"/>
    </row>
    <row r="421" ht="14.25" customHeight="1">
      <c r="E421" s="39"/>
    </row>
    <row r="422" ht="14.25" customHeight="1">
      <c r="E422" s="39"/>
    </row>
    <row r="423" ht="14.25" customHeight="1">
      <c r="E423" s="39"/>
    </row>
    <row r="424" ht="14.25" customHeight="1">
      <c r="E424" s="39"/>
    </row>
    <row r="425" ht="14.25" customHeight="1">
      <c r="E425" s="39"/>
    </row>
    <row r="426" ht="14.25" customHeight="1">
      <c r="E426" s="39"/>
    </row>
    <row r="427" ht="14.25" customHeight="1">
      <c r="E427" s="39"/>
    </row>
    <row r="428" ht="14.25" customHeight="1">
      <c r="E428" s="39"/>
    </row>
    <row r="429" ht="14.25" customHeight="1">
      <c r="E429" s="39"/>
    </row>
    <row r="430" ht="14.25" customHeight="1">
      <c r="E430" s="39"/>
    </row>
    <row r="431" ht="14.25" customHeight="1">
      <c r="E431" s="39"/>
    </row>
    <row r="432" ht="14.25" customHeight="1">
      <c r="E432" s="39"/>
    </row>
    <row r="433" ht="14.25" customHeight="1">
      <c r="E433" s="39"/>
    </row>
    <row r="434" ht="14.25" customHeight="1">
      <c r="E434" s="39"/>
    </row>
    <row r="435" ht="14.25" customHeight="1">
      <c r="E435" s="39"/>
    </row>
    <row r="436" ht="14.25" customHeight="1">
      <c r="E436" s="39"/>
    </row>
    <row r="437" ht="14.25" customHeight="1">
      <c r="E437" s="39"/>
    </row>
    <row r="438" ht="14.25" customHeight="1">
      <c r="E438" s="39"/>
    </row>
    <row r="439" ht="14.25" customHeight="1">
      <c r="E439" s="39"/>
    </row>
    <row r="440" ht="14.25" customHeight="1">
      <c r="E440" s="39"/>
    </row>
    <row r="441" ht="14.25" customHeight="1">
      <c r="E441" s="39"/>
    </row>
    <row r="442" ht="14.25" customHeight="1">
      <c r="E442" s="39"/>
    </row>
    <row r="443" ht="14.25" customHeight="1">
      <c r="E443" s="39"/>
    </row>
    <row r="444" ht="14.25" customHeight="1">
      <c r="E444" s="39"/>
    </row>
    <row r="445" ht="14.25" customHeight="1">
      <c r="E445" s="39"/>
    </row>
    <row r="446" ht="14.25" customHeight="1">
      <c r="E446" s="39"/>
    </row>
    <row r="447" ht="14.25" customHeight="1">
      <c r="E447" s="39"/>
    </row>
    <row r="448" ht="14.25" customHeight="1">
      <c r="E448" s="39"/>
    </row>
    <row r="449" ht="14.25" customHeight="1">
      <c r="E449" s="39"/>
    </row>
    <row r="450" ht="14.25" customHeight="1">
      <c r="E450" s="39"/>
    </row>
    <row r="451" ht="14.25" customHeight="1">
      <c r="E451" s="39"/>
    </row>
    <row r="452" ht="14.25" customHeight="1">
      <c r="E452" s="39"/>
    </row>
    <row r="453" ht="14.25" customHeight="1">
      <c r="E453" s="39"/>
    </row>
    <row r="454" ht="14.25" customHeight="1">
      <c r="E454" s="39"/>
    </row>
    <row r="455" ht="14.25" customHeight="1">
      <c r="E455" s="39"/>
    </row>
    <row r="456" ht="14.25" customHeight="1">
      <c r="E456" s="39"/>
    </row>
    <row r="457" ht="14.25" customHeight="1">
      <c r="E457" s="39"/>
    </row>
    <row r="458" ht="14.25" customHeight="1">
      <c r="E458" s="39"/>
    </row>
    <row r="459" ht="14.25" customHeight="1">
      <c r="E459" s="39"/>
    </row>
    <row r="460" ht="14.25" customHeight="1">
      <c r="E460" s="39"/>
    </row>
    <row r="461" ht="14.25" customHeight="1">
      <c r="E461" s="39"/>
    </row>
    <row r="462" ht="14.25" customHeight="1">
      <c r="E462" s="39"/>
    </row>
    <row r="463" ht="14.25" customHeight="1">
      <c r="E463" s="39"/>
    </row>
    <row r="464" ht="14.25" customHeight="1">
      <c r="E464" s="39"/>
    </row>
    <row r="465" ht="14.25" customHeight="1">
      <c r="E465" s="39"/>
    </row>
    <row r="466" ht="14.25" customHeight="1">
      <c r="E466" s="39"/>
    </row>
    <row r="467" ht="14.25" customHeight="1">
      <c r="E467" s="39"/>
    </row>
    <row r="468" ht="14.25" customHeight="1">
      <c r="E468" s="39"/>
    </row>
    <row r="469" ht="14.25" customHeight="1">
      <c r="E469" s="39"/>
    </row>
    <row r="470" ht="14.25" customHeight="1">
      <c r="E470" s="39"/>
    </row>
    <row r="471" ht="14.25" customHeight="1">
      <c r="E471" s="39"/>
    </row>
    <row r="472" ht="14.25" customHeight="1">
      <c r="E472" s="39"/>
    </row>
    <row r="473" ht="14.25" customHeight="1">
      <c r="E473" s="39"/>
    </row>
    <row r="474" ht="14.25" customHeight="1">
      <c r="E474" s="39"/>
    </row>
    <row r="475" ht="14.25" customHeight="1">
      <c r="E475" s="39"/>
    </row>
    <row r="476" ht="14.25" customHeight="1">
      <c r="E476" s="39"/>
    </row>
    <row r="477" ht="14.25" customHeight="1">
      <c r="E477" s="39"/>
    </row>
    <row r="478" ht="14.25" customHeight="1">
      <c r="E478" s="39"/>
    </row>
    <row r="479" ht="14.25" customHeight="1">
      <c r="E479" s="39"/>
    </row>
    <row r="480" ht="14.25" customHeight="1">
      <c r="E480" s="39"/>
    </row>
    <row r="481" ht="14.25" customHeight="1">
      <c r="E481" s="39"/>
    </row>
    <row r="482" ht="14.25" customHeight="1">
      <c r="E482" s="39"/>
    </row>
    <row r="483" ht="14.25" customHeight="1">
      <c r="E483" s="39"/>
    </row>
    <row r="484" ht="14.25" customHeight="1">
      <c r="E484" s="39"/>
    </row>
    <row r="485" ht="14.25" customHeight="1">
      <c r="E485" s="39"/>
    </row>
    <row r="486" ht="14.25" customHeight="1">
      <c r="E486" s="39"/>
    </row>
    <row r="487" ht="14.25" customHeight="1">
      <c r="E487" s="39"/>
    </row>
    <row r="488" ht="14.25" customHeight="1">
      <c r="E488" s="39"/>
    </row>
    <row r="489" ht="14.25" customHeight="1">
      <c r="E489" s="39"/>
    </row>
    <row r="490" ht="14.25" customHeight="1">
      <c r="E490" s="39"/>
    </row>
    <row r="491" ht="14.25" customHeight="1">
      <c r="E491" s="39"/>
    </row>
    <row r="492" ht="14.25" customHeight="1">
      <c r="E492" s="39"/>
    </row>
    <row r="493" ht="14.25" customHeight="1">
      <c r="E493" s="39"/>
    </row>
    <row r="494" ht="14.25" customHeight="1">
      <c r="E494" s="39"/>
    </row>
    <row r="495" ht="14.25" customHeight="1">
      <c r="E495" s="39"/>
    </row>
    <row r="496" ht="14.25" customHeight="1">
      <c r="E496" s="39"/>
    </row>
    <row r="497" ht="14.25" customHeight="1">
      <c r="E497" s="39"/>
    </row>
    <row r="498" ht="14.25" customHeight="1">
      <c r="E498" s="39"/>
    </row>
    <row r="499" ht="14.25" customHeight="1">
      <c r="E499" s="39"/>
    </row>
    <row r="500" ht="14.25" customHeight="1">
      <c r="E500" s="39"/>
    </row>
    <row r="501" ht="14.25" customHeight="1">
      <c r="E501" s="39"/>
    </row>
    <row r="502" ht="14.25" customHeight="1">
      <c r="E502" s="39"/>
    </row>
    <row r="503" ht="14.25" customHeight="1">
      <c r="E503" s="39"/>
    </row>
    <row r="504" ht="14.25" customHeight="1">
      <c r="E504" s="39"/>
    </row>
    <row r="505" ht="14.25" customHeight="1">
      <c r="E505" s="39"/>
    </row>
    <row r="506" ht="14.25" customHeight="1">
      <c r="E506" s="39"/>
    </row>
    <row r="507" ht="14.25" customHeight="1">
      <c r="E507" s="39"/>
    </row>
    <row r="508" ht="14.25" customHeight="1">
      <c r="E508" s="39"/>
    </row>
    <row r="509" ht="14.25" customHeight="1">
      <c r="E509" s="39"/>
    </row>
    <row r="510" ht="14.25" customHeight="1">
      <c r="E510" s="39"/>
    </row>
    <row r="511" ht="14.25" customHeight="1">
      <c r="E511" s="39"/>
    </row>
    <row r="512" ht="14.25" customHeight="1">
      <c r="E512" s="39"/>
    </row>
    <row r="513" ht="14.25" customHeight="1">
      <c r="E513" s="39"/>
    </row>
    <row r="514" ht="14.25" customHeight="1">
      <c r="E514" s="39"/>
    </row>
    <row r="515" ht="14.25" customHeight="1">
      <c r="E515" s="39"/>
    </row>
    <row r="516" ht="14.25" customHeight="1">
      <c r="E516" s="39"/>
    </row>
    <row r="517" ht="14.25" customHeight="1">
      <c r="E517" s="39"/>
    </row>
    <row r="518" ht="14.25" customHeight="1">
      <c r="E518" s="39"/>
    </row>
    <row r="519" ht="14.25" customHeight="1">
      <c r="E519" s="39"/>
    </row>
    <row r="520" ht="14.25" customHeight="1">
      <c r="E520" s="39"/>
    </row>
    <row r="521" ht="14.25" customHeight="1">
      <c r="E521" s="39"/>
    </row>
    <row r="522" ht="14.25" customHeight="1">
      <c r="E522" s="39"/>
    </row>
    <row r="523" ht="14.25" customHeight="1">
      <c r="E523" s="39"/>
    </row>
    <row r="524" ht="14.25" customHeight="1">
      <c r="E524" s="39"/>
    </row>
    <row r="525" ht="14.25" customHeight="1">
      <c r="E525" s="39"/>
    </row>
    <row r="526" ht="14.25" customHeight="1">
      <c r="E526" s="39"/>
    </row>
    <row r="527" ht="14.25" customHeight="1">
      <c r="E527" s="39"/>
    </row>
    <row r="528" ht="14.25" customHeight="1">
      <c r="E528" s="39"/>
    </row>
    <row r="529" ht="14.25" customHeight="1">
      <c r="E529" s="39"/>
    </row>
    <row r="530" ht="14.25" customHeight="1">
      <c r="E530" s="39"/>
    </row>
    <row r="531" ht="14.25" customHeight="1">
      <c r="E531" s="39"/>
    </row>
    <row r="532" ht="14.25" customHeight="1">
      <c r="E532" s="39"/>
    </row>
    <row r="533" ht="14.25" customHeight="1">
      <c r="E533" s="39"/>
    </row>
    <row r="534" ht="14.25" customHeight="1">
      <c r="E534" s="39"/>
    </row>
    <row r="535" ht="14.25" customHeight="1">
      <c r="E535" s="39"/>
    </row>
    <row r="536" ht="14.25" customHeight="1">
      <c r="E536" s="39"/>
    </row>
    <row r="537" ht="14.25" customHeight="1">
      <c r="E537" s="39"/>
    </row>
    <row r="538" ht="14.25" customHeight="1">
      <c r="E538" s="39"/>
    </row>
    <row r="539" ht="14.25" customHeight="1">
      <c r="E539" s="39"/>
    </row>
    <row r="540" ht="14.25" customHeight="1">
      <c r="E540" s="39"/>
    </row>
    <row r="541" ht="14.25" customHeight="1">
      <c r="E541" s="39"/>
    </row>
    <row r="542" ht="14.25" customHeight="1">
      <c r="E542" s="39"/>
    </row>
    <row r="543" ht="14.25" customHeight="1">
      <c r="E543" s="39"/>
    </row>
    <row r="544" ht="14.25" customHeight="1">
      <c r="E544" s="39"/>
    </row>
    <row r="545" ht="14.25" customHeight="1">
      <c r="E545" s="39"/>
    </row>
    <row r="546" ht="14.25" customHeight="1">
      <c r="E546" s="39"/>
    </row>
    <row r="547" ht="14.25" customHeight="1">
      <c r="E547" s="39"/>
    </row>
    <row r="548" ht="14.25" customHeight="1">
      <c r="E548" s="39"/>
    </row>
    <row r="549" ht="14.25" customHeight="1">
      <c r="E549" s="39"/>
    </row>
    <row r="550" ht="14.25" customHeight="1">
      <c r="E550" s="39"/>
    </row>
    <row r="551" ht="14.25" customHeight="1">
      <c r="E551" s="39"/>
    </row>
    <row r="552" ht="14.25" customHeight="1">
      <c r="E552" s="39"/>
    </row>
    <row r="553" ht="14.25" customHeight="1">
      <c r="E553" s="39"/>
    </row>
    <row r="554" ht="14.25" customHeight="1">
      <c r="E554" s="39"/>
    </row>
    <row r="555" ht="14.25" customHeight="1">
      <c r="E555" s="39"/>
    </row>
    <row r="556" ht="14.25" customHeight="1">
      <c r="E556" s="39"/>
    </row>
    <row r="557" ht="14.25" customHeight="1">
      <c r="E557" s="39"/>
    </row>
    <row r="558" ht="14.25" customHeight="1">
      <c r="E558" s="39"/>
    </row>
    <row r="559" ht="14.25" customHeight="1">
      <c r="E559" s="39"/>
    </row>
    <row r="560" ht="14.25" customHeight="1">
      <c r="E560" s="39"/>
    </row>
    <row r="561" ht="14.25" customHeight="1">
      <c r="E561" s="39"/>
    </row>
    <row r="562" ht="14.25" customHeight="1">
      <c r="E562" s="39"/>
    </row>
    <row r="563" ht="14.25" customHeight="1">
      <c r="E563" s="39"/>
    </row>
    <row r="564" ht="14.25" customHeight="1">
      <c r="E564" s="39"/>
    </row>
    <row r="565" ht="14.25" customHeight="1">
      <c r="E565" s="39"/>
    </row>
    <row r="566" ht="14.25" customHeight="1">
      <c r="E566" s="39"/>
    </row>
    <row r="567" ht="14.25" customHeight="1">
      <c r="E567" s="39"/>
    </row>
    <row r="568" ht="14.25" customHeight="1">
      <c r="E568" s="39"/>
    </row>
    <row r="569" ht="14.25" customHeight="1">
      <c r="E569" s="39"/>
    </row>
    <row r="570" ht="14.25" customHeight="1">
      <c r="E570" s="39"/>
    </row>
    <row r="571" ht="14.25" customHeight="1">
      <c r="E571" s="39"/>
    </row>
    <row r="572" ht="14.25" customHeight="1">
      <c r="E572" s="39"/>
    </row>
    <row r="573" ht="14.25" customHeight="1">
      <c r="E573" s="39"/>
    </row>
    <row r="574" ht="14.25" customHeight="1">
      <c r="E574" s="39"/>
    </row>
    <row r="575" ht="14.25" customHeight="1">
      <c r="E575" s="39"/>
    </row>
    <row r="576" ht="14.25" customHeight="1">
      <c r="E576" s="39"/>
    </row>
    <row r="577" ht="14.25" customHeight="1">
      <c r="E577" s="39"/>
    </row>
    <row r="578" ht="14.25" customHeight="1">
      <c r="E578" s="39"/>
    </row>
    <row r="579" ht="14.25" customHeight="1">
      <c r="E579" s="39"/>
    </row>
    <row r="580" ht="14.25" customHeight="1">
      <c r="E580" s="39"/>
    </row>
    <row r="581" ht="14.25" customHeight="1">
      <c r="E581" s="39"/>
    </row>
    <row r="582" ht="14.25" customHeight="1">
      <c r="E582" s="39"/>
    </row>
    <row r="583" ht="14.25" customHeight="1">
      <c r="E583" s="39"/>
    </row>
    <row r="584" ht="14.25" customHeight="1">
      <c r="E584" s="39"/>
    </row>
    <row r="585" ht="14.25" customHeight="1">
      <c r="E585" s="39"/>
    </row>
    <row r="586" ht="14.25" customHeight="1">
      <c r="E586" s="39"/>
    </row>
    <row r="587" ht="14.25" customHeight="1">
      <c r="E587" s="39"/>
    </row>
    <row r="588" ht="14.25" customHeight="1">
      <c r="E588" s="39"/>
    </row>
    <row r="589" ht="14.25" customHeight="1">
      <c r="E589" s="39"/>
    </row>
    <row r="590" ht="14.25" customHeight="1">
      <c r="E590" s="39"/>
    </row>
    <row r="591" ht="14.25" customHeight="1">
      <c r="E591" s="39"/>
    </row>
    <row r="592" ht="14.25" customHeight="1">
      <c r="E592" s="39"/>
    </row>
    <row r="593" ht="14.25" customHeight="1">
      <c r="E593" s="39"/>
    </row>
    <row r="594" ht="14.25" customHeight="1">
      <c r="E594" s="39"/>
    </row>
    <row r="595" ht="14.25" customHeight="1">
      <c r="E595" s="39"/>
    </row>
    <row r="596" ht="14.25" customHeight="1">
      <c r="E596" s="39"/>
    </row>
    <row r="597" ht="14.25" customHeight="1">
      <c r="E597" s="39"/>
    </row>
    <row r="598" ht="14.25" customHeight="1">
      <c r="E598" s="39"/>
    </row>
    <row r="599" ht="14.25" customHeight="1">
      <c r="E599" s="39"/>
    </row>
    <row r="600" ht="14.25" customHeight="1">
      <c r="E600" s="39"/>
    </row>
    <row r="601" ht="14.25" customHeight="1">
      <c r="E601" s="39"/>
    </row>
    <row r="602" ht="14.25" customHeight="1">
      <c r="E602" s="39"/>
    </row>
    <row r="603" ht="14.25" customHeight="1">
      <c r="E603" s="39"/>
    </row>
    <row r="604" ht="14.25" customHeight="1">
      <c r="E604" s="39"/>
    </row>
    <row r="605" ht="14.25" customHeight="1">
      <c r="E605" s="39"/>
    </row>
    <row r="606" ht="14.25" customHeight="1">
      <c r="E606" s="39"/>
    </row>
    <row r="607" ht="14.25" customHeight="1">
      <c r="E607" s="39"/>
    </row>
    <row r="608" ht="14.25" customHeight="1">
      <c r="E608" s="39"/>
    </row>
    <row r="609" ht="14.25" customHeight="1">
      <c r="E609" s="39"/>
    </row>
    <row r="610" ht="14.25" customHeight="1">
      <c r="E610" s="39"/>
    </row>
    <row r="611" ht="14.25" customHeight="1">
      <c r="E611" s="39"/>
    </row>
    <row r="612" ht="14.25" customHeight="1">
      <c r="E612" s="39"/>
    </row>
    <row r="613" ht="14.25" customHeight="1">
      <c r="E613" s="39"/>
    </row>
    <row r="614" ht="14.25" customHeight="1">
      <c r="E614" s="39"/>
    </row>
    <row r="615" ht="14.25" customHeight="1">
      <c r="E615" s="39"/>
    </row>
    <row r="616" ht="14.25" customHeight="1">
      <c r="E616" s="39"/>
    </row>
    <row r="617" ht="14.25" customHeight="1">
      <c r="E617" s="39"/>
    </row>
    <row r="618" ht="14.25" customHeight="1">
      <c r="E618" s="39"/>
    </row>
    <row r="619" ht="14.25" customHeight="1">
      <c r="E619" s="39"/>
    </row>
    <row r="620" ht="14.25" customHeight="1">
      <c r="E620" s="39"/>
    </row>
    <row r="621" ht="14.25" customHeight="1">
      <c r="E621" s="39"/>
    </row>
    <row r="622" ht="14.25" customHeight="1">
      <c r="E622" s="39"/>
    </row>
    <row r="623" ht="14.25" customHeight="1">
      <c r="E623" s="39"/>
    </row>
    <row r="624" ht="14.25" customHeight="1">
      <c r="E624" s="39"/>
    </row>
    <row r="625" ht="14.25" customHeight="1">
      <c r="E625" s="39"/>
    </row>
    <row r="626" ht="14.25" customHeight="1">
      <c r="E626" s="39"/>
    </row>
    <row r="627" ht="14.25" customHeight="1">
      <c r="E627" s="39"/>
    </row>
    <row r="628" ht="14.25" customHeight="1">
      <c r="E628" s="39"/>
    </row>
    <row r="629" ht="14.25" customHeight="1">
      <c r="E629" s="39"/>
    </row>
    <row r="630" ht="14.25" customHeight="1">
      <c r="E630" s="39"/>
    </row>
    <row r="631" ht="14.25" customHeight="1">
      <c r="E631" s="39"/>
    </row>
    <row r="632" ht="14.25" customHeight="1">
      <c r="E632" s="39"/>
    </row>
    <row r="633" ht="14.25" customHeight="1">
      <c r="E633" s="39"/>
    </row>
    <row r="634" ht="14.25" customHeight="1">
      <c r="E634" s="39"/>
    </row>
    <row r="635" ht="14.25" customHeight="1">
      <c r="E635" s="39"/>
    </row>
    <row r="636" ht="14.25" customHeight="1">
      <c r="E636" s="39"/>
    </row>
    <row r="637" ht="14.25" customHeight="1">
      <c r="E637" s="39"/>
    </row>
    <row r="638" ht="14.25" customHeight="1">
      <c r="E638" s="39"/>
    </row>
    <row r="639" ht="14.25" customHeight="1">
      <c r="E639" s="39"/>
    </row>
    <row r="640" ht="14.25" customHeight="1">
      <c r="E640" s="39"/>
    </row>
    <row r="641" ht="14.25" customHeight="1">
      <c r="E641" s="39"/>
    </row>
    <row r="642" ht="14.25" customHeight="1">
      <c r="E642" s="39"/>
    </row>
    <row r="643" ht="14.25" customHeight="1">
      <c r="E643" s="39"/>
    </row>
    <row r="644" ht="14.25" customHeight="1">
      <c r="E644" s="39"/>
    </row>
    <row r="645" ht="14.25" customHeight="1">
      <c r="E645" s="39"/>
    </row>
    <row r="646" ht="14.25" customHeight="1">
      <c r="E646" s="39"/>
    </row>
    <row r="647" ht="14.25" customHeight="1">
      <c r="E647" s="39"/>
    </row>
    <row r="648" ht="14.25" customHeight="1">
      <c r="E648" s="39"/>
    </row>
    <row r="649" ht="14.25" customHeight="1">
      <c r="E649" s="39"/>
    </row>
    <row r="650" ht="14.25" customHeight="1">
      <c r="E650" s="39"/>
    </row>
    <row r="651" ht="14.25" customHeight="1">
      <c r="E651" s="39"/>
    </row>
    <row r="652" ht="14.25" customHeight="1">
      <c r="E652" s="39"/>
    </row>
    <row r="653" ht="14.25" customHeight="1">
      <c r="E653" s="39"/>
    </row>
    <row r="654" ht="14.25" customHeight="1">
      <c r="E654" s="39"/>
    </row>
    <row r="655" ht="14.25" customHeight="1">
      <c r="E655" s="39"/>
    </row>
    <row r="656" ht="14.25" customHeight="1">
      <c r="E656" s="39"/>
    </row>
    <row r="657" ht="14.25" customHeight="1">
      <c r="E657" s="39"/>
    </row>
    <row r="658" ht="14.25" customHeight="1">
      <c r="E658" s="39"/>
    </row>
    <row r="659" ht="14.25" customHeight="1">
      <c r="E659" s="39"/>
    </row>
    <row r="660" ht="14.25" customHeight="1">
      <c r="E660" s="39"/>
    </row>
    <row r="661" ht="14.25" customHeight="1">
      <c r="E661" s="39"/>
    </row>
    <row r="662" ht="14.25" customHeight="1">
      <c r="E662" s="39"/>
    </row>
    <row r="663" ht="14.25" customHeight="1">
      <c r="E663" s="39"/>
    </row>
    <row r="664" ht="14.25" customHeight="1">
      <c r="E664" s="39"/>
    </row>
    <row r="665" ht="14.25" customHeight="1">
      <c r="E665" s="39"/>
    </row>
    <row r="666" ht="14.25" customHeight="1">
      <c r="E666" s="39"/>
    </row>
    <row r="667" ht="14.25" customHeight="1">
      <c r="E667" s="39"/>
    </row>
    <row r="668" ht="14.25" customHeight="1">
      <c r="E668" s="39"/>
    </row>
    <row r="669" ht="14.25" customHeight="1">
      <c r="E669" s="39"/>
    </row>
    <row r="670" ht="14.25" customHeight="1">
      <c r="E670" s="39"/>
    </row>
    <row r="671" ht="14.25" customHeight="1">
      <c r="E671" s="39"/>
    </row>
    <row r="672" ht="14.25" customHeight="1">
      <c r="E672" s="39"/>
    </row>
    <row r="673" ht="14.25" customHeight="1">
      <c r="E673" s="39"/>
    </row>
    <row r="674" ht="14.25" customHeight="1">
      <c r="E674" s="39"/>
    </row>
    <row r="675" ht="14.25" customHeight="1">
      <c r="E675" s="39"/>
    </row>
    <row r="676" ht="14.25" customHeight="1">
      <c r="E676" s="39"/>
    </row>
    <row r="677" ht="14.25" customHeight="1">
      <c r="E677" s="39"/>
    </row>
    <row r="678" ht="14.25" customHeight="1">
      <c r="E678" s="39"/>
    </row>
    <row r="679" ht="14.25" customHeight="1">
      <c r="E679" s="39"/>
    </row>
    <row r="680" ht="14.25" customHeight="1">
      <c r="E680" s="39"/>
    </row>
    <row r="681" ht="14.25" customHeight="1">
      <c r="E681" s="39"/>
    </row>
    <row r="682" ht="14.25" customHeight="1">
      <c r="E682" s="39"/>
    </row>
    <row r="683" ht="14.25" customHeight="1">
      <c r="E683" s="39"/>
    </row>
    <row r="684" ht="14.25" customHeight="1">
      <c r="E684" s="39"/>
    </row>
    <row r="685" ht="14.25" customHeight="1">
      <c r="E685" s="39"/>
    </row>
    <row r="686" ht="14.25" customHeight="1">
      <c r="E686" s="39"/>
    </row>
    <row r="687" ht="14.25" customHeight="1">
      <c r="E687" s="39"/>
    </row>
    <row r="688" ht="14.25" customHeight="1">
      <c r="E688" s="39"/>
    </row>
    <row r="689" ht="14.25" customHeight="1">
      <c r="E689" s="39"/>
    </row>
    <row r="690" ht="14.25" customHeight="1">
      <c r="E690" s="39"/>
    </row>
    <row r="691" ht="14.25" customHeight="1">
      <c r="E691" s="39"/>
    </row>
    <row r="692" ht="14.25" customHeight="1">
      <c r="E692" s="39"/>
    </row>
    <row r="693" ht="14.25" customHeight="1">
      <c r="E693" s="39"/>
    </row>
    <row r="694" ht="14.25" customHeight="1">
      <c r="E694" s="39"/>
    </row>
    <row r="695" ht="14.25" customHeight="1">
      <c r="E695" s="39"/>
    </row>
    <row r="696" ht="14.25" customHeight="1">
      <c r="E696" s="39"/>
    </row>
    <row r="697" ht="14.25" customHeight="1">
      <c r="E697" s="39"/>
    </row>
    <row r="698" ht="14.25" customHeight="1">
      <c r="E698" s="39"/>
    </row>
    <row r="699" ht="14.25" customHeight="1">
      <c r="E699" s="39"/>
    </row>
    <row r="700" ht="14.25" customHeight="1">
      <c r="E700" s="39"/>
    </row>
    <row r="701" ht="14.25" customHeight="1">
      <c r="E701" s="39"/>
    </row>
    <row r="702" ht="14.25" customHeight="1">
      <c r="E702" s="39"/>
    </row>
    <row r="703" ht="14.25" customHeight="1">
      <c r="E703" s="39"/>
    </row>
    <row r="704" ht="14.25" customHeight="1">
      <c r="E704" s="39"/>
    </row>
    <row r="705" ht="14.25" customHeight="1">
      <c r="E705" s="39"/>
    </row>
    <row r="706" ht="14.25" customHeight="1">
      <c r="E706" s="39"/>
    </row>
    <row r="707" ht="14.25" customHeight="1">
      <c r="E707" s="39"/>
    </row>
    <row r="708" ht="14.25" customHeight="1">
      <c r="E708" s="39"/>
    </row>
    <row r="709" ht="14.25" customHeight="1">
      <c r="E709" s="39"/>
    </row>
    <row r="710" ht="14.25" customHeight="1">
      <c r="E710" s="39"/>
    </row>
    <row r="711" ht="14.25" customHeight="1">
      <c r="E711" s="39"/>
    </row>
    <row r="712" ht="14.25" customHeight="1">
      <c r="E712" s="39"/>
    </row>
    <row r="713" ht="14.25" customHeight="1">
      <c r="E713" s="39"/>
    </row>
    <row r="714" ht="14.25" customHeight="1">
      <c r="E714" s="39"/>
    </row>
    <row r="715" ht="14.25" customHeight="1">
      <c r="E715" s="39"/>
    </row>
    <row r="716" ht="14.25" customHeight="1">
      <c r="E716" s="39"/>
    </row>
    <row r="717" ht="14.25" customHeight="1">
      <c r="E717" s="39"/>
    </row>
    <row r="718" ht="14.25" customHeight="1">
      <c r="E718" s="39"/>
    </row>
    <row r="719" ht="14.25" customHeight="1">
      <c r="E719" s="39"/>
    </row>
    <row r="720" ht="14.25" customHeight="1">
      <c r="E720" s="39"/>
    </row>
    <row r="721" ht="14.25" customHeight="1">
      <c r="E721" s="39"/>
    </row>
    <row r="722" ht="14.25" customHeight="1">
      <c r="E722" s="39"/>
    </row>
    <row r="723" ht="14.25" customHeight="1">
      <c r="E723" s="39"/>
    </row>
    <row r="724" ht="14.25" customHeight="1">
      <c r="E724" s="39"/>
    </row>
    <row r="725" ht="14.25" customHeight="1">
      <c r="E725" s="39"/>
    </row>
    <row r="726" ht="14.25" customHeight="1">
      <c r="E726" s="39"/>
    </row>
    <row r="727" ht="14.25" customHeight="1">
      <c r="E727" s="39"/>
    </row>
    <row r="728" ht="14.25" customHeight="1">
      <c r="E728" s="39"/>
    </row>
    <row r="729" ht="14.25" customHeight="1">
      <c r="E729" s="39"/>
    </row>
    <row r="730" ht="14.25" customHeight="1">
      <c r="E730" s="39"/>
    </row>
    <row r="731" ht="14.25" customHeight="1">
      <c r="E731" s="39"/>
    </row>
    <row r="732" ht="14.25" customHeight="1">
      <c r="E732" s="39"/>
    </row>
    <row r="733" ht="14.25" customHeight="1">
      <c r="E733" s="39"/>
    </row>
    <row r="734" ht="14.25" customHeight="1">
      <c r="E734" s="39"/>
    </row>
    <row r="735" ht="14.25" customHeight="1">
      <c r="E735" s="39"/>
    </row>
    <row r="736" ht="14.25" customHeight="1">
      <c r="E736" s="39"/>
    </row>
    <row r="737" ht="14.25" customHeight="1">
      <c r="E737" s="39"/>
    </row>
    <row r="738" ht="14.25" customHeight="1">
      <c r="E738" s="39"/>
    </row>
    <row r="739" ht="14.25" customHeight="1">
      <c r="E739" s="39"/>
    </row>
    <row r="740" ht="14.25" customHeight="1">
      <c r="E740" s="39"/>
    </row>
    <row r="741" ht="14.25" customHeight="1">
      <c r="E741" s="39"/>
    </row>
    <row r="742" ht="14.25" customHeight="1">
      <c r="E742" s="39"/>
    </row>
    <row r="743" ht="14.25" customHeight="1">
      <c r="E743" s="39"/>
    </row>
    <row r="744" ht="14.25" customHeight="1">
      <c r="E744" s="39"/>
    </row>
    <row r="745" ht="14.25" customHeight="1">
      <c r="E745" s="39"/>
    </row>
    <row r="746" ht="14.25" customHeight="1">
      <c r="E746" s="39"/>
    </row>
    <row r="747" ht="14.25" customHeight="1">
      <c r="E747" s="39"/>
    </row>
    <row r="748" ht="14.25" customHeight="1">
      <c r="E748" s="39"/>
    </row>
    <row r="749" ht="14.25" customHeight="1">
      <c r="E749" s="39"/>
    </row>
    <row r="750" ht="14.25" customHeight="1">
      <c r="E750" s="39"/>
    </row>
    <row r="751" ht="14.25" customHeight="1">
      <c r="E751" s="39"/>
    </row>
    <row r="752" ht="14.25" customHeight="1">
      <c r="E752" s="39"/>
    </row>
    <row r="753" ht="14.25" customHeight="1">
      <c r="E753" s="39"/>
    </row>
    <row r="754" ht="14.25" customHeight="1">
      <c r="E754" s="39"/>
    </row>
    <row r="755" ht="14.25" customHeight="1">
      <c r="E755" s="39"/>
    </row>
    <row r="756" ht="14.25" customHeight="1">
      <c r="E756" s="39"/>
    </row>
    <row r="757" ht="14.25" customHeight="1">
      <c r="E757" s="39"/>
    </row>
    <row r="758" ht="14.25" customHeight="1">
      <c r="E758" s="39"/>
    </row>
    <row r="759" ht="14.25" customHeight="1">
      <c r="E759" s="39"/>
    </row>
    <row r="760" ht="14.25" customHeight="1">
      <c r="E760" s="39"/>
    </row>
    <row r="761" ht="14.25" customHeight="1">
      <c r="E761" s="39"/>
    </row>
    <row r="762" ht="14.25" customHeight="1">
      <c r="E762" s="39"/>
    </row>
    <row r="763" ht="14.25" customHeight="1">
      <c r="E763" s="39"/>
    </row>
    <row r="764" ht="14.25" customHeight="1">
      <c r="E764" s="39"/>
    </row>
    <row r="765" ht="14.25" customHeight="1">
      <c r="E765" s="39"/>
    </row>
    <row r="766" ht="14.25" customHeight="1">
      <c r="E766" s="39"/>
    </row>
    <row r="767" ht="14.25" customHeight="1">
      <c r="E767" s="39"/>
    </row>
    <row r="768" ht="14.25" customHeight="1">
      <c r="E768" s="39"/>
    </row>
    <row r="769" ht="14.25" customHeight="1">
      <c r="E769" s="39"/>
    </row>
    <row r="770" ht="14.25" customHeight="1">
      <c r="E770" s="39"/>
    </row>
    <row r="771" ht="14.25" customHeight="1">
      <c r="E771" s="39"/>
    </row>
    <row r="772" ht="14.25" customHeight="1">
      <c r="E772" s="39"/>
    </row>
    <row r="773" ht="14.25" customHeight="1">
      <c r="E773" s="39"/>
    </row>
    <row r="774" ht="14.25" customHeight="1">
      <c r="E774" s="39"/>
    </row>
    <row r="775" ht="14.25" customHeight="1">
      <c r="E775" s="39"/>
    </row>
    <row r="776" ht="14.25" customHeight="1">
      <c r="E776" s="39"/>
    </row>
    <row r="777" ht="14.25" customHeight="1">
      <c r="E777" s="39"/>
    </row>
    <row r="778" ht="14.25" customHeight="1">
      <c r="E778" s="39"/>
    </row>
    <row r="779" ht="14.25" customHeight="1">
      <c r="E779" s="39"/>
    </row>
    <row r="780" ht="14.25" customHeight="1">
      <c r="E780" s="39"/>
    </row>
    <row r="781" ht="14.25" customHeight="1">
      <c r="E781" s="39"/>
    </row>
    <row r="782" ht="14.25" customHeight="1">
      <c r="E782" s="39"/>
    </row>
    <row r="783" ht="14.25" customHeight="1">
      <c r="E783" s="39"/>
    </row>
    <row r="784" ht="14.25" customHeight="1">
      <c r="E784" s="39"/>
    </row>
    <row r="785" ht="14.25" customHeight="1">
      <c r="E785" s="39"/>
    </row>
    <row r="786" ht="14.25" customHeight="1">
      <c r="E786" s="39"/>
    </row>
    <row r="787" ht="14.25" customHeight="1">
      <c r="E787" s="39"/>
    </row>
    <row r="788" ht="14.25" customHeight="1">
      <c r="E788" s="39"/>
    </row>
    <row r="789" ht="14.25" customHeight="1">
      <c r="E789" s="39"/>
    </row>
    <row r="790" ht="14.25" customHeight="1">
      <c r="E790" s="39"/>
    </row>
    <row r="791" ht="14.25" customHeight="1">
      <c r="E791" s="39"/>
    </row>
    <row r="792" ht="14.25" customHeight="1">
      <c r="E792" s="39"/>
    </row>
    <row r="793" ht="14.25" customHeight="1">
      <c r="E793" s="39"/>
    </row>
    <row r="794" ht="14.25" customHeight="1">
      <c r="E794" s="39"/>
    </row>
    <row r="795" ht="14.25" customHeight="1">
      <c r="E795" s="39"/>
    </row>
    <row r="796" ht="14.25" customHeight="1">
      <c r="E796" s="39"/>
    </row>
    <row r="797" ht="14.25" customHeight="1">
      <c r="E797" s="39"/>
    </row>
    <row r="798" ht="14.25" customHeight="1">
      <c r="E798" s="39"/>
    </row>
    <row r="799" ht="14.25" customHeight="1">
      <c r="E799" s="39"/>
    </row>
    <row r="800" ht="14.25" customHeight="1">
      <c r="E800" s="39"/>
    </row>
    <row r="801" ht="14.25" customHeight="1">
      <c r="E801" s="39"/>
    </row>
    <row r="802" ht="14.25" customHeight="1">
      <c r="E802" s="39"/>
    </row>
    <row r="803" ht="14.25" customHeight="1">
      <c r="E803" s="39"/>
    </row>
    <row r="804" ht="14.25" customHeight="1">
      <c r="E804" s="39"/>
    </row>
    <row r="805" ht="14.25" customHeight="1">
      <c r="E805" s="39"/>
    </row>
    <row r="806" ht="14.25" customHeight="1">
      <c r="E806" s="39"/>
    </row>
    <row r="807" ht="14.25" customHeight="1">
      <c r="E807" s="39"/>
    </row>
    <row r="808" ht="14.25" customHeight="1">
      <c r="E808" s="39"/>
    </row>
    <row r="809" ht="14.25" customHeight="1">
      <c r="E809" s="39"/>
    </row>
    <row r="810" ht="14.25" customHeight="1">
      <c r="E810" s="39"/>
    </row>
    <row r="811" ht="14.25" customHeight="1">
      <c r="E811" s="39"/>
    </row>
    <row r="812" ht="14.25" customHeight="1">
      <c r="E812" s="39"/>
    </row>
    <row r="813" ht="14.25" customHeight="1">
      <c r="E813" s="39"/>
    </row>
    <row r="814" ht="14.25" customHeight="1">
      <c r="E814" s="39"/>
    </row>
    <row r="815" ht="14.25" customHeight="1">
      <c r="E815" s="39"/>
    </row>
    <row r="816" ht="14.25" customHeight="1">
      <c r="E816" s="39"/>
    </row>
    <row r="817" ht="14.25" customHeight="1">
      <c r="E817" s="39"/>
    </row>
    <row r="818" ht="14.25" customHeight="1">
      <c r="E818" s="39"/>
    </row>
    <row r="819" ht="14.25" customHeight="1">
      <c r="E819" s="39"/>
    </row>
    <row r="820" ht="14.25" customHeight="1">
      <c r="E820" s="39"/>
    </row>
    <row r="821" ht="14.25" customHeight="1">
      <c r="E821" s="39"/>
    </row>
    <row r="822" ht="14.25" customHeight="1">
      <c r="E822" s="39"/>
    </row>
    <row r="823" ht="14.25" customHeight="1">
      <c r="E823" s="39"/>
    </row>
    <row r="824" ht="14.25" customHeight="1">
      <c r="E824" s="39"/>
    </row>
    <row r="825" ht="14.25" customHeight="1">
      <c r="E825" s="39"/>
    </row>
    <row r="826" ht="14.25" customHeight="1">
      <c r="E826" s="39"/>
    </row>
    <row r="827" ht="14.25" customHeight="1">
      <c r="E827" s="39"/>
    </row>
    <row r="828" ht="14.25" customHeight="1">
      <c r="E828" s="39"/>
    </row>
    <row r="829" ht="14.25" customHeight="1">
      <c r="E829" s="39"/>
    </row>
    <row r="830" ht="14.25" customHeight="1">
      <c r="E830" s="39"/>
    </row>
    <row r="831" ht="14.25" customHeight="1">
      <c r="E831" s="39"/>
    </row>
    <row r="832" ht="14.25" customHeight="1">
      <c r="E832" s="39"/>
    </row>
    <row r="833" ht="14.25" customHeight="1">
      <c r="E833" s="39"/>
    </row>
    <row r="834" ht="14.25" customHeight="1">
      <c r="E834" s="39"/>
    </row>
    <row r="835" ht="14.25" customHeight="1">
      <c r="E835" s="39"/>
    </row>
    <row r="836" ht="14.25" customHeight="1">
      <c r="E836" s="39"/>
    </row>
    <row r="837" ht="14.25" customHeight="1">
      <c r="E837" s="39"/>
    </row>
    <row r="838" ht="14.25" customHeight="1">
      <c r="E838" s="39"/>
    </row>
    <row r="839" ht="14.25" customHeight="1">
      <c r="E839" s="39"/>
    </row>
    <row r="840" ht="14.25" customHeight="1">
      <c r="E840" s="39"/>
    </row>
    <row r="841" ht="14.25" customHeight="1">
      <c r="E841" s="39"/>
    </row>
    <row r="842" ht="14.25" customHeight="1">
      <c r="E842" s="39"/>
    </row>
    <row r="843" ht="14.25" customHeight="1">
      <c r="E843" s="39"/>
    </row>
    <row r="844" ht="14.25" customHeight="1">
      <c r="E844" s="39"/>
    </row>
    <row r="845" ht="14.25" customHeight="1">
      <c r="E845" s="39"/>
    </row>
    <row r="846" ht="14.25" customHeight="1">
      <c r="E846" s="39"/>
    </row>
    <row r="847" ht="14.25" customHeight="1">
      <c r="E847" s="39"/>
    </row>
    <row r="848" ht="14.25" customHeight="1">
      <c r="E848" s="39"/>
    </row>
    <row r="849" ht="14.25" customHeight="1">
      <c r="E849" s="39"/>
    </row>
    <row r="850" ht="14.25" customHeight="1">
      <c r="E850" s="39"/>
    </row>
    <row r="851" ht="14.25" customHeight="1">
      <c r="E851" s="39"/>
    </row>
    <row r="852" ht="14.25" customHeight="1">
      <c r="E852" s="39"/>
    </row>
    <row r="853" ht="14.25" customHeight="1">
      <c r="E853" s="39"/>
    </row>
    <row r="854" ht="14.25" customHeight="1">
      <c r="E854" s="39"/>
    </row>
    <row r="855" ht="14.25" customHeight="1">
      <c r="E855" s="39"/>
    </row>
    <row r="856" ht="14.25" customHeight="1">
      <c r="E856" s="39"/>
    </row>
    <row r="857" ht="14.25" customHeight="1">
      <c r="E857" s="39"/>
    </row>
    <row r="858" ht="14.25" customHeight="1">
      <c r="E858" s="39"/>
    </row>
    <row r="859" ht="14.25" customHeight="1">
      <c r="E859" s="39"/>
    </row>
    <row r="860" ht="14.25" customHeight="1">
      <c r="E860" s="39"/>
    </row>
    <row r="861" ht="14.25" customHeight="1">
      <c r="E861" s="39"/>
    </row>
    <row r="862" ht="14.25" customHeight="1">
      <c r="E862" s="39"/>
    </row>
    <row r="863" ht="14.25" customHeight="1">
      <c r="E863" s="39"/>
    </row>
    <row r="864" ht="14.25" customHeight="1">
      <c r="E864" s="39"/>
    </row>
    <row r="865" ht="14.25" customHeight="1">
      <c r="E865" s="39"/>
    </row>
    <row r="866" ht="14.25" customHeight="1">
      <c r="E866" s="39"/>
    </row>
    <row r="867" ht="14.25" customHeight="1">
      <c r="E867" s="39"/>
    </row>
    <row r="868" ht="14.25" customHeight="1">
      <c r="E868" s="39"/>
    </row>
    <row r="869" ht="14.25" customHeight="1">
      <c r="E869" s="39"/>
    </row>
    <row r="870" ht="14.25" customHeight="1">
      <c r="E870" s="39"/>
    </row>
    <row r="871" ht="14.25" customHeight="1">
      <c r="E871" s="39"/>
    </row>
    <row r="872" ht="14.25" customHeight="1">
      <c r="E872" s="39"/>
    </row>
    <row r="873" ht="14.25" customHeight="1">
      <c r="E873" s="39"/>
    </row>
    <row r="874" ht="14.25" customHeight="1">
      <c r="E874" s="39"/>
    </row>
    <row r="875" ht="14.25" customHeight="1">
      <c r="E875" s="39"/>
    </row>
    <row r="876" ht="14.25" customHeight="1">
      <c r="E876" s="39"/>
    </row>
    <row r="877" ht="14.25" customHeight="1">
      <c r="E877" s="39"/>
    </row>
    <row r="878" ht="14.25" customHeight="1">
      <c r="E878" s="39"/>
    </row>
    <row r="879" ht="14.25" customHeight="1">
      <c r="E879" s="39"/>
    </row>
    <row r="880" ht="14.25" customHeight="1">
      <c r="E880" s="39"/>
    </row>
    <row r="881" ht="14.25" customHeight="1">
      <c r="E881" s="39"/>
    </row>
    <row r="882" ht="14.25" customHeight="1">
      <c r="E882" s="39"/>
    </row>
    <row r="883" ht="14.25" customHeight="1">
      <c r="E883" s="39"/>
    </row>
    <row r="884" ht="14.25" customHeight="1">
      <c r="E884" s="39"/>
    </row>
    <row r="885" ht="14.25" customHeight="1">
      <c r="E885" s="39"/>
    </row>
    <row r="886" ht="14.25" customHeight="1">
      <c r="E886" s="39"/>
    </row>
    <row r="887" ht="14.25" customHeight="1">
      <c r="E887" s="39"/>
    </row>
    <row r="888" ht="14.25" customHeight="1">
      <c r="E888" s="39"/>
    </row>
    <row r="889" ht="14.25" customHeight="1">
      <c r="E889" s="39"/>
    </row>
    <row r="890" ht="14.25" customHeight="1">
      <c r="E890" s="39"/>
    </row>
    <row r="891" ht="14.25" customHeight="1">
      <c r="E891" s="39"/>
    </row>
    <row r="892" ht="14.25" customHeight="1">
      <c r="E892" s="39"/>
    </row>
    <row r="893" ht="14.25" customHeight="1">
      <c r="E893" s="39"/>
    </row>
    <row r="894" ht="14.25" customHeight="1">
      <c r="E894" s="39"/>
    </row>
    <row r="895" ht="14.25" customHeight="1">
      <c r="E895" s="39"/>
    </row>
    <row r="896" ht="14.25" customHeight="1">
      <c r="E896" s="39"/>
    </row>
    <row r="897" ht="14.25" customHeight="1">
      <c r="E897" s="39"/>
    </row>
    <row r="898" ht="14.25" customHeight="1">
      <c r="E898" s="39"/>
    </row>
    <row r="899" ht="14.25" customHeight="1">
      <c r="E899" s="39"/>
    </row>
    <row r="900" ht="14.25" customHeight="1">
      <c r="E900" s="39"/>
    </row>
    <row r="901" ht="14.25" customHeight="1">
      <c r="E901" s="39"/>
    </row>
    <row r="902" ht="14.25" customHeight="1">
      <c r="E902" s="39"/>
    </row>
    <row r="903" ht="14.25" customHeight="1">
      <c r="E903" s="39"/>
    </row>
    <row r="904" ht="14.25" customHeight="1">
      <c r="E904" s="39"/>
    </row>
    <row r="905" ht="14.25" customHeight="1">
      <c r="E905" s="39"/>
    </row>
    <row r="906" ht="14.25" customHeight="1">
      <c r="E906" s="39"/>
    </row>
    <row r="907" ht="14.25" customHeight="1">
      <c r="E907" s="39"/>
    </row>
    <row r="908" ht="14.25" customHeight="1">
      <c r="E908" s="39"/>
    </row>
    <row r="909" ht="14.25" customHeight="1">
      <c r="E909" s="39"/>
    </row>
    <row r="910" ht="14.25" customHeight="1">
      <c r="E910" s="39"/>
    </row>
    <row r="911" ht="14.25" customHeight="1">
      <c r="E911" s="39"/>
    </row>
    <row r="912" ht="14.25" customHeight="1">
      <c r="E912" s="39"/>
    </row>
    <row r="913" ht="14.25" customHeight="1">
      <c r="E913" s="39"/>
    </row>
    <row r="914" ht="14.25" customHeight="1">
      <c r="E914" s="39"/>
    </row>
    <row r="915" ht="14.25" customHeight="1">
      <c r="E915" s="39"/>
    </row>
    <row r="916" ht="14.25" customHeight="1">
      <c r="E916" s="39"/>
    </row>
    <row r="917" ht="14.25" customHeight="1">
      <c r="E917" s="39"/>
    </row>
    <row r="918" ht="14.25" customHeight="1">
      <c r="E918" s="39"/>
    </row>
    <row r="919" ht="14.25" customHeight="1">
      <c r="E919" s="39"/>
    </row>
    <row r="920" ht="14.25" customHeight="1">
      <c r="E920" s="39"/>
    </row>
    <row r="921" ht="14.25" customHeight="1">
      <c r="E921" s="39"/>
    </row>
    <row r="922" ht="14.25" customHeight="1">
      <c r="E922" s="39"/>
    </row>
    <row r="923" ht="14.25" customHeight="1">
      <c r="E923" s="39"/>
    </row>
    <row r="924" ht="14.25" customHeight="1">
      <c r="E924" s="39"/>
    </row>
    <row r="925" ht="14.25" customHeight="1">
      <c r="E925" s="39"/>
    </row>
    <row r="926" ht="14.25" customHeight="1">
      <c r="E926" s="39"/>
    </row>
    <row r="927" ht="14.25" customHeight="1">
      <c r="E927" s="39"/>
    </row>
    <row r="928" ht="14.25" customHeight="1">
      <c r="E928" s="39"/>
    </row>
    <row r="929" ht="14.25" customHeight="1">
      <c r="E929" s="39"/>
    </row>
    <row r="930" ht="14.25" customHeight="1">
      <c r="E930" s="39"/>
    </row>
    <row r="931" ht="14.25" customHeight="1">
      <c r="E931" s="39"/>
    </row>
    <row r="932" ht="14.25" customHeight="1">
      <c r="E932" s="39"/>
    </row>
    <row r="933" ht="14.25" customHeight="1">
      <c r="E933" s="39"/>
    </row>
    <row r="934" ht="14.25" customHeight="1">
      <c r="E934" s="39"/>
    </row>
    <row r="935" ht="14.25" customHeight="1">
      <c r="E935" s="39"/>
    </row>
    <row r="936" ht="14.25" customHeight="1">
      <c r="E936" s="39"/>
    </row>
    <row r="937" ht="14.25" customHeight="1">
      <c r="E937" s="39"/>
    </row>
    <row r="938" ht="14.25" customHeight="1">
      <c r="E938" s="39"/>
    </row>
    <row r="939" ht="14.25" customHeight="1">
      <c r="E939" s="39"/>
    </row>
    <row r="940" ht="14.25" customHeight="1">
      <c r="E940" s="39"/>
    </row>
    <row r="941" ht="14.25" customHeight="1">
      <c r="E941" s="39"/>
    </row>
    <row r="942" ht="14.25" customHeight="1">
      <c r="E942" s="39"/>
    </row>
    <row r="943" ht="14.25" customHeight="1">
      <c r="E943" s="3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26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43"/>
      <c r="F1" s="42" t="s">
        <v>64</v>
      </c>
      <c r="G1" s="42" t="s">
        <v>65</v>
      </c>
      <c r="H1" s="42" t="s">
        <v>66</v>
      </c>
      <c r="I1" s="44"/>
      <c r="K1" s="18" t="s">
        <v>67</v>
      </c>
      <c r="L1" s="45"/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47"/>
      <c r="F2" s="46" t="s">
        <v>70</v>
      </c>
      <c r="G2" s="46" t="s">
        <v>70</v>
      </c>
      <c r="H2" s="46" t="s">
        <v>70</v>
      </c>
      <c r="I2" s="48"/>
      <c r="J2" s="49"/>
      <c r="L2" s="15" t="s">
        <v>46</v>
      </c>
      <c r="M2" s="15" t="s">
        <v>49</v>
      </c>
      <c r="N2" s="15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4.25" customHeight="1">
      <c r="B3" s="50">
        <v>103.44</v>
      </c>
      <c r="C3" s="50">
        <v>98.49</v>
      </c>
      <c r="D3" s="51">
        <v>106.88</v>
      </c>
      <c r="E3" s="52"/>
      <c r="F3" s="50">
        <v>105.44</v>
      </c>
      <c r="G3" s="50">
        <v>101.96</v>
      </c>
      <c r="H3" s="50">
        <v>106.84</v>
      </c>
      <c r="I3" s="44"/>
      <c r="K3" s="18" t="s">
        <v>47</v>
      </c>
      <c r="L3" s="18">
        <f>AVERAGE(B$3:B$48)</f>
        <v>104.6658696</v>
      </c>
      <c r="M3" s="18">
        <f>AVERAGE(F3:F105)</f>
        <v>104.1097368</v>
      </c>
      <c r="O3" s="53"/>
    </row>
    <row r="4" ht="14.25" customHeight="1">
      <c r="B4" s="50">
        <v>111.2</v>
      </c>
      <c r="C4" s="50">
        <v>97.88</v>
      </c>
      <c r="D4" s="51">
        <v>106.59</v>
      </c>
      <c r="E4" s="52"/>
      <c r="F4" s="50">
        <v>108.67</v>
      </c>
      <c r="G4" s="50">
        <v>100.39</v>
      </c>
      <c r="H4" s="50">
        <v>95.23</v>
      </c>
      <c r="I4" s="44"/>
      <c r="K4" s="18" t="s">
        <v>48</v>
      </c>
      <c r="L4" s="18">
        <f>AVERAGE(C$3:C$48)</f>
        <v>100.096</v>
      </c>
      <c r="M4" s="18">
        <f>AVERAGE(G$3:G$48)</f>
        <v>99.18173913</v>
      </c>
      <c r="O4" s="53"/>
    </row>
    <row r="5" ht="14.25" customHeight="1">
      <c r="B5" s="50">
        <v>101.9</v>
      </c>
      <c r="C5" s="50">
        <v>100.05</v>
      </c>
      <c r="D5" s="51">
        <v>110.41</v>
      </c>
      <c r="E5" s="52"/>
      <c r="F5" s="50">
        <v>104.24</v>
      </c>
      <c r="G5" s="50">
        <v>104.55</v>
      </c>
      <c r="H5" s="50">
        <v>89.31</v>
      </c>
      <c r="I5" s="44"/>
      <c r="K5" s="18" t="s">
        <v>50</v>
      </c>
      <c r="L5" s="18">
        <f>AVERAGE(D$3:D$48)</f>
        <v>104.5372727</v>
      </c>
      <c r="M5" s="18">
        <f>AVERAGE(H$3:H$48)</f>
        <v>99.62305556</v>
      </c>
      <c r="O5" s="53"/>
    </row>
    <row r="6" ht="14.25" customHeight="1">
      <c r="B6" s="50">
        <v>110.86</v>
      </c>
      <c r="C6" s="50">
        <v>101.1</v>
      </c>
      <c r="D6" s="51">
        <v>103.18</v>
      </c>
      <c r="E6" s="52"/>
      <c r="F6" s="50">
        <v>99.33</v>
      </c>
      <c r="G6" s="50">
        <v>105.82</v>
      </c>
      <c r="H6" s="50">
        <v>96.55</v>
      </c>
      <c r="I6" s="44"/>
    </row>
    <row r="7" ht="14.25" customHeight="1">
      <c r="B7" s="50">
        <v>108.16</v>
      </c>
      <c r="C7" s="50">
        <v>106.35</v>
      </c>
      <c r="D7" s="51">
        <v>112.35</v>
      </c>
      <c r="E7" s="52"/>
      <c r="F7" s="50">
        <v>104.55</v>
      </c>
      <c r="G7" s="50">
        <v>101.59</v>
      </c>
      <c r="H7" s="50">
        <v>99.13</v>
      </c>
      <c r="I7" s="44"/>
    </row>
    <row r="8" ht="14.25" customHeight="1">
      <c r="B8" s="50">
        <v>110.23</v>
      </c>
      <c r="C8" s="50">
        <v>101.43</v>
      </c>
      <c r="D8" s="51">
        <v>108.14</v>
      </c>
      <c r="E8" s="52"/>
      <c r="F8" s="50">
        <v>106.46</v>
      </c>
      <c r="G8" s="50">
        <v>93.91</v>
      </c>
      <c r="H8" s="50">
        <v>97.86</v>
      </c>
      <c r="I8" s="44"/>
      <c r="K8" s="54" t="s">
        <v>71</v>
      </c>
      <c r="L8" s="54">
        <f t="shared" ref="L8:M8" si="1">AVERAGE(L3:L7)</f>
        <v>103.0997141</v>
      </c>
      <c r="M8" s="54">
        <f t="shared" si="1"/>
        <v>100.9715105</v>
      </c>
    </row>
    <row r="9" ht="14.25" customHeight="1">
      <c r="B9" s="50">
        <v>104.71</v>
      </c>
      <c r="C9" s="50">
        <v>96.96</v>
      </c>
      <c r="D9" s="51">
        <v>93.35</v>
      </c>
      <c r="E9" s="52"/>
      <c r="F9" s="50">
        <v>99.62</v>
      </c>
      <c r="G9" s="50">
        <v>88.72</v>
      </c>
      <c r="H9" s="50">
        <v>100.16</v>
      </c>
      <c r="I9" s="44"/>
      <c r="K9" s="54" t="s">
        <v>72</v>
      </c>
      <c r="L9" s="54">
        <f t="shared" ref="L9:M9" si="2">STDEV(L3:L7)/SQRT(4)</f>
        <v>1.301043626</v>
      </c>
      <c r="M9" s="54">
        <f t="shared" si="2"/>
        <v>1.363363344</v>
      </c>
      <c r="N9" s="53"/>
    </row>
    <row r="10" ht="14.25" customHeight="1">
      <c r="B10" s="50">
        <v>103.74</v>
      </c>
      <c r="C10" s="50">
        <v>102.02</v>
      </c>
      <c r="D10" s="51">
        <v>109.45</v>
      </c>
      <c r="E10" s="52"/>
      <c r="F10" s="50">
        <v>107.62</v>
      </c>
      <c r="G10" s="50">
        <v>102.93</v>
      </c>
      <c r="H10" s="50">
        <v>94.6</v>
      </c>
      <c r="I10" s="44"/>
      <c r="N10" s="53"/>
    </row>
    <row r="11" ht="14.25" customHeight="1">
      <c r="B11" s="50">
        <v>98.14</v>
      </c>
      <c r="C11" s="50">
        <v>103.02</v>
      </c>
      <c r="D11" s="51">
        <v>89.58</v>
      </c>
      <c r="E11" s="52"/>
      <c r="F11" s="50">
        <v>107.96</v>
      </c>
      <c r="G11" s="50">
        <v>102.67</v>
      </c>
      <c r="H11" s="50">
        <v>96.51</v>
      </c>
      <c r="I11" s="44"/>
      <c r="K11" s="18" t="s">
        <v>73</v>
      </c>
      <c r="L11" s="18">
        <f>MIN(B3:D321)</f>
        <v>89.58</v>
      </c>
      <c r="M11" s="18">
        <f>MIN(F3:H321)</f>
        <v>83.7</v>
      </c>
    </row>
    <row r="12" ht="14.25" customHeight="1">
      <c r="B12" s="50">
        <v>104.44</v>
      </c>
      <c r="C12" s="50">
        <v>92.34</v>
      </c>
      <c r="D12" s="51">
        <v>106.02</v>
      </c>
      <c r="E12" s="52"/>
      <c r="F12" s="50">
        <v>99.81</v>
      </c>
      <c r="G12" s="50">
        <v>99.33</v>
      </c>
      <c r="H12" s="50">
        <v>99.42</v>
      </c>
      <c r="I12" s="44"/>
      <c r="K12" s="18" t="s">
        <v>74</v>
      </c>
      <c r="L12" s="18">
        <f>MAX(B4:D322)</f>
        <v>112.35</v>
      </c>
      <c r="M12" s="18">
        <f>MAX(F3:H321)</f>
        <v>109.91</v>
      </c>
    </row>
    <row r="13" ht="14.25" customHeight="1">
      <c r="B13" s="50">
        <v>98.53</v>
      </c>
      <c r="C13" s="50">
        <v>104.24</v>
      </c>
      <c r="D13" s="51">
        <v>103.44</v>
      </c>
      <c r="E13" s="52"/>
      <c r="F13" s="50">
        <v>98.44</v>
      </c>
      <c r="G13" s="50">
        <v>103.78</v>
      </c>
      <c r="H13" s="50">
        <v>101.41</v>
      </c>
      <c r="I13" s="44"/>
    </row>
    <row r="14" ht="14.25" customHeight="1">
      <c r="B14" s="50">
        <v>106.7</v>
      </c>
      <c r="C14" s="50">
        <v>101.61</v>
      </c>
      <c r="D14" s="51">
        <v>108.5</v>
      </c>
      <c r="E14" s="52"/>
      <c r="F14" s="50">
        <v>104.83</v>
      </c>
      <c r="G14" s="50">
        <v>91.27</v>
      </c>
      <c r="H14" s="50">
        <v>103.61</v>
      </c>
      <c r="I14" s="44"/>
    </row>
    <row r="15" ht="14.25" customHeight="1">
      <c r="B15" s="50">
        <v>100.49</v>
      </c>
      <c r="C15" s="50">
        <v>101.72</v>
      </c>
      <c r="D15" s="51">
        <v>109.54</v>
      </c>
      <c r="E15" s="52"/>
      <c r="F15" s="50">
        <v>106.17</v>
      </c>
      <c r="G15" s="50">
        <v>101.31</v>
      </c>
      <c r="H15" s="50">
        <v>101.81</v>
      </c>
      <c r="I15" s="44"/>
    </row>
    <row r="16" ht="14.25" customHeight="1">
      <c r="B16" s="50">
        <v>99.12</v>
      </c>
      <c r="C16" s="50">
        <v>100.59</v>
      </c>
      <c r="D16" s="51">
        <v>103.52</v>
      </c>
      <c r="E16" s="52"/>
      <c r="F16" s="50">
        <v>101.51</v>
      </c>
      <c r="G16" s="50">
        <v>106.48</v>
      </c>
      <c r="H16" s="50">
        <v>101.72</v>
      </c>
      <c r="I16" s="44"/>
    </row>
    <row r="17" ht="14.25" customHeight="1">
      <c r="B17" s="50">
        <v>101.53</v>
      </c>
      <c r="C17" s="50">
        <v>107.72</v>
      </c>
      <c r="D17" s="51">
        <v>100.87</v>
      </c>
      <c r="E17" s="52"/>
      <c r="F17" s="50">
        <v>105.42</v>
      </c>
      <c r="G17" s="50">
        <v>95.06</v>
      </c>
      <c r="H17" s="50">
        <v>97.32</v>
      </c>
      <c r="I17" s="44"/>
      <c r="J17" s="55"/>
      <c r="K17" s="18" t="s">
        <v>75</v>
      </c>
      <c r="N17" s="54"/>
    </row>
    <row r="18" ht="14.25" customHeight="1">
      <c r="B18" s="50">
        <v>99.8</v>
      </c>
      <c r="C18" s="50">
        <v>105.34</v>
      </c>
      <c r="D18" s="51">
        <v>103.43</v>
      </c>
      <c r="E18" s="52"/>
      <c r="F18" s="50">
        <v>104.04</v>
      </c>
      <c r="G18" s="50">
        <v>89.47</v>
      </c>
      <c r="H18" s="50">
        <v>103.08</v>
      </c>
      <c r="I18" s="44"/>
      <c r="L18" s="15" t="s">
        <v>46</v>
      </c>
      <c r="M18" s="15" t="s">
        <v>49</v>
      </c>
      <c r="N18" s="54"/>
    </row>
    <row r="19" ht="14.25" customHeight="1">
      <c r="B19" s="50">
        <v>102.47</v>
      </c>
      <c r="C19" s="50">
        <v>96.46</v>
      </c>
      <c r="D19" s="51">
        <v>98.92</v>
      </c>
      <c r="E19" s="52"/>
      <c r="F19" s="50">
        <v>104.5</v>
      </c>
      <c r="G19" s="50">
        <v>93.27</v>
      </c>
      <c r="H19" s="50">
        <v>100.54</v>
      </c>
      <c r="I19" s="44"/>
      <c r="K19" s="18" t="s">
        <v>47</v>
      </c>
      <c r="L19" s="18">
        <f>COUNT(B3:B130)</f>
        <v>56</v>
      </c>
      <c r="M19" s="18">
        <f>COUNT(F3:F130)</f>
        <v>38</v>
      </c>
    </row>
    <row r="20" ht="14.25" customHeight="1">
      <c r="B20" s="50">
        <v>112.22</v>
      </c>
      <c r="C20" s="50">
        <v>106.66</v>
      </c>
      <c r="D20" s="51">
        <v>108.66</v>
      </c>
      <c r="E20" s="52"/>
      <c r="F20" s="50">
        <v>105.09</v>
      </c>
      <c r="G20" s="50">
        <v>95.02</v>
      </c>
      <c r="H20" s="50">
        <v>104.6</v>
      </c>
      <c r="I20" s="44"/>
      <c r="K20" s="18" t="s">
        <v>48</v>
      </c>
      <c r="L20" s="18">
        <f>COUNT(C3:C130)</f>
        <v>25</v>
      </c>
      <c r="M20" s="18">
        <f>COUNT(G3:G130)</f>
        <v>46</v>
      </c>
    </row>
    <row r="21" ht="14.25" customHeight="1">
      <c r="B21" s="50">
        <v>109.43</v>
      </c>
      <c r="C21" s="50">
        <v>95.74</v>
      </c>
      <c r="D21" s="51">
        <v>100.23</v>
      </c>
      <c r="E21" s="52"/>
      <c r="F21" s="50">
        <v>104.95</v>
      </c>
      <c r="G21" s="50">
        <v>103.16</v>
      </c>
      <c r="H21" s="50">
        <v>100.31</v>
      </c>
      <c r="I21" s="44"/>
      <c r="K21" s="18" t="s">
        <v>50</v>
      </c>
      <c r="L21" s="18">
        <f>COUNT(D3:D130)</f>
        <v>33</v>
      </c>
      <c r="M21" s="18">
        <f>COUNT(H3:H130)</f>
        <v>36</v>
      </c>
    </row>
    <row r="22" ht="14.25" customHeight="1">
      <c r="B22" s="56">
        <v>108.78</v>
      </c>
      <c r="C22" s="50">
        <v>92.05</v>
      </c>
      <c r="D22" s="51">
        <v>106.11</v>
      </c>
      <c r="E22" s="52"/>
      <c r="F22" s="50">
        <v>102.37</v>
      </c>
      <c r="G22" s="50">
        <v>96.87</v>
      </c>
      <c r="H22" s="50">
        <v>97.23</v>
      </c>
      <c r="I22" s="44"/>
    </row>
    <row r="23" ht="14.25" customHeight="1">
      <c r="B23" s="56">
        <v>108.24</v>
      </c>
      <c r="C23" s="50">
        <v>101.66</v>
      </c>
      <c r="D23" s="51">
        <v>102.83</v>
      </c>
      <c r="E23" s="52"/>
      <c r="F23" s="50">
        <v>106.86</v>
      </c>
      <c r="G23" s="50">
        <v>93.91</v>
      </c>
      <c r="H23" s="50">
        <v>104.55</v>
      </c>
      <c r="I23" s="44"/>
      <c r="J23" s="18" t="s">
        <v>76</v>
      </c>
    </row>
    <row r="24" ht="14.25" customHeight="1">
      <c r="B24" s="56">
        <v>106.53</v>
      </c>
      <c r="C24" s="50">
        <v>93.27</v>
      </c>
      <c r="D24" s="51">
        <v>106.5</v>
      </c>
      <c r="E24" s="52"/>
      <c r="F24" s="50">
        <v>105.85</v>
      </c>
      <c r="G24" s="50">
        <v>100.05</v>
      </c>
      <c r="H24" s="50">
        <v>104.94</v>
      </c>
      <c r="I24" s="44"/>
      <c r="L24" s="15" t="s">
        <v>46</v>
      </c>
      <c r="M24" s="15" t="s">
        <v>49</v>
      </c>
    </row>
    <row r="25" ht="14.25" customHeight="1">
      <c r="B25" s="56">
        <v>109.82</v>
      </c>
      <c r="C25" s="50">
        <v>94.68</v>
      </c>
      <c r="D25" s="51">
        <v>110.61</v>
      </c>
      <c r="E25" s="52"/>
      <c r="F25" s="50">
        <v>103.93</v>
      </c>
      <c r="G25" s="50">
        <v>98.69</v>
      </c>
      <c r="H25" s="50">
        <v>97.93</v>
      </c>
      <c r="I25" s="44"/>
      <c r="K25" s="18" t="s">
        <v>47</v>
      </c>
      <c r="L25" s="18">
        <f>STDEV(B$3:B$48)</f>
        <v>4.872748062</v>
      </c>
      <c r="M25" s="18">
        <f>STDEV(F$3:F$48)</f>
        <v>4.32174107</v>
      </c>
    </row>
    <row r="26" ht="14.25" customHeight="1">
      <c r="B26" s="50">
        <v>111.01</v>
      </c>
      <c r="C26" s="50">
        <v>90.43</v>
      </c>
      <c r="D26" s="51">
        <v>107.53</v>
      </c>
      <c r="E26" s="52"/>
      <c r="F26" s="50">
        <v>103.32</v>
      </c>
      <c r="G26" s="50">
        <v>98.85</v>
      </c>
      <c r="H26" s="50">
        <v>99.13</v>
      </c>
      <c r="I26" s="44"/>
      <c r="K26" s="18" t="s">
        <v>48</v>
      </c>
      <c r="L26" s="18">
        <f>STDEV(C$3:C$48)</f>
        <v>5.2502119</v>
      </c>
      <c r="M26" s="18">
        <f>STDEV(G$3:G$48)</f>
        <v>4.736475626</v>
      </c>
    </row>
    <row r="27" ht="14.25" customHeight="1">
      <c r="B27" s="50">
        <v>107.16</v>
      </c>
      <c r="C27" s="50">
        <v>110.59</v>
      </c>
      <c r="D27" s="51">
        <v>101.38</v>
      </c>
      <c r="E27" s="52"/>
      <c r="F27" s="50">
        <v>103.39</v>
      </c>
      <c r="G27" s="50">
        <v>101.63</v>
      </c>
      <c r="H27" s="50">
        <v>103.44</v>
      </c>
      <c r="I27" s="44"/>
      <c r="K27" s="18" t="s">
        <v>50</v>
      </c>
      <c r="L27" s="18">
        <f>STDEV(D$3:D$48)</f>
        <v>5.031402807</v>
      </c>
      <c r="M27" s="18">
        <f>STDEV(H$3:H$48)</f>
        <v>5.283003377</v>
      </c>
    </row>
    <row r="28" ht="14.25" customHeight="1">
      <c r="B28" s="50">
        <v>101.81</v>
      </c>
      <c r="C28" s="57"/>
      <c r="D28" s="51">
        <v>106.24</v>
      </c>
      <c r="E28" s="52"/>
      <c r="F28" s="50">
        <v>107.82</v>
      </c>
      <c r="G28" s="50">
        <v>103.56</v>
      </c>
      <c r="H28" s="50">
        <v>97.88</v>
      </c>
      <c r="I28" s="44"/>
    </row>
    <row r="29" ht="14.25" customHeight="1">
      <c r="B29" s="50">
        <v>112.25</v>
      </c>
      <c r="C29" s="57"/>
      <c r="D29" s="51">
        <v>108.44</v>
      </c>
      <c r="E29" s="52"/>
      <c r="F29" s="50">
        <v>105.19</v>
      </c>
      <c r="G29" s="50">
        <v>104.93</v>
      </c>
      <c r="H29" s="50">
        <v>91.41</v>
      </c>
      <c r="I29" s="44"/>
    </row>
    <row r="30" ht="14.25" customHeight="1">
      <c r="B30" s="50">
        <v>108.02</v>
      </c>
      <c r="C30" s="57"/>
      <c r="D30" s="51">
        <v>106.42</v>
      </c>
      <c r="E30" s="52"/>
      <c r="F30" s="50">
        <v>106.81</v>
      </c>
      <c r="G30" s="50">
        <v>98.22</v>
      </c>
      <c r="H30" s="50">
        <v>105.83</v>
      </c>
      <c r="I30" s="44"/>
      <c r="J30" s="1" t="s">
        <v>77</v>
      </c>
    </row>
    <row r="31" ht="14.25" customHeight="1">
      <c r="B31" s="50">
        <v>107.33</v>
      </c>
      <c r="C31" s="57"/>
      <c r="D31" s="51">
        <v>103.15</v>
      </c>
      <c r="E31" s="52"/>
      <c r="F31" s="50">
        <v>109.55</v>
      </c>
      <c r="G31" s="50">
        <v>98.01</v>
      </c>
      <c r="H31" s="50">
        <v>99.95</v>
      </c>
      <c r="I31" s="44"/>
      <c r="L31" s="15" t="s">
        <v>46</v>
      </c>
      <c r="M31" s="15" t="s">
        <v>49</v>
      </c>
    </row>
    <row r="32" ht="14.25" customHeight="1">
      <c r="B32" s="50">
        <v>102.41</v>
      </c>
      <c r="C32" s="57"/>
      <c r="D32" s="51">
        <v>103.6</v>
      </c>
      <c r="E32" s="52"/>
      <c r="F32" s="50">
        <v>97.53</v>
      </c>
      <c r="G32" s="50">
        <v>100.38</v>
      </c>
      <c r="H32" s="50">
        <v>91.48</v>
      </c>
      <c r="I32" s="44"/>
      <c r="K32" s="18" t="s">
        <v>47</v>
      </c>
      <c r="L32" s="58">
        <f t="shared" ref="L32:M32" si="3">(L25/L3)</f>
        <v>0.04655527233</v>
      </c>
      <c r="M32" s="58">
        <f t="shared" si="3"/>
        <v>0.04151140134</v>
      </c>
    </row>
    <row r="33" ht="14.25" customHeight="1">
      <c r="B33" s="50">
        <v>108.47</v>
      </c>
      <c r="C33" s="57"/>
      <c r="D33" s="51">
        <v>94.68</v>
      </c>
      <c r="E33" s="52"/>
      <c r="F33" s="50">
        <v>104.34</v>
      </c>
      <c r="G33" s="50">
        <v>89.36</v>
      </c>
      <c r="H33" s="50">
        <v>103.76</v>
      </c>
      <c r="I33" s="44"/>
      <c r="K33" s="18" t="s">
        <v>48</v>
      </c>
      <c r="L33" s="58">
        <f t="shared" ref="L33:M33" si="4">(L26/L4)</f>
        <v>0.05245176531</v>
      </c>
      <c r="M33" s="58">
        <f t="shared" si="4"/>
        <v>0.047755521</v>
      </c>
    </row>
    <row r="34" ht="14.25" customHeight="1">
      <c r="B34" s="50">
        <v>109.16</v>
      </c>
      <c r="C34" s="57"/>
      <c r="D34" s="51">
        <v>103.29</v>
      </c>
      <c r="E34" s="52"/>
      <c r="F34" s="50">
        <v>101.92</v>
      </c>
      <c r="G34" s="50">
        <v>98.85</v>
      </c>
      <c r="H34" s="50">
        <v>83.7</v>
      </c>
      <c r="I34" s="44"/>
      <c r="K34" s="18" t="s">
        <v>50</v>
      </c>
      <c r="L34" s="58">
        <f t="shared" ref="L34:M34" si="5">(L27/L5)</f>
        <v>0.04813022834</v>
      </c>
      <c r="M34" s="58">
        <f t="shared" si="5"/>
        <v>0.05302992714</v>
      </c>
    </row>
    <row r="35" ht="14.25" customHeight="1">
      <c r="B35" s="50">
        <v>108.11</v>
      </c>
      <c r="C35" s="57"/>
      <c r="D35" s="51">
        <v>105.89</v>
      </c>
      <c r="E35" s="52"/>
      <c r="F35" s="50">
        <v>105.63</v>
      </c>
      <c r="G35" s="50">
        <v>98.75</v>
      </c>
      <c r="H35" s="50">
        <v>98.29</v>
      </c>
      <c r="I35" s="44"/>
      <c r="L35" s="58"/>
      <c r="M35" s="58"/>
    </row>
    <row r="36" ht="14.25" customHeight="1">
      <c r="B36" s="50">
        <v>109.88</v>
      </c>
      <c r="C36" s="57"/>
      <c r="D36" s="57"/>
      <c r="E36" s="52"/>
      <c r="F36" s="50">
        <v>105.48</v>
      </c>
      <c r="G36" s="50">
        <v>94.48</v>
      </c>
      <c r="H36" s="50">
        <v>107.09</v>
      </c>
      <c r="I36" s="44"/>
      <c r="L36" s="58"/>
      <c r="M36" s="58"/>
    </row>
    <row r="37" ht="14.25" customHeight="1">
      <c r="B37" s="50">
        <v>90.98</v>
      </c>
      <c r="C37" s="57"/>
      <c r="D37" s="57"/>
      <c r="E37" s="52"/>
      <c r="F37" s="50">
        <v>102.72</v>
      </c>
      <c r="G37" s="50">
        <v>93.53</v>
      </c>
      <c r="H37" s="50">
        <v>109.6</v>
      </c>
      <c r="I37" s="44"/>
    </row>
    <row r="38" ht="14.25" customHeight="1">
      <c r="B38" s="50">
        <v>102.11</v>
      </c>
      <c r="C38" s="57"/>
      <c r="D38" s="57"/>
      <c r="E38" s="52"/>
      <c r="F38" s="50">
        <v>109.36</v>
      </c>
      <c r="G38" s="50">
        <v>100.65</v>
      </c>
      <c r="H38" s="50">
        <v>100.21</v>
      </c>
      <c r="I38" s="44"/>
    </row>
    <row r="39" ht="14.25" customHeight="1">
      <c r="B39" s="50">
        <v>99.75</v>
      </c>
      <c r="C39" s="57"/>
      <c r="D39" s="57"/>
      <c r="E39" s="52"/>
      <c r="F39" s="50">
        <v>109.91</v>
      </c>
      <c r="G39" s="50">
        <v>102.87</v>
      </c>
      <c r="H39" s="59"/>
      <c r="I39" s="44"/>
    </row>
    <row r="40" ht="14.25" customHeight="1">
      <c r="B40" s="50">
        <v>99.31</v>
      </c>
      <c r="C40" s="57"/>
      <c r="D40" s="57"/>
      <c r="E40" s="52"/>
      <c r="F40" s="50">
        <v>85.54</v>
      </c>
      <c r="G40" s="50">
        <v>103.22</v>
      </c>
      <c r="H40" s="59"/>
      <c r="I40" s="44"/>
    </row>
    <row r="41" ht="14.25" customHeight="1">
      <c r="B41" s="50">
        <v>101.35</v>
      </c>
      <c r="C41" s="57"/>
      <c r="D41" s="57"/>
      <c r="E41" s="52"/>
      <c r="F41" s="57"/>
      <c r="G41" s="50">
        <v>95.3</v>
      </c>
      <c r="H41" s="59"/>
      <c r="I41" s="44"/>
    </row>
    <row r="42" ht="14.25" customHeight="1">
      <c r="B42" s="50">
        <v>97.7</v>
      </c>
      <c r="C42" s="57"/>
      <c r="D42" s="57"/>
      <c r="E42" s="52"/>
      <c r="F42" s="57"/>
      <c r="G42" s="50">
        <v>103.05</v>
      </c>
      <c r="H42" s="59"/>
      <c r="I42" s="44"/>
    </row>
    <row r="43" ht="14.25" customHeight="1">
      <c r="B43" s="50">
        <v>95.46</v>
      </c>
      <c r="C43" s="57"/>
      <c r="D43" s="57"/>
      <c r="E43" s="52"/>
      <c r="F43" s="57"/>
      <c r="G43" s="50">
        <v>99.05</v>
      </c>
      <c r="H43" s="59"/>
      <c r="I43" s="44"/>
    </row>
    <row r="44" ht="14.25" customHeight="1">
      <c r="B44" s="50">
        <v>105.92</v>
      </c>
      <c r="C44" s="57"/>
      <c r="D44" s="57"/>
      <c r="E44" s="52"/>
      <c r="F44" s="57"/>
      <c r="G44" s="50">
        <v>103.44</v>
      </c>
      <c r="H44" s="59"/>
      <c r="I44" s="44"/>
    </row>
    <row r="45" ht="14.25" customHeight="1">
      <c r="B45" s="50">
        <v>100.77</v>
      </c>
      <c r="C45" s="57"/>
      <c r="D45" s="57"/>
      <c r="E45" s="52"/>
      <c r="F45" s="57"/>
      <c r="G45" s="50">
        <v>106.01</v>
      </c>
      <c r="H45" s="59"/>
      <c r="I45" s="44"/>
    </row>
    <row r="46" ht="14.25" customHeight="1">
      <c r="B46" s="50">
        <v>107.04</v>
      </c>
      <c r="C46" s="57"/>
      <c r="D46" s="57"/>
      <c r="E46" s="52"/>
      <c r="F46" s="57"/>
      <c r="G46" s="50">
        <v>102.67</v>
      </c>
      <c r="H46" s="59"/>
      <c r="I46" s="44"/>
    </row>
    <row r="47" ht="14.25" customHeight="1">
      <c r="B47" s="50">
        <v>103.61</v>
      </c>
      <c r="C47" s="57"/>
      <c r="D47" s="57"/>
      <c r="E47" s="52"/>
      <c r="F47" s="57"/>
      <c r="G47" s="50">
        <v>102.5</v>
      </c>
      <c r="H47" s="59"/>
      <c r="I47" s="44"/>
    </row>
    <row r="48" ht="14.25" customHeight="1">
      <c r="B48" s="50">
        <v>104.54</v>
      </c>
      <c r="C48" s="57"/>
      <c r="D48" s="57"/>
      <c r="E48" s="52"/>
      <c r="F48" s="57"/>
      <c r="G48" s="50">
        <v>92.84</v>
      </c>
      <c r="H48" s="59"/>
      <c r="I48" s="44"/>
    </row>
    <row r="49" ht="14.25" customHeight="1">
      <c r="B49" s="50">
        <v>102.8</v>
      </c>
      <c r="C49" s="57"/>
      <c r="D49" s="57"/>
      <c r="E49" s="52"/>
      <c r="F49" s="57"/>
      <c r="G49" s="59"/>
      <c r="H49" s="60"/>
      <c r="I49" s="44"/>
    </row>
    <row r="50" ht="14.25" customHeight="1">
      <c r="B50" s="50">
        <v>105.44</v>
      </c>
      <c r="C50" s="57"/>
      <c r="D50" s="57"/>
      <c r="E50" s="52"/>
      <c r="F50" s="57"/>
      <c r="G50" s="60"/>
      <c r="H50" s="60"/>
      <c r="I50" s="44"/>
    </row>
    <row r="51" ht="14.25" customHeight="1">
      <c r="B51" s="50">
        <v>108.67</v>
      </c>
      <c r="C51" s="57"/>
      <c r="D51" s="57"/>
      <c r="E51" s="52"/>
      <c r="F51" s="57"/>
      <c r="G51" s="60"/>
      <c r="H51" s="60"/>
      <c r="I51" s="44"/>
    </row>
    <row r="52" ht="14.25" customHeight="1">
      <c r="B52" s="50">
        <v>105.68</v>
      </c>
      <c r="C52" s="57"/>
      <c r="D52" s="57"/>
      <c r="E52" s="52"/>
      <c r="F52" s="57"/>
      <c r="G52" s="60"/>
      <c r="H52" s="60"/>
      <c r="I52" s="44"/>
    </row>
    <row r="53" ht="14.25" customHeight="1">
      <c r="B53" s="50">
        <v>108.46</v>
      </c>
      <c r="C53" s="57"/>
      <c r="D53" s="57"/>
      <c r="E53" s="52"/>
      <c r="F53" s="57"/>
      <c r="G53" s="60"/>
      <c r="H53" s="60"/>
      <c r="I53" s="44"/>
    </row>
    <row r="54" ht="14.25" customHeight="1">
      <c r="B54" s="50">
        <v>99.73</v>
      </c>
      <c r="C54" s="57"/>
      <c r="D54" s="57"/>
      <c r="E54" s="52"/>
      <c r="F54" s="57"/>
      <c r="G54" s="60"/>
      <c r="H54" s="60"/>
      <c r="I54" s="44"/>
    </row>
    <row r="55" ht="14.25" customHeight="1">
      <c r="B55" s="50">
        <v>108.87</v>
      </c>
      <c r="C55" s="57"/>
      <c r="D55" s="57"/>
      <c r="E55" s="52"/>
      <c r="F55" s="57"/>
      <c r="G55" s="60"/>
      <c r="H55" s="60"/>
      <c r="I55" s="44"/>
    </row>
    <row r="56" ht="14.25" customHeight="1">
      <c r="B56" s="50">
        <v>103.91</v>
      </c>
      <c r="C56" s="57"/>
      <c r="D56" s="57"/>
      <c r="E56" s="52"/>
      <c r="F56" s="57"/>
      <c r="G56" s="60"/>
      <c r="H56" s="60"/>
      <c r="I56" s="44"/>
    </row>
    <row r="57" ht="14.25" customHeight="1">
      <c r="B57" s="50">
        <v>109.61</v>
      </c>
      <c r="C57" s="57"/>
      <c r="D57" s="57"/>
      <c r="E57" s="52"/>
      <c r="F57" s="57"/>
      <c r="G57" s="60"/>
      <c r="H57" s="60"/>
      <c r="I57" s="44"/>
    </row>
    <row r="58" ht="14.25" customHeight="1">
      <c r="B58" s="50">
        <v>106.8</v>
      </c>
      <c r="C58" s="57"/>
      <c r="D58" s="57"/>
      <c r="E58" s="52"/>
      <c r="F58" s="57"/>
      <c r="G58" s="60"/>
      <c r="H58" s="60"/>
      <c r="I58" s="44"/>
    </row>
    <row r="59" ht="14.25" customHeight="1">
      <c r="B59" s="57"/>
      <c r="C59" s="57"/>
      <c r="D59" s="57"/>
      <c r="E59" s="52"/>
      <c r="F59" s="57"/>
      <c r="G59" s="57"/>
      <c r="H59" s="60"/>
      <c r="I59" s="44"/>
    </row>
    <row r="60" ht="14.25" customHeight="1">
      <c r="B60" s="57"/>
      <c r="C60" s="57"/>
      <c r="D60" s="57"/>
      <c r="E60" s="52"/>
      <c r="F60" s="57"/>
      <c r="G60" s="57"/>
      <c r="H60" s="60"/>
      <c r="I60" s="44"/>
    </row>
    <row r="61" ht="14.25" customHeight="1">
      <c r="B61" s="57"/>
      <c r="C61" s="57"/>
      <c r="D61" s="57"/>
      <c r="E61" s="52"/>
      <c r="F61" s="57"/>
      <c r="G61" s="57"/>
      <c r="H61" s="60"/>
      <c r="I61" s="44"/>
    </row>
    <row r="62" ht="14.25" customHeight="1">
      <c r="B62" s="57"/>
      <c r="C62" s="57"/>
      <c r="D62" s="57"/>
      <c r="E62" s="52"/>
      <c r="F62" s="57"/>
      <c r="G62" s="57"/>
      <c r="H62" s="60"/>
      <c r="I62" s="44"/>
    </row>
    <row r="63" ht="14.25" customHeight="1">
      <c r="B63" s="57"/>
      <c r="C63" s="57"/>
      <c r="D63" s="57"/>
      <c r="E63" s="52"/>
      <c r="F63" s="57"/>
      <c r="G63" s="57"/>
      <c r="H63" s="60"/>
      <c r="I63" s="44"/>
    </row>
    <row r="64" ht="14.25" customHeight="1">
      <c r="B64" s="57"/>
      <c r="C64" s="57"/>
      <c r="D64" s="57"/>
      <c r="E64" s="52"/>
      <c r="F64" s="57"/>
      <c r="G64" s="57"/>
      <c r="H64" s="57"/>
      <c r="I64" s="44"/>
    </row>
    <row r="65" ht="14.25" customHeight="1">
      <c r="B65" s="57"/>
      <c r="C65" s="57"/>
      <c r="D65" s="57"/>
      <c r="E65" s="52"/>
      <c r="F65" s="57"/>
      <c r="I65" s="44"/>
    </row>
    <row r="66" ht="14.25" customHeight="1">
      <c r="B66" s="57"/>
      <c r="C66" s="57"/>
      <c r="D66" s="57"/>
      <c r="E66" s="52"/>
      <c r="F66" s="57"/>
      <c r="I66" s="44"/>
    </row>
    <row r="67" ht="14.25" customHeight="1">
      <c r="B67" s="57"/>
      <c r="C67" s="57"/>
      <c r="D67" s="57"/>
      <c r="E67" s="52"/>
      <c r="F67" s="57"/>
      <c r="I67" s="44"/>
    </row>
    <row r="68" ht="14.25" customHeight="1">
      <c r="B68" s="57"/>
      <c r="C68" s="57"/>
      <c r="D68" s="57"/>
      <c r="E68" s="52"/>
      <c r="F68" s="57"/>
      <c r="I68" s="44"/>
    </row>
    <row r="69" ht="14.25" customHeight="1">
      <c r="B69" s="57"/>
      <c r="C69" s="57"/>
      <c r="D69" s="57"/>
      <c r="E69" s="52"/>
      <c r="F69" s="57"/>
      <c r="I69" s="44"/>
    </row>
    <row r="70" ht="14.25" customHeight="1">
      <c r="B70" s="57"/>
      <c r="C70" s="57"/>
      <c r="D70" s="57"/>
      <c r="E70" s="52"/>
      <c r="F70" s="57"/>
      <c r="I70" s="44"/>
    </row>
    <row r="71" ht="14.25" customHeight="1">
      <c r="B71" s="57"/>
      <c r="C71" s="57"/>
      <c r="D71" s="57"/>
      <c r="E71" s="52"/>
      <c r="F71" s="57"/>
      <c r="I71" s="44"/>
    </row>
    <row r="72" ht="14.25" customHeight="1">
      <c r="B72" s="57"/>
      <c r="C72" s="57"/>
      <c r="D72" s="57"/>
      <c r="E72" s="52"/>
      <c r="F72" s="57"/>
      <c r="I72" s="44"/>
    </row>
    <row r="73" ht="14.25" customHeight="1">
      <c r="B73" s="57"/>
      <c r="C73" s="57"/>
      <c r="D73" s="57"/>
      <c r="E73" s="52"/>
      <c r="F73" s="57"/>
      <c r="I73" s="44"/>
    </row>
    <row r="74" ht="14.25" customHeight="1">
      <c r="B74" s="57"/>
      <c r="C74" s="57"/>
      <c r="D74" s="57"/>
      <c r="E74" s="52"/>
      <c r="F74" s="57"/>
      <c r="I74" s="44"/>
    </row>
    <row r="75" ht="14.25" customHeight="1">
      <c r="B75" s="57"/>
      <c r="C75" s="57"/>
      <c r="D75" s="57"/>
      <c r="E75" s="52"/>
      <c r="F75" s="57"/>
      <c r="I75" s="44"/>
    </row>
    <row r="76" ht="14.25" customHeight="1">
      <c r="B76" s="57"/>
      <c r="C76" s="57"/>
      <c r="D76" s="57"/>
      <c r="E76" s="52"/>
      <c r="F76" s="57"/>
      <c r="I76" s="44"/>
    </row>
    <row r="77" ht="14.25" customHeight="1">
      <c r="B77" s="57"/>
      <c r="C77" s="57"/>
      <c r="D77" s="57"/>
      <c r="E77" s="52"/>
      <c r="F77" s="57"/>
      <c r="I77" s="44"/>
    </row>
    <row r="78" ht="14.25" customHeight="1">
      <c r="B78" s="57"/>
      <c r="C78" s="57"/>
      <c r="D78" s="57"/>
      <c r="E78" s="52"/>
      <c r="F78" s="57"/>
      <c r="I78" s="44"/>
    </row>
    <row r="79" ht="14.25" customHeight="1">
      <c r="B79" s="57"/>
      <c r="C79" s="57"/>
      <c r="D79" s="57"/>
      <c r="E79" s="52"/>
      <c r="F79" s="57"/>
      <c r="I79" s="44"/>
    </row>
    <row r="80" ht="14.25" customHeight="1">
      <c r="B80" s="57"/>
      <c r="C80" s="57"/>
      <c r="D80" s="57"/>
      <c r="E80" s="52"/>
      <c r="F80" s="57"/>
      <c r="I80" s="44"/>
    </row>
    <row r="81" ht="14.25" customHeight="1">
      <c r="B81" s="57"/>
      <c r="C81" s="57"/>
      <c r="D81" s="57"/>
      <c r="E81" s="52"/>
      <c r="F81" s="57"/>
      <c r="I81" s="44"/>
    </row>
    <row r="82" ht="14.25" customHeight="1">
      <c r="B82" s="57"/>
      <c r="C82" s="57"/>
      <c r="D82" s="57"/>
      <c r="E82" s="52"/>
      <c r="F82" s="57"/>
      <c r="I82" s="44"/>
    </row>
    <row r="83" ht="14.25" customHeight="1">
      <c r="B83" s="57"/>
      <c r="C83" s="57"/>
      <c r="D83" s="57"/>
      <c r="E83" s="52"/>
      <c r="F83" s="57"/>
      <c r="I83" s="44"/>
    </row>
    <row r="84" ht="14.25" customHeight="1">
      <c r="B84" s="57"/>
      <c r="C84" s="57"/>
      <c r="D84" s="57"/>
      <c r="E84" s="52"/>
      <c r="F84" s="57"/>
      <c r="I84" s="44"/>
    </row>
    <row r="85" ht="14.25" customHeight="1">
      <c r="B85" s="57"/>
      <c r="C85" s="57"/>
      <c r="D85" s="57"/>
      <c r="E85" s="52"/>
      <c r="F85" s="57"/>
      <c r="I85" s="44"/>
    </row>
    <row r="86" ht="14.25" customHeight="1">
      <c r="B86" s="57"/>
      <c r="C86" s="57"/>
      <c r="D86" s="57"/>
      <c r="E86" s="52"/>
      <c r="F86" s="57"/>
      <c r="I86" s="44"/>
    </row>
    <row r="87" ht="14.25" customHeight="1">
      <c r="B87" s="57"/>
      <c r="C87" s="57"/>
      <c r="D87" s="57"/>
      <c r="E87" s="52"/>
      <c r="F87" s="57"/>
      <c r="I87" s="44"/>
    </row>
    <row r="88" ht="14.25" customHeight="1">
      <c r="B88" s="57"/>
      <c r="C88" s="57"/>
      <c r="D88" s="57"/>
      <c r="E88" s="52"/>
      <c r="F88" s="57"/>
      <c r="I88" s="44"/>
    </row>
    <row r="89" ht="14.25" customHeight="1">
      <c r="B89" s="57"/>
      <c r="C89" s="57"/>
      <c r="D89" s="57"/>
      <c r="E89" s="52"/>
      <c r="F89" s="57"/>
      <c r="I89" s="44"/>
    </row>
    <row r="90" ht="14.25" customHeight="1">
      <c r="B90" s="57"/>
      <c r="C90" s="57"/>
      <c r="D90" s="57"/>
      <c r="E90" s="52"/>
      <c r="F90" s="57"/>
      <c r="I90" s="44"/>
    </row>
    <row r="91" ht="14.25" customHeight="1">
      <c r="B91" s="57"/>
      <c r="C91" s="57"/>
      <c r="D91" s="57"/>
      <c r="E91" s="52"/>
      <c r="F91" s="57"/>
      <c r="I91" s="44"/>
    </row>
    <row r="92" ht="14.25" customHeight="1">
      <c r="B92" s="57"/>
      <c r="C92" s="57"/>
      <c r="D92" s="57"/>
      <c r="E92" s="52"/>
      <c r="F92" s="57"/>
      <c r="I92" s="44"/>
    </row>
    <row r="93" ht="14.25" customHeight="1">
      <c r="B93" s="57"/>
      <c r="C93" s="57"/>
      <c r="D93" s="57"/>
      <c r="E93" s="52"/>
      <c r="F93" s="57"/>
      <c r="I93" s="44"/>
    </row>
    <row r="94" ht="14.25" customHeight="1">
      <c r="B94" s="57"/>
      <c r="C94" s="57"/>
      <c r="D94" s="57"/>
      <c r="E94" s="52"/>
      <c r="F94" s="57"/>
      <c r="I94" s="44"/>
    </row>
    <row r="95" ht="14.25" customHeight="1">
      <c r="B95" s="57"/>
      <c r="C95" s="57"/>
      <c r="D95" s="57"/>
      <c r="E95" s="52"/>
      <c r="F95" s="57"/>
      <c r="I95" s="44"/>
    </row>
    <row r="96" ht="14.25" customHeight="1">
      <c r="B96" s="57"/>
      <c r="C96" s="57"/>
      <c r="D96" s="57"/>
      <c r="E96" s="52"/>
      <c r="F96" s="57"/>
      <c r="I96" s="44"/>
    </row>
    <row r="97" ht="14.25" customHeight="1">
      <c r="B97" s="57"/>
      <c r="C97" s="57"/>
      <c r="D97" s="57"/>
      <c r="E97" s="52"/>
      <c r="F97" s="57"/>
      <c r="I97" s="44"/>
    </row>
    <row r="98" ht="14.25" customHeight="1">
      <c r="B98" s="57"/>
      <c r="C98" s="57"/>
      <c r="D98" s="57"/>
      <c r="E98" s="52"/>
      <c r="F98" s="57"/>
      <c r="I98" s="44"/>
    </row>
    <row r="99" ht="14.25" customHeight="1">
      <c r="B99" s="57"/>
      <c r="C99" s="57"/>
      <c r="D99" s="57"/>
      <c r="E99" s="52"/>
      <c r="F99" s="57"/>
      <c r="I99" s="44"/>
    </row>
    <row r="100" ht="14.25" customHeight="1">
      <c r="B100" s="57"/>
      <c r="C100" s="57"/>
      <c r="D100" s="57"/>
      <c r="E100" s="52"/>
      <c r="F100" s="57"/>
      <c r="I100" s="44"/>
    </row>
    <row r="101" ht="14.25" customHeight="1">
      <c r="B101" s="57"/>
      <c r="C101" s="57"/>
      <c r="D101" s="57"/>
      <c r="E101" s="52"/>
      <c r="F101" s="57"/>
      <c r="I101" s="44"/>
    </row>
    <row r="102" ht="14.25" customHeight="1">
      <c r="B102" s="57"/>
      <c r="C102" s="57"/>
      <c r="D102" s="57"/>
      <c r="E102" s="52"/>
      <c r="F102" s="57"/>
      <c r="I102" s="44"/>
    </row>
    <row r="103" ht="14.25" customHeight="1">
      <c r="B103" s="57"/>
      <c r="C103" s="57"/>
      <c r="D103" s="57"/>
      <c r="E103" s="52"/>
      <c r="F103" s="57"/>
      <c r="I103" s="44"/>
    </row>
    <row r="104" ht="14.25" customHeight="1">
      <c r="B104" s="57"/>
      <c r="C104" s="57"/>
      <c r="D104" s="57"/>
      <c r="E104" s="52"/>
      <c r="F104" s="57"/>
      <c r="I104" s="44"/>
    </row>
    <row r="105" ht="14.25" customHeight="1">
      <c r="B105" s="57"/>
      <c r="C105" s="57"/>
      <c r="D105" s="57"/>
      <c r="E105" s="52"/>
      <c r="F105" s="57"/>
      <c r="I105" s="44"/>
    </row>
    <row r="106" ht="14.25" customHeight="1">
      <c r="E106" s="43"/>
      <c r="I106" s="44"/>
    </row>
    <row r="107" ht="14.25" customHeight="1">
      <c r="E107" s="43"/>
      <c r="I107" s="44"/>
    </row>
    <row r="108" ht="14.25" customHeight="1">
      <c r="E108" s="43"/>
      <c r="I108" s="44"/>
    </row>
    <row r="109" ht="14.25" customHeight="1">
      <c r="E109" s="43"/>
      <c r="I109" s="44"/>
    </row>
    <row r="110" ht="14.25" customHeight="1">
      <c r="E110" s="43"/>
      <c r="I110" s="44"/>
    </row>
    <row r="111" ht="14.25" customHeight="1">
      <c r="E111" s="43"/>
      <c r="I111" s="44"/>
    </row>
    <row r="112" ht="14.25" customHeight="1">
      <c r="E112" s="43"/>
      <c r="I112" s="44"/>
    </row>
    <row r="113" ht="14.25" customHeight="1">
      <c r="E113" s="43"/>
      <c r="I113" s="44"/>
    </row>
    <row r="114" ht="14.25" customHeight="1">
      <c r="E114" s="43"/>
      <c r="I114" s="44"/>
    </row>
    <row r="115" ht="14.25" customHeight="1">
      <c r="E115" s="43"/>
      <c r="I115" s="44"/>
    </row>
    <row r="116" ht="14.25" customHeight="1">
      <c r="E116" s="43"/>
      <c r="I116" s="44"/>
    </row>
    <row r="117" ht="14.25" customHeight="1">
      <c r="E117" s="43"/>
      <c r="I117" s="44"/>
    </row>
    <row r="118" ht="14.25" customHeight="1">
      <c r="E118" s="43"/>
      <c r="I118" s="44"/>
    </row>
    <row r="119" ht="14.25" customHeight="1">
      <c r="E119" s="43"/>
      <c r="I119" s="44"/>
    </row>
    <row r="120" ht="14.25" customHeight="1">
      <c r="E120" s="43"/>
      <c r="I120" s="44"/>
    </row>
    <row r="121" ht="14.25" customHeight="1">
      <c r="E121" s="43"/>
      <c r="I121" s="44"/>
    </row>
    <row r="122" ht="14.25" customHeight="1">
      <c r="E122" s="43"/>
      <c r="I122" s="44"/>
    </row>
    <row r="123" ht="14.25" customHeight="1">
      <c r="E123" s="43"/>
      <c r="I123" s="44"/>
    </row>
    <row r="124" ht="14.25" customHeight="1">
      <c r="E124" s="43"/>
      <c r="I124" s="44"/>
    </row>
    <row r="125" ht="14.25" customHeight="1">
      <c r="E125" s="43"/>
      <c r="I125" s="44"/>
    </row>
    <row r="126" ht="14.25" customHeight="1">
      <c r="E126" s="43"/>
      <c r="I126" s="44"/>
    </row>
    <row r="127" ht="14.25" customHeight="1">
      <c r="E127" s="43"/>
      <c r="I127" s="44"/>
    </row>
    <row r="128" ht="14.25" customHeight="1">
      <c r="E128" s="43"/>
      <c r="I128" s="44"/>
    </row>
    <row r="129" ht="14.25" customHeight="1">
      <c r="E129" s="43"/>
      <c r="I129" s="44"/>
    </row>
    <row r="130" ht="14.25" customHeight="1">
      <c r="E130" s="43"/>
      <c r="I130" s="44"/>
    </row>
    <row r="131" ht="14.25" customHeight="1">
      <c r="E131" s="43"/>
      <c r="I131" s="44"/>
    </row>
    <row r="132" ht="14.25" customHeight="1">
      <c r="E132" s="43"/>
      <c r="I132" s="44"/>
    </row>
    <row r="133" ht="14.25" customHeight="1">
      <c r="E133" s="43"/>
      <c r="I133" s="44"/>
    </row>
    <row r="134" ht="14.25" customHeight="1">
      <c r="E134" s="43"/>
      <c r="I134" s="44"/>
    </row>
    <row r="135" ht="14.25" customHeight="1">
      <c r="E135" s="43"/>
      <c r="I135" s="44"/>
    </row>
    <row r="136" ht="14.25" customHeight="1">
      <c r="E136" s="43"/>
      <c r="I136" s="44"/>
    </row>
    <row r="137" ht="14.25" customHeight="1">
      <c r="E137" s="43"/>
      <c r="I137" s="44"/>
    </row>
    <row r="138" ht="14.25" customHeight="1">
      <c r="E138" s="43"/>
      <c r="I138" s="44"/>
    </row>
    <row r="139" ht="14.25" customHeight="1">
      <c r="E139" s="43"/>
      <c r="I139" s="44"/>
    </row>
    <row r="140" ht="14.25" customHeight="1">
      <c r="E140" s="43"/>
      <c r="I140" s="44"/>
    </row>
    <row r="141" ht="14.25" customHeight="1">
      <c r="E141" s="43"/>
      <c r="I141" s="44"/>
    </row>
    <row r="142" ht="14.25" customHeight="1">
      <c r="E142" s="43"/>
      <c r="I142" s="44"/>
    </row>
    <row r="143" ht="14.25" customHeight="1">
      <c r="E143" s="43"/>
      <c r="I143" s="44"/>
    </row>
    <row r="144" ht="14.25" customHeight="1">
      <c r="E144" s="43"/>
      <c r="I144" s="44"/>
    </row>
    <row r="145" ht="14.25" customHeight="1">
      <c r="E145" s="43"/>
      <c r="I145" s="44"/>
    </row>
    <row r="146" ht="14.25" customHeight="1">
      <c r="E146" s="43"/>
      <c r="I146" s="44"/>
    </row>
    <row r="147" ht="14.25" customHeight="1">
      <c r="E147" s="43"/>
      <c r="I147" s="44"/>
    </row>
    <row r="148" ht="14.25" customHeight="1">
      <c r="E148" s="43"/>
      <c r="I148" s="44"/>
    </row>
    <row r="149" ht="14.25" customHeight="1">
      <c r="E149" s="43"/>
      <c r="I149" s="44"/>
    </row>
    <row r="150" ht="14.25" customHeight="1">
      <c r="E150" s="43"/>
      <c r="I150" s="44"/>
    </row>
    <row r="151" ht="14.25" customHeight="1">
      <c r="E151" s="43"/>
      <c r="I151" s="44"/>
    </row>
    <row r="152" ht="14.25" customHeight="1">
      <c r="E152" s="43"/>
      <c r="I152" s="44"/>
    </row>
    <row r="153" ht="14.25" customHeight="1">
      <c r="E153" s="43"/>
      <c r="I153" s="44"/>
    </row>
    <row r="154" ht="14.25" customHeight="1">
      <c r="E154" s="43"/>
      <c r="I154" s="44"/>
    </row>
    <row r="155" ht="14.25" customHeight="1">
      <c r="E155" s="43"/>
      <c r="I155" s="44"/>
    </row>
    <row r="156" ht="14.25" customHeight="1">
      <c r="E156" s="43"/>
      <c r="I156" s="44"/>
    </row>
    <row r="157" ht="14.25" customHeight="1">
      <c r="E157" s="43"/>
      <c r="I157" s="44"/>
    </row>
    <row r="158" ht="14.25" customHeight="1">
      <c r="E158" s="43"/>
      <c r="I158" s="44"/>
    </row>
    <row r="159" ht="14.25" customHeight="1">
      <c r="E159" s="43"/>
      <c r="I159" s="44"/>
    </row>
    <row r="160" ht="14.25" customHeight="1">
      <c r="E160" s="43"/>
      <c r="I160" s="44"/>
    </row>
    <row r="161" ht="14.25" customHeight="1">
      <c r="E161" s="43"/>
      <c r="I161" s="44"/>
    </row>
    <row r="162" ht="14.25" customHeight="1">
      <c r="E162" s="43"/>
      <c r="I162" s="44"/>
    </row>
    <row r="163" ht="14.25" customHeight="1">
      <c r="E163" s="43"/>
      <c r="I163" s="44"/>
    </row>
    <row r="164" ht="14.25" customHeight="1">
      <c r="E164" s="43"/>
      <c r="I164" s="44"/>
    </row>
    <row r="165" ht="14.25" customHeight="1">
      <c r="E165" s="43"/>
      <c r="I165" s="44"/>
    </row>
    <row r="166" ht="14.25" customHeight="1">
      <c r="E166" s="43"/>
      <c r="I166" s="44"/>
    </row>
    <row r="167" ht="14.25" customHeight="1">
      <c r="E167" s="43"/>
      <c r="I167" s="44"/>
    </row>
    <row r="168" ht="14.25" customHeight="1">
      <c r="E168" s="43"/>
      <c r="I168" s="44"/>
    </row>
    <row r="169" ht="14.25" customHeight="1">
      <c r="E169" s="43"/>
      <c r="I169" s="44"/>
    </row>
    <row r="170" ht="14.25" customHeight="1">
      <c r="E170" s="43"/>
      <c r="I170" s="44"/>
    </row>
    <row r="171" ht="14.25" customHeight="1">
      <c r="E171" s="43"/>
      <c r="I171" s="44"/>
    </row>
    <row r="172" ht="14.25" customHeight="1">
      <c r="E172" s="43"/>
      <c r="I172" s="44"/>
    </row>
    <row r="173" ht="14.25" customHeight="1">
      <c r="E173" s="43"/>
      <c r="I173" s="44"/>
    </row>
    <row r="174" ht="14.25" customHeight="1">
      <c r="E174" s="43"/>
      <c r="I174" s="44"/>
    </row>
    <row r="175" ht="14.25" customHeight="1">
      <c r="E175" s="43"/>
      <c r="I175" s="44"/>
    </row>
    <row r="176" ht="14.25" customHeight="1">
      <c r="E176" s="43"/>
      <c r="I176" s="44"/>
    </row>
    <row r="177" ht="14.25" customHeight="1">
      <c r="E177" s="43"/>
      <c r="I177" s="44"/>
    </row>
    <row r="178" ht="14.25" customHeight="1">
      <c r="E178" s="43"/>
      <c r="I178" s="44"/>
    </row>
    <row r="179" ht="14.25" customHeight="1">
      <c r="E179" s="43"/>
      <c r="I179" s="44"/>
    </row>
    <row r="180" ht="14.25" customHeight="1">
      <c r="E180" s="43"/>
      <c r="I180" s="44"/>
    </row>
    <row r="181" ht="14.25" customHeight="1">
      <c r="E181" s="43"/>
      <c r="I181" s="44"/>
    </row>
    <row r="182" ht="14.25" customHeight="1">
      <c r="E182" s="43"/>
      <c r="I182" s="44"/>
    </row>
    <row r="183" ht="14.25" customHeight="1">
      <c r="E183" s="43"/>
      <c r="I183" s="44"/>
    </row>
    <row r="184" ht="14.25" customHeight="1">
      <c r="E184" s="43"/>
      <c r="I184" s="44"/>
    </row>
    <row r="185" ht="14.25" customHeight="1">
      <c r="E185" s="43"/>
      <c r="I185" s="44"/>
    </row>
    <row r="186" ht="14.25" customHeight="1">
      <c r="E186" s="43"/>
      <c r="I186" s="44"/>
    </row>
    <row r="187" ht="14.25" customHeight="1">
      <c r="E187" s="43"/>
      <c r="I187" s="44"/>
    </row>
    <row r="188" ht="14.25" customHeight="1">
      <c r="E188" s="43"/>
      <c r="I188" s="44"/>
    </row>
    <row r="189" ht="14.25" customHeight="1">
      <c r="E189" s="43"/>
      <c r="I189" s="44"/>
    </row>
    <row r="190" ht="14.25" customHeight="1">
      <c r="E190" s="43"/>
      <c r="I190" s="44"/>
    </row>
    <row r="191" ht="14.25" customHeight="1">
      <c r="E191" s="43"/>
      <c r="I191" s="44"/>
    </row>
    <row r="192" ht="14.25" customHeight="1">
      <c r="E192" s="43"/>
      <c r="I192" s="44"/>
    </row>
    <row r="193" ht="14.25" customHeight="1">
      <c r="E193" s="43"/>
      <c r="I193" s="44"/>
    </row>
    <row r="194" ht="14.25" customHeight="1">
      <c r="E194" s="43"/>
      <c r="I194" s="44"/>
    </row>
    <row r="195" ht="14.25" customHeight="1">
      <c r="E195" s="43"/>
      <c r="I195" s="44"/>
    </row>
    <row r="196" ht="14.25" customHeight="1">
      <c r="E196" s="43"/>
      <c r="I196" s="44"/>
    </row>
    <row r="197" ht="14.25" customHeight="1">
      <c r="E197" s="43"/>
      <c r="I197" s="44"/>
    </row>
    <row r="198" ht="14.25" customHeight="1">
      <c r="E198" s="43"/>
      <c r="I198" s="44"/>
    </row>
    <row r="199" ht="14.25" customHeight="1">
      <c r="E199" s="43"/>
      <c r="I199" s="44"/>
    </row>
    <row r="200" ht="14.25" customHeight="1">
      <c r="E200" s="43"/>
      <c r="I200" s="44"/>
    </row>
    <row r="201" ht="14.25" customHeight="1">
      <c r="E201" s="43"/>
      <c r="I201" s="44"/>
    </row>
    <row r="202" ht="14.25" customHeight="1">
      <c r="E202" s="43"/>
      <c r="I202" s="44"/>
    </row>
    <row r="203" ht="14.25" customHeight="1">
      <c r="E203" s="43"/>
      <c r="I203" s="44"/>
    </row>
    <row r="204" ht="14.25" customHeight="1">
      <c r="E204" s="43"/>
      <c r="I204" s="44"/>
    </row>
    <row r="205" ht="14.25" customHeight="1">
      <c r="E205" s="43"/>
      <c r="I205" s="44"/>
    </row>
    <row r="206" ht="14.25" customHeight="1">
      <c r="E206" s="43"/>
      <c r="I206" s="44"/>
    </row>
    <row r="207" ht="14.25" customHeight="1">
      <c r="E207" s="43"/>
      <c r="I207" s="44"/>
    </row>
    <row r="208" ht="14.25" customHeight="1">
      <c r="E208" s="43"/>
      <c r="I208" s="44"/>
    </row>
    <row r="209" ht="14.25" customHeight="1">
      <c r="E209" s="43"/>
      <c r="I209" s="44"/>
    </row>
    <row r="210" ht="14.25" customHeight="1">
      <c r="E210" s="43"/>
      <c r="I210" s="44"/>
    </row>
    <row r="211" ht="14.25" customHeight="1">
      <c r="E211" s="43"/>
      <c r="I211" s="44"/>
    </row>
    <row r="212" ht="14.25" customHeight="1">
      <c r="E212" s="43"/>
      <c r="I212" s="44"/>
    </row>
    <row r="213" ht="14.25" customHeight="1">
      <c r="E213" s="43"/>
      <c r="I213" s="44"/>
    </row>
    <row r="214" ht="14.25" customHeight="1">
      <c r="E214" s="43"/>
      <c r="I214" s="44"/>
    </row>
    <row r="215" ht="14.25" customHeight="1">
      <c r="E215" s="43"/>
      <c r="I215" s="44"/>
    </row>
    <row r="216" ht="14.25" customHeight="1">
      <c r="E216" s="43"/>
      <c r="I216" s="44"/>
    </row>
    <row r="217" ht="14.25" customHeight="1">
      <c r="E217" s="43"/>
      <c r="I217" s="44"/>
    </row>
    <row r="218" ht="14.25" customHeight="1">
      <c r="E218" s="43"/>
      <c r="I218" s="44"/>
    </row>
    <row r="219" ht="14.25" customHeight="1">
      <c r="E219" s="43"/>
      <c r="I219" s="44"/>
    </row>
    <row r="220" ht="14.25" customHeight="1">
      <c r="E220" s="43"/>
      <c r="I220" s="44"/>
    </row>
    <row r="221" ht="14.25" customHeight="1">
      <c r="E221" s="43"/>
      <c r="I221" s="44"/>
    </row>
    <row r="222" ht="14.25" customHeight="1">
      <c r="E222" s="43"/>
      <c r="I222" s="44"/>
    </row>
    <row r="223" ht="14.25" customHeight="1">
      <c r="E223" s="43"/>
      <c r="I223" s="44"/>
    </row>
    <row r="224" ht="14.25" customHeight="1">
      <c r="E224" s="43"/>
      <c r="I224" s="44"/>
    </row>
    <row r="225" ht="14.25" customHeight="1">
      <c r="E225" s="43"/>
      <c r="I225" s="44"/>
    </row>
    <row r="226" ht="14.25" customHeight="1">
      <c r="E226" s="43"/>
      <c r="I226" s="44"/>
    </row>
    <row r="227" ht="14.25" customHeight="1">
      <c r="E227" s="43"/>
      <c r="I227" s="44"/>
    </row>
    <row r="228" ht="14.25" customHeight="1">
      <c r="E228" s="43"/>
      <c r="I228" s="44"/>
    </row>
    <row r="229" ht="14.25" customHeight="1">
      <c r="E229" s="43"/>
      <c r="I229" s="44"/>
    </row>
    <row r="230" ht="14.25" customHeight="1">
      <c r="E230" s="43"/>
      <c r="I230" s="44"/>
    </row>
    <row r="231" ht="14.25" customHeight="1">
      <c r="E231" s="43"/>
      <c r="I231" s="44"/>
    </row>
    <row r="232" ht="14.25" customHeight="1">
      <c r="E232" s="43"/>
      <c r="I232" s="44"/>
    </row>
    <row r="233" ht="14.25" customHeight="1">
      <c r="E233" s="43"/>
      <c r="I233" s="44"/>
    </row>
    <row r="234" ht="14.25" customHeight="1">
      <c r="E234" s="43"/>
      <c r="I234" s="44"/>
    </row>
    <row r="235" ht="14.25" customHeight="1">
      <c r="E235" s="43"/>
      <c r="I235" s="44"/>
    </row>
    <row r="236" ht="14.25" customHeight="1">
      <c r="E236" s="43"/>
      <c r="I236" s="44"/>
    </row>
    <row r="237" ht="14.25" customHeight="1">
      <c r="E237" s="43"/>
      <c r="I237" s="44"/>
    </row>
    <row r="238" ht="14.25" customHeight="1">
      <c r="E238" s="43"/>
      <c r="I238" s="44"/>
    </row>
    <row r="239" ht="14.25" customHeight="1">
      <c r="E239" s="43"/>
      <c r="I239" s="44"/>
    </row>
    <row r="240" ht="14.25" customHeight="1">
      <c r="E240" s="43"/>
      <c r="I240" s="44"/>
    </row>
    <row r="241" ht="14.25" customHeight="1">
      <c r="E241" s="43"/>
      <c r="I241" s="44"/>
    </row>
    <row r="242" ht="14.25" customHeight="1">
      <c r="E242" s="43"/>
      <c r="I242" s="44"/>
    </row>
    <row r="243" ht="14.25" customHeight="1">
      <c r="E243" s="43"/>
      <c r="I243" s="44"/>
    </row>
    <row r="244" ht="14.25" customHeight="1">
      <c r="E244" s="43"/>
      <c r="I244" s="44"/>
    </row>
    <row r="245" ht="14.25" customHeight="1">
      <c r="E245" s="43"/>
      <c r="I245" s="44"/>
    </row>
    <row r="246" ht="14.25" customHeight="1">
      <c r="E246" s="43"/>
      <c r="I246" s="44"/>
    </row>
    <row r="247" ht="14.25" customHeight="1">
      <c r="E247" s="43"/>
      <c r="I247" s="44"/>
    </row>
    <row r="248" ht="14.25" customHeight="1">
      <c r="E248" s="43"/>
      <c r="I248" s="44"/>
    </row>
    <row r="249" ht="14.25" customHeight="1">
      <c r="E249" s="43"/>
      <c r="I249" s="44"/>
    </row>
    <row r="250" ht="14.25" customHeight="1">
      <c r="E250" s="43"/>
      <c r="I250" s="44"/>
    </row>
    <row r="251" ht="14.25" customHeight="1">
      <c r="E251" s="43"/>
      <c r="I251" s="44"/>
    </row>
    <row r="252" ht="14.25" customHeight="1">
      <c r="E252" s="43"/>
      <c r="I252" s="44"/>
    </row>
    <row r="253" ht="14.25" customHeight="1">
      <c r="E253" s="43"/>
      <c r="I253" s="44"/>
    </row>
    <row r="254" ht="14.25" customHeight="1">
      <c r="E254" s="43"/>
      <c r="I254" s="44"/>
    </row>
    <row r="255" ht="14.25" customHeight="1">
      <c r="E255" s="43"/>
      <c r="I255" s="44"/>
    </row>
    <row r="256" ht="14.25" customHeight="1">
      <c r="E256" s="43"/>
      <c r="I256" s="44"/>
    </row>
    <row r="257" ht="14.25" customHeight="1">
      <c r="E257" s="43"/>
      <c r="I257" s="44"/>
    </row>
    <row r="258" ht="14.25" customHeight="1">
      <c r="E258" s="43"/>
      <c r="I258" s="44"/>
    </row>
    <row r="259" ht="14.25" customHeight="1">
      <c r="E259" s="43"/>
      <c r="I259" s="44"/>
    </row>
    <row r="260" ht="14.25" customHeight="1">
      <c r="E260" s="43"/>
      <c r="I260" s="44"/>
    </row>
    <row r="261" ht="14.25" customHeight="1">
      <c r="E261" s="43"/>
      <c r="I261" s="44"/>
    </row>
    <row r="262" ht="14.25" customHeight="1">
      <c r="E262" s="43"/>
      <c r="I262" s="44"/>
    </row>
    <row r="263" ht="14.25" customHeight="1">
      <c r="E263" s="43"/>
      <c r="I263" s="44"/>
    </row>
    <row r="264" ht="14.25" customHeight="1">
      <c r="E264" s="43"/>
      <c r="I264" s="44"/>
    </row>
    <row r="265" ht="14.25" customHeight="1">
      <c r="E265" s="43"/>
      <c r="I265" s="44"/>
    </row>
    <row r="266" ht="14.25" customHeight="1">
      <c r="E266" s="43"/>
      <c r="I266" s="44"/>
    </row>
    <row r="267" ht="14.25" customHeight="1">
      <c r="E267" s="43"/>
      <c r="I267" s="44"/>
    </row>
    <row r="268" ht="14.25" customHeight="1">
      <c r="E268" s="43"/>
      <c r="I268" s="44"/>
    </row>
    <row r="269" ht="14.25" customHeight="1">
      <c r="E269" s="43"/>
      <c r="I269" s="44"/>
    </row>
    <row r="270" ht="14.25" customHeight="1">
      <c r="E270" s="43"/>
      <c r="I270" s="44"/>
    </row>
    <row r="271" ht="14.25" customHeight="1">
      <c r="E271" s="43"/>
      <c r="I271" s="44"/>
    </row>
    <row r="272" ht="14.25" customHeight="1">
      <c r="E272" s="43"/>
      <c r="I272" s="44"/>
    </row>
    <row r="273" ht="14.25" customHeight="1">
      <c r="E273" s="43"/>
      <c r="I273" s="44"/>
    </row>
    <row r="274" ht="14.25" customHeight="1">
      <c r="E274" s="43"/>
      <c r="I274" s="44"/>
    </row>
    <row r="275" ht="14.25" customHeight="1">
      <c r="E275" s="43"/>
      <c r="I275" s="44"/>
    </row>
    <row r="276" ht="14.25" customHeight="1">
      <c r="E276" s="43"/>
      <c r="I276" s="44"/>
    </row>
    <row r="277" ht="14.25" customHeight="1">
      <c r="E277" s="43"/>
      <c r="I277" s="44"/>
    </row>
    <row r="278" ht="14.25" customHeight="1">
      <c r="E278" s="43"/>
      <c r="I278" s="44"/>
    </row>
    <row r="279" ht="14.25" customHeight="1">
      <c r="E279" s="43"/>
      <c r="I279" s="44"/>
    </row>
    <row r="280" ht="14.25" customHeight="1">
      <c r="E280" s="43"/>
      <c r="I280" s="44"/>
    </row>
    <row r="281" ht="14.25" customHeight="1">
      <c r="E281" s="43"/>
      <c r="I281" s="44"/>
    </row>
    <row r="282" ht="14.25" customHeight="1">
      <c r="E282" s="43"/>
      <c r="I282" s="44"/>
    </row>
    <row r="283" ht="14.25" customHeight="1">
      <c r="E283" s="43"/>
      <c r="I283" s="44"/>
    </row>
    <row r="284" ht="14.25" customHeight="1">
      <c r="E284" s="43"/>
      <c r="I284" s="44"/>
    </row>
    <row r="285" ht="14.25" customHeight="1">
      <c r="E285" s="43"/>
      <c r="I285" s="44"/>
    </row>
    <row r="286" ht="14.25" customHeight="1">
      <c r="E286" s="43"/>
      <c r="I286" s="44"/>
    </row>
    <row r="287" ht="14.25" customHeight="1">
      <c r="E287" s="43"/>
      <c r="I287" s="44"/>
    </row>
    <row r="288" ht="14.25" customHeight="1">
      <c r="E288" s="43"/>
      <c r="I288" s="44"/>
    </row>
    <row r="289" ht="14.25" customHeight="1">
      <c r="E289" s="43"/>
      <c r="I289" s="44"/>
    </row>
    <row r="290" ht="14.25" customHeight="1">
      <c r="E290" s="43"/>
      <c r="I290" s="44"/>
    </row>
    <row r="291" ht="14.25" customHeight="1">
      <c r="E291" s="43"/>
      <c r="I291" s="44"/>
    </row>
    <row r="292" ht="14.25" customHeight="1">
      <c r="E292" s="43"/>
      <c r="I292" s="44"/>
    </row>
    <row r="293" ht="14.25" customHeight="1">
      <c r="E293" s="43"/>
      <c r="I293" s="44"/>
    </row>
    <row r="294" ht="14.25" customHeight="1">
      <c r="E294" s="43"/>
      <c r="I294" s="44"/>
    </row>
    <row r="295" ht="14.25" customHeight="1">
      <c r="E295" s="43"/>
      <c r="I295" s="44"/>
    </row>
    <row r="296" ht="14.25" customHeight="1">
      <c r="E296" s="43"/>
      <c r="I296" s="44"/>
    </row>
    <row r="297" ht="14.25" customHeight="1">
      <c r="E297" s="43"/>
      <c r="I297" s="44"/>
    </row>
    <row r="298" ht="14.25" customHeight="1">
      <c r="E298" s="43"/>
      <c r="I298" s="44"/>
    </row>
    <row r="299" ht="14.25" customHeight="1">
      <c r="E299" s="43"/>
      <c r="I299" s="44"/>
    </row>
    <row r="300" ht="14.25" customHeight="1">
      <c r="E300" s="43"/>
      <c r="I300" s="44"/>
    </row>
    <row r="301" ht="14.25" customHeight="1">
      <c r="E301" s="43"/>
      <c r="I301" s="44"/>
    </row>
    <row r="302" ht="14.25" customHeight="1">
      <c r="E302" s="43"/>
      <c r="I302" s="44"/>
    </row>
    <row r="303" ht="14.25" customHeight="1">
      <c r="E303" s="43"/>
      <c r="I303" s="44"/>
    </row>
    <row r="304" ht="14.25" customHeight="1">
      <c r="E304" s="43"/>
      <c r="I304" s="44"/>
    </row>
    <row r="305" ht="14.25" customHeight="1">
      <c r="E305" s="43"/>
      <c r="I305" s="44"/>
    </row>
    <row r="306" ht="14.25" customHeight="1">
      <c r="E306" s="43"/>
      <c r="I306" s="44"/>
    </row>
    <row r="307" ht="14.25" customHeight="1">
      <c r="E307" s="43"/>
      <c r="I307" s="44"/>
    </row>
    <row r="308" ht="14.25" customHeight="1">
      <c r="E308" s="43"/>
      <c r="I308" s="44"/>
    </row>
    <row r="309" ht="14.25" customHeight="1">
      <c r="E309" s="43"/>
      <c r="I309" s="44"/>
    </row>
    <row r="310" ht="14.25" customHeight="1">
      <c r="E310" s="43"/>
      <c r="I310" s="44"/>
    </row>
    <row r="311" ht="14.25" customHeight="1">
      <c r="E311" s="43"/>
      <c r="I311" s="44"/>
    </row>
    <row r="312" ht="14.25" customHeight="1">
      <c r="E312" s="43"/>
      <c r="I312" s="44"/>
    </row>
    <row r="313" ht="14.25" customHeight="1">
      <c r="E313" s="43"/>
      <c r="I313" s="44"/>
    </row>
    <row r="314" ht="14.25" customHeight="1">
      <c r="E314" s="43"/>
      <c r="I314" s="44"/>
    </row>
    <row r="315" ht="14.25" customHeight="1">
      <c r="E315" s="43"/>
      <c r="I315" s="44"/>
    </row>
    <row r="316" ht="14.25" customHeight="1">
      <c r="E316" s="43"/>
      <c r="I316" s="44"/>
    </row>
    <row r="317" ht="14.25" customHeight="1">
      <c r="E317" s="43"/>
      <c r="I317" s="44"/>
    </row>
    <row r="318" ht="14.25" customHeight="1">
      <c r="E318" s="43"/>
      <c r="I318" s="44"/>
    </row>
    <row r="319" ht="14.25" customHeight="1">
      <c r="E319" s="43"/>
      <c r="I319" s="44"/>
    </row>
    <row r="320" ht="14.25" customHeight="1">
      <c r="E320" s="43"/>
      <c r="I320" s="44"/>
    </row>
    <row r="321" ht="14.25" customHeight="1">
      <c r="E321" s="43"/>
      <c r="I321" s="44"/>
    </row>
    <row r="322" ht="14.25" customHeight="1">
      <c r="E322" s="43"/>
      <c r="I322" s="44"/>
    </row>
    <row r="323" ht="14.25" customHeight="1">
      <c r="E323" s="43"/>
      <c r="I323" s="44"/>
    </row>
    <row r="324" ht="14.25" customHeight="1">
      <c r="E324" s="43"/>
      <c r="I324" s="44"/>
    </row>
    <row r="325" ht="14.25" customHeight="1">
      <c r="E325" s="43"/>
      <c r="I325" s="44"/>
    </row>
    <row r="326" ht="14.25" customHeight="1">
      <c r="E326" s="43"/>
      <c r="I326" s="44"/>
    </row>
    <row r="327" ht="14.25" customHeight="1">
      <c r="E327" s="43"/>
      <c r="I327" s="44"/>
    </row>
    <row r="328" ht="14.25" customHeight="1">
      <c r="E328" s="43"/>
      <c r="I328" s="44"/>
    </row>
    <row r="329" ht="14.25" customHeight="1">
      <c r="E329" s="43"/>
      <c r="I329" s="44"/>
    </row>
    <row r="330" ht="14.25" customHeight="1">
      <c r="E330" s="43"/>
      <c r="I330" s="44"/>
    </row>
    <row r="331" ht="14.25" customHeight="1">
      <c r="E331" s="43"/>
      <c r="I331" s="44"/>
    </row>
    <row r="332" ht="14.25" customHeight="1">
      <c r="E332" s="43"/>
      <c r="I332" s="44"/>
    </row>
    <row r="333" ht="14.25" customHeight="1">
      <c r="E333" s="43"/>
      <c r="I333" s="44"/>
    </row>
    <row r="334" ht="14.25" customHeight="1">
      <c r="E334" s="43"/>
      <c r="I334" s="44"/>
    </row>
    <row r="335" ht="14.25" customHeight="1">
      <c r="E335" s="43"/>
      <c r="I335" s="44"/>
    </row>
    <row r="336" ht="14.25" customHeight="1">
      <c r="E336" s="43"/>
      <c r="I336" s="44"/>
    </row>
    <row r="337" ht="14.25" customHeight="1">
      <c r="E337" s="43"/>
      <c r="I337" s="44"/>
    </row>
    <row r="338" ht="14.25" customHeight="1">
      <c r="E338" s="43"/>
      <c r="I338" s="44"/>
    </row>
    <row r="339" ht="14.25" customHeight="1">
      <c r="E339" s="43"/>
      <c r="I339" s="44"/>
    </row>
    <row r="340" ht="14.25" customHeight="1">
      <c r="E340" s="43"/>
      <c r="I340" s="44"/>
    </row>
    <row r="341" ht="14.25" customHeight="1">
      <c r="E341" s="43"/>
      <c r="I341" s="44"/>
    </row>
    <row r="342" ht="14.25" customHeight="1">
      <c r="E342" s="43"/>
      <c r="I342" s="44"/>
    </row>
    <row r="343" ht="14.25" customHeight="1">
      <c r="E343" s="43"/>
      <c r="I343" s="44"/>
    </row>
    <row r="344" ht="14.25" customHeight="1">
      <c r="E344" s="43"/>
      <c r="I344" s="44"/>
    </row>
    <row r="345" ht="14.25" customHeight="1">
      <c r="E345" s="43"/>
      <c r="I345" s="44"/>
    </row>
    <row r="346" ht="14.25" customHeight="1">
      <c r="E346" s="43"/>
      <c r="I346" s="44"/>
    </row>
    <row r="347" ht="14.25" customHeight="1">
      <c r="E347" s="43"/>
      <c r="I347" s="44"/>
    </row>
    <row r="348" ht="14.25" customHeight="1">
      <c r="E348" s="43"/>
      <c r="I348" s="44"/>
    </row>
    <row r="349" ht="14.25" customHeight="1">
      <c r="E349" s="43"/>
      <c r="I349" s="44"/>
    </row>
    <row r="350" ht="14.25" customHeight="1">
      <c r="E350" s="43"/>
      <c r="I350" s="44"/>
    </row>
    <row r="351" ht="14.25" customHeight="1">
      <c r="E351" s="43"/>
      <c r="I351" s="44"/>
    </row>
    <row r="352" ht="14.25" customHeight="1">
      <c r="E352" s="43"/>
      <c r="I352" s="44"/>
    </row>
    <row r="353" ht="14.25" customHeight="1">
      <c r="E353" s="43"/>
      <c r="I353" s="44"/>
    </row>
    <row r="354" ht="14.25" customHeight="1">
      <c r="E354" s="43"/>
      <c r="I354" s="44"/>
    </row>
    <row r="355" ht="14.25" customHeight="1">
      <c r="E355" s="43"/>
      <c r="I355" s="44"/>
    </row>
    <row r="356" ht="14.25" customHeight="1">
      <c r="E356" s="43"/>
      <c r="I356" s="44"/>
    </row>
    <row r="357" ht="14.25" customHeight="1">
      <c r="E357" s="43"/>
      <c r="I357" s="44"/>
    </row>
    <row r="358" ht="14.25" customHeight="1">
      <c r="E358" s="43"/>
      <c r="I358" s="44"/>
    </row>
    <row r="359" ht="14.25" customHeight="1">
      <c r="E359" s="43"/>
      <c r="I359" s="44"/>
    </row>
    <row r="360" ht="14.25" customHeight="1">
      <c r="E360" s="43"/>
      <c r="I360" s="44"/>
    </row>
    <row r="361" ht="14.25" customHeight="1">
      <c r="E361" s="43"/>
      <c r="I361" s="44"/>
    </row>
    <row r="362" ht="14.25" customHeight="1">
      <c r="E362" s="43"/>
      <c r="I362" s="44"/>
    </row>
    <row r="363" ht="14.25" customHeight="1">
      <c r="E363" s="43"/>
      <c r="I363" s="44"/>
    </row>
    <row r="364" ht="14.25" customHeight="1">
      <c r="E364" s="43"/>
      <c r="I364" s="44"/>
    </row>
    <row r="365" ht="14.25" customHeight="1">
      <c r="E365" s="43"/>
      <c r="I365" s="44"/>
    </row>
    <row r="366" ht="14.25" customHeight="1">
      <c r="E366" s="43"/>
      <c r="I366" s="44"/>
    </row>
    <row r="367" ht="14.25" customHeight="1">
      <c r="E367" s="43"/>
      <c r="I367" s="44"/>
    </row>
    <row r="368" ht="14.25" customHeight="1">
      <c r="E368" s="43"/>
      <c r="I368" s="44"/>
    </row>
    <row r="369" ht="14.25" customHeight="1">
      <c r="E369" s="43"/>
      <c r="I369" s="44"/>
    </row>
    <row r="370" ht="14.25" customHeight="1">
      <c r="E370" s="43"/>
      <c r="I370" s="44"/>
    </row>
    <row r="371" ht="14.25" customHeight="1">
      <c r="E371" s="43"/>
      <c r="I371" s="44"/>
    </row>
    <row r="372" ht="14.25" customHeight="1">
      <c r="E372" s="43"/>
      <c r="I372" s="44"/>
    </row>
    <row r="373" ht="14.25" customHeight="1">
      <c r="E373" s="43"/>
      <c r="I373" s="44"/>
    </row>
    <row r="374" ht="14.25" customHeight="1">
      <c r="E374" s="43"/>
      <c r="I374" s="44"/>
    </row>
    <row r="375" ht="14.25" customHeight="1">
      <c r="E375" s="43"/>
      <c r="I375" s="44"/>
    </row>
    <row r="376" ht="14.25" customHeight="1">
      <c r="E376" s="43"/>
      <c r="I376" s="44"/>
    </row>
    <row r="377" ht="14.25" customHeight="1">
      <c r="E377" s="43"/>
      <c r="I377" s="44"/>
    </row>
    <row r="378" ht="14.25" customHeight="1">
      <c r="E378" s="43"/>
      <c r="I378" s="44"/>
    </row>
    <row r="379" ht="14.25" customHeight="1">
      <c r="E379" s="43"/>
      <c r="I379" s="44"/>
    </row>
    <row r="380" ht="14.25" customHeight="1">
      <c r="E380" s="43"/>
      <c r="I380" s="44"/>
    </row>
    <row r="381" ht="14.25" customHeight="1">
      <c r="E381" s="43"/>
      <c r="I381" s="44"/>
    </row>
    <row r="382" ht="14.25" customHeight="1">
      <c r="E382" s="43"/>
      <c r="I382" s="44"/>
    </row>
    <row r="383" ht="14.25" customHeight="1">
      <c r="E383" s="43"/>
      <c r="I383" s="44"/>
    </row>
    <row r="384" ht="14.25" customHeight="1">
      <c r="E384" s="43"/>
      <c r="I384" s="44"/>
    </row>
    <row r="385" ht="14.25" customHeight="1">
      <c r="E385" s="43"/>
      <c r="I385" s="44"/>
    </row>
    <row r="386" ht="14.25" customHeight="1">
      <c r="E386" s="43"/>
      <c r="I386" s="44"/>
    </row>
    <row r="387" ht="14.25" customHeight="1">
      <c r="E387" s="43"/>
      <c r="I387" s="44"/>
    </row>
    <row r="388" ht="14.25" customHeight="1">
      <c r="E388" s="43"/>
      <c r="I388" s="44"/>
    </row>
    <row r="389" ht="14.25" customHeight="1">
      <c r="E389" s="43"/>
      <c r="I389" s="44"/>
    </row>
    <row r="390" ht="14.25" customHeight="1">
      <c r="E390" s="43"/>
      <c r="I390" s="44"/>
    </row>
    <row r="391" ht="14.25" customHeight="1">
      <c r="E391" s="43"/>
      <c r="I391" s="44"/>
    </row>
    <row r="392" ht="14.25" customHeight="1">
      <c r="E392" s="43"/>
      <c r="I392" s="44"/>
    </row>
    <row r="393" ht="14.25" customHeight="1">
      <c r="E393" s="43"/>
      <c r="I393" s="44"/>
    </row>
    <row r="394" ht="14.25" customHeight="1">
      <c r="E394" s="43"/>
      <c r="I394" s="44"/>
    </row>
    <row r="395" ht="14.25" customHeight="1">
      <c r="E395" s="43"/>
      <c r="I395" s="44"/>
    </row>
    <row r="396" ht="14.25" customHeight="1">
      <c r="E396" s="43"/>
      <c r="I396" s="44"/>
    </row>
    <row r="397" ht="14.25" customHeight="1">
      <c r="E397" s="43"/>
      <c r="I397" s="44"/>
    </row>
    <row r="398" ht="14.25" customHeight="1">
      <c r="E398" s="43"/>
      <c r="I398" s="44"/>
    </row>
    <row r="399" ht="14.25" customHeight="1">
      <c r="E399" s="43"/>
      <c r="I399" s="44"/>
    </row>
    <row r="400" ht="14.25" customHeight="1">
      <c r="E400" s="43"/>
      <c r="I400" s="44"/>
    </row>
    <row r="401" ht="14.25" customHeight="1">
      <c r="E401" s="43"/>
      <c r="I401" s="44"/>
    </row>
    <row r="402" ht="14.25" customHeight="1">
      <c r="E402" s="43"/>
      <c r="I402" s="44"/>
    </row>
    <row r="403" ht="14.25" customHeight="1">
      <c r="E403" s="43"/>
      <c r="I403" s="44"/>
    </row>
    <row r="404" ht="14.25" customHeight="1">
      <c r="E404" s="43"/>
      <c r="I404" s="44"/>
    </row>
    <row r="405" ht="14.25" customHeight="1">
      <c r="E405" s="43"/>
      <c r="I405" s="44"/>
    </row>
    <row r="406" ht="14.25" customHeight="1">
      <c r="E406" s="43"/>
      <c r="I406" s="44"/>
    </row>
    <row r="407" ht="14.25" customHeight="1">
      <c r="E407" s="43"/>
      <c r="I407" s="44"/>
    </row>
    <row r="408" ht="14.25" customHeight="1">
      <c r="E408" s="43"/>
      <c r="I408" s="44"/>
    </row>
    <row r="409" ht="14.25" customHeight="1">
      <c r="E409" s="43"/>
      <c r="I409" s="44"/>
    </row>
    <row r="410" ht="14.25" customHeight="1">
      <c r="E410" s="43"/>
      <c r="I410" s="44"/>
    </row>
    <row r="411" ht="14.25" customHeight="1">
      <c r="E411" s="43"/>
      <c r="I411" s="44"/>
    </row>
    <row r="412" ht="14.25" customHeight="1">
      <c r="E412" s="43"/>
      <c r="I412" s="44"/>
    </row>
    <row r="413" ht="14.25" customHeight="1">
      <c r="E413" s="43"/>
      <c r="I413" s="44"/>
    </row>
    <row r="414" ht="14.25" customHeight="1">
      <c r="E414" s="43"/>
      <c r="I414" s="44"/>
    </row>
    <row r="415" ht="14.25" customHeight="1">
      <c r="E415" s="43"/>
      <c r="I415" s="44"/>
    </row>
    <row r="416" ht="14.25" customHeight="1">
      <c r="E416" s="43"/>
      <c r="I416" s="44"/>
    </row>
    <row r="417" ht="14.25" customHeight="1">
      <c r="E417" s="43"/>
      <c r="I417" s="44"/>
    </row>
    <row r="418" ht="14.25" customHeight="1">
      <c r="E418" s="43"/>
      <c r="I418" s="44"/>
    </row>
    <row r="419" ht="14.25" customHeight="1">
      <c r="E419" s="43"/>
      <c r="I419" s="44"/>
    </row>
    <row r="420" ht="14.25" customHeight="1">
      <c r="E420" s="43"/>
      <c r="I420" s="44"/>
    </row>
    <row r="421" ht="14.25" customHeight="1">
      <c r="E421" s="43"/>
      <c r="I421" s="44"/>
    </row>
    <row r="422" ht="14.25" customHeight="1">
      <c r="E422" s="43"/>
      <c r="I422" s="44"/>
    </row>
    <row r="423" ht="14.25" customHeight="1">
      <c r="E423" s="43"/>
      <c r="I423" s="44"/>
    </row>
    <row r="424" ht="14.25" customHeight="1">
      <c r="E424" s="43"/>
      <c r="I424" s="44"/>
    </row>
    <row r="425" ht="14.25" customHeight="1">
      <c r="E425" s="43"/>
      <c r="I425" s="44"/>
    </row>
    <row r="426" ht="14.25" customHeight="1">
      <c r="E426" s="43"/>
      <c r="I426" s="44"/>
    </row>
    <row r="427" ht="14.25" customHeight="1">
      <c r="E427" s="43"/>
      <c r="I427" s="44"/>
    </row>
    <row r="428" ht="14.25" customHeight="1">
      <c r="E428" s="43"/>
      <c r="I428" s="44"/>
    </row>
    <row r="429" ht="14.25" customHeight="1">
      <c r="E429" s="43"/>
      <c r="I429" s="44"/>
    </row>
    <row r="430" ht="14.25" customHeight="1">
      <c r="E430" s="43"/>
      <c r="I430" s="44"/>
    </row>
    <row r="431" ht="14.25" customHeight="1">
      <c r="E431" s="43"/>
      <c r="I431" s="44"/>
    </row>
    <row r="432" ht="14.25" customHeight="1">
      <c r="E432" s="43"/>
      <c r="I432" s="44"/>
    </row>
    <row r="433" ht="14.25" customHeight="1">
      <c r="E433" s="43"/>
      <c r="I433" s="44"/>
    </row>
    <row r="434" ht="14.25" customHeight="1">
      <c r="E434" s="43"/>
      <c r="I434" s="44"/>
    </row>
    <row r="435" ht="14.25" customHeight="1">
      <c r="E435" s="43"/>
      <c r="I435" s="44"/>
    </row>
    <row r="436" ht="14.25" customHeight="1">
      <c r="E436" s="43"/>
      <c r="I436" s="44"/>
    </row>
    <row r="437" ht="14.25" customHeight="1">
      <c r="E437" s="43"/>
      <c r="I437" s="44"/>
    </row>
    <row r="438" ht="14.25" customHeight="1">
      <c r="E438" s="43"/>
      <c r="I438" s="44"/>
    </row>
    <row r="439" ht="14.25" customHeight="1">
      <c r="E439" s="43"/>
      <c r="I439" s="44"/>
    </row>
    <row r="440" ht="14.25" customHeight="1">
      <c r="E440" s="43"/>
      <c r="I440" s="44"/>
    </row>
    <row r="441" ht="14.25" customHeight="1">
      <c r="E441" s="43"/>
      <c r="I441" s="44"/>
    </row>
    <row r="442" ht="14.25" customHeight="1">
      <c r="E442" s="43"/>
      <c r="I442" s="44"/>
    </row>
    <row r="443" ht="14.25" customHeight="1">
      <c r="E443" s="43"/>
      <c r="I443" s="44"/>
    </row>
    <row r="444" ht="14.25" customHeight="1">
      <c r="E444" s="43"/>
      <c r="I444" s="44"/>
    </row>
    <row r="445" ht="14.25" customHeight="1">
      <c r="E445" s="43"/>
      <c r="I445" s="44"/>
    </row>
    <row r="446" ht="14.25" customHeight="1">
      <c r="E446" s="43"/>
      <c r="I446" s="44"/>
    </row>
    <row r="447" ht="14.25" customHeight="1">
      <c r="E447" s="43"/>
      <c r="I447" s="44"/>
    </row>
    <row r="448" ht="14.25" customHeight="1">
      <c r="E448" s="43"/>
      <c r="I448" s="44"/>
    </row>
    <row r="449" ht="14.25" customHeight="1">
      <c r="E449" s="43"/>
      <c r="I449" s="44"/>
    </row>
    <row r="450" ht="14.25" customHeight="1">
      <c r="E450" s="43"/>
      <c r="I450" s="44"/>
    </row>
    <row r="451" ht="14.25" customHeight="1">
      <c r="E451" s="43"/>
      <c r="I451" s="44"/>
    </row>
    <row r="452" ht="14.25" customHeight="1">
      <c r="E452" s="43"/>
      <c r="I452" s="44"/>
    </row>
    <row r="453" ht="14.25" customHeight="1">
      <c r="E453" s="43"/>
      <c r="I453" s="44"/>
    </row>
    <row r="454" ht="14.25" customHeight="1">
      <c r="E454" s="43"/>
      <c r="I454" s="44"/>
    </row>
    <row r="455" ht="14.25" customHeight="1">
      <c r="E455" s="43"/>
      <c r="I455" s="44"/>
    </row>
    <row r="456" ht="14.25" customHeight="1">
      <c r="E456" s="43"/>
      <c r="I456" s="44"/>
    </row>
    <row r="457" ht="14.25" customHeight="1">
      <c r="E457" s="43"/>
      <c r="I457" s="44"/>
    </row>
    <row r="458" ht="14.25" customHeight="1">
      <c r="E458" s="43"/>
      <c r="I458" s="44"/>
    </row>
    <row r="459" ht="14.25" customHeight="1">
      <c r="E459" s="43"/>
      <c r="I459" s="44"/>
    </row>
    <row r="460" ht="14.25" customHeight="1">
      <c r="E460" s="43"/>
      <c r="I460" s="44"/>
    </row>
    <row r="461" ht="14.25" customHeight="1">
      <c r="E461" s="43"/>
      <c r="I461" s="44"/>
    </row>
    <row r="462" ht="14.25" customHeight="1">
      <c r="E462" s="43"/>
      <c r="I462" s="44"/>
    </row>
    <row r="463" ht="14.25" customHeight="1">
      <c r="E463" s="43"/>
      <c r="I463" s="44"/>
    </row>
    <row r="464" ht="14.25" customHeight="1">
      <c r="E464" s="43"/>
      <c r="I464" s="44"/>
    </row>
    <row r="465" ht="14.25" customHeight="1">
      <c r="E465" s="43"/>
      <c r="I465" s="44"/>
    </row>
    <row r="466" ht="14.25" customHeight="1">
      <c r="E466" s="43"/>
      <c r="I466" s="44"/>
    </row>
    <row r="467" ht="14.25" customHeight="1">
      <c r="E467" s="43"/>
      <c r="I467" s="44"/>
    </row>
    <row r="468" ht="14.25" customHeight="1">
      <c r="E468" s="43"/>
      <c r="I468" s="44"/>
    </row>
    <row r="469" ht="14.25" customHeight="1">
      <c r="E469" s="43"/>
      <c r="I469" s="44"/>
    </row>
    <row r="470" ht="14.25" customHeight="1">
      <c r="E470" s="43"/>
      <c r="I470" s="44"/>
    </row>
    <row r="471" ht="14.25" customHeight="1">
      <c r="E471" s="43"/>
      <c r="I471" s="44"/>
    </row>
    <row r="472" ht="14.25" customHeight="1">
      <c r="E472" s="43"/>
      <c r="I472" s="44"/>
    </row>
    <row r="473" ht="14.25" customHeight="1">
      <c r="E473" s="43"/>
      <c r="I473" s="44"/>
    </row>
    <row r="474" ht="14.25" customHeight="1">
      <c r="E474" s="43"/>
      <c r="I474" s="44"/>
    </row>
    <row r="475" ht="14.25" customHeight="1">
      <c r="E475" s="43"/>
      <c r="I475" s="44"/>
    </row>
    <row r="476" ht="14.25" customHeight="1">
      <c r="E476" s="43"/>
      <c r="I476" s="44"/>
    </row>
    <row r="477" ht="14.25" customHeight="1">
      <c r="E477" s="43"/>
      <c r="I477" s="44"/>
    </row>
    <row r="478" ht="14.25" customHeight="1">
      <c r="E478" s="43"/>
      <c r="I478" s="44"/>
    </row>
    <row r="479" ht="14.25" customHeight="1">
      <c r="E479" s="43"/>
      <c r="I479" s="44"/>
    </row>
    <row r="480" ht="14.25" customHeight="1">
      <c r="E480" s="43"/>
      <c r="I480" s="44"/>
    </row>
    <row r="481" ht="14.25" customHeight="1">
      <c r="E481" s="43"/>
      <c r="I481" s="44"/>
    </row>
    <row r="482" ht="14.25" customHeight="1">
      <c r="E482" s="43"/>
      <c r="I482" s="44"/>
    </row>
    <row r="483" ht="14.25" customHeight="1">
      <c r="E483" s="43"/>
      <c r="I483" s="44"/>
    </row>
    <row r="484" ht="14.25" customHeight="1">
      <c r="E484" s="43"/>
      <c r="I484" s="44"/>
    </row>
    <row r="485" ht="14.25" customHeight="1">
      <c r="E485" s="43"/>
      <c r="I485" s="44"/>
    </row>
    <row r="486" ht="14.25" customHeight="1">
      <c r="E486" s="43"/>
      <c r="I486" s="44"/>
    </row>
    <row r="487" ht="14.25" customHeight="1">
      <c r="E487" s="43"/>
      <c r="I487" s="44"/>
    </row>
    <row r="488" ht="14.25" customHeight="1">
      <c r="E488" s="43"/>
      <c r="I488" s="44"/>
    </row>
    <row r="489" ht="14.25" customHeight="1">
      <c r="E489" s="43"/>
      <c r="I489" s="44"/>
    </row>
    <row r="490" ht="14.25" customHeight="1">
      <c r="E490" s="43"/>
      <c r="I490" s="44"/>
    </row>
    <row r="491" ht="14.25" customHeight="1">
      <c r="E491" s="43"/>
      <c r="I491" s="44"/>
    </row>
    <row r="492" ht="14.25" customHeight="1">
      <c r="E492" s="43"/>
      <c r="I492" s="44"/>
    </row>
    <row r="493" ht="14.25" customHeight="1">
      <c r="E493" s="43"/>
      <c r="I493" s="44"/>
    </row>
    <row r="494" ht="14.25" customHeight="1">
      <c r="E494" s="43"/>
      <c r="I494" s="44"/>
    </row>
    <row r="495" ht="14.25" customHeight="1">
      <c r="E495" s="43"/>
      <c r="I495" s="44"/>
    </row>
    <row r="496" ht="14.25" customHeight="1">
      <c r="E496" s="43"/>
      <c r="I496" s="44"/>
    </row>
    <row r="497" ht="14.25" customHeight="1">
      <c r="E497" s="43"/>
      <c r="I497" s="44"/>
    </row>
    <row r="498" ht="14.25" customHeight="1">
      <c r="E498" s="43"/>
      <c r="I498" s="44"/>
    </row>
    <row r="499" ht="14.25" customHeight="1">
      <c r="E499" s="43"/>
      <c r="I499" s="44"/>
    </row>
    <row r="500" ht="14.25" customHeight="1">
      <c r="E500" s="43"/>
      <c r="I500" s="44"/>
    </row>
    <row r="501" ht="14.25" customHeight="1">
      <c r="E501" s="43"/>
      <c r="I501" s="44"/>
    </row>
    <row r="502" ht="14.25" customHeight="1">
      <c r="E502" s="43"/>
      <c r="I502" s="44"/>
    </row>
    <row r="503" ht="14.25" customHeight="1">
      <c r="E503" s="43"/>
      <c r="I503" s="44"/>
    </row>
    <row r="504" ht="14.25" customHeight="1">
      <c r="E504" s="43"/>
      <c r="I504" s="44"/>
    </row>
    <row r="505" ht="14.25" customHeight="1">
      <c r="E505" s="43"/>
      <c r="I505" s="44"/>
    </row>
    <row r="506" ht="14.25" customHeight="1">
      <c r="E506" s="43"/>
      <c r="I506" s="44"/>
    </row>
    <row r="507" ht="14.25" customHeight="1">
      <c r="E507" s="43"/>
      <c r="I507" s="44"/>
    </row>
    <row r="508" ht="14.25" customHeight="1">
      <c r="E508" s="43"/>
      <c r="I508" s="44"/>
    </row>
    <row r="509" ht="14.25" customHeight="1">
      <c r="E509" s="43"/>
      <c r="I509" s="44"/>
    </row>
    <row r="510" ht="14.25" customHeight="1">
      <c r="E510" s="43"/>
      <c r="I510" s="44"/>
    </row>
    <row r="511" ht="14.25" customHeight="1">
      <c r="E511" s="43"/>
      <c r="I511" s="44"/>
    </row>
    <row r="512" ht="14.25" customHeight="1">
      <c r="E512" s="43"/>
      <c r="I512" s="44"/>
    </row>
    <row r="513" ht="14.25" customHeight="1">
      <c r="E513" s="43"/>
      <c r="I513" s="44"/>
    </row>
    <row r="514" ht="14.25" customHeight="1">
      <c r="E514" s="43"/>
      <c r="I514" s="44"/>
    </row>
    <row r="515" ht="14.25" customHeight="1">
      <c r="E515" s="43"/>
      <c r="I515" s="44"/>
    </row>
    <row r="516" ht="14.25" customHeight="1">
      <c r="E516" s="43"/>
      <c r="I516" s="44"/>
    </row>
    <row r="517" ht="14.25" customHeight="1">
      <c r="E517" s="43"/>
      <c r="I517" s="44"/>
    </row>
    <row r="518" ht="14.25" customHeight="1">
      <c r="E518" s="43"/>
      <c r="I518" s="44"/>
    </row>
    <row r="519" ht="14.25" customHeight="1">
      <c r="E519" s="43"/>
      <c r="I519" s="44"/>
    </row>
    <row r="520" ht="14.25" customHeight="1">
      <c r="E520" s="43"/>
      <c r="I520" s="44"/>
    </row>
    <row r="521" ht="14.25" customHeight="1">
      <c r="E521" s="43"/>
      <c r="I521" s="44"/>
    </row>
    <row r="522" ht="14.25" customHeight="1">
      <c r="E522" s="43"/>
      <c r="I522" s="44"/>
    </row>
    <row r="523" ht="14.25" customHeight="1">
      <c r="E523" s="43"/>
      <c r="I523" s="44"/>
    </row>
    <row r="524" ht="14.25" customHeight="1">
      <c r="E524" s="43"/>
      <c r="I524" s="44"/>
    </row>
    <row r="525" ht="14.25" customHeight="1">
      <c r="E525" s="43"/>
      <c r="I525" s="44"/>
    </row>
    <row r="526" ht="14.25" customHeight="1">
      <c r="E526" s="43"/>
      <c r="I526" s="44"/>
    </row>
    <row r="527" ht="14.25" customHeight="1">
      <c r="E527" s="43"/>
      <c r="I527" s="44"/>
    </row>
    <row r="528" ht="14.25" customHeight="1">
      <c r="E528" s="43"/>
      <c r="I528" s="44"/>
    </row>
    <row r="529" ht="14.25" customHeight="1">
      <c r="E529" s="43"/>
      <c r="I529" s="44"/>
    </row>
    <row r="530" ht="14.25" customHeight="1">
      <c r="E530" s="43"/>
      <c r="I530" s="44"/>
    </row>
    <row r="531" ht="14.25" customHeight="1">
      <c r="E531" s="43"/>
      <c r="I531" s="44"/>
    </row>
    <row r="532" ht="14.25" customHeight="1">
      <c r="E532" s="43"/>
      <c r="I532" s="44"/>
    </row>
    <row r="533" ht="14.25" customHeight="1">
      <c r="E533" s="43"/>
      <c r="I533" s="44"/>
    </row>
    <row r="534" ht="14.25" customHeight="1">
      <c r="E534" s="43"/>
      <c r="I534" s="44"/>
    </row>
    <row r="535" ht="14.25" customHeight="1">
      <c r="E535" s="43"/>
      <c r="I535" s="44"/>
    </row>
    <row r="536" ht="14.25" customHeight="1">
      <c r="E536" s="43"/>
      <c r="I536" s="44"/>
    </row>
    <row r="537" ht="14.25" customHeight="1">
      <c r="E537" s="43"/>
      <c r="I537" s="44"/>
    </row>
    <row r="538" ht="14.25" customHeight="1">
      <c r="E538" s="43"/>
      <c r="I538" s="44"/>
    </row>
    <row r="539" ht="14.25" customHeight="1">
      <c r="E539" s="43"/>
      <c r="I539" s="44"/>
    </row>
    <row r="540" ht="14.25" customHeight="1">
      <c r="E540" s="43"/>
      <c r="I540" s="44"/>
    </row>
    <row r="541" ht="14.25" customHeight="1">
      <c r="E541" s="43"/>
      <c r="I541" s="44"/>
    </row>
    <row r="542" ht="14.25" customHeight="1">
      <c r="E542" s="43"/>
      <c r="I542" s="44"/>
    </row>
    <row r="543" ht="14.25" customHeight="1">
      <c r="E543" s="43"/>
      <c r="I543" s="44"/>
    </row>
    <row r="544" ht="14.25" customHeight="1">
      <c r="E544" s="43"/>
      <c r="I544" s="44"/>
    </row>
    <row r="545" ht="14.25" customHeight="1">
      <c r="E545" s="43"/>
      <c r="I545" s="44"/>
    </row>
    <row r="546" ht="14.25" customHeight="1">
      <c r="E546" s="43"/>
      <c r="I546" s="44"/>
    </row>
    <row r="547" ht="14.25" customHeight="1">
      <c r="E547" s="43"/>
      <c r="I547" s="44"/>
    </row>
    <row r="548" ht="14.25" customHeight="1">
      <c r="E548" s="43"/>
      <c r="I548" s="44"/>
    </row>
    <row r="549" ht="14.25" customHeight="1">
      <c r="E549" s="43"/>
      <c r="I549" s="44"/>
    </row>
    <row r="550" ht="14.25" customHeight="1">
      <c r="E550" s="43"/>
      <c r="I550" s="44"/>
    </row>
    <row r="551" ht="14.25" customHeight="1">
      <c r="E551" s="43"/>
      <c r="I551" s="44"/>
    </row>
    <row r="552" ht="14.25" customHeight="1">
      <c r="E552" s="43"/>
      <c r="I552" s="44"/>
    </row>
    <row r="553" ht="14.25" customHeight="1">
      <c r="E553" s="43"/>
      <c r="I553" s="44"/>
    </row>
    <row r="554" ht="14.25" customHeight="1">
      <c r="E554" s="43"/>
      <c r="I554" s="44"/>
    </row>
    <row r="555" ht="14.25" customHeight="1">
      <c r="E555" s="43"/>
      <c r="I555" s="44"/>
    </row>
    <row r="556" ht="14.25" customHeight="1">
      <c r="E556" s="43"/>
      <c r="I556" s="44"/>
    </row>
    <row r="557" ht="14.25" customHeight="1">
      <c r="E557" s="43"/>
      <c r="I557" s="44"/>
    </row>
    <row r="558" ht="14.25" customHeight="1">
      <c r="E558" s="43"/>
      <c r="I558" s="44"/>
    </row>
    <row r="559" ht="14.25" customHeight="1">
      <c r="E559" s="43"/>
      <c r="I559" s="44"/>
    </row>
    <row r="560" ht="14.25" customHeight="1">
      <c r="E560" s="43"/>
      <c r="I560" s="44"/>
    </row>
    <row r="561" ht="14.25" customHeight="1">
      <c r="E561" s="43"/>
      <c r="I561" s="44"/>
    </row>
    <row r="562" ht="14.25" customHeight="1">
      <c r="E562" s="43"/>
      <c r="I562" s="44"/>
    </row>
    <row r="563" ht="14.25" customHeight="1">
      <c r="E563" s="43"/>
      <c r="I563" s="44"/>
    </row>
    <row r="564" ht="14.25" customHeight="1">
      <c r="E564" s="43"/>
      <c r="I564" s="44"/>
    </row>
    <row r="565" ht="14.25" customHeight="1">
      <c r="E565" s="43"/>
      <c r="I565" s="44"/>
    </row>
    <row r="566" ht="14.25" customHeight="1">
      <c r="E566" s="43"/>
      <c r="I566" s="44"/>
    </row>
    <row r="567" ht="14.25" customHeight="1">
      <c r="E567" s="43"/>
      <c r="I567" s="44"/>
    </row>
    <row r="568" ht="14.25" customHeight="1">
      <c r="E568" s="43"/>
      <c r="I568" s="44"/>
    </row>
    <row r="569" ht="14.25" customHeight="1">
      <c r="E569" s="43"/>
      <c r="I569" s="44"/>
    </row>
    <row r="570" ht="14.25" customHeight="1">
      <c r="E570" s="43"/>
      <c r="I570" s="44"/>
    </row>
    <row r="571" ht="14.25" customHeight="1">
      <c r="E571" s="43"/>
      <c r="I571" s="44"/>
    </row>
    <row r="572" ht="14.25" customHeight="1">
      <c r="E572" s="43"/>
      <c r="I572" s="44"/>
    </row>
    <row r="573" ht="14.25" customHeight="1">
      <c r="E573" s="43"/>
      <c r="I573" s="44"/>
    </row>
    <row r="574" ht="14.25" customHeight="1">
      <c r="E574" s="43"/>
      <c r="I574" s="44"/>
    </row>
    <row r="575" ht="14.25" customHeight="1">
      <c r="E575" s="43"/>
      <c r="I575" s="44"/>
    </row>
    <row r="576" ht="14.25" customHeight="1">
      <c r="E576" s="43"/>
      <c r="I576" s="44"/>
    </row>
    <row r="577" ht="14.25" customHeight="1">
      <c r="E577" s="43"/>
      <c r="I577" s="44"/>
    </row>
    <row r="578" ht="14.25" customHeight="1">
      <c r="E578" s="43"/>
      <c r="I578" s="44"/>
    </row>
    <row r="579" ht="14.25" customHeight="1">
      <c r="E579" s="43"/>
      <c r="I579" s="44"/>
    </row>
    <row r="580" ht="14.25" customHeight="1">
      <c r="E580" s="43"/>
      <c r="I580" s="44"/>
    </row>
    <row r="581" ht="14.25" customHeight="1">
      <c r="E581" s="43"/>
      <c r="I581" s="44"/>
    </row>
    <row r="582" ht="14.25" customHeight="1">
      <c r="E582" s="43"/>
      <c r="I582" s="44"/>
    </row>
    <row r="583" ht="14.25" customHeight="1">
      <c r="E583" s="43"/>
      <c r="I583" s="44"/>
    </row>
    <row r="584" ht="14.25" customHeight="1">
      <c r="E584" s="43"/>
      <c r="I584" s="44"/>
    </row>
    <row r="585" ht="14.25" customHeight="1">
      <c r="E585" s="43"/>
      <c r="I585" s="44"/>
    </row>
    <row r="586" ht="14.25" customHeight="1">
      <c r="E586" s="43"/>
      <c r="I586" s="44"/>
    </row>
    <row r="587" ht="14.25" customHeight="1">
      <c r="E587" s="43"/>
      <c r="I587" s="44"/>
    </row>
    <row r="588" ht="14.25" customHeight="1">
      <c r="E588" s="43"/>
      <c r="I588" s="44"/>
    </row>
    <row r="589" ht="14.25" customHeight="1">
      <c r="E589" s="43"/>
      <c r="I589" s="44"/>
    </row>
    <row r="590" ht="14.25" customHeight="1">
      <c r="E590" s="43"/>
      <c r="I590" s="44"/>
    </row>
    <row r="591" ht="14.25" customHeight="1">
      <c r="E591" s="43"/>
      <c r="I591" s="44"/>
    </row>
    <row r="592" ht="14.25" customHeight="1">
      <c r="E592" s="43"/>
      <c r="I592" s="44"/>
    </row>
    <row r="593" ht="14.25" customHeight="1">
      <c r="E593" s="43"/>
      <c r="I593" s="44"/>
    </row>
    <row r="594" ht="14.25" customHeight="1">
      <c r="E594" s="43"/>
      <c r="I594" s="44"/>
    </row>
    <row r="595" ht="14.25" customHeight="1">
      <c r="E595" s="43"/>
      <c r="I595" s="44"/>
    </row>
    <row r="596" ht="14.25" customHeight="1">
      <c r="E596" s="43"/>
      <c r="I596" s="44"/>
    </row>
    <row r="597" ht="14.25" customHeight="1">
      <c r="E597" s="43"/>
      <c r="I597" s="44"/>
    </row>
    <row r="598" ht="14.25" customHeight="1">
      <c r="E598" s="43"/>
      <c r="I598" s="44"/>
    </row>
    <row r="599" ht="14.25" customHeight="1">
      <c r="E599" s="43"/>
      <c r="I599" s="44"/>
    </row>
    <row r="600" ht="14.25" customHeight="1">
      <c r="E600" s="43"/>
      <c r="I600" s="44"/>
    </row>
    <row r="601" ht="14.25" customHeight="1">
      <c r="E601" s="43"/>
      <c r="I601" s="44"/>
    </row>
    <row r="602" ht="14.25" customHeight="1">
      <c r="E602" s="43"/>
      <c r="I602" s="44"/>
    </row>
    <row r="603" ht="14.25" customHeight="1">
      <c r="E603" s="43"/>
      <c r="I603" s="44"/>
    </row>
    <row r="604" ht="14.25" customHeight="1">
      <c r="E604" s="43"/>
      <c r="I604" s="44"/>
    </row>
    <row r="605" ht="14.25" customHeight="1">
      <c r="E605" s="43"/>
      <c r="I605" s="44"/>
    </row>
    <row r="606" ht="14.25" customHeight="1">
      <c r="E606" s="43"/>
      <c r="I606" s="44"/>
    </row>
    <row r="607" ht="14.25" customHeight="1">
      <c r="E607" s="43"/>
      <c r="I607" s="44"/>
    </row>
    <row r="608" ht="14.25" customHeight="1">
      <c r="E608" s="43"/>
      <c r="I608" s="44"/>
    </row>
    <row r="609" ht="14.25" customHeight="1">
      <c r="E609" s="43"/>
      <c r="I609" s="44"/>
    </row>
    <row r="610" ht="14.25" customHeight="1">
      <c r="E610" s="43"/>
      <c r="I610" s="44"/>
    </row>
    <row r="611" ht="14.25" customHeight="1">
      <c r="E611" s="43"/>
      <c r="I611" s="44"/>
    </row>
    <row r="612" ht="14.25" customHeight="1">
      <c r="E612" s="43"/>
      <c r="I612" s="44"/>
    </row>
    <row r="613" ht="14.25" customHeight="1">
      <c r="E613" s="43"/>
      <c r="I613" s="44"/>
    </row>
    <row r="614" ht="14.25" customHeight="1">
      <c r="E614" s="43"/>
      <c r="I614" s="44"/>
    </row>
    <row r="615" ht="14.25" customHeight="1">
      <c r="E615" s="43"/>
      <c r="I615" s="44"/>
    </row>
    <row r="616" ht="14.25" customHeight="1">
      <c r="E616" s="43"/>
      <c r="I616" s="44"/>
    </row>
    <row r="617" ht="14.25" customHeight="1">
      <c r="E617" s="43"/>
      <c r="I617" s="44"/>
    </row>
    <row r="618" ht="14.25" customHeight="1">
      <c r="E618" s="43"/>
      <c r="I618" s="44"/>
    </row>
    <row r="619" ht="14.25" customHeight="1">
      <c r="E619" s="43"/>
      <c r="I619" s="44"/>
    </row>
    <row r="620" ht="14.25" customHeight="1">
      <c r="E620" s="43"/>
      <c r="I620" s="44"/>
    </row>
    <row r="621" ht="14.25" customHeight="1">
      <c r="E621" s="43"/>
      <c r="I621" s="44"/>
    </row>
    <row r="622" ht="14.25" customHeight="1">
      <c r="E622" s="43"/>
      <c r="I622" s="44"/>
    </row>
    <row r="623" ht="14.25" customHeight="1">
      <c r="E623" s="43"/>
      <c r="I623" s="44"/>
    </row>
    <row r="624" ht="14.25" customHeight="1">
      <c r="E624" s="43"/>
      <c r="I624" s="44"/>
    </row>
    <row r="625" ht="14.25" customHeight="1">
      <c r="E625" s="43"/>
      <c r="I625" s="44"/>
    </row>
    <row r="626" ht="14.25" customHeight="1">
      <c r="E626" s="43"/>
      <c r="I626" s="44"/>
    </row>
    <row r="627" ht="14.25" customHeight="1">
      <c r="E627" s="43"/>
      <c r="I627" s="44"/>
    </row>
    <row r="628" ht="14.25" customHeight="1">
      <c r="E628" s="43"/>
      <c r="I628" s="44"/>
    </row>
    <row r="629" ht="14.25" customHeight="1">
      <c r="E629" s="43"/>
      <c r="I629" s="44"/>
    </row>
    <row r="630" ht="14.25" customHeight="1">
      <c r="E630" s="43"/>
      <c r="I630" s="44"/>
    </row>
    <row r="631" ht="14.25" customHeight="1">
      <c r="E631" s="43"/>
      <c r="I631" s="44"/>
    </row>
    <row r="632" ht="14.25" customHeight="1">
      <c r="E632" s="43"/>
      <c r="I632" s="44"/>
    </row>
    <row r="633" ht="14.25" customHeight="1">
      <c r="E633" s="43"/>
      <c r="I633" s="44"/>
    </row>
    <row r="634" ht="14.25" customHeight="1">
      <c r="E634" s="43"/>
      <c r="I634" s="44"/>
    </row>
    <row r="635" ht="14.25" customHeight="1">
      <c r="E635" s="43"/>
      <c r="I635" s="44"/>
    </row>
    <row r="636" ht="14.25" customHeight="1">
      <c r="E636" s="43"/>
      <c r="I636" s="44"/>
    </row>
    <row r="637" ht="14.25" customHeight="1">
      <c r="E637" s="43"/>
      <c r="I637" s="44"/>
    </row>
    <row r="638" ht="14.25" customHeight="1">
      <c r="E638" s="43"/>
      <c r="I638" s="44"/>
    </row>
    <row r="639" ht="14.25" customHeight="1">
      <c r="E639" s="43"/>
      <c r="I639" s="44"/>
    </row>
    <row r="640" ht="14.25" customHeight="1">
      <c r="E640" s="43"/>
      <c r="I640" s="44"/>
    </row>
    <row r="641" ht="14.25" customHeight="1">
      <c r="E641" s="43"/>
      <c r="I641" s="44"/>
    </row>
    <row r="642" ht="14.25" customHeight="1">
      <c r="E642" s="43"/>
      <c r="I642" s="44"/>
    </row>
    <row r="643" ht="14.25" customHeight="1">
      <c r="E643" s="43"/>
      <c r="I643" s="44"/>
    </row>
    <row r="644" ht="14.25" customHeight="1">
      <c r="E644" s="43"/>
      <c r="I644" s="44"/>
    </row>
    <row r="645" ht="14.25" customHeight="1">
      <c r="E645" s="43"/>
      <c r="I645" s="44"/>
    </row>
    <row r="646" ht="14.25" customHeight="1">
      <c r="E646" s="43"/>
      <c r="I646" s="44"/>
    </row>
    <row r="647" ht="14.25" customHeight="1">
      <c r="E647" s="43"/>
      <c r="I647" s="44"/>
    </row>
    <row r="648" ht="14.25" customHeight="1">
      <c r="E648" s="43"/>
      <c r="I648" s="44"/>
    </row>
    <row r="649" ht="14.25" customHeight="1">
      <c r="E649" s="43"/>
      <c r="I649" s="44"/>
    </row>
    <row r="650" ht="14.25" customHeight="1">
      <c r="E650" s="43"/>
      <c r="I650" s="44"/>
    </row>
    <row r="651" ht="14.25" customHeight="1">
      <c r="E651" s="43"/>
      <c r="I651" s="44"/>
    </row>
    <row r="652" ht="14.25" customHeight="1">
      <c r="E652" s="43"/>
      <c r="I652" s="44"/>
    </row>
    <row r="653" ht="14.25" customHeight="1">
      <c r="E653" s="43"/>
      <c r="I653" s="44"/>
    </row>
    <row r="654" ht="14.25" customHeight="1">
      <c r="E654" s="43"/>
      <c r="I654" s="44"/>
    </row>
    <row r="655" ht="14.25" customHeight="1">
      <c r="E655" s="43"/>
      <c r="I655" s="44"/>
    </row>
    <row r="656" ht="14.25" customHeight="1">
      <c r="E656" s="43"/>
      <c r="I656" s="44"/>
    </row>
    <row r="657" ht="14.25" customHeight="1">
      <c r="E657" s="43"/>
      <c r="I657" s="44"/>
    </row>
    <row r="658" ht="14.25" customHeight="1">
      <c r="E658" s="43"/>
      <c r="I658" s="44"/>
    </row>
    <row r="659" ht="14.25" customHeight="1">
      <c r="E659" s="43"/>
      <c r="I659" s="44"/>
    </row>
    <row r="660" ht="14.25" customHeight="1">
      <c r="E660" s="43"/>
      <c r="I660" s="44"/>
    </row>
    <row r="661" ht="14.25" customHeight="1">
      <c r="E661" s="43"/>
      <c r="I661" s="44"/>
    </row>
    <row r="662" ht="14.25" customHeight="1">
      <c r="E662" s="43"/>
      <c r="I662" s="44"/>
    </row>
    <row r="663" ht="14.25" customHeight="1">
      <c r="E663" s="43"/>
      <c r="I663" s="44"/>
    </row>
    <row r="664" ht="14.25" customHeight="1">
      <c r="E664" s="43"/>
      <c r="I664" s="44"/>
    </row>
    <row r="665" ht="14.25" customHeight="1">
      <c r="E665" s="43"/>
      <c r="I665" s="44"/>
    </row>
    <row r="666" ht="14.25" customHeight="1">
      <c r="E666" s="43"/>
      <c r="I666" s="44"/>
    </row>
    <row r="667" ht="14.25" customHeight="1">
      <c r="E667" s="43"/>
      <c r="I667" s="44"/>
    </row>
    <row r="668" ht="14.25" customHeight="1">
      <c r="E668" s="43"/>
      <c r="I668" s="44"/>
    </row>
    <row r="669" ht="14.25" customHeight="1">
      <c r="E669" s="43"/>
      <c r="I669" s="44"/>
    </row>
    <row r="670" ht="14.25" customHeight="1">
      <c r="E670" s="43"/>
      <c r="I670" s="44"/>
    </row>
    <row r="671" ht="14.25" customHeight="1">
      <c r="E671" s="43"/>
      <c r="I671" s="44"/>
    </row>
    <row r="672" ht="14.25" customHeight="1">
      <c r="E672" s="43"/>
      <c r="I672" s="44"/>
    </row>
    <row r="673" ht="14.25" customHeight="1">
      <c r="E673" s="43"/>
      <c r="I673" s="44"/>
    </row>
    <row r="674" ht="14.25" customHeight="1">
      <c r="E674" s="43"/>
      <c r="I674" s="44"/>
    </row>
    <row r="675" ht="14.25" customHeight="1">
      <c r="E675" s="43"/>
      <c r="I675" s="44"/>
    </row>
    <row r="676" ht="14.25" customHeight="1">
      <c r="E676" s="43"/>
      <c r="I676" s="44"/>
    </row>
    <row r="677" ht="14.25" customHeight="1">
      <c r="E677" s="43"/>
      <c r="I677" s="44"/>
    </row>
    <row r="678" ht="14.25" customHeight="1">
      <c r="E678" s="43"/>
      <c r="I678" s="44"/>
    </row>
    <row r="679" ht="14.25" customHeight="1">
      <c r="E679" s="43"/>
      <c r="I679" s="44"/>
    </row>
    <row r="680" ht="14.25" customHeight="1">
      <c r="E680" s="43"/>
      <c r="I680" s="44"/>
    </row>
    <row r="681" ht="14.25" customHeight="1">
      <c r="E681" s="43"/>
      <c r="I681" s="44"/>
    </row>
    <row r="682" ht="14.25" customHeight="1">
      <c r="E682" s="43"/>
      <c r="I682" s="44"/>
    </row>
    <row r="683" ht="14.25" customHeight="1">
      <c r="E683" s="43"/>
      <c r="I683" s="44"/>
    </row>
    <row r="684" ht="14.25" customHeight="1">
      <c r="E684" s="43"/>
      <c r="I684" s="44"/>
    </row>
    <row r="685" ht="14.25" customHeight="1">
      <c r="E685" s="43"/>
      <c r="I685" s="44"/>
    </row>
    <row r="686" ht="14.25" customHeight="1">
      <c r="E686" s="43"/>
      <c r="I686" s="44"/>
    </row>
    <row r="687" ht="14.25" customHeight="1">
      <c r="E687" s="43"/>
      <c r="I687" s="44"/>
    </row>
    <row r="688" ht="14.25" customHeight="1">
      <c r="E688" s="43"/>
      <c r="I688" s="44"/>
    </row>
    <row r="689" ht="14.25" customHeight="1">
      <c r="E689" s="43"/>
      <c r="I689" s="44"/>
    </row>
    <row r="690" ht="14.25" customHeight="1">
      <c r="E690" s="43"/>
      <c r="I690" s="44"/>
    </row>
    <row r="691" ht="14.25" customHeight="1">
      <c r="E691" s="43"/>
      <c r="I691" s="44"/>
    </row>
    <row r="692" ht="14.25" customHeight="1">
      <c r="E692" s="43"/>
      <c r="I692" s="44"/>
    </row>
    <row r="693" ht="14.25" customHeight="1">
      <c r="E693" s="43"/>
      <c r="I693" s="44"/>
    </row>
    <row r="694" ht="14.25" customHeight="1">
      <c r="E694" s="43"/>
      <c r="I694" s="44"/>
    </row>
    <row r="695" ht="14.25" customHeight="1">
      <c r="E695" s="43"/>
      <c r="I695" s="44"/>
    </row>
    <row r="696" ht="14.25" customHeight="1">
      <c r="E696" s="43"/>
      <c r="I696" s="44"/>
    </row>
    <row r="697" ht="14.25" customHeight="1">
      <c r="E697" s="43"/>
      <c r="I697" s="44"/>
    </row>
    <row r="698" ht="14.25" customHeight="1">
      <c r="E698" s="43"/>
      <c r="I698" s="44"/>
    </row>
    <row r="699" ht="14.25" customHeight="1">
      <c r="E699" s="43"/>
      <c r="I699" s="44"/>
    </row>
    <row r="700" ht="14.25" customHeight="1">
      <c r="E700" s="43"/>
      <c r="I700" s="44"/>
    </row>
    <row r="701" ht="14.25" customHeight="1">
      <c r="E701" s="43"/>
      <c r="I701" s="44"/>
    </row>
    <row r="702" ht="14.25" customHeight="1">
      <c r="E702" s="43"/>
      <c r="I702" s="44"/>
    </row>
    <row r="703" ht="14.25" customHeight="1">
      <c r="E703" s="43"/>
      <c r="I703" s="44"/>
    </row>
    <row r="704" ht="14.25" customHeight="1">
      <c r="E704" s="43"/>
      <c r="I704" s="44"/>
    </row>
    <row r="705" ht="14.25" customHeight="1">
      <c r="E705" s="43"/>
      <c r="I705" s="44"/>
    </row>
    <row r="706" ht="14.25" customHeight="1">
      <c r="E706" s="43"/>
      <c r="I706" s="44"/>
    </row>
    <row r="707" ht="14.25" customHeight="1">
      <c r="E707" s="43"/>
      <c r="I707" s="44"/>
    </row>
    <row r="708" ht="14.25" customHeight="1">
      <c r="E708" s="43"/>
      <c r="I708" s="44"/>
    </row>
    <row r="709" ht="14.25" customHeight="1">
      <c r="E709" s="43"/>
      <c r="I709" s="44"/>
    </row>
    <row r="710" ht="14.25" customHeight="1">
      <c r="E710" s="43"/>
      <c r="I710" s="44"/>
    </row>
    <row r="711" ht="14.25" customHeight="1">
      <c r="E711" s="43"/>
      <c r="I711" s="44"/>
    </row>
    <row r="712" ht="14.25" customHeight="1">
      <c r="E712" s="43"/>
      <c r="I712" s="44"/>
    </row>
    <row r="713" ht="14.25" customHeight="1">
      <c r="E713" s="43"/>
      <c r="I713" s="44"/>
    </row>
    <row r="714" ht="14.25" customHeight="1">
      <c r="E714" s="43"/>
      <c r="I714" s="44"/>
    </row>
    <row r="715" ht="14.25" customHeight="1">
      <c r="E715" s="43"/>
      <c r="I715" s="44"/>
    </row>
    <row r="716" ht="14.25" customHeight="1">
      <c r="E716" s="43"/>
      <c r="I716" s="44"/>
    </row>
    <row r="717" ht="14.25" customHeight="1">
      <c r="E717" s="43"/>
      <c r="I717" s="44"/>
    </row>
    <row r="718" ht="14.25" customHeight="1">
      <c r="E718" s="43"/>
      <c r="I718" s="44"/>
    </row>
    <row r="719" ht="14.25" customHeight="1">
      <c r="E719" s="43"/>
      <c r="I719" s="44"/>
    </row>
    <row r="720" ht="14.25" customHeight="1">
      <c r="E720" s="43"/>
      <c r="I720" s="44"/>
    </row>
    <row r="721" ht="14.25" customHeight="1">
      <c r="E721" s="43"/>
      <c r="I721" s="44"/>
    </row>
    <row r="722" ht="14.25" customHeight="1">
      <c r="E722" s="43"/>
      <c r="I722" s="44"/>
    </row>
    <row r="723" ht="14.25" customHeight="1">
      <c r="E723" s="43"/>
      <c r="I723" s="44"/>
    </row>
    <row r="724" ht="14.25" customHeight="1">
      <c r="E724" s="43"/>
      <c r="I724" s="44"/>
    </row>
    <row r="725" ht="14.25" customHeight="1">
      <c r="E725" s="43"/>
      <c r="I725" s="44"/>
    </row>
    <row r="726" ht="14.25" customHeight="1">
      <c r="E726" s="43"/>
      <c r="I726" s="44"/>
    </row>
    <row r="727" ht="14.25" customHeight="1">
      <c r="E727" s="43"/>
      <c r="I727" s="44"/>
    </row>
    <row r="728" ht="14.25" customHeight="1">
      <c r="E728" s="43"/>
      <c r="I728" s="44"/>
    </row>
    <row r="729" ht="14.25" customHeight="1">
      <c r="E729" s="43"/>
      <c r="I729" s="44"/>
    </row>
    <row r="730" ht="14.25" customHeight="1">
      <c r="E730" s="43"/>
      <c r="I730" s="44"/>
    </row>
    <row r="731" ht="14.25" customHeight="1">
      <c r="E731" s="43"/>
      <c r="I731" s="44"/>
    </row>
    <row r="732" ht="14.25" customHeight="1">
      <c r="E732" s="43"/>
      <c r="I732" s="44"/>
    </row>
    <row r="733" ht="14.25" customHeight="1">
      <c r="E733" s="43"/>
      <c r="I733" s="44"/>
    </row>
    <row r="734" ht="14.25" customHeight="1">
      <c r="E734" s="43"/>
      <c r="I734" s="44"/>
    </row>
    <row r="735" ht="14.25" customHeight="1">
      <c r="E735" s="43"/>
      <c r="I735" s="44"/>
    </row>
    <row r="736" ht="14.25" customHeight="1">
      <c r="E736" s="43"/>
      <c r="I736" s="44"/>
    </row>
    <row r="737" ht="14.25" customHeight="1">
      <c r="E737" s="43"/>
      <c r="I737" s="44"/>
    </row>
    <row r="738" ht="14.25" customHeight="1">
      <c r="E738" s="43"/>
      <c r="I738" s="44"/>
    </row>
    <row r="739" ht="14.25" customHeight="1">
      <c r="E739" s="43"/>
      <c r="I739" s="44"/>
    </row>
    <row r="740" ht="14.25" customHeight="1">
      <c r="E740" s="43"/>
      <c r="I740" s="44"/>
    </row>
    <row r="741" ht="14.25" customHeight="1">
      <c r="E741" s="43"/>
      <c r="I741" s="44"/>
    </row>
    <row r="742" ht="14.25" customHeight="1">
      <c r="E742" s="43"/>
      <c r="I742" s="44"/>
    </row>
    <row r="743" ht="14.25" customHeight="1">
      <c r="E743" s="43"/>
      <c r="I743" s="44"/>
    </row>
    <row r="744" ht="14.25" customHeight="1">
      <c r="E744" s="43"/>
      <c r="I744" s="44"/>
    </row>
    <row r="745" ht="14.25" customHeight="1">
      <c r="E745" s="43"/>
      <c r="I745" s="44"/>
    </row>
    <row r="746" ht="14.25" customHeight="1">
      <c r="E746" s="43"/>
      <c r="I746" s="44"/>
    </row>
    <row r="747" ht="14.25" customHeight="1">
      <c r="E747" s="43"/>
      <c r="I747" s="44"/>
    </row>
    <row r="748" ht="14.25" customHeight="1">
      <c r="E748" s="43"/>
      <c r="I748" s="44"/>
    </row>
    <row r="749" ht="14.25" customHeight="1">
      <c r="E749" s="43"/>
      <c r="I749" s="44"/>
    </row>
    <row r="750" ht="14.25" customHeight="1">
      <c r="E750" s="43"/>
      <c r="I750" s="44"/>
    </row>
    <row r="751" ht="14.25" customHeight="1">
      <c r="E751" s="43"/>
      <c r="I751" s="44"/>
    </row>
    <row r="752" ht="14.25" customHeight="1">
      <c r="E752" s="43"/>
      <c r="I752" s="44"/>
    </row>
    <row r="753" ht="14.25" customHeight="1">
      <c r="E753" s="43"/>
      <c r="I753" s="44"/>
    </row>
    <row r="754" ht="14.25" customHeight="1">
      <c r="E754" s="43"/>
      <c r="I754" s="44"/>
    </row>
    <row r="755" ht="14.25" customHeight="1">
      <c r="E755" s="43"/>
      <c r="I755" s="44"/>
    </row>
    <row r="756" ht="14.25" customHeight="1">
      <c r="E756" s="43"/>
      <c r="I756" s="44"/>
    </row>
    <row r="757" ht="14.25" customHeight="1">
      <c r="E757" s="43"/>
      <c r="I757" s="44"/>
    </row>
    <row r="758" ht="14.25" customHeight="1">
      <c r="E758" s="43"/>
      <c r="I758" s="44"/>
    </row>
    <row r="759" ht="14.25" customHeight="1">
      <c r="E759" s="43"/>
      <c r="I759" s="44"/>
    </row>
    <row r="760" ht="14.25" customHeight="1">
      <c r="E760" s="43"/>
      <c r="I760" s="44"/>
    </row>
    <row r="761" ht="14.25" customHeight="1">
      <c r="E761" s="43"/>
      <c r="I761" s="44"/>
    </row>
    <row r="762" ht="14.25" customHeight="1">
      <c r="E762" s="43"/>
      <c r="I762" s="44"/>
    </row>
    <row r="763" ht="14.25" customHeight="1">
      <c r="E763" s="43"/>
      <c r="I763" s="44"/>
    </row>
    <row r="764" ht="14.25" customHeight="1">
      <c r="E764" s="43"/>
      <c r="I764" s="44"/>
    </row>
    <row r="765" ht="14.25" customHeight="1">
      <c r="E765" s="43"/>
      <c r="I765" s="44"/>
    </row>
    <row r="766" ht="14.25" customHeight="1">
      <c r="E766" s="43"/>
      <c r="I766" s="44"/>
    </row>
    <row r="767" ht="14.25" customHeight="1">
      <c r="E767" s="43"/>
      <c r="I767" s="44"/>
    </row>
    <row r="768" ht="14.25" customHeight="1">
      <c r="E768" s="43"/>
      <c r="I768" s="44"/>
    </row>
    <row r="769" ht="14.25" customHeight="1">
      <c r="E769" s="43"/>
      <c r="I769" s="44"/>
    </row>
    <row r="770" ht="14.25" customHeight="1">
      <c r="E770" s="43"/>
      <c r="I770" s="44"/>
    </row>
    <row r="771" ht="14.25" customHeight="1">
      <c r="E771" s="43"/>
      <c r="I771" s="44"/>
    </row>
    <row r="772" ht="14.25" customHeight="1">
      <c r="E772" s="43"/>
      <c r="I772" s="44"/>
    </row>
    <row r="773" ht="14.25" customHeight="1">
      <c r="E773" s="43"/>
      <c r="I773" s="44"/>
    </row>
    <row r="774" ht="14.25" customHeight="1">
      <c r="E774" s="43"/>
      <c r="I774" s="44"/>
    </row>
    <row r="775" ht="14.25" customHeight="1">
      <c r="E775" s="43"/>
      <c r="I775" s="44"/>
    </row>
    <row r="776" ht="14.25" customHeight="1">
      <c r="E776" s="43"/>
      <c r="I776" s="44"/>
    </row>
    <row r="777" ht="14.25" customHeight="1">
      <c r="E777" s="43"/>
      <c r="I777" s="44"/>
    </row>
    <row r="778" ht="14.25" customHeight="1">
      <c r="E778" s="43"/>
      <c r="I778" s="44"/>
    </row>
    <row r="779" ht="14.25" customHeight="1">
      <c r="E779" s="43"/>
      <c r="I779" s="44"/>
    </row>
    <row r="780" ht="14.25" customHeight="1">
      <c r="E780" s="43"/>
      <c r="I780" s="44"/>
    </row>
    <row r="781" ht="14.25" customHeight="1">
      <c r="E781" s="43"/>
      <c r="I781" s="44"/>
    </row>
    <row r="782" ht="14.25" customHeight="1">
      <c r="E782" s="43"/>
      <c r="I782" s="44"/>
    </row>
    <row r="783" ht="14.25" customHeight="1">
      <c r="E783" s="43"/>
      <c r="I783" s="44"/>
    </row>
    <row r="784" ht="14.25" customHeight="1">
      <c r="E784" s="43"/>
      <c r="I784" s="44"/>
    </row>
    <row r="785" ht="14.25" customHeight="1">
      <c r="E785" s="43"/>
      <c r="I785" s="44"/>
    </row>
    <row r="786" ht="14.25" customHeight="1">
      <c r="E786" s="43"/>
      <c r="I786" s="44"/>
    </row>
    <row r="787" ht="14.25" customHeight="1">
      <c r="E787" s="43"/>
      <c r="I787" s="44"/>
    </row>
    <row r="788" ht="14.25" customHeight="1">
      <c r="E788" s="43"/>
      <c r="I788" s="44"/>
    </row>
    <row r="789" ht="14.25" customHeight="1">
      <c r="E789" s="43"/>
      <c r="I789" s="44"/>
    </row>
    <row r="790" ht="14.25" customHeight="1">
      <c r="E790" s="43"/>
      <c r="I790" s="44"/>
    </row>
    <row r="791" ht="14.25" customHeight="1">
      <c r="E791" s="43"/>
      <c r="I791" s="44"/>
    </row>
    <row r="792" ht="14.25" customHeight="1">
      <c r="E792" s="43"/>
      <c r="I792" s="44"/>
    </row>
    <row r="793" ht="14.25" customHeight="1">
      <c r="E793" s="43"/>
      <c r="I793" s="44"/>
    </row>
    <row r="794" ht="14.25" customHeight="1">
      <c r="E794" s="43"/>
      <c r="I794" s="44"/>
    </row>
    <row r="795" ht="14.25" customHeight="1">
      <c r="E795" s="43"/>
      <c r="I795" s="44"/>
    </row>
    <row r="796" ht="14.25" customHeight="1">
      <c r="E796" s="43"/>
      <c r="I796" s="44"/>
    </row>
    <row r="797" ht="14.25" customHeight="1">
      <c r="E797" s="43"/>
      <c r="I797" s="44"/>
    </row>
    <row r="798" ht="14.25" customHeight="1">
      <c r="E798" s="43"/>
      <c r="I798" s="44"/>
    </row>
    <row r="799" ht="14.25" customHeight="1">
      <c r="E799" s="43"/>
      <c r="I799" s="44"/>
    </row>
    <row r="800" ht="14.25" customHeight="1">
      <c r="E800" s="43"/>
      <c r="I800" s="44"/>
    </row>
    <row r="801" ht="14.25" customHeight="1">
      <c r="E801" s="43"/>
      <c r="I801" s="44"/>
    </row>
    <row r="802" ht="14.25" customHeight="1">
      <c r="E802" s="43"/>
      <c r="I802" s="44"/>
    </row>
    <row r="803" ht="14.25" customHeight="1">
      <c r="E803" s="43"/>
      <c r="I803" s="44"/>
    </row>
    <row r="804" ht="14.25" customHeight="1">
      <c r="E804" s="43"/>
      <c r="I804" s="44"/>
    </row>
    <row r="805" ht="14.25" customHeight="1">
      <c r="E805" s="43"/>
      <c r="I805" s="44"/>
    </row>
    <row r="806" ht="14.25" customHeight="1">
      <c r="E806" s="43"/>
      <c r="I806" s="44"/>
    </row>
    <row r="807" ht="14.25" customHeight="1">
      <c r="E807" s="43"/>
      <c r="I807" s="44"/>
    </row>
    <row r="808" ht="14.25" customHeight="1">
      <c r="E808" s="43"/>
      <c r="I808" s="44"/>
    </row>
    <row r="809" ht="14.25" customHeight="1">
      <c r="E809" s="43"/>
      <c r="I809" s="44"/>
    </row>
    <row r="810" ht="14.25" customHeight="1">
      <c r="E810" s="43"/>
      <c r="I810" s="44"/>
    </row>
    <row r="811" ht="14.25" customHeight="1">
      <c r="E811" s="43"/>
      <c r="I811" s="44"/>
    </row>
    <row r="812" ht="14.25" customHeight="1">
      <c r="E812" s="43"/>
      <c r="I812" s="44"/>
    </row>
    <row r="813" ht="14.25" customHeight="1">
      <c r="E813" s="43"/>
      <c r="I813" s="44"/>
    </row>
    <row r="814" ht="14.25" customHeight="1">
      <c r="E814" s="43"/>
      <c r="I814" s="44"/>
    </row>
    <row r="815" ht="14.25" customHeight="1">
      <c r="E815" s="43"/>
      <c r="I815" s="44"/>
    </row>
    <row r="816" ht="14.25" customHeight="1">
      <c r="E816" s="43"/>
      <c r="I816" s="44"/>
    </row>
    <row r="817" ht="14.25" customHeight="1">
      <c r="E817" s="43"/>
      <c r="I817" s="44"/>
    </row>
    <row r="818" ht="14.25" customHeight="1">
      <c r="E818" s="43"/>
      <c r="I818" s="44"/>
    </row>
    <row r="819" ht="14.25" customHeight="1">
      <c r="E819" s="43"/>
      <c r="I819" s="44"/>
    </row>
    <row r="820" ht="14.25" customHeight="1">
      <c r="E820" s="43"/>
      <c r="I820" s="44"/>
    </row>
    <row r="821" ht="14.25" customHeight="1">
      <c r="E821" s="43"/>
      <c r="I821" s="44"/>
    </row>
    <row r="822" ht="14.25" customHeight="1">
      <c r="E822" s="43"/>
      <c r="I822" s="44"/>
    </row>
    <row r="823" ht="14.25" customHeight="1">
      <c r="E823" s="43"/>
      <c r="I823" s="44"/>
    </row>
    <row r="824" ht="14.25" customHeight="1">
      <c r="E824" s="43"/>
      <c r="I824" s="44"/>
    </row>
    <row r="825" ht="14.25" customHeight="1">
      <c r="E825" s="43"/>
      <c r="I825" s="44"/>
    </row>
    <row r="826" ht="14.25" customHeight="1">
      <c r="E826" s="43"/>
      <c r="I826" s="44"/>
    </row>
    <row r="827" ht="14.25" customHeight="1">
      <c r="E827" s="43"/>
      <c r="I827" s="44"/>
    </row>
    <row r="828" ht="14.25" customHeight="1">
      <c r="E828" s="43"/>
      <c r="I828" s="44"/>
    </row>
    <row r="829" ht="14.25" customHeight="1">
      <c r="E829" s="43"/>
      <c r="I829" s="44"/>
    </row>
    <row r="830" ht="14.25" customHeight="1">
      <c r="E830" s="43"/>
      <c r="I830" s="44"/>
    </row>
    <row r="831" ht="14.25" customHeight="1">
      <c r="E831" s="43"/>
      <c r="I831" s="44"/>
    </row>
    <row r="832" ht="14.25" customHeight="1">
      <c r="E832" s="43"/>
      <c r="I832" s="44"/>
    </row>
    <row r="833" ht="14.25" customHeight="1">
      <c r="E833" s="43"/>
      <c r="I833" s="44"/>
    </row>
    <row r="834" ht="14.25" customHeight="1">
      <c r="E834" s="43"/>
      <c r="I834" s="44"/>
    </row>
    <row r="835" ht="14.25" customHeight="1">
      <c r="E835" s="43"/>
      <c r="I835" s="44"/>
    </row>
    <row r="836" ht="14.25" customHeight="1">
      <c r="E836" s="43"/>
      <c r="I836" s="44"/>
    </row>
    <row r="837" ht="14.25" customHeight="1">
      <c r="E837" s="43"/>
      <c r="I837" s="44"/>
    </row>
    <row r="838" ht="14.25" customHeight="1">
      <c r="E838" s="43"/>
      <c r="I838" s="44"/>
    </row>
    <row r="839" ht="14.25" customHeight="1">
      <c r="E839" s="43"/>
      <c r="I839" s="44"/>
    </row>
    <row r="840" ht="14.25" customHeight="1">
      <c r="E840" s="43"/>
      <c r="I840" s="44"/>
    </row>
    <row r="841" ht="14.25" customHeight="1">
      <c r="E841" s="43"/>
      <c r="I841" s="44"/>
    </row>
    <row r="842" ht="14.25" customHeight="1">
      <c r="E842" s="43"/>
      <c r="I842" s="44"/>
    </row>
    <row r="843" ht="14.25" customHeight="1">
      <c r="E843" s="43"/>
      <c r="I843" s="44"/>
    </row>
    <row r="844" ht="14.25" customHeight="1">
      <c r="E844" s="43"/>
      <c r="I844" s="44"/>
    </row>
    <row r="845" ht="14.25" customHeight="1">
      <c r="E845" s="43"/>
      <c r="I845" s="44"/>
    </row>
    <row r="846" ht="14.25" customHeight="1">
      <c r="E846" s="43"/>
      <c r="I846" s="44"/>
    </row>
    <row r="847" ht="14.25" customHeight="1">
      <c r="E847" s="43"/>
      <c r="I847" s="44"/>
    </row>
    <row r="848" ht="14.25" customHeight="1">
      <c r="E848" s="43"/>
      <c r="I848" s="44"/>
    </row>
    <row r="849" ht="14.25" customHeight="1">
      <c r="E849" s="43"/>
      <c r="I849" s="44"/>
    </row>
    <row r="850" ht="14.25" customHeight="1">
      <c r="E850" s="43"/>
      <c r="I850" s="44"/>
    </row>
    <row r="851" ht="14.25" customHeight="1">
      <c r="E851" s="43"/>
      <c r="I851" s="44"/>
    </row>
    <row r="852" ht="14.25" customHeight="1">
      <c r="E852" s="43"/>
      <c r="I852" s="44"/>
    </row>
    <row r="853" ht="14.25" customHeight="1">
      <c r="E853" s="43"/>
      <c r="I853" s="44"/>
    </row>
    <row r="854" ht="14.25" customHeight="1">
      <c r="E854" s="43"/>
      <c r="I854" s="44"/>
    </row>
    <row r="855" ht="14.25" customHeight="1">
      <c r="E855" s="43"/>
      <c r="I855" s="44"/>
    </row>
    <row r="856" ht="14.25" customHeight="1">
      <c r="E856" s="43"/>
      <c r="I856" s="44"/>
    </row>
    <row r="857" ht="14.25" customHeight="1">
      <c r="E857" s="43"/>
      <c r="I857" s="44"/>
    </row>
    <row r="858" ht="14.25" customHeight="1">
      <c r="E858" s="43"/>
      <c r="I858" s="44"/>
    </row>
    <row r="859" ht="14.25" customHeight="1">
      <c r="E859" s="43"/>
      <c r="I859" s="44"/>
    </row>
    <row r="860" ht="14.25" customHeight="1">
      <c r="E860" s="43"/>
      <c r="I860" s="44"/>
    </row>
    <row r="861" ht="14.25" customHeight="1">
      <c r="E861" s="43"/>
      <c r="I861" s="44"/>
    </row>
    <row r="862" ht="14.25" customHeight="1">
      <c r="E862" s="43"/>
      <c r="I862" s="44"/>
    </row>
    <row r="863" ht="14.25" customHeight="1">
      <c r="E863" s="43"/>
      <c r="I863" s="44"/>
    </row>
    <row r="864" ht="14.25" customHeight="1">
      <c r="E864" s="43"/>
      <c r="I864" s="44"/>
    </row>
    <row r="865" ht="14.25" customHeight="1">
      <c r="E865" s="43"/>
      <c r="I865" s="44"/>
    </row>
    <row r="866" ht="14.25" customHeight="1">
      <c r="E866" s="43"/>
      <c r="I866" s="44"/>
    </row>
    <row r="867" ht="14.25" customHeight="1">
      <c r="E867" s="43"/>
      <c r="I867" s="44"/>
    </row>
    <row r="868" ht="14.25" customHeight="1">
      <c r="E868" s="43"/>
      <c r="I868" s="44"/>
    </row>
    <row r="869" ht="14.25" customHeight="1">
      <c r="E869" s="43"/>
      <c r="I869" s="44"/>
    </row>
    <row r="870" ht="14.25" customHeight="1">
      <c r="E870" s="43"/>
      <c r="I870" s="44"/>
    </row>
    <row r="871" ht="14.25" customHeight="1">
      <c r="E871" s="43"/>
      <c r="I871" s="44"/>
    </row>
    <row r="872" ht="14.25" customHeight="1">
      <c r="E872" s="43"/>
      <c r="I872" s="44"/>
    </row>
    <row r="873" ht="14.25" customHeight="1">
      <c r="E873" s="43"/>
      <c r="I873" s="44"/>
    </row>
    <row r="874" ht="14.25" customHeight="1">
      <c r="E874" s="43"/>
      <c r="I874" s="44"/>
    </row>
    <row r="875" ht="14.25" customHeight="1">
      <c r="E875" s="43"/>
      <c r="I875" s="44"/>
    </row>
    <row r="876" ht="14.25" customHeight="1">
      <c r="E876" s="43"/>
      <c r="I876" s="44"/>
    </row>
    <row r="877" ht="14.25" customHeight="1">
      <c r="E877" s="43"/>
      <c r="I877" s="44"/>
    </row>
    <row r="878" ht="14.25" customHeight="1">
      <c r="E878" s="43"/>
      <c r="I878" s="44"/>
    </row>
    <row r="879" ht="14.25" customHeight="1">
      <c r="E879" s="43"/>
      <c r="I879" s="44"/>
    </row>
    <row r="880" ht="14.25" customHeight="1">
      <c r="E880" s="43"/>
      <c r="I880" s="44"/>
    </row>
    <row r="881" ht="14.25" customHeight="1">
      <c r="E881" s="43"/>
      <c r="I881" s="44"/>
    </row>
    <row r="882" ht="14.25" customHeight="1">
      <c r="E882" s="43"/>
      <c r="I882" s="44"/>
    </row>
    <row r="883" ht="14.25" customHeight="1">
      <c r="E883" s="43"/>
      <c r="I883" s="44"/>
    </row>
    <row r="884" ht="14.25" customHeight="1">
      <c r="E884" s="43"/>
      <c r="I884" s="44"/>
    </row>
    <row r="885" ht="14.25" customHeight="1">
      <c r="E885" s="43"/>
      <c r="I885" s="44"/>
    </row>
    <row r="886" ht="14.25" customHeight="1">
      <c r="E886" s="43"/>
      <c r="I886" s="44"/>
    </row>
    <row r="887" ht="14.25" customHeight="1">
      <c r="E887" s="43"/>
      <c r="I887" s="44"/>
    </row>
    <row r="888" ht="14.25" customHeight="1">
      <c r="E888" s="43"/>
      <c r="I888" s="44"/>
    </row>
    <row r="889" ht="14.25" customHeight="1">
      <c r="E889" s="43"/>
      <c r="I889" s="44"/>
    </row>
    <row r="890" ht="14.25" customHeight="1">
      <c r="E890" s="43"/>
      <c r="I890" s="44"/>
    </row>
    <row r="891" ht="14.25" customHeight="1">
      <c r="E891" s="43"/>
      <c r="I891" s="44"/>
    </row>
    <row r="892" ht="14.25" customHeight="1">
      <c r="E892" s="43"/>
      <c r="I892" s="44"/>
    </row>
    <row r="893" ht="14.25" customHeight="1">
      <c r="E893" s="43"/>
      <c r="I893" s="44"/>
    </row>
    <row r="894" ht="14.25" customHeight="1">
      <c r="E894" s="43"/>
      <c r="I894" s="44"/>
    </row>
    <row r="895" ht="14.25" customHeight="1">
      <c r="E895" s="43"/>
      <c r="I895" s="44"/>
    </row>
    <row r="896" ht="14.25" customHeight="1">
      <c r="E896" s="43"/>
      <c r="I896" s="44"/>
    </row>
    <row r="897" ht="14.25" customHeight="1">
      <c r="E897" s="43"/>
      <c r="I897" s="44"/>
    </row>
    <row r="898" ht="14.25" customHeight="1">
      <c r="E898" s="43"/>
      <c r="I898" s="44"/>
    </row>
    <row r="899" ht="14.25" customHeight="1">
      <c r="E899" s="43"/>
      <c r="I899" s="44"/>
    </row>
    <row r="900" ht="14.25" customHeight="1">
      <c r="E900" s="43"/>
      <c r="I900" s="44"/>
    </row>
    <row r="901" ht="14.25" customHeight="1">
      <c r="E901" s="43"/>
      <c r="I901" s="44"/>
    </row>
    <row r="902" ht="14.25" customHeight="1">
      <c r="E902" s="43"/>
      <c r="I902" s="44"/>
    </row>
    <row r="903" ht="14.25" customHeight="1">
      <c r="E903" s="43"/>
      <c r="I903" s="44"/>
    </row>
    <row r="904" ht="14.25" customHeight="1">
      <c r="E904" s="43"/>
      <c r="I904" s="44"/>
    </row>
    <row r="905" ht="14.25" customHeight="1">
      <c r="E905" s="43"/>
      <c r="I905" s="44"/>
    </row>
    <row r="906" ht="14.25" customHeight="1">
      <c r="E906" s="43"/>
      <c r="I906" s="44"/>
    </row>
    <row r="907" ht="14.25" customHeight="1">
      <c r="E907" s="43"/>
      <c r="I907" s="44"/>
    </row>
    <row r="908" ht="14.25" customHeight="1">
      <c r="E908" s="43"/>
      <c r="I908" s="44"/>
    </row>
    <row r="909" ht="14.25" customHeight="1">
      <c r="E909" s="43"/>
      <c r="I909" s="44"/>
    </row>
    <row r="910" ht="14.25" customHeight="1">
      <c r="E910" s="43"/>
      <c r="I910" s="44"/>
    </row>
    <row r="911" ht="14.25" customHeight="1">
      <c r="E911" s="43"/>
      <c r="I911" s="44"/>
    </row>
    <row r="912" ht="14.25" customHeight="1">
      <c r="E912" s="43"/>
      <c r="I912" s="44"/>
    </row>
    <row r="913" ht="14.25" customHeight="1">
      <c r="E913" s="43"/>
      <c r="I913" s="44"/>
    </row>
    <row r="914" ht="14.25" customHeight="1">
      <c r="E914" s="43"/>
      <c r="I914" s="44"/>
    </row>
    <row r="915" ht="14.25" customHeight="1">
      <c r="E915" s="43"/>
      <c r="I915" s="44"/>
    </row>
    <row r="916" ht="14.25" customHeight="1">
      <c r="E916" s="43"/>
      <c r="I916" s="44"/>
    </row>
    <row r="917" ht="14.25" customHeight="1">
      <c r="E917" s="43"/>
      <c r="I917" s="44"/>
    </row>
    <row r="918" ht="14.25" customHeight="1">
      <c r="E918" s="43"/>
      <c r="I918" s="44"/>
    </row>
    <row r="919" ht="14.25" customHeight="1">
      <c r="E919" s="43"/>
      <c r="I919" s="44"/>
    </row>
    <row r="920" ht="14.25" customHeight="1">
      <c r="E920" s="43"/>
      <c r="I920" s="44"/>
    </row>
    <row r="921" ht="14.25" customHeight="1">
      <c r="E921" s="43"/>
      <c r="I921" s="44"/>
    </row>
    <row r="922" ht="14.25" customHeight="1">
      <c r="E922" s="43"/>
      <c r="I922" s="44"/>
    </row>
    <row r="923" ht="14.25" customHeight="1">
      <c r="E923" s="43"/>
      <c r="I923" s="44"/>
    </row>
    <row r="924" ht="14.25" customHeight="1">
      <c r="E924" s="43"/>
      <c r="I924" s="44"/>
    </row>
    <row r="925" ht="14.25" customHeight="1">
      <c r="E925" s="43"/>
      <c r="I925" s="44"/>
    </row>
    <row r="926" ht="14.25" customHeight="1">
      <c r="E926" s="43"/>
      <c r="I926" s="44"/>
    </row>
    <row r="927" ht="14.25" customHeight="1">
      <c r="E927" s="43"/>
      <c r="I927" s="44"/>
    </row>
    <row r="928" ht="14.25" customHeight="1">
      <c r="E928" s="43"/>
      <c r="I928" s="44"/>
    </row>
    <row r="929" ht="14.25" customHeight="1">
      <c r="E929" s="43"/>
      <c r="I929" s="44"/>
    </row>
    <row r="930" ht="14.25" customHeight="1">
      <c r="E930" s="43"/>
      <c r="I930" s="44"/>
    </row>
    <row r="931" ht="14.25" customHeight="1">
      <c r="E931" s="43"/>
      <c r="I931" s="44"/>
    </row>
    <row r="932" ht="14.25" customHeight="1">
      <c r="E932" s="43"/>
      <c r="I932" s="44"/>
    </row>
    <row r="933" ht="14.25" customHeight="1">
      <c r="E933" s="43"/>
      <c r="I933" s="44"/>
    </row>
    <row r="934" ht="14.25" customHeight="1">
      <c r="E934" s="43"/>
      <c r="I934" s="44"/>
    </row>
    <row r="935" ht="14.25" customHeight="1">
      <c r="E935" s="43"/>
      <c r="I935" s="44"/>
    </row>
    <row r="936" ht="14.25" customHeight="1">
      <c r="E936" s="43"/>
      <c r="I936" s="44"/>
    </row>
    <row r="937" ht="14.25" customHeight="1">
      <c r="E937" s="43"/>
      <c r="I937" s="44"/>
    </row>
    <row r="938" ht="14.25" customHeight="1">
      <c r="E938" s="43"/>
      <c r="I938" s="44"/>
    </row>
    <row r="939" ht="14.25" customHeight="1">
      <c r="E939" s="43"/>
      <c r="I939" s="44"/>
    </row>
    <row r="940" ht="14.25" customHeight="1">
      <c r="E940" s="43"/>
      <c r="I940" s="44"/>
    </row>
    <row r="941" ht="14.25" customHeight="1">
      <c r="E941" s="43"/>
      <c r="I941" s="44"/>
    </row>
    <row r="942" ht="14.25" customHeight="1">
      <c r="E942" s="43"/>
      <c r="I942" s="44"/>
    </row>
    <row r="943" ht="14.25" customHeight="1">
      <c r="E943" s="43"/>
      <c r="I943" s="44"/>
    </row>
    <row r="944" ht="14.25" customHeight="1">
      <c r="E944" s="43"/>
      <c r="I944" s="44"/>
    </row>
    <row r="945" ht="14.25" customHeight="1">
      <c r="E945" s="43"/>
      <c r="I945" s="44"/>
    </row>
    <row r="946" ht="14.25" customHeight="1">
      <c r="E946" s="43"/>
      <c r="I946" s="44"/>
    </row>
    <row r="947" ht="14.25" customHeight="1">
      <c r="E947" s="43"/>
      <c r="I947" s="44"/>
    </row>
    <row r="948" ht="14.25" customHeight="1">
      <c r="E948" s="43"/>
      <c r="I948" s="44"/>
    </row>
    <row r="949" ht="14.25" customHeight="1">
      <c r="E949" s="43"/>
      <c r="I949" s="44"/>
    </row>
    <row r="950" ht="14.25" customHeight="1">
      <c r="E950" s="43"/>
      <c r="I950" s="44"/>
    </row>
    <row r="951" ht="14.25" customHeight="1">
      <c r="E951" s="43"/>
      <c r="I951" s="44"/>
    </row>
    <row r="952" ht="14.25" customHeight="1">
      <c r="E952" s="43"/>
      <c r="I952" s="44"/>
    </row>
    <row r="953" ht="14.25" customHeight="1">
      <c r="E953" s="43"/>
      <c r="I953" s="44"/>
    </row>
    <row r="954" ht="14.25" customHeight="1">
      <c r="E954" s="43"/>
      <c r="I954" s="44"/>
    </row>
    <row r="955" ht="14.25" customHeight="1">
      <c r="E955" s="43"/>
      <c r="I955" s="44"/>
    </row>
    <row r="956" ht="14.25" customHeight="1">
      <c r="E956" s="43"/>
      <c r="I956" s="44"/>
    </row>
    <row r="957" ht="14.25" customHeight="1">
      <c r="E957" s="43"/>
      <c r="I957" s="44"/>
    </row>
    <row r="958" ht="14.25" customHeight="1">
      <c r="E958" s="43"/>
      <c r="I958" s="44"/>
    </row>
    <row r="959" ht="14.25" customHeight="1">
      <c r="E959" s="43"/>
      <c r="I959" s="44"/>
    </row>
    <row r="960" ht="14.25" customHeight="1">
      <c r="E960" s="43"/>
      <c r="I960" s="44"/>
    </row>
    <row r="961" ht="14.25" customHeight="1">
      <c r="E961" s="43"/>
      <c r="I961" s="44"/>
    </row>
    <row r="962" ht="14.25" customHeight="1">
      <c r="E962" s="43"/>
      <c r="I962" s="44"/>
    </row>
    <row r="963" ht="14.25" customHeight="1">
      <c r="E963" s="43"/>
      <c r="I963" s="44"/>
    </row>
    <row r="964" ht="14.25" customHeight="1">
      <c r="E964" s="43"/>
      <c r="I964" s="44"/>
    </row>
    <row r="965" ht="14.25" customHeight="1">
      <c r="E965" s="43"/>
      <c r="I965" s="44"/>
    </row>
    <row r="966" ht="14.25" customHeight="1">
      <c r="E966" s="43"/>
      <c r="I966" s="44"/>
    </row>
    <row r="967" ht="14.25" customHeight="1">
      <c r="E967" s="43"/>
      <c r="I967" s="44"/>
    </row>
    <row r="968" ht="14.25" customHeight="1">
      <c r="E968" s="43"/>
      <c r="I968" s="44"/>
    </row>
    <row r="969" ht="14.25" customHeight="1">
      <c r="E969" s="43"/>
      <c r="I969" s="44"/>
    </row>
    <row r="970" ht="14.25" customHeight="1">
      <c r="E970" s="43"/>
      <c r="I970" s="44"/>
    </row>
    <row r="971" ht="14.25" customHeight="1">
      <c r="E971" s="43"/>
      <c r="I971" s="44"/>
    </row>
    <row r="972" ht="14.25" customHeight="1">
      <c r="E972" s="43"/>
      <c r="I972" s="44"/>
    </row>
    <row r="973" ht="14.25" customHeight="1">
      <c r="E973" s="43"/>
      <c r="I973" s="44"/>
    </row>
    <row r="974" ht="14.25" customHeight="1">
      <c r="E974" s="43"/>
      <c r="I974" s="44"/>
    </row>
    <row r="975" ht="14.25" customHeight="1">
      <c r="E975" s="43"/>
      <c r="I975" s="44"/>
    </row>
    <row r="976" ht="14.25" customHeight="1">
      <c r="E976" s="43"/>
      <c r="I976" s="44"/>
    </row>
    <row r="977" ht="14.25" customHeight="1">
      <c r="E977" s="43"/>
      <c r="I977" s="44"/>
    </row>
    <row r="978" ht="14.25" customHeight="1">
      <c r="E978" s="43"/>
      <c r="I978" s="44"/>
    </row>
    <row r="979" ht="14.25" customHeight="1">
      <c r="E979" s="43"/>
      <c r="I979" s="44"/>
    </row>
    <row r="980" ht="14.25" customHeight="1">
      <c r="E980" s="43"/>
      <c r="I980" s="44"/>
    </row>
    <row r="981" ht="14.25" customHeight="1">
      <c r="E981" s="43"/>
      <c r="I981" s="44"/>
    </row>
    <row r="982" ht="14.25" customHeight="1">
      <c r="E982" s="43"/>
      <c r="I982" s="44"/>
    </row>
    <row r="983" ht="14.25" customHeight="1">
      <c r="E983" s="43"/>
      <c r="I983" s="44"/>
    </row>
    <row r="984" ht="14.25" customHeight="1">
      <c r="E984" s="43"/>
      <c r="I984" s="44"/>
    </row>
    <row r="985" ht="14.25" customHeight="1">
      <c r="E985" s="43"/>
      <c r="I985" s="44"/>
    </row>
    <row r="986" ht="14.25" customHeight="1">
      <c r="E986" s="43"/>
      <c r="I986" s="44"/>
    </row>
    <row r="987" ht="14.25" customHeight="1">
      <c r="E987" s="43"/>
      <c r="I987" s="44"/>
    </row>
    <row r="988" ht="14.25" customHeight="1">
      <c r="E988" s="43"/>
      <c r="I988" s="44"/>
    </row>
    <row r="989" ht="14.25" customHeight="1">
      <c r="E989" s="43"/>
      <c r="I989" s="44"/>
    </row>
    <row r="990" ht="14.25" customHeight="1">
      <c r="E990" s="43"/>
      <c r="I990" s="44"/>
    </row>
    <row r="991" ht="14.25" customHeight="1">
      <c r="E991" s="43"/>
      <c r="I991" s="44"/>
    </row>
    <row r="992" ht="14.25" customHeight="1">
      <c r="E992" s="43"/>
      <c r="I992" s="44"/>
    </row>
    <row r="993" ht="14.25" customHeight="1">
      <c r="E993" s="43"/>
      <c r="I993" s="44"/>
    </row>
    <row r="994" ht="14.25" customHeight="1">
      <c r="E994" s="43"/>
      <c r="I994" s="44"/>
    </row>
    <row r="995" ht="14.25" customHeight="1">
      <c r="E995" s="43"/>
      <c r="I995" s="44"/>
    </row>
    <row r="996" ht="14.25" customHeight="1">
      <c r="E996" s="43"/>
      <c r="I996" s="44"/>
    </row>
  </sheetData>
  <mergeCells count="1">
    <mergeCell ref="L1:O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45"/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47"/>
      <c r="F2" s="46" t="s">
        <v>70</v>
      </c>
      <c r="G2" s="46" t="s">
        <v>70</v>
      </c>
      <c r="H2" s="46" t="s">
        <v>70</v>
      </c>
      <c r="I2" s="47"/>
      <c r="J2" s="49"/>
      <c r="L2" s="15" t="s">
        <v>46</v>
      </c>
      <c r="M2" s="15" t="s">
        <v>49</v>
      </c>
      <c r="N2" s="15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4.25" customHeight="1">
      <c r="B3" s="50">
        <v>101.71</v>
      </c>
      <c r="C3" s="50">
        <v>117.29</v>
      </c>
      <c r="D3" s="51">
        <v>109.41</v>
      </c>
      <c r="E3" s="52"/>
      <c r="F3" s="50">
        <v>115.32</v>
      </c>
      <c r="G3" s="50">
        <v>111.77</v>
      </c>
      <c r="H3" s="50">
        <v>101.63</v>
      </c>
      <c r="I3" s="61"/>
      <c r="K3" s="18" t="s">
        <v>47</v>
      </c>
      <c r="L3" s="18">
        <f>AVERAGE(B$3:B$48)</f>
        <v>111.1772727</v>
      </c>
      <c r="M3" s="18">
        <f>AVERAGE(F3:F105)</f>
        <v>108.2960377</v>
      </c>
      <c r="O3" s="53"/>
    </row>
    <row r="4" ht="14.25" customHeight="1">
      <c r="B4" s="50">
        <v>106.51</v>
      </c>
      <c r="C4" s="50">
        <v>109.43</v>
      </c>
      <c r="D4" s="51">
        <v>100.61</v>
      </c>
      <c r="E4" s="52"/>
      <c r="F4" s="50">
        <v>110.48</v>
      </c>
      <c r="G4" s="50">
        <v>102.56</v>
      </c>
      <c r="H4" s="50">
        <v>110.94</v>
      </c>
      <c r="I4" s="61"/>
      <c r="K4" s="18" t="s">
        <v>48</v>
      </c>
      <c r="L4" s="18">
        <f>AVERAGE(C$3:C$48)</f>
        <v>109.3058333</v>
      </c>
      <c r="M4" s="18">
        <f>AVERAGE(G$3:G$48)</f>
        <v>107.1319355</v>
      </c>
      <c r="O4" s="53"/>
    </row>
    <row r="5" ht="14.25" customHeight="1">
      <c r="B5" s="50">
        <v>104.59</v>
      </c>
      <c r="C5" s="50">
        <v>107.49</v>
      </c>
      <c r="D5" s="51">
        <v>118.22</v>
      </c>
      <c r="E5" s="52"/>
      <c r="F5" s="50">
        <v>108.98</v>
      </c>
      <c r="G5" s="50">
        <v>106.63</v>
      </c>
      <c r="H5" s="50">
        <v>94.96</v>
      </c>
      <c r="I5" s="61"/>
      <c r="K5" s="18" t="s">
        <v>50</v>
      </c>
      <c r="L5" s="18">
        <f>AVERAGE(D$3:D$48)</f>
        <v>109.6119512</v>
      </c>
      <c r="M5" s="18">
        <f>AVERAGE(H$3:H$48)</f>
        <v>106.1571795</v>
      </c>
      <c r="O5" s="53"/>
    </row>
    <row r="6" ht="14.25" customHeight="1">
      <c r="B6" s="50">
        <v>105.91</v>
      </c>
      <c r="C6" s="50">
        <v>111.56</v>
      </c>
      <c r="D6" s="51">
        <v>100.08</v>
      </c>
      <c r="E6" s="52"/>
      <c r="F6" s="50">
        <v>106.26</v>
      </c>
      <c r="G6" s="50">
        <v>107.14</v>
      </c>
      <c r="H6" s="50">
        <v>95.04</v>
      </c>
      <c r="I6" s="61"/>
    </row>
    <row r="7" ht="14.25" customHeight="1">
      <c r="B7" s="50">
        <v>113.93</v>
      </c>
      <c r="C7" s="50">
        <v>96.16</v>
      </c>
      <c r="D7" s="51">
        <v>105.66</v>
      </c>
      <c r="E7" s="52"/>
      <c r="F7" s="50">
        <v>107.85</v>
      </c>
      <c r="G7" s="50">
        <v>99.4</v>
      </c>
      <c r="H7" s="50">
        <v>106.86</v>
      </c>
      <c r="I7" s="61"/>
    </row>
    <row r="8" ht="14.25" customHeight="1">
      <c r="B8" s="50">
        <v>111.24</v>
      </c>
      <c r="C8" s="50">
        <v>97.56</v>
      </c>
      <c r="D8" s="51">
        <v>105.02</v>
      </c>
      <c r="E8" s="52"/>
      <c r="F8" s="50">
        <v>103.04</v>
      </c>
      <c r="G8" s="50">
        <v>111.56</v>
      </c>
      <c r="H8" s="50">
        <v>106.82</v>
      </c>
      <c r="I8" s="61"/>
      <c r="K8" s="54" t="s">
        <v>71</v>
      </c>
      <c r="L8" s="54">
        <f t="shared" ref="L8:M8" si="1">AVERAGE(L3:L7)</f>
        <v>110.0316858</v>
      </c>
      <c r="M8" s="54">
        <f t="shared" si="1"/>
        <v>107.1950509</v>
      </c>
    </row>
    <row r="9" ht="14.25" customHeight="1">
      <c r="B9" s="50">
        <v>119.79</v>
      </c>
      <c r="C9" s="50">
        <v>104.73</v>
      </c>
      <c r="D9" s="51">
        <v>117.87</v>
      </c>
      <c r="E9" s="52"/>
      <c r="F9" s="50">
        <v>108.12</v>
      </c>
      <c r="G9" s="50">
        <v>107.88</v>
      </c>
      <c r="H9" s="50">
        <v>109.95</v>
      </c>
      <c r="I9" s="61"/>
      <c r="K9" s="54" t="s">
        <v>72</v>
      </c>
      <c r="L9" s="54">
        <f t="shared" ref="L9:M9" si="2">STDEV(L3:L7)/SQRT(4)</f>
        <v>0.5019223458</v>
      </c>
      <c r="M9" s="54">
        <f t="shared" si="2"/>
        <v>0.5354125323</v>
      </c>
      <c r="N9" s="53"/>
    </row>
    <row r="10" ht="14.25" customHeight="1">
      <c r="B10" s="50">
        <v>107.56</v>
      </c>
      <c r="C10" s="50">
        <v>96.68</v>
      </c>
      <c r="D10" s="51">
        <v>117.2</v>
      </c>
      <c r="E10" s="52"/>
      <c r="F10" s="50">
        <v>108.74</v>
      </c>
      <c r="G10" s="50">
        <v>104.85</v>
      </c>
      <c r="H10" s="50">
        <v>112.66</v>
      </c>
      <c r="I10" s="61"/>
      <c r="N10" s="53"/>
    </row>
    <row r="11" ht="14.25" customHeight="1">
      <c r="B11" s="50">
        <v>111.88</v>
      </c>
      <c r="C11" s="50">
        <v>116.67</v>
      </c>
      <c r="D11" s="51">
        <v>123.12</v>
      </c>
      <c r="E11" s="52"/>
      <c r="F11" s="50">
        <v>104.06</v>
      </c>
      <c r="G11" s="50">
        <v>108.04</v>
      </c>
      <c r="H11" s="50">
        <v>104.64</v>
      </c>
      <c r="I11" s="61"/>
      <c r="K11" s="18" t="s">
        <v>73</v>
      </c>
      <c r="L11" s="18">
        <f>MIN(B3:D321)</f>
        <v>42</v>
      </c>
      <c r="M11" s="18">
        <f>MIN(F3:H321)</f>
        <v>94.96</v>
      </c>
    </row>
    <row r="12" ht="14.25" customHeight="1">
      <c r="B12" s="50">
        <v>119.28</v>
      </c>
      <c r="C12" s="50">
        <v>107.09</v>
      </c>
      <c r="D12" s="51">
        <v>98.44</v>
      </c>
      <c r="E12" s="52"/>
      <c r="F12" s="50">
        <v>108.64</v>
      </c>
      <c r="G12" s="50">
        <v>109.21</v>
      </c>
      <c r="H12" s="50">
        <v>111.89</v>
      </c>
      <c r="I12" s="61"/>
      <c r="K12" s="18" t="s">
        <v>74</v>
      </c>
      <c r="L12" s="18">
        <f>MAX(B4:D322)</f>
        <v>123.9</v>
      </c>
      <c r="M12" s="18">
        <f>MAX(F3:H321)</f>
        <v>120.23</v>
      </c>
    </row>
    <row r="13" ht="14.25" customHeight="1">
      <c r="B13" s="50">
        <v>105.66</v>
      </c>
      <c r="C13" s="50">
        <v>97.32</v>
      </c>
      <c r="D13" s="51">
        <v>123.9</v>
      </c>
      <c r="E13" s="52"/>
      <c r="F13" s="50">
        <v>116.71</v>
      </c>
      <c r="G13" s="50">
        <v>106.8</v>
      </c>
      <c r="H13" s="50">
        <v>95.31</v>
      </c>
      <c r="I13" s="61"/>
    </row>
    <row r="14" ht="14.25" customHeight="1">
      <c r="B14" s="50">
        <v>102.19</v>
      </c>
      <c r="C14" s="50">
        <v>105.6</v>
      </c>
      <c r="D14" s="51">
        <v>111.77</v>
      </c>
      <c r="E14" s="52"/>
      <c r="F14" s="50">
        <v>107.88</v>
      </c>
      <c r="G14" s="50">
        <v>107.47</v>
      </c>
      <c r="H14" s="50">
        <v>98.72</v>
      </c>
      <c r="I14" s="61"/>
    </row>
    <row r="15" ht="14.25" customHeight="1">
      <c r="B15" s="50">
        <v>107.63</v>
      </c>
      <c r="C15" s="50">
        <v>116.2</v>
      </c>
      <c r="D15" s="51">
        <v>120.06</v>
      </c>
      <c r="E15" s="52"/>
      <c r="F15" s="50">
        <v>97.17</v>
      </c>
      <c r="G15" s="50">
        <v>107.08</v>
      </c>
      <c r="H15" s="50">
        <v>111.29</v>
      </c>
      <c r="I15" s="61"/>
    </row>
    <row r="16" ht="14.25" customHeight="1">
      <c r="B16" s="50">
        <v>116.37</v>
      </c>
      <c r="C16" s="50">
        <v>117.86</v>
      </c>
      <c r="D16" s="51">
        <v>105.0</v>
      </c>
      <c r="E16" s="52"/>
      <c r="F16" s="50">
        <v>111.63</v>
      </c>
      <c r="G16" s="50">
        <v>108.38</v>
      </c>
      <c r="H16" s="50">
        <v>113.76</v>
      </c>
      <c r="I16" s="61"/>
    </row>
    <row r="17" ht="14.25" customHeight="1">
      <c r="B17" s="50">
        <v>113.16</v>
      </c>
      <c r="C17" s="50">
        <v>112.54</v>
      </c>
      <c r="D17" s="51">
        <v>42.0</v>
      </c>
      <c r="E17" s="52"/>
      <c r="F17" s="50">
        <v>105.74</v>
      </c>
      <c r="G17" s="50">
        <v>110.78</v>
      </c>
      <c r="H17" s="50">
        <v>106.82</v>
      </c>
      <c r="I17" s="61"/>
      <c r="J17" s="55"/>
      <c r="K17" s="18" t="s">
        <v>75</v>
      </c>
      <c r="N17" s="54"/>
    </row>
    <row r="18" ht="14.25" customHeight="1">
      <c r="B18" s="50">
        <v>118.37</v>
      </c>
      <c r="C18" s="50">
        <v>113.79</v>
      </c>
      <c r="D18" s="51">
        <v>115.19</v>
      </c>
      <c r="E18" s="52"/>
      <c r="F18" s="50">
        <v>110.28</v>
      </c>
      <c r="G18" s="50">
        <v>112.58</v>
      </c>
      <c r="H18" s="50">
        <v>104.25</v>
      </c>
      <c r="I18" s="61"/>
      <c r="L18" s="15" t="s">
        <v>46</v>
      </c>
      <c r="M18" s="15" t="s">
        <v>49</v>
      </c>
      <c r="N18" s="54"/>
    </row>
    <row r="19" ht="14.25" customHeight="1">
      <c r="B19" s="50">
        <v>112.62</v>
      </c>
      <c r="C19" s="50">
        <v>118.96</v>
      </c>
      <c r="D19" s="50">
        <v>102.83</v>
      </c>
      <c r="E19" s="52"/>
      <c r="F19" s="50">
        <v>99.4</v>
      </c>
      <c r="G19" s="50">
        <v>109.88</v>
      </c>
      <c r="H19" s="50">
        <v>108.84</v>
      </c>
      <c r="I19" s="61"/>
      <c r="K19" s="18" t="s">
        <v>47</v>
      </c>
      <c r="L19" s="18">
        <f>COUNT(B3:B130)</f>
        <v>44</v>
      </c>
      <c r="M19" s="18">
        <f>COUNT(F3:F130)</f>
        <v>53</v>
      </c>
    </row>
    <row r="20" ht="14.25" customHeight="1">
      <c r="B20" s="50">
        <v>107.46</v>
      </c>
      <c r="C20" s="50">
        <v>113.77</v>
      </c>
      <c r="D20" s="50">
        <v>102.14</v>
      </c>
      <c r="E20" s="52"/>
      <c r="F20" s="50">
        <v>108.35</v>
      </c>
      <c r="G20" s="50">
        <v>109.41</v>
      </c>
      <c r="H20" s="50">
        <v>108.54</v>
      </c>
      <c r="I20" s="61"/>
      <c r="K20" s="18" t="s">
        <v>48</v>
      </c>
      <c r="L20" s="18">
        <f>COUNT(C3:C130)</f>
        <v>24</v>
      </c>
      <c r="M20" s="18">
        <f>COUNT(G3:G130)</f>
        <v>31</v>
      </c>
    </row>
    <row r="21" ht="14.25" customHeight="1">
      <c r="B21" s="50">
        <v>95.22</v>
      </c>
      <c r="C21" s="50">
        <v>112.83</v>
      </c>
      <c r="D21" s="50">
        <v>109.03</v>
      </c>
      <c r="E21" s="52"/>
      <c r="F21" s="50">
        <v>114.54</v>
      </c>
      <c r="G21" s="50">
        <v>118.1</v>
      </c>
      <c r="H21" s="50">
        <v>100.19</v>
      </c>
      <c r="I21" s="61"/>
      <c r="K21" s="18" t="s">
        <v>50</v>
      </c>
      <c r="L21" s="18">
        <f>COUNT(D3:D130)</f>
        <v>41</v>
      </c>
      <c r="M21" s="18">
        <f>COUNT(H3:H130)</f>
        <v>39</v>
      </c>
    </row>
    <row r="22" ht="14.25" customHeight="1">
      <c r="B22" s="50">
        <v>117.73</v>
      </c>
      <c r="C22" s="50">
        <v>116.57</v>
      </c>
      <c r="D22" s="50">
        <v>115.1</v>
      </c>
      <c r="E22" s="52"/>
      <c r="F22" s="50">
        <v>107.27</v>
      </c>
      <c r="G22" s="50">
        <v>102.03</v>
      </c>
      <c r="H22" s="50">
        <v>107.01</v>
      </c>
      <c r="I22" s="61"/>
    </row>
    <row r="23" ht="14.25" customHeight="1">
      <c r="B23" s="50">
        <v>112.89</v>
      </c>
      <c r="C23" s="50">
        <v>106.55</v>
      </c>
      <c r="D23" s="50">
        <v>105.13</v>
      </c>
      <c r="E23" s="52"/>
      <c r="F23" s="50">
        <v>103.11</v>
      </c>
      <c r="G23" s="50">
        <v>110.7</v>
      </c>
      <c r="H23" s="50">
        <v>108.93</v>
      </c>
      <c r="I23" s="61"/>
    </row>
    <row r="24" ht="14.25" customHeight="1">
      <c r="B24" s="50">
        <v>111.41</v>
      </c>
      <c r="C24" s="50">
        <v>111.51</v>
      </c>
      <c r="D24" s="50">
        <v>103.64</v>
      </c>
      <c r="E24" s="52"/>
      <c r="F24" s="50">
        <v>117.04</v>
      </c>
      <c r="G24" s="50">
        <v>102.92</v>
      </c>
      <c r="H24" s="50">
        <v>115.42</v>
      </c>
      <c r="I24" s="61"/>
      <c r="J24" s="18" t="s">
        <v>76</v>
      </c>
      <c r="L24" s="15" t="s">
        <v>46</v>
      </c>
      <c r="M24" s="15" t="s">
        <v>49</v>
      </c>
    </row>
    <row r="25" ht="14.25" customHeight="1">
      <c r="B25" s="50">
        <v>115.64</v>
      </c>
      <c r="C25" s="50">
        <v>109.8</v>
      </c>
      <c r="D25" s="50">
        <v>99.41</v>
      </c>
      <c r="E25" s="52"/>
      <c r="F25" s="50">
        <v>104.5</v>
      </c>
      <c r="G25" s="50">
        <v>101.25</v>
      </c>
      <c r="H25" s="50">
        <v>103.42</v>
      </c>
      <c r="I25" s="61"/>
      <c r="K25" s="18" t="s">
        <v>47</v>
      </c>
      <c r="L25" s="18">
        <f>STDEV(B$3:B$48)</f>
        <v>6.139822876</v>
      </c>
      <c r="M25" s="18">
        <f>STDEV(F$3:F$48)</f>
        <v>4.828310258</v>
      </c>
    </row>
    <row r="26" ht="14.25" customHeight="1">
      <c r="B26" s="50">
        <v>118.25</v>
      </c>
      <c r="C26" s="50">
        <v>105.38</v>
      </c>
      <c r="D26" s="50">
        <v>115.35</v>
      </c>
      <c r="E26" s="52"/>
      <c r="F26" s="50">
        <v>109.41</v>
      </c>
      <c r="G26" s="50">
        <v>112.02</v>
      </c>
      <c r="H26" s="50">
        <v>104.82</v>
      </c>
      <c r="I26" s="61"/>
      <c r="K26" s="18" t="s">
        <v>48</v>
      </c>
      <c r="L26" s="18">
        <f>STDEV(C$3:C$48)</f>
        <v>7.032540463</v>
      </c>
      <c r="M26" s="18">
        <f>STDEV(G$3:G$48)</f>
        <v>4.543858433</v>
      </c>
    </row>
    <row r="27" ht="14.25" customHeight="1">
      <c r="B27" s="50">
        <v>108.16</v>
      </c>
      <c r="C27" s="59"/>
      <c r="D27" s="50">
        <v>111.5</v>
      </c>
      <c r="E27" s="52"/>
      <c r="F27" s="50">
        <v>103.97</v>
      </c>
      <c r="G27" s="50">
        <v>108.07</v>
      </c>
      <c r="H27" s="50">
        <v>107.5</v>
      </c>
      <c r="I27" s="61"/>
      <c r="K27" s="18" t="s">
        <v>50</v>
      </c>
      <c r="L27" s="18">
        <f>STDEV(D$3:D$48)</f>
        <v>12.72283424</v>
      </c>
      <c r="M27" s="18">
        <f>STDEV(H$3:H$48)</f>
        <v>6.107310093</v>
      </c>
    </row>
    <row r="28" ht="14.25" customHeight="1">
      <c r="B28" s="50">
        <v>110.94</v>
      </c>
      <c r="C28" s="60"/>
      <c r="D28" s="50">
        <v>114.98</v>
      </c>
      <c r="E28" s="52"/>
      <c r="F28" s="50">
        <v>110.18</v>
      </c>
      <c r="G28" s="50">
        <v>102.4</v>
      </c>
      <c r="H28" s="50">
        <v>104.43</v>
      </c>
      <c r="I28" s="61"/>
    </row>
    <row r="29" ht="14.25" customHeight="1">
      <c r="B29" s="50">
        <v>118.25</v>
      </c>
      <c r="C29" s="60"/>
      <c r="D29" s="50">
        <v>106.74</v>
      </c>
      <c r="E29" s="52"/>
      <c r="F29" s="50">
        <v>110.25</v>
      </c>
      <c r="G29" s="50">
        <v>112.38</v>
      </c>
      <c r="H29" s="50">
        <v>100.15</v>
      </c>
      <c r="I29" s="61"/>
    </row>
    <row r="30" ht="14.25" customHeight="1">
      <c r="B30" s="50">
        <v>106.44</v>
      </c>
      <c r="C30" s="60"/>
      <c r="D30" s="50">
        <v>117.22</v>
      </c>
      <c r="E30" s="52"/>
      <c r="F30" s="50">
        <v>104.15</v>
      </c>
      <c r="G30" s="50">
        <v>100.84</v>
      </c>
      <c r="H30" s="50">
        <v>99.04</v>
      </c>
      <c r="I30" s="61"/>
    </row>
    <row r="31" ht="14.25" customHeight="1">
      <c r="B31" s="50">
        <v>111.63</v>
      </c>
      <c r="C31" s="60"/>
      <c r="D31" s="50">
        <v>110.78</v>
      </c>
      <c r="E31" s="52"/>
      <c r="F31" s="50">
        <v>104.69</v>
      </c>
      <c r="G31" s="50">
        <v>105.58</v>
      </c>
      <c r="H31" s="50">
        <v>113.11</v>
      </c>
      <c r="I31" s="61"/>
      <c r="L31" s="15" t="s">
        <v>46</v>
      </c>
      <c r="M31" s="15" t="s">
        <v>49</v>
      </c>
    </row>
    <row r="32" ht="14.25" customHeight="1">
      <c r="B32" s="50">
        <v>108.85</v>
      </c>
      <c r="C32" s="60"/>
      <c r="D32" s="50">
        <v>115.45</v>
      </c>
      <c r="E32" s="52"/>
      <c r="F32" s="50">
        <v>100.42</v>
      </c>
      <c r="G32" s="50">
        <v>97.13</v>
      </c>
      <c r="H32" s="50">
        <v>105.74</v>
      </c>
      <c r="I32" s="61"/>
      <c r="K32" s="18" t="s">
        <v>47</v>
      </c>
      <c r="L32" s="58">
        <f t="shared" ref="L32:M32" si="3">(L25/L3)</f>
        <v>0.0552255216</v>
      </c>
      <c r="M32" s="58">
        <f t="shared" si="3"/>
        <v>0.0445843667</v>
      </c>
    </row>
    <row r="33" ht="14.25" customHeight="1">
      <c r="B33" s="50">
        <v>122.91</v>
      </c>
      <c r="C33" s="60"/>
      <c r="D33" s="50">
        <v>112.95</v>
      </c>
      <c r="E33" s="52"/>
      <c r="F33" s="50">
        <v>109.54</v>
      </c>
      <c r="G33" s="50">
        <v>106.25</v>
      </c>
      <c r="H33" s="50">
        <v>114.5</v>
      </c>
      <c r="I33" s="61"/>
      <c r="K33" s="18" t="s">
        <v>48</v>
      </c>
      <c r="L33" s="58">
        <f t="shared" ref="L33:M33" si="4">(L26/L4)</f>
        <v>0.06433819906</v>
      </c>
      <c r="M33" s="58">
        <f t="shared" si="4"/>
        <v>0.04241366884</v>
      </c>
    </row>
    <row r="34" ht="14.25" customHeight="1">
      <c r="B34" s="50">
        <v>117.77</v>
      </c>
      <c r="C34" s="60"/>
      <c r="D34" s="50">
        <v>101.85</v>
      </c>
      <c r="E34" s="52"/>
      <c r="F34" s="50">
        <v>112.97</v>
      </c>
      <c r="G34" s="62"/>
      <c r="H34" s="50">
        <v>104.01</v>
      </c>
      <c r="I34" s="61"/>
      <c r="J34" s="1" t="s">
        <v>77</v>
      </c>
      <c r="K34" s="18" t="s">
        <v>50</v>
      </c>
      <c r="L34" s="58">
        <f t="shared" ref="L34:M34" si="5">(L27/L5)</f>
        <v>0.1160715971</v>
      </c>
      <c r="M34" s="58">
        <f t="shared" si="5"/>
        <v>0.05753082479</v>
      </c>
    </row>
    <row r="35" ht="14.25" customHeight="1">
      <c r="B35" s="50">
        <v>106.43</v>
      </c>
      <c r="C35" s="60"/>
      <c r="D35" s="50">
        <v>113.63</v>
      </c>
      <c r="E35" s="52"/>
      <c r="F35" s="50">
        <v>112.94</v>
      </c>
      <c r="G35" s="62"/>
      <c r="H35" s="50">
        <v>98.81</v>
      </c>
      <c r="I35" s="61"/>
      <c r="L35" s="58"/>
      <c r="M35" s="58"/>
    </row>
    <row r="36" ht="14.25" customHeight="1">
      <c r="B36" s="50">
        <v>110.89</v>
      </c>
      <c r="C36" s="60"/>
      <c r="D36" s="50">
        <v>116.08</v>
      </c>
      <c r="E36" s="52"/>
      <c r="F36" s="50">
        <v>114.39</v>
      </c>
      <c r="G36" s="62"/>
      <c r="H36" s="50">
        <v>104.18</v>
      </c>
      <c r="I36" s="61"/>
      <c r="L36" s="58"/>
      <c r="M36" s="58"/>
    </row>
    <row r="37" ht="14.25" customHeight="1">
      <c r="B37" s="50">
        <v>98.25</v>
      </c>
      <c r="C37" s="60"/>
      <c r="D37" s="50">
        <v>115.97</v>
      </c>
      <c r="E37" s="52"/>
      <c r="F37" s="50">
        <v>104.67</v>
      </c>
      <c r="G37" s="62"/>
      <c r="H37" s="50">
        <v>120.23</v>
      </c>
      <c r="I37" s="61"/>
    </row>
    <row r="38" ht="14.25" customHeight="1">
      <c r="B38" s="50">
        <v>118.43</v>
      </c>
      <c r="C38" s="60"/>
      <c r="D38" s="50">
        <v>115.55</v>
      </c>
      <c r="E38" s="52"/>
      <c r="F38" s="50">
        <v>107.82</v>
      </c>
      <c r="G38" s="62"/>
      <c r="H38" s="50">
        <v>100.39</v>
      </c>
      <c r="I38" s="61"/>
    </row>
    <row r="39" ht="14.25" customHeight="1">
      <c r="B39" s="50">
        <v>115.26</v>
      </c>
      <c r="C39" s="60"/>
      <c r="D39" s="50">
        <v>114.27</v>
      </c>
      <c r="E39" s="52"/>
      <c r="F39" s="50">
        <v>113.2</v>
      </c>
      <c r="G39" s="62"/>
      <c r="H39" s="50">
        <v>100.68</v>
      </c>
      <c r="I39" s="61"/>
    </row>
    <row r="40" ht="14.25" customHeight="1">
      <c r="B40" s="50">
        <v>118.17</v>
      </c>
      <c r="C40" s="60"/>
      <c r="D40" s="50">
        <v>114.02</v>
      </c>
      <c r="E40" s="52"/>
      <c r="F40" s="50">
        <v>114.03</v>
      </c>
      <c r="G40" s="62"/>
      <c r="H40" s="50">
        <v>110.14</v>
      </c>
      <c r="I40" s="61"/>
    </row>
    <row r="41" ht="14.25" customHeight="1">
      <c r="B41" s="50">
        <v>110.18</v>
      </c>
      <c r="C41" s="60"/>
      <c r="D41" s="50">
        <v>114.65</v>
      </c>
      <c r="E41" s="52"/>
      <c r="F41" s="50">
        <v>109.95</v>
      </c>
      <c r="G41" s="62"/>
      <c r="H41" s="50">
        <v>114.51</v>
      </c>
      <c r="I41" s="61"/>
    </row>
    <row r="42" ht="14.25" customHeight="1">
      <c r="B42" s="50">
        <v>106.97</v>
      </c>
      <c r="C42" s="60"/>
      <c r="D42" s="50">
        <v>115.23</v>
      </c>
      <c r="E42" s="52"/>
      <c r="F42" s="50">
        <v>112.71</v>
      </c>
      <c r="G42" s="62"/>
      <c r="H42" s="62"/>
      <c r="I42" s="61"/>
    </row>
    <row r="43" ht="14.25" customHeight="1">
      <c r="B43" s="50">
        <v>114.77</v>
      </c>
      <c r="C43" s="60"/>
      <c r="D43" s="50">
        <v>117.04</v>
      </c>
      <c r="E43" s="52"/>
      <c r="F43" s="50">
        <v>110.53</v>
      </c>
      <c r="G43" s="62"/>
      <c r="H43" s="62"/>
      <c r="I43" s="61"/>
    </row>
    <row r="44" ht="14.25" customHeight="1">
      <c r="B44" s="50">
        <v>117.09</v>
      </c>
      <c r="C44" s="60"/>
      <c r="D44" s="57"/>
      <c r="E44" s="52"/>
      <c r="F44" s="50">
        <v>97.28</v>
      </c>
      <c r="G44" s="62"/>
      <c r="H44" s="62"/>
      <c r="I44" s="61"/>
    </row>
    <row r="45" ht="14.25" customHeight="1">
      <c r="B45" s="50">
        <v>105.76</v>
      </c>
      <c r="C45" s="60"/>
      <c r="D45" s="57"/>
      <c r="E45" s="52"/>
      <c r="F45" s="50">
        <v>110.46</v>
      </c>
      <c r="G45" s="62"/>
      <c r="H45" s="62"/>
      <c r="I45" s="61"/>
    </row>
    <row r="46" ht="14.25" customHeight="1">
      <c r="B46" s="50">
        <v>107.65</v>
      </c>
      <c r="C46" s="60"/>
      <c r="D46" s="57"/>
      <c r="E46" s="52"/>
      <c r="F46" s="50">
        <v>108.48</v>
      </c>
      <c r="G46" s="62"/>
      <c r="H46" s="62"/>
      <c r="I46" s="61"/>
    </row>
    <row r="47" ht="14.25" customHeight="1">
      <c r="B47" s="62"/>
      <c r="C47" s="60"/>
      <c r="D47" s="57"/>
      <c r="E47" s="52"/>
      <c r="F47" s="50">
        <v>107.09</v>
      </c>
      <c r="G47" s="62"/>
      <c r="H47" s="62"/>
      <c r="I47" s="61"/>
    </row>
    <row r="48" ht="14.25" customHeight="1">
      <c r="B48" s="62"/>
      <c r="C48" s="60"/>
      <c r="D48" s="57"/>
      <c r="E48" s="52"/>
      <c r="F48" s="50">
        <v>100.21</v>
      </c>
      <c r="G48" s="62"/>
      <c r="H48" s="62"/>
      <c r="I48" s="61"/>
    </row>
    <row r="49" ht="14.25" customHeight="1">
      <c r="B49" s="62"/>
      <c r="C49" s="60"/>
      <c r="D49" s="57"/>
      <c r="E49" s="52"/>
      <c r="F49" s="50">
        <v>109.07</v>
      </c>
      <c r="G49" s="62"/>
      <c r="H49" s="57"/>
      <c r="I49" s="61"/>
    </row>
    <row r="50" ht="14.25" customHeight="1">
      <c r="B50" s="62"/>
      <c r="C50" s="60"/>
      <c r="D50" s="57"/>
      <c r="E50" s="52"/>
      <c r="F50" s="50">
        <v>117.3</v>
      </c>
      <c r="G50" s="57"/>
      <c r="H50" s="57"/>
      <c r="I50" s="61"/>
    </row>
    <row r="51" ht="14.25" customHeight="1">
      <c r="B51" s="62"/>
      <c r="C51" s="60"/>
      <c r="D51" s="57"/>
      <c r="E51" s="52"/>
      <c r="F51" s="50">
        <v>107.88</v>
      </c>
      <c r="G51" s="57"/>
      <c r="H51" s="57"/>
      <c r="I51" s="61"/>
    </row>
    <row r="52" ht="14.25" customHeight="1">
      <c r="B52" s="62"/>
      <c r="C52" s="60"/>
      <c r="D52" s="57"/>
      <c r="E52" s="52"/>
      <c r="F52" s="50">
        <v>112.98</v>
      </c>
      <c r="G52" s="57"/>
      <c r="H52" s="57"/>
      <c r="I52" s="61"/>
    </row>
    <row r="53" ht="14.25" customHeight="1">
      <c r="B53" s="62"/>
      <c r="C53" s="60"/>
      <c r="D53" s="57"/>
      <c r="E53" s="52"/>
      <c r="F53" s="50">
        <v>108.84</v>
      </c>
      <c r="G53" s="57"/>
      <c r="H53" s="57"/>
      <c r="I53" s="61"/>
    </row>
    <row r="54" ht="14.25" customHeight="1">
      <c r="B54" s="62"/>
      <c r="C54" s="60"/>
      <c r="D54" s="57"/>
      <c r="E54" s="52"/>
      <c r="F54" s="50">
        <v>96.31</v>
      </c>
      <c r="G54" s="57"/>
      <c r="H54" s="57"/>
      <c r="I54" s="61"/>
    </row>
    <row r="55" ht="14.25" customHeight="1">
      <c r="B55" s="62"/>
      <c r="C55" s="60"/>
      <c r="D55" s="57"/>
      <c r="E55" s="52"/>
      <c r="F55" s="50">
        <v>112.86</v>
      </c>
      <c r="G55" s="57"/>
      <c r="H55" s="57"/>
      <c r="I55" s="61"/>
    </row>
    <row r="56" ht="14.25" customHeight="1">
      <c r="C56" s="51"/>
      <c r="E56" s="61"/>
      <c r="I56" s="61"/>
    </row>
    <row r="57" ht="14.25" customHeight="1">
      <c r="E57" s="61"/>
      <c r="I57" s="61"/>
    </row>
    <row r="58" ht="14.25" customHeight="1">
      <c r="E58" s="61"/>
      <c r="I58" s="61"/>
    </row>
    <row r="59" ht="14.25" customHeight="1">
      <c r="E59" s="61"/>
      <c r="I59" s="61"/>
    </row>
    <row r="60" ht="14.25" customHeight="1">
      <c r="E60" s="61"/>
      <c r="I60" s="61"/>
    </row>
    <row r="61" ht="14.25" customHeight="1">
      <c r="E61" s="61"/>
      <c r="I61" s="61"/>
    </row>
    <row r="62" ht="14.25" customHeight="1">
      <c r="E62" s="61"/>
      <c r="I62" s="61"/>
    </row>
    <row r="63" ht="14.25" customHeight="1">
      <c r="E63" s="61"/>
      <c r="I63" s="61"/>
    </row>
    <row r="64" ht="14.25" customHeight="1">
      <c r="E64" s="61"/>
      <c r="I64" s="61"/>
    </row>
    <row r="65" ht="14.25" customHeight="1">
      <c r="E65" s="61"/>
      <c r="I65" s="61"/>
    </row>
    <row r="66" ht="14.25" customHeight="1">
      <c r="E66" s="61"/>
      <c r="I66" s="61"/>
    </row>
    <row r="67" ht="14.25" customHeight="1">
      <c r="E67" s="61"/>
      <c r="I67" s="61"/>
    </row>
    <row r="68" ht="14.25" customHeight="1">
      <c r="E68" s="61"/>
      <c r="I68" s="61"/>
    </row>
    <row r="69" ht="14.25" customHeight="1">
      <c r="E69" s="61"/>
      <c r="I69" s="61"/>
    </row>
    <row r="70" ht="14.25" customHeight="1">
      <c r="E70" s="61"/>
      <c r="I70" s="61"/>
    </row>
    <row r="71" ht="14.25" customHeight="1">
      <c r="E71" s="61"/>
      <c r="I71" s="61"/>
    </row>
    <row r="72" ht="14.25" customHeight="1">
      <c r="E72" s="61"/>
      <c r="I72" s="61"/>
    </row>
    <row r="73" ht="14.25" customHeight="1">
      <c r="E73" s="61"/>
      <c r="I73" s="61"/>
    </row>
    <row r="74" ht="14.25" customHeight="1">
      <c r="E74" s="61"/>
      <c r="I74" s="61"/>
    </row>
    <row r="75" ht="14.25" customHeight="1">
      <c r="E75" s="61"/>
      <c r="I75" s="61"/>
    </row>
    <row r="76" ht="14.25" customHeight="1">
      <c r="E76" s="61"/>
      <c r="I76" s="61"/>
    </row>
    <row r="77" ht="14.25" customHeight="1">
      <c r="E77" s="61"/>
      <c r="I77" s="61"/>
    </row>
    <row r="78" ht="14.25" customHeight="1">
      <c r="E78" s="61"/>
      <c r="I78" s="61"/>
    </row>
    <row r="79" ht="14.25" customHeight="1">
      <c r="E79" s="61"/>
      <c r="I79" s="61"/>
    </row>
    <row r="80" ht="14.25" customHeight="1">
      <c r="E80" s="61"/>
      <c r="I80" s="61"/>
    </row>
    <row r="81" ht="14.25" customHeight="1">
      <c r="E81" s="61"/>
      <c r="I81" s="61"/>
    </row>
    <row r="82" ht="14.25" customHeight="1">
      <c r="E82" s="61"/>
      <c r="I82" s="61"/>
    </row>
    <row r="83" ht="14.25" customHeight="1">
      <c r="E83" s="61"/>
      <c r="I83" s="61"/>
    </row>
    <row r="84" ht="14.25" customHeight="1">
      <c r="E84" s="61"/>
      <c r="I84" s="61"/>
    </row>
    <row r="85" ht="14.25" customHeight="1">
      <c r="E85" s="61"/>
      <c r="I85" s="61"/>
    </row>
    <row r="86" ht="14.25" customHeight="1">
      <c r="E86" s="61"/>
      <c r="I86" s="61"/>
    </row>
    <row r="87" ht="14.25" customHeight="1">
      <c r="E87" s="61"/>
      <c r="I87" s="61"/>
    </row>
    <row r="88" ht="14.25" customHeight="1">
      <c r="E88" s="61"/>
      <c r="I88" s="61"/>
    </row>
    <row r="89" ht="14.25" customHeight="1">
      <c r="E89" s="61"/>
      <c r="I89" s="61"/>
    </row>
    <row r="90" ht="14.25" customHeight="1">
      <c r="E90" s="61"/>
      <c r="I90" s="61"/>
    </row>
    <row r="91" ht="14.25" customHeight="1">
      <c r="E91" s="61"/>
      <c r="I91" s="61"/>
    </row>
    <row r="92" ht="14.25" customHeight="1">
      <c r="E92" s="61"/>
      <c r="I92" s="61"/>
    </row>
    <row r="93" ht="14.25" customHeight="1">
      <c r="E93" s="61"/>
      <c r="I93" s="61"/>
    </row>
    <row r="94" ht="14.25" customHeight="1">
      <c r="E94" s="61"/>
      <c r="I94" s="61"/>
    </row>
    <row r="95" ht="14.25" customHeight="1">
      <c r="E95" s="61"/>
      <c r="I95" s="61"/>
    </row>
    <row r="96" ht="14.25" customHeight="1">
      <c r="E96" s="61"/>
      <c r="I96" s="61"/>
    </row>
    <row r="97" ht="14.25" customHeight="1">
      <c r="E97" s="61"/>
      <c r="I97" s="61"/>
    </row>
    <row r="98" ht="14.25" customHeight="1">
      <c r="E98" s="61"/>
      <c r="I98" s="61"/>
    </row>
    <row r="99" ht="14.25" customHeight="1">
      <c r="E99" s="61"/>
      <c r="I99" s="61"/>
    </row>
    <row r="100" ht="14.25" customHeight="1">
      <c r="E100" s="61"/>
      <c r="I100" s="61"/>
    </row>
    <row r="101" ht="14.25" customHeight="1">
      <c r="E101" s="61"/>
      <c r="I101" s="61"/>
    </row>
    <row r="102" ht="14.25" customHeight="1">
      <c r="E102" s="61"/>
      <c r="I102" s="61"/>
    </row>
    <row r="103" ht="14.25" customHeight="1">
      <c r="E103" s="61"/>
      <c r="I103" s="61"/>
    </row>
    <row r="104" ht="14.25" customHeight="1">
      <c r="E104" s="61"/>
      <c r="I104" s="61"/>
    </row>
    <row r="105" ht="14.25" customHeight="1">
      <c r="E105" s="61"/>
      <c r="I105" s="61"/>
    </row>
    <row r="106" ht="14.25" customHeight="1">
      <c r="E106" s="61"/>
      <c r="I106" s="61"/>
    </row>
    <row r="107" ht="14.25" customHeight="1">
      <c r="E107" s="61"/>
      <c r="I107" s="61"/>
    </row>
    <row r="108" ht="14.25" customHeight="1">
      <c r="E108" s="61"/>
      <c r="I108" s="61"/>
    </row>
    <row r="109" ht="14.25" customHeight="1">
      <c r="E109" s="61"/>
      <c r="I109" s="61"/>
    </row>
    <row r="110" ht="14.25" customHeight="1">
      <c r="E110" s="61"/>
      <c r="I110" s="61"/>
    </row>
    <row r="111" ht="14.25" customHeight="1">
      <c r="E111" s="61"/>
      <c r="I111" s="61"/>
    </row>
    <row r="112" ht="14.25" customHeight="1">
      <c r="E112" s="61"/>
      <c r="I112" s="61"/>
    </row>
    <row r="113" ht="14.25" customHeight="1">
      <c r="E113" s="61"/>
      <c r="I113" s="61"/>
    </row>
    <row r="114" ht="14.25" customHeight="1">
      <c r="E114" s="61"/>
      <c r="I114" s="61"/>
    </row>
    <row r="115" ht="14.25" customHeight="1">
      <c r="E115" s="61"/>
      <c r="I115" s="61"/>
    </row>
    <row r="116" ht="14.25" customHeight="1">
      <c r="E116" s="61"/>
      <c r="I116" s="61"/>
    </row>
    <row r="117" ht="14.25" customHeight="1">
      <c r="E117" s="61"/>
      <c r="I117" s="61"/>
    </row>
    <row r="118" ht="14.25" customHeight="1">
      <c r="E118" s="61"/>
      <c r="I118" s="61"/>
    </row>
    <row r="119" ht="14.25" customHeight="1">
      <c r="E119" s="61"/>
      <c r="I119" s="61"/>
    </row>
    <row r="120" ht="14.25" customHeight="1">
      <c r="E120" s="61"/>
      <c r="I120" s="61"/>
    </row>
    <row r="121" ht="14.25" customHeight="1">
      <c r="E121" s="61"/>
      <c r="I121" s="61"/>
    </row>
    <row r="122" ht="14.25" customHeight="1">
      <c r="E122" s="61"/>
      <c r="I122" s="61"/>
    </row>
    <row r="123" ht="14.25" customHeight="1">
      <c r="E123" s="61"/>
      <c r="I123" s="61"/>
    </row>
    <row r="124" ht="14.25" customHeight="1">
      <c r="E124" s="61"/>
      <c r="I124" s="61"/>
    </row>
    <row r="125" ht="14.25" customHeight="1">
      <c r="E125" s="61"/>
      <c r="I125" s="61"/>
    </row>
    <row r="126" ht="14.25" customHeight="1">
      <c r="E126" s="61"/>
      <c r="I126" s="61"/>
    </row>
    <row r="127" ht="14.25" customHeight="1">
      <c r="E127" s="61"/>
      <c r="I127" s="61"/>
    </row>
    <row r="128" ht="14.25" customHeight="1">
      <c r="E128" s="61"/>
      <c r="I128" s="61"/>
    </row>
    <row r="129" ht="14.25" customHeight="1">
      <c r="E129" s="61"/>
      <c r="I129" s="61"/>
    </row>
    <row r="130" ht="14.25" customHeight="1">
      <c r="E130" s="61"/>
      <c r="I130" s="61"/>
    </row>
    <row r="131" ht="14.25" customHeight="1">
      <c r="E131" s="61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</sheetData>
  <mergeCells count="1">
    <mergeCell ref="L1:O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43"/>
      <c r="F1" s="42" t="s">
        <v>64</v>
      </c>
      <c r="G1" s="42" t="s">
        <v>65</v>
      </c>
      <c r="H1" s="42" t="s">
        <v>66</v>
      </c>
      <c r="I1" s="44"/>
      <c r="K1" s="18" t="s">
        <v>67</v>
      </c>
      <c r="L1" s="45"/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47"/>
      <c r="F2" s="46" t="s">
        <v>70</v>
      </c>
      <c r="G2" s="46" t="s">
        <v>70</v>
      </c>
      <c r="H2" s="46" t="s">
        <v>70</v>
      </c>
      <c r="I2" s="48"/>
      <c r="J2" s="49"/>
      <c r="L2" s="15" t="s">
        <v>46</v>
      </c>
      <c r="M2" s="15" t="s">
        <v>49</v>
      </c>
      <c r="N2" s="15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4.25" customHeight="1">
      <c r="B3" s="56">
        <v>130.22</v>
      </c>
      <c r="C3" s="50">
        <v>138.77</v>
      </c>
      <c r="D3" s="51">
        <v>108.57</v>
      </c>
      <c r="E3" s="52"/>
      <c r="F3" s="50">
        <v>128.64</v>
      </c>
      <c r="G3" s="51">
        <v>125.91</v>
      </c>
      <c r="H3" s="50">
        <v>127.6</v>
      </c>
      <c r="I3" s="44"/>
      <c r="K3" s="18" t="s">
        <v>47</v>
      </c>
      <c r="L3" s="18">
        <f>AVERAGE(D$3:D$48)</f>
        <v>129.831087</v>
      </c>
      <c r="M3" s="18">
        <f>AVERAGE(F3:F105)</f>
        <v>128.3095455</v>
      </c>
      <c r="O3" s="53"/>
    </row>
    <row r="4" ht="14.25" customHeight="1">
      <c r="B4" s="56">
        <v>114.54</v>
      </c>
      <c r="C4" s="50">
        <v>141.93</v>
      </c>
      <c r="D4" s="51">
        <v>137.67</v>
      </c>
      <c r="E4" s="52"/>
      <c r="F4" s="50">
        <v>121.69</v>
      </c>
      <c r="G4" s="51">
        <v>127.84</v>
      </c>
      <c r="H4" s="50">
        <v>128.61</v>
      </c>
      <c r="I4" s="44"/>
      <c r="K4" s="18" t="s">
        <v>48</v>
      </c>
      <c r="L4" s="18">
        <f>AVERAGE(C$3:C$48)</f>
        <v>132.97</v>
      </c>
      <c r="M4" s="18">
        <f>AVERAGE(G$3:G$48)</f>
        <v>127.8923913</v>
      </c>
      <c r="O4" s="53"/>
    </row>
    <row r="5" ht="14.25" customHeight="1">
      <c r="B5" s="56">
        <v>135.95</v>
      </c>
      <c r="C5" s="50">
        <v>135.24</v>
      </c>
      <c r="D5" s="51">
        <v>113.29</v>
      </c>
      <c r="E5" s="52"/>
      <c r="F5" s="50">
        <v>129.11</v>
      </c>
      <c r="G5" s="51">
        <v>116.34</v>
      </c>
      <c r="H5" s="50">
        <v>121.07</v>
      </c>
      <c r="I5" s="44"/>
      <c r="K5" s="18" t="s">
        <v>50</v>
      </c>
      <c r="L5" s="18">
        <f>AVERAGE(D$3:D$48)</f>
        <v>129.831087</v>
      </c>
      <c r="M5" s="18">
        <f>AVERAGE(H$3:H$48)</f>
        <v>124.6573913</v>
      </c>
      <c r="O5" s="53"/>
    </row>
    <row r="6" ht="14.25" customHeight="1">
      <c r="B6" s="56">
        <v>133.35</v>
      </c>
      <c r="C6" s="50">
        <v>140.25</v>
      </c>
      <c r="D6" s="51">
        <v>114.47</v>
      </c>
      <c r="E6" s="52"/>
      <c r="F6" s="50">
        <v>128.87</v>
      </c>
      <c r="G6" s="51">
        <v>117.29</v>
      </c>
      <c r="H6" s="50">
        <v>120.18</v>
      </c>
      <c r="I6" s="44"/>
    </row>
    <row r="7" ht="14.25" customHeight="1">
      <c r="B7" s="56">
        <v>139.93</v>
      </c>
      <c r="C7" s="50">
        <v>114.16</v>
      </c>
      <c r="D7" s="51">
        <v>122.71</v>
      </c>
      <c r="E7" s="52"/>
      <c r="F7" s="50">
        <v>134.45</v>
      </c>
      <c r="G7" s="51">
        <v>133.03</v>
      </c>
      <c r="H7" s="50">
        <v>143.78</v>
      </c>
      <c r="I7" s="44"/>
    </row>
    <row r="8" ht="14.25" customHeight="1">
      <c r="B8" s="56">
        <v>121.28</v>
      </c>
      <c r="C8" s="50">
        <v>141.41</v>
      </c>
      <c r="D8" s="51">
        <v>129.5</v>
      </c>
      <c r="E8" s="52"/>
      <c r="F8" s="50">
        <v>138.77</v>
      </c>
      <c r="G8" s="50">
        <v>139.52</v>
      </c>
      <c r="H8" s="50">
        <v>133.69</v>
      </c>
      <c r="I8" s="44"/>
      <c r="K8" s="54" t="s">
        <v>71</v>
      </c>
      <c r="L8" s="54">
        <f t="shared" ref="L8:M8" si="1">AVERAGE(L3:L7)</f>
        <v>130.8773913</v>
      </c>
      <c r="M8" s="54">
        <f t="shared" si="1"/>
        <v>126.9531094</v>
      </c>
    </row>
    <row r="9" ht="14.25" customHeight="1">
      <c r="B9" s="56">
        <v>136.33</v>
      </c>
      <c r="C9" s="50">
        <v>124.44</v>
      </c>
      <c r="D9" s="51">
        <v>130.86</v>
      </c>
      <c r="E9" s="52"/>
      <c r="F9" s="50">
        <v>119.71</v>
      </c>
      <c r="G9" s="50">
        <v>121.63</v>
      </c>
      <c r="H9" s="50">
        <v>127.67</v>
      </c>
      <c r="I9" s="44"/>
      <c r="K9" s="54" t="s">
        <v>72</v>
      </c>
      <c r="L9" s="54">
        <f t="shared" ref="L9:M9" si="2">STDEV(L3:L7)/SQRT(4)</f>
        <v>0.9061261453</v>
      </c>
      <c r="M9" s="54">
        <f t="shared" si="2"/>
        <v>0.9995305674</v>
      </c>
      <c r="N9" s="53"/>
    </row>
    <row r="10" ht="14.25" customHeight="1">
      <c r="B10" s="56">
        <v>119.66</v>
      </c>
      <c r="C10" s="50">
        <v>135.68</v>
      </c>
      <c r="D10" s="51">
        <v>153.38</v>
      </c>
      <c r="E10" s="52"/>
      <c r="F10" s="50">
        <v>130.19</v>
      </c>
      <c r="G10" s="50">
        <v>128.33</v>
      </c>
      <c r="H10" s="50">
        <v>123.07</v>
      </c>
      <c r="I10" s="44"/>
      <c r="N10" s="53"/>
    </row>
    <row r="11" ht="14.25" customHeight="1">
      <c r="B11" s="50">
        <v>123.66</v>
      </c>
      <c r="C11" s="50">
        <v>142.24</v>
      </c>
      <c r="D11" s="51">
        <v>138.95</v>
      </c>
      <c r="E11" s="52"/>
      <c r="F11" s="50">
        <v>124.39</v>
      </c>
      <c r="G11" s="50">
        <v>128.17</v>
      </c>
      <c r="H11" s="50">
        <v>120.63</v>
      </c>
      <c r="I11" s="44"/>
      <c r="K11" s="18" t="s">
        <v>73</v>
      </c>
      <c r="L11" s="18">
        <f>MIN(D3:D321)</f>
        <v>108.57</v>
      </c>
      <c r="M11" s="18">
        <f>MIN(F3:H321)</f>
        <v>109.81</v>
      </c>
    </row>
    <row r="12" ht="14.25" customHeight="1">
      <c r="B12" s="50">
        <v>138.15</v>
      </c>
      <c r="C12" s="50">
        <v>133.79</v>
      </c>
      <c r="D12" s="51">
        <v>138.565</v>
      </c>
      <c r="E12" s="52"/>
      <c r="F12" s="50">
        <v>124.79</v>
      </c>
      <c r="G12" s="50">
        <v>139.73</v>
      </c>
      <c r="H12" s="50">
        <v>123.94</v>
      </c>
      <c r="I12" s="44"/>
      <c r="K12" s="18" t="s">
        <v>74</v>
      </c>
      <c r="L12" s="18">
        <f>MAX(D4:D322)</f>
        <v>153.38</v>
      </c>
      <c r="M12" s="18">
        <f>MAX(F3:H321)</f>
        <v>151.28</v>
      </c>
    </row>
    <row r="13" ht="14.25" customHeight="1">
      <c r="B13" s="50">
        <v>140.58</v>
      </c>
      <c r="C13" s="50">
        <v>149.16</v>
      </c>
      <c r="D13" s="51">
        <v>152.45</v>
      </c>
      <c r="E13" s="52"/>
      <c r="F13" s="50">
        <v>125.3</v>
      </c>
      <c r="G13" s="50">
        <v>138.35</v>
      </c>
      <c r="H13" s="50">
        <v>115.84</v>
      </c>
      <c r="I13" s="44"/>
    </row>
    <row r="14" ht="14.25" customHeight="1">
      <c r="B14" s="50">
        <v>124.44</v>
      </c>
      <c r="C14" s="50">
        <v>137.12</v>
      </c>
      <c r="D14" s="51">
        <v>111.13</v>
      </c>
      <c r="E14" s="52"/>
      <c r="F14" s="50">
        <v>122.04</v>
      </c>
      <c r="G14" s="50">
        <v>130.72</v>
      </c>
      <c r="H14" s="50">
        <v>123.63</v>
      </c>
      <c r="I14" s="44"/>
      <c r="K14" s="1" t="s">
        <v>78</v>
      </c>
      <c r="L14" s="58">
        <f t="shared" ref="L14:M14" si="3">COUNTIF(B3:D65, "&gt;120")/COUNT(B3:D65)</f>
        <v>0.7564102564</v>
      </c>
      <c r="M14" s="58">
        <f t="shared" si="3"/>
        <v>0.7857142857</v>
      </c>
    </row>
    <row r="15" ht="14.25" customHeight="1">
      <c r="B15" s="50">
        <v>136.03</v>
      </c>
      <c r="C15" s="50">
        <v>125.17</v>
      </c>
      <c r="D15" s="51">
        <v>119.22</v>
      </c>
      <c r="E15" s="52"/>
      <c r="F15" s="50">
        <v>125.95</v>
      </c>
      <c r="G15" s="50">
        <v>143.5</v>
      </c>
      <c r="H15" s="50">
        <v>118.2</v>
      </c>
      <c r="I15" s="44"/>
    </row>
    <row r="16" ht="14.25" customHeight="1">
      <c r="B16" s="50">
        <v>135.32</v>
      </c>
      <c r="C16" s="50">
        <v>132.04</v>
      </c>
      <c r="D16" s="51">
        <v>131.2</v>
      </c>
      <c r="E16" s="52"/>
      <c r="F16" s="50">
        <v>142.42</v>
      </c>
      <c r="G16" s="50">
        <v>125.51</v>
      </c>
      <c r="H16" s="50">
        <v>121.96</v>
      </c>
      <c r="I16" s="44"/>
    </row>
    <row r="17" ht="14.25" customHeight="1">
      <c r="B17" s="50">
        <v>122.39</v>
      </c>
      <c r="C17" s="50">
        <v>130.74</v>
      </c>
      <c r="D17" s="51">
        <v>134.13</v>
      </c>
      <c r="E17" s="52"/>
      <c r="F17" s="50">
        <v>128.02</v>
      </c>
      <c r="G17" s="50">
        <v>129.08</v>
      </c>
      <c r="H17" s="50">
        <v>133.25</v>
      </c>
      <c r="I17" s="44"/>
      <c r="J17" s="55"/>
      <c r="K17" s="18" t="s">
        <v>75</v>
      </c>
      <c r="N17" s="54"/>
    </row>
    <row r="18" ht="14.25" customHeight="1">
      <c r="B18" s="50">
        <v>139.83</v>
      </c>
      <c r="C18" s="50">
        <v>130.32</v>
      </c>
      <c r="D18" s="51">
        <v>139.54</v>
      </c>
      <c r="E18" s="52"/>
      <c r="F18" s="50">
        <v>151.28</v>
      </c>
      <c r="G18" s="50">
        <v>132.75</v>
      </c>
      <c r="H18" s="50">
        <v>126.11</v>
      </c>
      <c r="I18" s="44"/>
      <c r="L18" s="15" t="s">
        <v>46</v>
      </c>
      <c r="M18" s="15" t="s">
        <v>49</v>
      </c>
      <c r="N18" s="54"/>
    </row>
    <row r="19" ht="14.25" customHeight="1">
      <c r="B19" s="50">
        <v>111.63</v>
      </c>
      <c r="C19" s="50">
        <v>116.29</v>
      </c>
      <c r="D19" s="51">
        <v>122.54</v>
      </c>
      <c r="E19" s="52"/>
      <c r="F19" s="50">
        <v>128.33</v>
      </c>
      <c r="G19" s="50">
        <v>129.02</v>
      </c>
      <c r="H19" s="50">
        <v>132.56</v>
      </c>
      <c r="I19" s="44"/>
      <c r="K19" s="18" t="s">
        <v>47</v>
      </c>
      <c r="L19" s="18">
        <f>COUNT(D3:D130)</f>
        <v>23</v>
      </c>
      <c r="M19" s="18">
        <f>COUNT(F3:F130)</f>
        <v>22</v>
      </c>
    </row>
    <row r="20" ht="14.25" customHeight="1">
      <c r="B20" s="50">
        <v>140.771</v>
      </c>
      <c r="C20" s="50">
        <v>107.77</v>
      </c>
      <c r="D20" s="51">
        <v>120.03</v>
      </c>
      <c r="E20" s="52"/>
      <c r="F20" s="50">
        <v>127.97</v>
      </c>
      <c r="G20" s="50">
        <v>115.28</v>
      </c>
      <c r="H20" s="50">
        <v>131.17</v>
      </c>
      <c r="I20" s="44"/>
      <c r="K20" s="18" t="s">
        <v>48</v>
      </c>
      <c r="L20" s="18">
        <f t="shared" ref="L20:L21" si="4">COUNT(#REF!)</f>
        <v>0</v>
      </c>
      <c r="M20" s="18">
        <f>COUNT(G3:G130)</f>
        <v>47</v>
      </c>
    </row>
    <row r="21" ht="14.25" customHeight="1">
      <c r="B21" s="50">
        <v>139.44</v>
      </c>
      <c r="C21" s="50">
        <v>149.91</v>
      </c>
      <c r="D21" s="51">
        <v>108.78</v>
      </c>
      <c r="E21" s="52"/>
      <c r="F21" s="50">
        <v>110.5</v>
      </c>
      <c r="G21" s="50">
        <v>131.09</v>
      </c>
      <c r="H21" s="50">
        <v>128.3</v>
      </c>
      <c r="I21" s="44"/>
      <c r="K21" s="18" t="s">
        <v>50</v>
      </c>
      <c r="L21" s="18">
        <f t="shared" si="4"/>
        <v>0</v>
      </c>
      <c r="M21" s="18">
        <f>COUNT(H3:H130)</f>
        <v>46</v>
      </c>
    </row>
    <row r="22" ht="14.25" customHeight="1">
      <c r="B22" s="56">
        <v>121.24</v>
      </c>
      <c r="C22" s="60"/>
      <c r="D22" s="51">
        <v>135.71</v>
      </c>
      <c r="E22" s="52"/>
      <c r="F22" s="50">
        <v>124.82</v>
      </c>
      <c r="G22" s="50">
        <v>128.01</v>
      </c>
      <c r="H22" s="50">
        <v>131.84</v>
      </c>
      <c r="I22" s="44"/>
    </row>
    <row r="23" ht="14.25" customHeight="1">
      <c r="B23" s="56">
        <v>114.36</v>
      </c>
      <c r="C23" s="60"/>
      <c r="D23" s="51">
        <v>146.73</v>
      </c>
      <c r="E23" s="52"/>
      <c r="F23" s="50">
        <v>129.1</v>
      </c>
      <c r="G23" s="50">
        <v>124.02</v>
      </c>
      <c r="H23" s="50">
        <v>144.51</v>
      </c>
      <c r="I23" s="44"/>
    </row>
    <row r="24" ht="14.25" customHeight="1">
      <c r="B24" s="56">
        <v>120.97</v>
      </c>
      <c r="C24" s="60"/>
      <c r="D24" s="51">
        <v>129.37</v>
      </c>
      <c r="E24" s="52"/>
      <c r="F24" s="50">
        <v>126.47</v>
      </c>
      <c r="G24" s="50">
        <v>132.53</v>
      </c>
      <c r="H24" s="50">
        <v>109.82</v>
      </c>
      <c r="I24" s="44"/>
      <c r="J24" s="18" t="s">
        <v>76</v>
      </c>
      <c r="L24" s="15" t="s">
        <v>46</v>
      </c>
      <c r="M24" s="15" t="s">
        <v>49</v>
      </c>
    </row>
    <row r="25" ht="14.25" customHeight="1">
      <c r="B25" s="56">
        <v>122.84</v>
      </c>
      <c r="C25" s="60"/>
      <c r="D25" s="51">
        <v>147.32</v>
      </c>
      <c r="E25" s="52"/>
      <c r="F25" s="60"/>
      <c r="G25" s="50">
        <v>109.81</v>
      </c>
      <c r="H25" s="50">
        <v>130.63</v>
      </c>
      <c r="I25" s="44"/>
      <c r="K25" s="18" t="s">
        <v>47</v>
      </c>
      <c r="L25" s="18">
        <f>STDEV(D$3:D$48)</f>
        <v>13.64493895</v>
      </c>
      <c r="M25" s="18">
        <f>STDEV(F$3:F$48)</f>
        <v>8.198405465</v>
      </c>
    </row>
    <row r="26" ht="14.25" customHeight="1">
      <c r="B26" s="50">
        <v>146.52</v>
      </c>
      <c r="C26" s="60"/>
      <c r="D26" s="57"/>
      <c r="E26" s="52"/>
      <c r="F26" s="60"/>
      <c r="G26" s="50">
        <v>114.36</v>
      </c>
      <c r="H26" s="50">
        <v>118.02</v>
      </c>
      <c r="I26" s="44"/>
      <c r="K26" s="18" t="s">
        <v>48</v>
      </c>
      <c r="L26" s="18" t="str">
        <f t="shared" ref="L26:L27" si="5">STDEV(#REF!)</f>
        <v>#REF!</v>
      </c>
      <c r="M26" s="18">
        <f>STDEV(G$3:G$48)</f>
        <v>9.285638418</v>
      </c>
    </row>
    <row r="27" ht="14.25" customHeight="1">
      <c r="B27" s="50">
        <v>125.57</v>
      </c>
      <c r="C27" s="60"/>
      <c r="D27" s="57"/>
      <c r="E27" s="52"/>
      <c r="F27" s="60"/>
      <c r="G27" s="50">
        <v>124.5</v>
      </c>
      <c r="H27" s="50">
        <v>126.27</v>
      </c>
      <c r="I27" s="44"/>
      <c r="K27" s="18" t="s">
        <v>50</v>
      </c>
      <c r="L27" s="18" t="str">
        <f t="shared" si="5"/>
        <v>#REF!</v>
      </c>
      <c r="M27" s="18">
        <f>STDEV(H$3:H$48)</f>
        <v>7.539261807</v>
      </c>
    </row>
    <row r="28" ht="14.25" customHeight="1">
      <c r="B28" s="50">
        <v>116.35</v>
      </c>
      <c r="C28" s="60"/>
      <c r="D28" s="57"/>
      <c r="E28" s="52"/>
      <c r="F28" s="60"/>
      <c r="G28" s="50">
        <v>139.27</v>
      </c>
      <c r="H28" s="50">
        <v>120.71</v>
      </c>
      <c r="I28" s="44"/>
    </row>
    <row r="29" ht="14.25" customHeight="1">
      <c r="B29" s="50">
        <v>118.6</v>
      </c>
      <c r="C29" s="60"/>
      <c r="D29" s="57"/>
      <c r="E29" s="52"/>
      <c r="F29" s="60"/>
      <c r="G29" s="50">
        <v>111.96</v>
      </c>
      <c r="H29" s="50">
        <v>114.32</v>
      </c>
      <c r="I29" s="44"/>
    </row>
    <row r="30" ht="14.25" customHeight="1">
      <c r="B30" s="50">
        <v>144.81</v>
      </c>
      <c r="C30" s="60"/>
      <c r="D30" s="57"/>
      <c r="E30" s="52"/>
      <c r="F30" s="60"/>
      <c r="G30" s="50">
        <v>118.6</v>
      </c>
      <c r="H30" s="50">
        <v>124.26</v>
      </c>
      <c r="I30" s="44"/>
    </row>
    <row r="31" ht="14.25" customHeight="1">
      <c r="B31" s="50">
        <v>115.79</v>
      </c>
      <c r="C31" s="60"/>
      <c r="D31" s="57"/>
      <c r="E31" s="52"/>
      <c r="F31" s="60"/>
      <c r="G31" s="50">
        <v>143.51</v>
      </c>
      <c r="H31" s="50">
        <v>131.38</v>
      </c>
      <c r="I31" s="44"/>
      <c r="L31" s="15" t="s">
        <v>46</v>
      </c>
      <c r="M31" s="15" t="s">
        <v>49</v>
      </c>
    </row>
    <row r="32" ht="14.25" customHeight="1">
      <c r="B32" s="50">
        <v>110.56</v>
      </c>
      <c r="C32" s="60"/>
      <c r="D32" s="57"/>
      <c r="E32" s="52"/>
      <c r="F32" s="60"/>
      <c r="G32" s="50">
        <v>146.62</v>
      </c>
      <c r="H32" s="50">
        <v>118.75</v>
      </c>
      <c r="I32" s="44"/>
      <c r="K32" s="18" t="s">
        <v>47</v>
      </c>
      <c r="L32" s="58">
        <f t="shared" ref="L32:M32" si="6">(L25/L3)</f>
        <v>0.1050976255</v>
      </c>
      <c r="M32" s="58">
        <f t="shared" si="6"/>
        <v>0.06389552263</v>
      </c>
    </row>
    <row r="33" ht="14.25" customHeight="1">
      <c r="B33" s="50">
        <v>115.07</v>
      </c>
      <c r="C33" s="60"/>
      <c r="D33" s="57"/>
      <c r="E33" s="52"/>
      <c r="F33" s="60"/>
      <c r="G33" s="50">
        <v>130.23</v>
      </c>
      <c r="H33" s="50">
        <v>129.32</v>
      </c>
      <c r="I33" s="44"/>
      <c r="K33" s="18" t="s">
        <v>48</v>
      </c>
      <c r="L33" s="58" t="str">
        <f t="shared" ref="L33:M33" si="7">(L26/L4)</f>
        <v>#REF!</v>
      </c>
      <c r="M33" s="58">
        <f t="shared" si="7"/>
        <v>0.07260508872</v>
      </c>
    </row>
    <row r="34" ht="14.25" customHeight="1">
      <c r="B34" s="50">
        <v>121.01</v>
      </c>
      <c r="C34" s="57"/>
      <c r="D34" s="57"/>
      <c r="E34" s="52"/>
      <c r="F34" s="60"/>
      <c r="G34" s="50">
        <v>119.58</v>
      </c>
      <c r="H34" s="50">
        <v>123.84</v>
      </c>
      <c r="I34" s="44"/>
      <c r="J34" s="1" t="s">
        <v>77</v>
      </c>
      <c r="K34" s="18" t="s">
        <v>50</v>
      </c>
      <c r="L34" s="58" t="str">
        <f t="shared" ref="L34:M34" si="8">(L27/L5)</f>
        <v>#REF!</v>
      </c>
      <c r="M34" s="58">
        <f t="shared" si="8"/>
        <v>0.06047986187</v>
      </c>
    </row>
    <row r="35" ht="14.25" customHeight="1">
      <c r="B35" s="50">
        <v>133.73</v>
      </c>
      <c r="C35" s="57"/>
      <c r="D35" s="57"/>
      <c r="E35" s="52"/>
      <c r="F35" s="60"/>
      <c r="G35" s="50">
        <v>130.49</v>
      </c>
      <c r="H35" s="50">
        <v>116.81</v>
      </c>
      <c r="I35" s="44"/>
      <c r="L35" s="58"/>
      <c r="M35" s="58"/>
    </row>
    <row r="36" ht="14.25" customHeight="1">
      <c r="B36" s="50">
        <v>128.34</v>
      </c>
      <c r="C36" s="57"/>
      <c r="D36" s="57"/>
      <c r="E36" s="52"/>
      <c r="F36" s="60"/>
      <c r="G36" s="50">
        <v>112.89</v>
      </c>
      <c r="H36" s="50">
        <v>126.68</v>
      </c>
      <c r="I36" s="44"/>
      <c r="L36" s="58"/>
      <c r="M36" s="58"/>
    </row>
    <row r="37" ht="14.25" customHeight="1">
      <c r="B37" s="50">
        <v>115.06</v>
      </c>
      <c r="C37" s="57"/>
      <c r="D37" s="57"/>
      <c r="E37" s="52"/>
      <c r="F37" s="60"/>
      <c r="G37" s="50">
        <v>125.97</v>
      </c>
      <c r="H37" s="50">
        <v>126.73</v>
      </c>
      <c r="I37" s="44"/>
    </row>
    <row r="38" ht="14.25" customHeight="1">
      <c r="B38" s="50">
        <v>135.16</v>
      </c>
      <c r="C38" s="57"/>
      <c r="D38" s="57"/>
      <c r="E38" s="52"/>
      <c r="F38" s="60"/>
      <c r="G38" s="50">
        <v>134.87</v>
      </c>
      <c r="H38" s="50">
        <v>120.98</v>
      </c>
      <c r="I38" s="44"/>
    </row>
    <row r="39" ht="14.25" customHeight="1">
      <c r="B39" s="60"/>
      <c r="C39" s="57"/>
      <c r="D39" s="57"/>
      <c r="E39" s="52"/>
      <c r="F39" s="60"/>
      <c r="G39" s="50">
        <v>130.27</v>
      </c>
      <c r="H39" s="50">
        <v>112.32</v>
      </c>
      <c r="I39" s="44"/>
    </row>
    <row r="40" ht="14.25" customHeight="1">
      <c r="B40" s="57"/>
      <c r="C40" s="57"/>
      <c r="D40" s="57"/>
      <c r="E40" s="52"/>
      <c r="F40" s="60"/>
      <c r="G40" s="50">
        <v>119.01</v>
      </c>
      <c r="H40" s="50">
        <v>130.93</v>
      </c>
      <c r="I40" s="44"/>
    </row>
    <row r="41" ht="14.25" customHeight="1">
      <c r="B41" s="57"/>
      <c r="C41" s="57"/>
      <c r="D41" s="57"/>
      <c r="E41" s="52"/>
      <c r="F41" s="60"/>
      <c r="G41" s="50">
        <v>136.01</v>
      </c>
      <c r="H41" s="50">
        <v>110.03</v>
      </c>
      <c r="I41" s="44"/>
    </row>
    <row r="42" ht="14.25" customHeight="1">
      <c r="B42" s="57"/>
      <c r="C42" s="57"/>
      <c r="D42" s="57"/>
      <c r="E42" s="52"/>
      <c r="F42" s="60"/>
      <c r="G42" s="50">
        <v>121.02</v>
      </c>
      <c r="H42" s="50">
        <v>132.59</v>
      </c>
      <c r="I42" s="44"/>
    </row>
    <row r="43" ht="14.25" customHeight="1">
      <c r="B43" s="57"/>
      <c r="C43" s="57"/>
      <c r="D43" s="57"/>
      <c r="E43" s="52"/>
      <c r="F43" s="60"/>
      <c r="G43" s="50">
        <v>137.64</v>
      </c>
      <c r="H43" s="50">
        <v>123.61</v>
      </c>
      <c r="I43" s="44"/>
    </row>
    <row r="44" ht="14.25" customHeight="1">
      <c r="B44" s="57"/>
      <c r="C44" s="57"/>
      <c r="D44" s="57"/>
      <c r="E44" s="52"/>
      <c r="F44" s="60"/>
      <c r="G44" s="50">
        <v>123.82</v>
      </c>
      <c r="H44" s="50">
        <v>128.61</v>
      </c>
      <c r="I44" s="44"/>
    </row>
    <row r="45" ht="14.25" customHeight="1">
      <c r="B45" s="57"/>
      <c r="C45" s="57"/>
      <c r="D45" s="57"/>
      <c r="E45" s="52"/>
      <c r="F45" s="60"/>
      <c r="G45" s="50">
        <v>130.43</v>
      </c>
      <c r="H45" s="50">
        <v>127.39</v>
      </c>
      <c r="I45" s="44"/>
    </row>
    <row r="46" ht="14.25" customHeight="1">
      <c r="B46" s="57"/>
      <c r="C46" s="57"/>
      <c r="D46" s="57"/>
      <c r="E46" s="52"/>
      <c r="F46" s="60"/>
      <c r="G46" s="50">
        <v>111.58</v>
      </c>
      <c r="H46" s="50">
        <v>116.77</v>
      </c>
      <c r="I46" s="44"/>
    </row>
    <row r="47" ht="14.25" customHeight="1">
      <c r="B47" s="57"/>
      <c r="C47" s="57"/>
      <c r="D47" s="57"/>
      <c r="E47" s="52"/>
      <c r="F47" s="60"/>
      <c r="G47" s="50">
        <v>133.62</v>
      </c>
      <c r="H47" s="50">
        <v>117.21</v>
      </c>
      <c r="I47" s="44"/>
    </row>
    <row r="48" ht="14.25" customHeight="1">
      <c r="B48" s="57"/>
      <c r="C48" s="57"/>
      <c r="D48" s="57"/>
      <c r="E48" s="52"/>
      <c r="F48" s="60"/>
      <c r="G48" s="50">
        <v>139.34</v>
      </c>
      <c r="H48" s="50">
        <v>118.65</v>
      </c>
      <c r="I48" s="44"/>
    </row>
    <row r="49" ht="14.25" customHeight="1">
      <c r="B49" s="57"/>
      <c r="C49" s="57"/>
      <c r="D49" s="57"/>
      <c r="E49" s="52"/>
      <c r="F49" s="60"/>
      <c r="G49" s="50">
        <v>127.93</v>
      </c>
      <c r="H49" s="60"/>
      <c r="I49" s="44"/>
    </row>
    <row r="50" ht="14.25" customHeight="1">
      <c r="E50" s="43"/>
      <c r="F50" s="51"/>
      <c r="G50" s="51"/>
      <c r="H50" s="51"/>
      <c r="I50" s="44"/>
    </row>
    <row r="51" ht="14.25" customHeight="1">
      <c r="E51" s="43"/>
      <c r="F51" s="51"/>
      <c r="G51" s="51"/>
      <c r="H51" s="51"/>
      <c r="I51" s="44"/>
    </row>
    <row r="52" ht="14.25" customHeight="1">
      <c r="E52" s="43"/>
      <c r="F52" s="51"/>
      <c r="G52" s="51"/>
      <c r="H52" s="51"/>
      <c r="I52" s="44"/>
    </row>
    <row r="53" ht="14.25" customHeight="1">
      <c r="E53" s="43"/>
      <c r="F53" s="51"/>
      <c r="G53" s="51"/>
      <c r="H53" s="51"/>
      <c r="I53" s="44"/>
    </row>
    <row r="54" ht="14.25" customHeight="1">
      <c r="E54" s="43"/>
      <c r="F54" s="51"/>
      <c r="G54" s="51"/>
      <c r="H54" s="51"/>
      <c r="I54" s="44"/>
    </row>
    <row r="55" ht="14.25" customHeight="1">
      <c r="E55" s="43"/>
      <c r="F55" s="51"/>
      <c r="G55" s="51"/>
      <c r="H55" s="51"/>
      <c r="I55" s="44"/>
    </row>
    <row r="56" ht="14.25" customHeight="1">
      <c r="E56" s="43"/>
      <c r="F56" s="51"/>
      <c r="G56" s="51"/>
      <c r="H56" s="51"/>
      <c r="I56" s="44"/>
    </row>
    <row r="57" ht="14.25" customHeight="1">
      <c r="E57" s="43"/>
      <c r="F57" s="51"/>
      <c r="G57" s="51"/>
      <c r="H57" s="51"/>
      <c r="I57" s="44"/>
    </row>
    <row r="58" ht="14.25" customHeight="1">
      <c r="E58" s="43"/>
      <c r="F58" s="51"/>
      <c r="G58" s="51"/>
      <c r="H58" s="51"/>
      <c r="I58" s="44"/>
    </row>
    <row r="59" ht="14.25" customHeight="1">
      <c r="E59" s="43"/>
      <c r="F59" s="51"/>
      <c r="G59" s="51"/>
      <c r="H59" s="51"/>
      <c r="I59" s="44"/>
    </row>
    <row r="60" ht="14.25" customHeight="1">
      <c r="E60" s="43"/>
      <c r="F60" s="51"/>
      <c r="G60" s="51"/>
      <c r="H60" s="51"/>
      <c r="I60" s="44"/>
    </row>
    <row r="61" ht="14.25" customHeight="1">
      <c r="E61" s="43"/>
      <c r="F61" s="51"/>
      <c r="G61" s="51"/>
      <c r="H61" s="51"/>
      <c r="I61" s="44"/>
    </row>
    <row r="62" ht="14.25" customHeight="1">
      <c r="E62" s="43"/>
      <c r="F62" s="51"/>
      <c r="G62" s="51"/>
      <c r="H62" s="51"/>
      <c r="I62" s="44"/>
    </row>
    <row r="63" ht="14.25" customHeight="1">
      <c r="E63" s="43"/>
      <c r="F63" s="51"/>
      <c r="G63" s="51"/>
      <c r="H63" s="51"/>
      <c r="I63" s="44"/>
    </row>
    <row r="64" ht="14.25" customHeight="1">
      <c r="E64" s="43"/>
      <c r="F64" s="51"/>
      <c r="G64" s="51"/>
      <c r="H64" s="51"/>
      <c r="I64" s="44"/>
    </row>
    <row r="65" ht="14.25" customHeight="1">
      <c r="E65" s="43"/>
      <c r="F65" s="51"/>
      <c r="H65" s="51"/>
      <c r="I65" s="44"/>
    </row>
    <row r="66" ht="14.25" customHeight="1">
      <c r="E66" s="43"/>
      <c r="F66" s="51"/>
      <c r="H66" s="51"/>
      <c r="I66" s="44"/>
    </row>
    <row r="67" ht="14.25" customHeight="1">
      <c r="E67" s="43"/>
      <c r="F67" s="51"/>
      <c r="H67" s="51"/>
      <c r="I67" s="44"/>
    </row>
    <row r="68" ht="14.25" customHeight="1">
      <c r="E68" s="43"/>
      <c r="F68" s="51"/>
      <c r="H68" s="51"/>
      <c r="I68" s="44"/>
    </row>
    <row r="69" ht="14.25" customHeight="1">
      <c r="E69" s="43"/>
      <c r="F69" s="51"/>
      <c r="H69" s="51"/>
      <c r="I69" s="44"/>
    </row>
    <row r="70" ht="14.25" customHeight="1">
      <c r="E70" s="43"/>
      <c r="F70" s="51"/>
      <c r="H70" s="51"/>
      <c r="I70" s="44"/>
    </row>
    <row r="71" ht="14.25" customHeight="1">
      <c r="E71" s="43"/>
      <c r="F71" s="51"/>
      <c r="H71" s="51"/>
      <c r="I71" s="44"/>
    </row>
    <row r="72" ht="14.25" customHeight="1">
      <c r="E72" s="43"/>
      <c r="F72" s="51"/>
      <c r="H72" s="51"/>
      <c r="I72" s="44"/>
    </row>
    <row r="73" ht="14.25" customHeight="1">
      <c r="E73" s="43"/>
      <c r="F73" s="51"/>
      <c r="H73" s="51"/>
      <c r="I73" s="44"/>
    </row>
    <row r="74" ht="14.25" customHeight="1">
      <c r="E74" s="43"/>
      <c r="F74" s="51"/>
      <c r="H74" s="51"/>
      <c r="I74" s="44"/>
    </row>
    <row r="75" ht="14.25" customHeight="1">
      <c r="E75" s="43"/>
      <c r="F75" s="51"/>
      <c r="H75" s="51"/>
      <c r="I75" s="44"/>
    </row>
    <row r="76" ht="14.25" customHeight="1">
      <c r="E76" s="43"/>
      <c r="F76" s="51"/>
      <c r="H76" s="51"/>
      <c r="I76" s="44"/>
    </row>
    <row r="77" ht="14.25" customHeight="1">
      <c r="E77" s="43"/>
      <c r="F77" s="51"/>
      <c r="H77" s="51"/>
      <c r="I77" s="44"/>
    </row>
    <row r="78" ht="14.25" customHeight="1">
      <c r="E78" s="43"/>
      <c r="F78" s="51"/>
      <c r="H78" s="51"/>
      <c r="I78" s="44"/>
    </row>
    <row r="79" ht="14.25" customHeight="1">
      <c r="E79" s="43"/>
      <c r="F79" s="51"/>
      <c r="H79" s="51"/>
      <c r="I79" s="44"/>
    </row>
    <row r="80" ht="14.25" customHeight="1">
      <c r="E80" s="43"/>
      <c r="F80" s="51"/>
      <c r="H80" s="51"/>
      <c r="I80" s="44"/>
    </row>
    <row r="81" ht="14.25" customHeight="1">
      <c r="E81" s="43"/>
      <c r="F81" s="51"/>
      <c r="H81" s="51"/>
      <c r="I81" s="44"/>
    </row>
    <row r="82" ht="14.25" customHeight="1">
      <c r="E82" s="43"/>
      <c r="F82" s="51"/>
      <c r="H82" s="51"/>
      <c r="I82" s="44"/>
    </row>
    <row r="83" ht="14.25" customHeight="1">
      <c r="E83" s="43"/>
      <c r="F83" s="51"/>
      <c r="H83" s="51"/>
      <c r="I83" s="44"/>
    </row>
    <row r="84" ht="14.25" customHeight="1">
      <c r="E84" s="43"/>
      <c r="F84" s="51"/>
      <c r="H84" s="51"/>
      <c r="I84" s="44"/>
    </row>
    <row r="85" ht="14.25" customHeight="1">
      <c r="E85" s="43"/>
      <c r="F85" s="51"/>
      <c r="H85" s="51"/>
      <c r="I85" s="44"/>
    </row>
    <row r="86" ht="14.25" customHeight="1">
      <c r="E86" s="43"/>
      <c r="F86" s="51"/>
      <c r="H86" s="51"/>
      <c r="I86" s="44"/>
    </row>
    <row r="87" ht="14.25" customHeight="1">
      <c r="E87" s="43"/>
      <c r="F87" s="51"/>
      <c r="H87" s="51"/>
      <c r="I87" s="44"/>
    </row>
    <row r="88" ht="14.25" customHeight="1">
      <c r="E88" s="43"/>
      <c r="F88" s="51"/>
      <c r="H88" s="51"/>
      <c r="I88" s="44"/>
    </row>
    <row r="89" ht="14.25" customHeight="1">
      <c r="E89" s="43"/>
      <c r="F89" s="51"/>
      <c r="H89" s="51"/>
      <c r="I89" s="44"/>
    </row>
    <row r="90" ht="14.25" customHeight="1">
      <c r="E90" s="43"/>
      <c r="F90" s="51"/>
      <c r="H90" s="51"/>
      <c r="I90" s="44"/>
    </row>
    <row r="91" ht="14.25" customHeight="1">
      <c r="E91" s="43"/>
      <c r="F91" s="51"/>
      <c r="H91" s="51"/>
      <c r="I91" s="44"/>
    </row>
    <row r="92" ht="14.25" customHeight="1">
      <c r="E92" s="43"/>
      <c r="F92" s="51"/>
      <c r="H92" s="51"/>
      <c r="I92" s="44"/>
    </row>
    <row r="93" ht="14.25" customHeight="1">
      <c r="E93" s="43"/>
      <c r="F93" s="51"/>
      <c r="H93" s="51"/>
      <c r="I93" s="44"/>
    </row>
    <row r="94" ht="14.25" customHeight="1">
      <c r="E94" s="43"/>
      <c r="F94" s="51"/>
      <c r="H94" s="51"/>
      <c r="I94" s="44"/>
    </row>
    <row r="95" ht="14.25" customHeight="1">
      <c r="E95" s="43"/>
      <c r="F95" s="51"/>
      <c r="H95" s="51"/>
      <c r="I95" s="44"/>
    </row>
    <row r="96" ht="14.25" customHeight="1">
      <c r="E96" s="43"/>
      <c r="F96" s="51"/>
      <c r="H96" s="51"/>
      <c r="I96" s="44"/>
    </row>
    <row r="97" ht="14.25" customHeight="1">
      <c r="E97" s="43"/>
      <c r="F97" s="51"/>
      <c r="H97" s="51"/>
      <c r="I97" s="44"/>
    </row>
    <row r="98" ht="14.25" customHeight="1">
      <c r="E98" s="43"/>
      <c r="F98" s="51"/>
      <c r="H98" s="51"/>
      <c r="I98" s="44"/>
    </row>
    <row r="99" ht="14.25" customHeight="1">
      <c r="E99" s="43"/>
      <c r="F99" s="51"/>
      <c r="H99" s="51"/>
      <c r="I99" s="44"/>
    </row>
    <row r="100" ht="14.25" customHeight="1">
      <c r="E100" s="43"/>
      <c r="F100" s="51"/>
      <c r="H100" s="51"/>
      <c r="I100" s="44"/>
    </row>
    <row r="101" ht="14.25" customHeight="1">
      <c r="E101" s="43"/>
      <c r="F101" s="51"/>
      <c r="H101" s="51"/>
      <c r="I101" s="44"/>
    </row>
    <row r="102" ht="14.25" customHeight="1">
      <c r="E102" s="43"/>
      <c r="F102" s="51"/>
      <c r="H102" s="51"/>
      <c r="I102" s="44"/>
    </row>
    <row r="103" ht="14.25" customHeight="1">
      <c r="E103" s="43"/>
      <c r="F103" s="51"/>
      <c r="H103" s="51"/>
      <c r="I103" s="44"/>
    </row>
    <row r="104" ht="14.25" customHeight="1">
      <c r="E104" s="43"/>
      <c r="F104" s="51"/>
      <c r="H104" s="51"/>
      <c r="I104" s="44"/>
    </row>
    <row r="105" ht="14.25" customHeight="1">
      <c r="E105" s="43"/>
      <c r="F105" s="51"/>
      <c r="H105" s="51"/>
      <c r="I105" s="44"/>
    </row>
    <row r="106" ht="14.25" customHeight="1">
      <c r="E106" s="43"/>
      <c r="F106" s="51"/>
      <c r="H106" s="51"/>
      <c r="I106" s="44"/>
    </row>
    <row r="107" ht="14.25" customHeight="1">
      <c r="E107" s="43"/>
      <c r="F107" s="51"/>
      <c r="H107" s="51"/>
      <c r="I107" s="44"/>
    </row>
    <row r="108" ht="14.25" customHeight="1">
      <c r="E108" s="43"/>
      <c r="F108" s="51"/>
      <c r="H108" s="51"/>
      <c r="I108" s="44"/>
    </row>
    <row r="109" ht="14.25" customHeight="1">
      <c r="E109" s="43"/>
      <c r="F109" s="51"/>
      <c r="H109" s="51"/>
      <c r="I109" s="44"/>
    </row>
    <row r="110" ht="14.25" customHeight="1">
      <c r="E110" s="43"/>
      <c r="F110" s="51"/>
      <c r="H110" s="51"/>
      <c r="I110" s="44"/>
    </row>
    <row r="111" ht="14.25" customHeight="1">
      <c r="E111" s="43"/>
      <c r="F111" s="51"/>
      <c r="H111" s="51"/>
      <c r="I111" s="44"/>
    </row>
    <row r="112" ht="14.25" customHeight="1">
      <c r="E112" s="43"/>
      <c r="F112" s="51"/>
      <c r="H112" s="51"/>
      <c r="I112" s="44"/>
    </row>
    <row r="113" ht="14.25" customHeight="1">
      <c r="E113" s="43"/>
      <c r="F113" s="51"/>
      <c r="H113" s="51"/>
      <c r="I113" s="44"/>
    </row>
    <row r="114" ht="14.25" customHeight="1">
      <c r="E114" s="43"/>
      <c r="F114" s="51"/>
      <c r="H114" s="51"/>
      <c r="I114" s="44"/>
    </row>
    <row r="115" ht="14.25" customHeight="1">
      <c r="E115" s="43"/>
      <c r="F115" s="51"/>
      <c r="H115" s="51"/>
      <c r="I115" s="44"/>
    </row>
    <row r="116" ht="14.25" customHeight="1">
      <c r="E116" s="43"/>
      <c r="F116" s="51"/>
      <c r="H116" s="51"/>
      <c r="I116" s="44"/>
    </row>
    <row r="117" ht="14.25" customHeight="1">
      <c r="E117" s="43"/>
      <c r="F117" s="51"/>
      <c r="H117" s="51"/>
      <c r="I117" s="44"/>
    </row>
    <row r="118" ht="14.25" customHeight="1">
      <c r="E118" s="43"/>
      <c r="F118" s="51"/>
      <c r="H118" s="51"/>
      <c r="I118" s="44"/>
    </row>
    <row r="119" ht="14.25" customHeight="1">
      <c r="E119" s="43"/>
      <c r="F119" s="51"/>
      <c r="H119" s="51"/>
      <c r="I119" s="44"/>
    </row>
    <row r="120" ht="14.25" customHeight="1">
      <c r="E120" s="43"/>
      <c r="F120" s="51"/>
      <c r="H120" s="51"/>
      <c r="I120" s="44"/>
    </row>
    <row r="121" ht="14.25" customHeight="1">
      <c r="E121" s="43"/>
      <c r="F121" s="51"/>
      <c r="H121" s="51"/>
      <c r="I121" s="44"/>
    </row>
    <row r="122" ht="14.25" customHeight="1">
      <c r="E122" s="43"/>
      <c r="F122" s="51"/>
      <c r="H122" s="51"/>
      <c r="I122" s="44"/>
    </row>
    <row r="123" ht="14.25" customHeight="1">
      <c r="E123" s="43"/>
      <c r="F123" s="51"/>
      <c r="H123" s="51"/>
      <c r="I123" s="44"/>
    </row>
    <row r="124" ht="14.25" customHeight="1">
      <c r="E124" s="43"/>
      <c r="F124" s="51"/>
      <c r="H124" s="51"/>
      <c r="I124" s="44"/>
    </row>
    <row r="125" ht="14.25" customHeight="1">
      <c r="E125" s="43"/>
      <c r="F125" s="51"/>
      <c r="H125" s="51"/>
      <c r="I125" s="44"/>
    </row>
    <row r="126" ht="14.25" customHeight="1">
      <c r="E126" s="43"/>
      <c r="F126" s="51"/>
      <c r="H126" s="51"/>
      <c r="I126" s="44"/>
    </row>
    <row r="127" ht="14.25" customHeight="1">
      <c r="E127" s="43"/>
      <c r="F127" s="51"/>
      <c r="H127" s="51"/>
      <c r="I127" s="44"/>
    </row>
    <row r="128" ht="14.25" customHeight="1">
      <c r="E128" s="43"/>
      <c r="F128" s="51"/>
      <c r="H128" s="51"/>
      <c r="I128" s="44"/>
    </row>
    <row r="129" ht="14.25" customHeight="1">
      <c r="E129" s="43"/>
      <c r="F129" s="51"/>
      <c r="H129" s="51"/>
      <c r="I129" s="44"/>
    </row>
    <row r="130" ht="14.25" customHeight="1">
      <c r="E130" s="43"/>
      <c r="F130" s="51"/>
      <c r="I130" s="44"/>
    </row>
    <row r="131" ht="14.25" customHeight="1">
      <c r="E131" s="43"/>
      <c r="F131" s="51"/>
      <c r="I131" s="44"/>
    </row>
    <row r="132" ht="14.25" customHeight="1">
      <c r="E132" s="43"/>
      <c r="F132" s="51"/>
      <c r="I132" s="44"/>
    </row>
    <row r="133" ht="14.25" customHeight="1">
      <c r="E133" s="43"/>
      <c r="F133" s="51"/>
      <c r="I133" s="44"/>
    </row>
    <row r="134" ht="14.25" customHeight="1">
      <c r="E134" s="43"/>
      <c r="F134" s="51"/>
      <c r="I134" s="44"/>
    </row>
    <row r="135" ht="14.25" customHeight="1">
      <c r="E135" s="43"/>
      <c r="F135" s="51"/>
      <c r="I135" s="44"/>
    </row>
    <row r="136" ht="14.25" customHeight="1">
      <c r="E136" s="43"/>
      <c r="F136" s="51"/>
      <c r="I136" s="44"/>
    </row>
    <row r="137" ht="14.25" customHeight="1">
      <c r="E137" s="43"/>
      <c r="F137" s="51"/>
      <c r="I137" s="44"/>
    </row>
    <row r="138" ht="14.25" customHeight="1">
      <c r="E138" s="43"/>
      <c r="F138" s="51"/>
      <c r="I138" s="44"/>
    </row>
    <row r="139" ht="14.25" customHeight="1">
      <c r="E139" s="43"/>
      <c r="F139" s="51"/>
      <c r="I139" s="44"/>
    </row>
    <row r="140" ht="14.25" customHeight="1">
      <c r="E140" s="43"/>
      <c r="F140" s="51"/>
      <c r="I140" s="44"/>
    </row>
    <row r="141" ht="14.25" customHeight="1">
      <c r="E141" s="43"/>
      <c r="F141" s="51"/>
      <c r="I141" s="44"/>
    </row>
    <row r="142" ht="14.25" customHeight="1">
      <c r="E142" s="43"/>
      <c r="F142" s="51"/>
      <c r="I142" s="44"/>
    </row>
    <row r="143" ht="14.25" customHeight="1">
      <c r="E143" s="43"/>
      <c r="F143" s="51"/>
      <c r="I143" s="44"/>
    </row>
    <row r="144" ht="14.25" customHeight="1">
      <c r="E144" s="43"/>
      <c r="F144" s="51"/>
      <c r="I144" s="44"/>
    </row>
    <row r="145" ht="14.25" customHeight="1">
      <c r="E145" s="43"/>
      <c r="F145" s="51"/>
      <c r="I145" s="44"/>
    </row>
    <row r="146" ht="14.25" customHeight="1">
      <c r="E146" s="43"/>
      <c r="F146" s="51"/>
      <c r="I146" s="44"/>
    </row>
    <row r="147" ht="14.25" customHeight="1">
      <c r="E147" s="43"/>
      <c r="I147" s="44"/>
    </row>
    <row r="148" ht="14.25" customHeight="1">
      <c r="E148" s="43"/>
      <c r="I148" s="44"/>
    </row>
    <row r="149" ht="14.25" customHeight="1">
      <c r="E149" s="43"/>
      <c r="I149" s="44"/>
    </row>
    <row r="150" ht="14.25" customHeight="1">
      <c r="E150" s="43"/>
      <c r="I150" s="44"/>
    </row>
    <row r="151" ht="14.25" customHeight="1">
      <c r="E151" s="43"/>
      <c r="I151" s="44"/>
    </row>
    <row r="152" ht="14.25" customHeight="1">
      <c r="E152" s="43"/>
      <c r="I152" s="44"/>
    </row>
    <row r="153" ht="14.25" customHeight="1">
      <c r="E153" s="43"/>
      <c r="I153" s="44"/>
    </row>
    <row r="154" ht="14.25" customHeight="1">
      <c r="E154" s="43"/>
      <c r="I154" s="44"/>
    </row>
    <row r="155" ht="14.25" customHeight="1">
      <c r="E155" s="43"/>
      <c r="I155" s="44"/>
    </row>
    <row r="156" ht="14.25" customHeight="1">
      <c r="E156" s="43"/>
      <c r="I156" s="44"/>
    </row>
    <row r="157" ht="14.25" customHeight="1">
      <c r="E157" s="43"/>
      <c r="I157" s="44"/>
    </row>
    <row r="158" ht="14.25" customHeight="1">
      <c r="E158" s="43"/>
      <c r="I158" s="44"/>
    </row>
    <row r="159" ht="14.25" customHeight="1">
      <c r="E159" s="43"/>
      <c r="I159" s="44"/>
    </row>
    <row r="160" ht="14.25" customHeight="1">
      <c r="E160" s="43"/>
      <c r="I160" s="44"/>
    </row>
    <row r="161" ht="14.25" customHeight="1">
      <c r="E161" s="43"/>
      <c r="I161" s="44"/>
    </row>
    <row r="162" ht="14.25" customHeight="1">
      <c r="E162" s="43"/>
      <c r="I162" s="44"/>
    </row>
    <row r="163" ht="14.25" customHeight="1">
      <c r="E163" s="43"/>
      <c r="I163" s="44"/>
    </row>
    <row r="164" ht="14.25" customHeight="1">
      <c r="E164" s="43"/>
      <c r="I164" s="44"/>
    </row>
    <row r="165" ht="14.25" customHeight="1">
      <c r="E165" s="43"/>
      <c r="I165" s="44"/>
    </row>
    <row r="166" ht="14.25" customHeight="1">
      <c r="E166" s="43"/>
      <c r="I166" s="44"/>
    </row>
    <row r="167" ht="14.25" customHeight="1">
      <c r="E167" s="43"/>
      <c r="I167" s="44"/>
    </row>
    <row r="168" ht="14.25" customHeight="1">
      <c r="E168" s="43"/>
      <c r="I168" s="44"/>
    </row>
    <row r="169" ht="14.25" customHeight="1">
      <c r="E169" s="43"/>
      <c r="I169" s="44"/>
    </row>
    <row r="170" ht="14.25" customHeight="1">
      <c r="E170" s="43"/>
      <c r="I170" s="44"/>
    </row>
    <row r="171" ht="14.25" customHeight="1">
      <c r="E171" s="43"/>
      <c r="I171" s="44"/>
    </row>
    <row r="172" ht="14.25" customHeight="1">
      <c r="E172" s="43"/>
      <c r="I172" s="44"/>
    </row>
    <row r="173" ht="14.25" customHeight="1">
      <c r="E173" s="43"/>
      <c r="I173" s="44"/>
    </row>
    <row r="174" ht="14.25" customHeight="1">
      <c r="E174" s="43"/>
      <c r="I174" s="44"/>
    </row>
    <row r="175" ht="14.25" customHeight="1">
      <c r="E175" s="43"/>
      <c r="I175" s="44"/>
    </row>
    <row r="176" ht="14.25" customHeight="1">
      <c r="E176" s="43"/>
      <c r="I176" s="44"/>
    </row>
    <row r="177" ht="14.25" customHeight="1">
      <c r="E177" s="43"/>
      <c r="I177" s="44"/>
    </row>
    <row r="178" ht="14.25" customHeight="1">
      <c r="E178" s="43"/>
      <c r="I178" s="44"/>
    </row>
    <row r="179" ht="14.25" customHeight="1">
      <c r="E179" s="43"/>
      <c r="I179" s="44"/>
    </row>
    <row r="180" ht="14.25" customHeight="1">
      <c r="E180" s="43"/>
      <c r="I180" s="44"/>
    </row>
    <row r="181" ht="14.25" customHeight="1">
      <c r="E181" s="43"/>
      <c r="I181" s="44"/>
    </row>
    <row r="182" ht="14.25" customHeight="1">
      <c r="E182" s="43"/>
      <c r="I182" s="44"/>
    </row>
    <row r="183" ht="14.25" customHeight="1">
      <c r="E183" s="43"/>
      <c r="I183" s="44"/>
    </row>
    <row r="184" ht="14.25" customHeight="1">
      <c r="E184" s="43"/>
      <c r="I184" s="44"/>
    </row>
    <row r="185" ht="14.25" customHeight="1">
      <c r="E185" s="43"/>
      <c r="I185" s="44"/>
    </row>
    <row r="186" ht="14.25" customHeight="1">
      <c r="E186" s="43"/>
      <c r="I186" s="44"/>
    </row>
    <row r="187" ht="14.25" customHeight="1">
      <c r="E187" s="43"/>
      <c r="I187" s="44"/>
    </row>
    <row r="188" ht="14.25" customHeight="1">
      <c r="E188" s="43"/>
      <c r="I188" s="44"/>
    </row>
    <row r="189" ht="14.25" customHeight="1">
      <c r="E189" s="43"/>
      <c r="I189" s="44"/>
    </row>
    <row r="190" ht="14.25" customHeight="1">
      <c r="E190" s="43"/>
      <c r="I190" s="44"/>
    </row>
    <row r="191" ht="14.25" customHeight="1">
      <c r="E191" s="43"/>
      <c r="I191" s="44"/>
    </row>
    <row r="192" ht="14.25" customHeight="1">
      <c r="E192" s="43"/>
      <c r="I192" s="44"/>
    </row>
    <row r="193" ht="14.25" customHeight="1">
      <c r="E193" s="43"/>
      <c r="I193" s="44"/>
    </row>
    <row r="194" ht="14.25" customHeight="1">
      <c r="E194" s="43"/>
      <c r="I194" s="44"/>
    </row>
    <row r="195" ht="14.25" customHeight="1">
      <c r="E195" s="43"/>
      <c r="I195" s="44"/>
    </row>
    <row r="196" ht="14.25" customHeight="1">
      <c r="E196" s="43"/>
      <c r="I196" s="44"/>
    </row>
    <row r="197" ht="14.25" customHeight="1">
      <c r="E197" s="43"/>
      <c r="I197" s="44"/>
    </row>
    <row r="198" ht="14.25" customHeight="1">
      <c r="E198" s="43"/>
      <c r="I198" s="44"/>
    </row>
    <row r="199" ht="14.25" customHeight="1">
      <c r="E199" s="43"/>
      <c r="I199" s="44"/>
    </row>
    <row r="200" ht="14.25" customHeight="1">
      <c r="E200" s="43"/>
      <c r="I200" s="44"/>
    </row>
    <row r="201" ht="14.25" customHeight="1">
      <c r="E201" s="43"/>
      <c r="I201" s="44"/>
    </row>
    <row r="202" ht="14.25" customHeight="1">
      <c r="E202" s="43"/>
      <c r="I202" s="44"/>
    </row>
    <row r="203" ht="14.25" customHeight="1">
      <c r="E203" s="43"/>
      <c r="I203" s="44"/>
    </row>
    <row r="204" ht="14.25" customHeight="1">
      <c r="E204" s="43"/>
      <c r="I204" s="44"/>
    </row>
    <row r="205" ht="14.25" customHeight="1">
      <c r="E205" s="43"/>
      <c r="I205" s="44"/>
    </row>
    <row r="206" ht="14.25" customHeight="1">
      <c r="E206" s="43"/>
      <c r="I206" s="44"/>
    </row>
    <row r="207" ht="14.25" customHeight="1">
      <c r="E207" s="43"/>
      <c r="I207" s="44"/>
    </row>
    <row r="208" ht="14.25" customHeight="1">
      <c r="E208" s="43"/>
      <c r="I208" s="44"/>
    </row>
    <row r="209" ht="14.25" customHeight="1">
      <c r="E209" s="43"/>
      <c r="I209" s="44"/>
    </row>
    <row r="210" ht="14.25" customHeight="1">
      <c r="E210" s="43"/>
      <c r="I210" s="44"/>
    </row>
    <row r="211" ht="14.25" customHeight="1">
      <c r="E211" s="43"/>
      <c r="I211" s="44"/>
    </row>
    <row r="212" ht="14.25" customHeight="1">
      <c r="E212" s="43"/>
      <c r="I212" s="44"/>
    </row>
    <row r="213" ht="14.25" customHeight="1">
      <c r="E213" s="43"/>
      <c r="I213" s="44"/>
    </row>
    <row r="214" ht="14.25" customHeight="1">
      <c r="E214" s="43"/>
      <c r="I214" s="44"/>
    </row>
    <row r="215" ht="14.25" customHeight="1">
      <c r="E215" s="43"/>
      <c r="I215" s="44"/>
    </row>
    <row r="216" ht="14.25" customHeight="1">
      <c r="E216" s="43"/>
      <c r="I216" s="44"/>
    </row>
    <row r="217" ht="14.25" customHeight="1">
      <c r="E217" s="43"/>
      <c r="I217" s="44"/>
    </row>
    <row r="218" ht="14.25" customHeight="1">
      <c r="E218" s="43"/>
      <c r="I218" s="44"/>
    </row>
    <row r="219" ht="14.25" customHeight="1">
      <c r="E219" s="43"/>
      <c r="I219" s="44"/>
    </row>
    <row r="220" ht="14.25" customHeight="1">
      <c r="E220" s="43"/>
      <c r="I220" s="44"/>
    </row>
    <row r="221" ht="14.25" customHeight="1">
      <c r="E221" s="43"/>
      <c r="I221" s="44"/>
    </row>
    <row r="222" ht="14.25" customHeight="1">
      <c r="E222" s="43"/>
      <c r="I222" s="44"/>
    </row>
    <row r="223" ht="14.25" customHeight="1">
      <c r="E223" s="43"/>
      <c r="I223" s="44"/>
    </row>
    <row r="224" ht="14.25" customHeight="1">
      <c r="E224" s="43"/>
      <c r="I224" s="44"/>
    </row>
    <row r="225" ht="14.25" customHeight="1">
      <c r="E225" s="43"/>
      <c r="I225" s="44"/>
    </row>
    <row r="226" ht="14.25" customHeight="1">
      <c r="E226" s="43"/>
      <c r="I226" s="44"/>
    </row>
    <row r="227" ht="14.25" customHeight="1">
      <c r="E227" s="43"/>
      <c r="I227" s="44"/>
    </row>
    <row r="228" ht="14.25" customHeight="1">
      <c r="E228" s="43"/>
      <c r="I228" s="44"/>
    </row>
    <row r="229" ht="14.25" customHeight="1">
      <c r="E229" s="43"/>
      <c r="I229" s="44"/>
    </row>
    <row r="230" ht="14.25" customHeight="1">
      <c r="E230" s="43"/>
      <c r="I230" s="44"/>
    </row>
    <row r="231" ht="14.25" customHeight="1">
      <c r="E231" s="43"/>
      <c r="I231" s="44"/>
    </row>
    <row r="232" ht="14.25" customHeight="1">
      <c r="E232" s="43"/>
      <c r="I232" s="44"/>
    </row>
    <row r="233" ht="14.25" customHeight="1">
      <c r="E233" s="43"/>
      <c r="I233" s="44"/>
    </row>
    <row r="234" ht="14.25" customHeight="1">
      <c r="E234" s="43"/>
      <c r="I234" s="44"/>
    </row>
    <row r="235" ht="14.25" customHeight="1">
      <c r="E235" s="43"/>
      <c r="I235" s="44"/>
    </row>
    <row r="236" ht="14.25" customHeight="1">
      <c r="E236" s="43"/>
      <c r="I236" s="44"/>
    </row>
    <row r="237" ht="14.25" customHeight="1">
      <c r="E237" s="43"/>
      <c r="I237" s="44"/>
    </row>
    <row r="238" ht="14.25" customHeight="1">
      <c r="E238" s="43"/>
      <c r="I238" s="44"/>
    </row>
    <row r="239" ht="14.25" customHeight="1">
      <c r="E239" s="43"/>
      <c r="I239" s="44"/>
    </row>
    <row r="240" ht="14.25" customHeight="1">
      <c r="E240" s="43"/>
      <c r="I240" s="44"/>
    </row>
    <row r="241" ht="14.25" customHeight="1">
      <c r="E241" s="43"/>
      <c r="I241" s="44"/>
    </row>
    <row r="242" ht="14.25" customHeight="1">
      <c r="E242" s="43"/>
      <c r="I242" s="44"/>
    </row>
    <row r="243" ht="14.25" customHeight="1">
      <c r="E243" s="43"/>
      <c r="I243" s="44"/>
    </row>
    <row r="244" ht="14.25" customHeight="1">
      <c r="E244" s="43"/>
      <c r="I244" s="44"/>
    </row>
    <row r="245" ht="14.25" customHeight="1">
      <c r="E245" s="43"/>
      <c r="I245" s="44"/>
    </row>
    <row r="246" ht="14.25" customHeight="1">
      <c r="E246" s="43"/>
      <c r="I246" s="44"/>
    </row>
    <row r="247" ht="14.25" customHeight="1">
      <c r="E247" s="43"/>
      <c r="I247" s="44"/>
    </row>
    <row r="248" ht="14.25" customHeight="1">
      <c r="E248" s="43"/>
      <c r="I248" s="44"/>
    </row>
    <row r="249" ht="14.25" customHeight="1">
      <c r="E249" s="43"/>
      <c r="I249" s="44"/>
    </row>
    <row r="250" ht="14.25" customHeight="1">
      <c r="E250" s="43"/>
      <c r="I250" s="44"/>
    </row>
    <row r="251" ht="14.25" customHeight="1">
      <c r="E251" s="43"/>
      <c r="I251" s="44"/>
    </row>
    <row r="252" ht="14.25" customHeight="1">
      <c r="E252" s="43"/>
      <c r="I252" s="44"/>
    </row>
    <row r="253" ht="14.25" customHeight="1">
      <c r="E253" s="43"/>
      <c r="I253" s="44"/>
    </row>
    <row r="254" ht="14.25" customHeight="1">
      <c r="E254" s="43"/>
      <c r="I254" s="44"/>
    </row>
    <row r="255" ht="14.25" customHeight="1">
      <c r="E255" s="43"/>
      <c r="I255" s="44"/>
    </row>
    <row r="256" ht="14.25" customHeight="1">
      <c r="E256" s="43"/>
      <c r="I256" s="44"/>
    </row>
    <row r="257" ht="14.25" customHeight="1">
      <c r="E257" s="43"/>
      <c r="I257" s="44"/>
    </row>
    <row r="258" ht="14.25" customHeight="1">
      <c r="E258" s="43"/>
      <c r="I258" s="44"/>
    </row>
    <row r="259" ht="14.25" customHeight="1">
      <c r="E259" s="43"/>
      <c r="I259" s="44"/>
    </row>
    <row r="260" ht="14.25" customHeight="1">
      <c r="E260" s="43"/>
      <c r="I260" s="44"/>
    </row>
    <row r="261" ht="14.25" customHeight="1">
      <c r="E261" s="43"/>
      <c r="I261" s="44"/>
    </row>
    <row r="262" ht="14.25" customHeight="1">
      <c r="E262" s="43"/>
      <c r="I262" s="44"/>
    </row>
    <row r="263" ht="14.25" customHeight="1">
      <c r="E263" s="43"/>
      <c r="I263" s="44"/>
    </row>
    <row r="264" ht="14.25" customHeight="1">
      <c r="E264" s="43"/>
      <c r="I264" s="44"/>
    </row>
    <row r="265" ht="14.25" customHeight="1">
      <c r="E265" s="43"/>
      <c r="I265" s="44"/>
    </row>
    <row r="266" ht="14.25" customHeight="1">
      <c r="E266" s="43"/>
      <c r="I266" s="44"/>
    </row>
    <row r="267" ht="14.25" customHeight="1">
      <c r="E267" s="43"/>
      <c r="I267" s="44"/>
    </row>
    <row r="268" ht="14.25" customHeight="1">
      <c r="E268" s="43"/>
      <c r="I268" s="44"/>
    </row>
    <row r="269" ht="14.25" customHeight="1">
      <c r="E269" s="43"/>
      <c r="I269" s="44"/>
    </row>
    <row r="270" ht="14.25" customHeight="1">
      <c r="E270" s="43"/>
      <c r="I270" s="44"/>
    </row>
    <row r="271" ht="14.25" customHeight="1">
      <c r="E271" s="43"/>
      <c r="I271" s="44"/>
    </row>
    <row r="272" ht="14.25" customHeight="1">
      <c r="E272" s="43"/>
      <c r="I272" s="44"/>
    </row>
    <row r="273" ht="14.25" customHeight="1">
      <c r="E273" s="43"/>
      <c r="I273" s="44"/>
    </row>
    <row r="274" ht="14.25" customHeight="1">
      <c r="E274" s="43"/>
      <c r="I274" s="44"/>
    </row>
    <row r="275" ht="14.25" customHeight="1">
      <c r="E275" s="43"/>
      <c r="I275" s="44"/>
    </row>
    <row r="276" ht="14.25" customHeight="1">
      <c r="E276" s="43"/>
      <c r="I276" s="44"/>
    </row>
    <row r="277" ht="14.25" customHeight="1">
      <c r="E277" s="43"/>
      <c r="I277" s="44"/>
    </row>
    <row r="278" ht="14.25" customHeight="1">
      <c r="E278" s="43"/>
      <c r="I278" s="44"/>
    </row>
    <row r="279" ht="14.25" customHeight="1">
      <c r="E279" s="43"/>
      <c r="I279" s="44"/>
    </row>
    <row r="280" ht="14.25" customHeight="1">
      <c r="E280" s="43"/>
      <c r="I280" s="44"/>
    </row>
    <row r="281" ht="14.25" customHeight="1">
      <c r="E281" s="43"/>
      <c r="I281" s="44"/>
    </row>
    <row r="282" ht="14.25" customHeight="1">
      <c r="E282" s="43"/>
      <c r="I282" s="44"/>
    </row>
    <row r="283" ht="14.25" customHeight="1">
      <c r="E283" s="43"/>
      <c r="I283" s="44"/>
    </row>
    <row r="284" ht="14.25" customHeight="1">
      <c r="E284" s="43"/>
      <c r="I284" s="44"/>
    </row>
    <row r="285" ht="14.25" customHeight="1">
      <c r="E285" s="43"/>
      <c r="I285" s="44"/>
    </row>
    <row r="286" ht="14.25" customHeight="1">
      <c r="E286" s="43"/>
      <c r="I286" s="44"/>
    </row>
    <row r="287" ht="14.25" customHeight="1">
      <c r="E287" s="43"/>
      <c r="I287" s="44"/>
    </row>
    <row r="288" ht="14.25" customHeight="1">
      <c r="E288" s="43"/>
      <c r="I288" s="44"/>
    </row>
    <row r="289" ht="14.25" customHeight="1">
      <c r="E289" s="43"/>
      <c r="I289" s="44"/>
    </row>
    <row r="290" ht="14.25" customHeight="1">
      <c r="E290" s="43"/>
      <c r="I290" s="44"/>
    </row>
    <row r="291" ht="14.25" customHeight="1">
      <c r="E291" s="43"/>
      <c r="I291" s="44"/>
    </row>
    <row r="292" ht="14.25" customHeight="1">
      <c r="E292" s="43"/>
      <c r="I292" s="44"/>
    </row>
    <row r="293" ht="14.25" customHeight="1">
      <c r="E293" s="43"/>
      <c r="I293" s="44"/>
    </row>
    <row r="294" ht="14.25" customHeight="1">
      <c r="E294" s="43"/>
      <c r="I294" s="44"/>
    </row>
    <row r="295" ht="14.25" customHeight="1">
      <c r="E295" s="43"/>
      <c r="I295" s="44"/>
    </row>
    <row r="296" ht="14.25" customHeight="1">
      <c r="E296" s="43"/>
      <c r="I296" s="44"/>
    </row>
    <row r="297" ht="14.25" customHeight="1">
      <c r="E297" s="43"/>
      <c r="I297" s="44"/>
    </row>
    <row r="298" ht="14.25" customHeight="1">
      <c r="E298" s="43"/>
      <c r="I298" s="44"/>
    </row>
    <row r="299" ht="14.25" customHeight="1">
      <c r="E299" s="43"/>
      <c r="I299" s="44"/>
    </row>
    <row r="300" ht="14.25" customHeight="1">
      <c r="E300" s="43"/>
      <c r="I300" s="44"/>
    </row>
    <row r="301" ht="14.25" customHeight="1">
      <c r="E301" s="43"/>
      <c r="I301" s="44"/>
    </row>
    <row r="302" ht="14.25" customHeight="1">
      <c r="E302" s="43"/>
      <c r="I302" s="44"/>
    </row>
    <row r="303" ht="14.25" customHeight="1">
      <c r="E303" s="43"/>
      <c r="I303" s="44"/>
    </row>
    <row r="304" ht="14.25" customHeight="1">
      <c r="E304" s="43"/>
      <c r="I304" s="44"/>
    </row>
    <row r="305" ht="14.25" customHeight="1">
      <c r="E305" s="43"/>
      <c r="I305" s="44"/>
    </row>
    <row r="306" ht="14.25" customHeight="1">
      <c r="E306" s="43"/>
      <c r="I306" s="44"/>
    </row>
    <row r="307" ht="14.25" customHeight="1">
      <c r="E307" s="43"/>
      <c r="I307" s="44"/>
    </row>
    <row r="308" ht="14.25" customHeight="1">
      <c r="E308" s="43"/>
      <c r="I308" s="44"/>
    </row>
    <row r="309" ht="14.25" customHeight="1">
      <c r="E309" s="43"/>
      <c r="I309" s="44"/>
    </row>
    <row r="310" ht="14.25" customHeight="1">
      <c r="E310" s="43"/>
      <c r="I310" s="44"/>
    </row>
    <row r="311" ht="14.25" customHeight="1">
      <c r="E311" s="43"/>
      <c r="I311" s="44"/>
    </row>
    <row r="312" ht="14.25" customHeight="1">
      <c r="E312" s="43"/>
      <c r="I312" s="44"/>
    </row>
    <row r="313" ht="14.25" customHeight="1">
      <c r="E313" s="43"/>
      <c r="I313" s="44"/>
    </row>
    <row r="314" ht="14.25" customHeight="1">
      <c r="E314" s="43"/>
      <c r="I314" s="44"/>
    </row>
    <row r="315" ht="14.25" customHeight="1">
      <c r="E315" s="43"/>
      <c r="I315" s="44"/>
    </row>
    <row r="316" ht="14.25" customHeight="1">
      <c r="E316" s="43"/>
      <c r="I316" s="44"/>
    </row>
    <row r="317" ht="14.25" customHeight="1">
      <c r="E317" s="43"/>
      <c r="I317" s="44"/>
    </row>
    <row r="318" ht="14.25" customHeight="1">
      <c r="E318" s="43"/>
      <c r="I318" s="44"/>
    </row>
    <row r="319" ht="14.25" customHeight="1">
      <c r="E319" s="43"/>
      <c r="I319" s="44"/>
    </row>
    <row r="320" ht="14.25" customHeight="1">
      <c r="E320" s="43"/>
      <c r="I320" s="44"/>
    </row>
    <row r="321" ht="14.25" customHeight="1">
      <c r="E321" s="43"/>
      <c r="I321" s="44"/>
    </row>
    <row r="322" ht="14.25" customHeight="1">
      <c r="E322" s="43"/>
      <c r="I322" s="44"/>
    </row>
    <row r="323" ht="14.25" customHeight="1">
      <c r="E323" s="43"/>
      <c r="I323" s="44"/>
    </row>
    <row r="324" ht="14.25" customHeight="1">
      <c r="E324" s="43"/>
      <c r="I324" s="44"/>
    </row>
    <row r="325" ht="14.25" customHeight="1">
      <c r="E325" s="43"/>
      <c r="I325" s="44"/>
    </row>
    <row r="326" ht="14.25" customHeight="1">
      <c r="E326" s="43"/>
      <c r="I326" s="44"/>
    </row>
    <row r="327" ht="14.25" customHeight="1">
      <c r="E327" s="43"/>
      <c r="I327" s="44"/>
    </row>
    <row r="328" ht="14.25" customHeight="1">
      <c r="E328" s="43"/>
      <c r="I328" s="44"/>
    </row>
    <row r="329" ht="14.25" customHeight="1">
      <c r="E329" s="43"/>
      <c r="I329" s="44"/>
    </row>
    <row r="330" ht="14.25" customHeight="1">
      <c r="E330" s="43"/>
      <c r="I330" s="44"/>
    </row>
    <row r="331" ht="14.25" customHeight="1">
      <c r="E331" s="43"/>
      <c r="I331" s="44"/>
    </row>
    <row r="332" ht="14.25" customHeight="1">
      <c r="E332" s="43"/>
      <c r="I332" s="44"/>
    </row>
    <row r="333" ht="14.25" customHeight="1">
      <c r="E333" s="43"/>
      <c r="I333" s="44"/>
    </row>
    <row r="334" ht="14.25" customHeight="1">
      <c r="E334" s="43"/>
      <c r="I334" s="44"/>
    </row>
    <row r="335" ht="14.25" customHeight="1">
      <c r="E335" s="43"/>
      <c r="I335" s="44"/>
    </row>
    <row r="336" ht="14.25" customHeight="1">
      <c r="E336" s="43"/>
      <c r="I336" s="44"/>
    </row>
    <row r="337" ht="14.25" customHeight="1">
      <c r="E337" s="43"/>
      <c r="I337" s="44"/>
    </row>
    <row r="338" ht="14.25" customHeight="1">
      <c r="E338" s="43"/>
      <c r="I338" s="44"/>
    </row>
    <row r="339" ht="14.25" customHeight="1">
      <c r="E339" s="43"/>
      <c r="I339" s="44"/>
    </row>
    <row r="340" ht="14.25" customHeight="1">
      <c r="E340" s="43"/>
      <c r="I340" s="44"/>
    </row>
    <row r="341" ht="14.25" customHeight="1">
      <c r="E341" s="43"/>
      <c r="I341" s="44"/>
    </row>
    <row r="342" ht="14.25" customHeight="1">
      <c r="E342" s="43"/>
      <c r="I342" s="44"/>
    </row>
    <row r="343" ht="14.25" customHeight="1">
      <c r="E343" s="43"/>
      <c r="I343" s="44"/>
    </row>
    <row r="344" ht="14.25" customHeight="1">
      <c r="E344" s="43"/>
      <c r="I344" s="44"/>
    </row>
    <row r="345" ht="14.25" customHeight="1">
      <c r="E345" s="43"/>
      <c r="I345" s="44"/>
    </row>
    <row r="346" ht="14.25" customHeight="1">
      <c r="E346" s="43"/>
      <c r="I346" s="44"/>
    </row>
    <row r="347" ht="14.25" customHeight="1">
      <c r="E347" s="43"/>
      <c r="I347" s="44"/>
    </row>
    <row r="348" ht="14.25" customHeight="1">
      <c r="E348" s="43"/>
      <c r="I348" s="44"/>
    </row>
    <row r="349" ht="14.25" customHeight="1">
      <c r="E349" s="43"/>
      <c r="I349" s="44"/>
    </row>
    <row r="350" ht="14.25" customHeight="1">
      <c r="E350" s="43"/>
      <c r="I350" s="44"/>
    </row>
    <row r="351" ht="14.25" customHeight="1">
      <c r="E351" s="43"/>
      <c r="I351" s="44"/>
    </row>
    <row r="352" ht="14.25" customHeight="1">
      <c r="E352" s="43"/>
      <c r="I352" s="44"/>
    </row>
    <row r="353" ht="14.25" customHeight="1">
      <c r="E353" s="43"/>
      <c r="I353" s="44"/>
    </row>
    <row r="354" ht="14.25" customHeight="1">
      <c r="E354" s="43"/>
      <c r="I354" s="44"/>
    </row>
    <row r="355" ht="14.25" customHeight="1">
      <c r="E355" s="43"/>
      <c r="I355" s="44"/>
    </row>
    <row r="356" ht="14.25" customHeight="1">
      <c r="E356" s="43"/>
      <c r="I356" s="44"/>
    </row>
    <row r="357" ht="14.25" customHeight="1">
      <c r="E357" s="43"/>
      <c r="I357" s="44"/>
    </row>
    <row r="358" ht="14.25" customHeight="1">
      <c r="E358" s="43"/>
      <c r="I358" s="44"/>
    </row>
    <row r="359" ht="14.25" customHeight="1">
      <c r="E359" s="43"/>
      <c r="I359" s="44"/>
    </row>
    <row r="360" ht="14.25" customHeight="1">
      <c r="E360" s="43"/>
      <c r="I360" s="44"/>
    </row>
    <row r="361" ht="14.25" customHeight="1">
      <c r="E361" s="43"/>
      <c r="I361" s="44"/>
    </row>
    <row r="362" ht="14.25" customHeight="1">
      <c r="E362" s="43"/>
      <c r="I362" s="44"/>
    </row>
    <row r="363" ht="14.25" customHeight="1">
      <c r="E363" s="43"/>
      <c r="I363" s="44"/>
    </row>
    <row r="364" ht="14.25" customHeight="1">
      <c r="E364" s="43"/>
      <c r="I364" s="44"/>
    </row>
    <row r="365" ht="14.25" customHeight="1">
      <c r="E365" s="43"/>
      <c r="I365" s="44"/>
    </row>
    <row r="366" ht="14.25" customHeight="1">
      <c r="E366" s="43"/>
      <c r="I366" s="44"/>
    </row>
    <row r="367" ht="14.25" customHeight="1">
      <c r="E367" s="43"/>
      <c r="I367" s="44"/>
    </row>
    <row r="368" ht="14.25" customHeight="1">
      <c r="E368" s="43"/>
      <c r="I368" s="44"/>
    </row>
    <row r="369" ht="14.25" customHeight="1">
      <c r="E369" s="43"/>
      <c r="I369" s="44"/>
    </row>
    <row r="370" ht="14.25" customHeight="1">
      <c r="E370" s="43"/>
      <c r="I370" s="44"/>
    </row>
    <row r="371" ht="14.25" customHeight="1">
      <c r="E371" s="43"/>
      <c r="I371" s="44"/>
    </row>
    <row r="372" ht="14.25" customHeight="1">
      <c r="E372" s="43"/>
      <c r="I372" s="44"/>
    </row>
    <row r="373" ht="14.25" customHeight="1">
      <c r="E373" s="43"/>
      <c r="I373" s="44"/>
    </row>
    <row r="374" ht="14.25" customHeight="1">
      <c r="E374" s="43"/>
      <c r="I374" s="44"/>
    </row>
    <row r="375" ht="14.25" customHeight="1">
      <c r="E375" s="43"/>
      <c r="I375" s="44"/>
    </row>
    <row r="376" ht="14.25" customHeight="1">
      <c r="E376" s="43"/>
      <c r="I376" s="44"/>
    </row>
    <row r="377" ht="14.25" customHeight="1">
      <c r="E377" s="43"/>
      <c r="I377" s="44"/>
    </row>
    <row r="378" ht="14.25" customHeight="1">
      <c r="E378" s="43"/>
      <c r="I378" s="44"/>
    </row>
    <row r="379" ht="14.25" customHeight="1">
      <c r="E379" s="43"/>
      <c r="I379" s="44"/>
    </row>
    <row r="380" ht="14.25" customHeight="1">
      <c r="E380" s="43"/>
      <c r="I380" s="44"/>
    </row>
    <row r="381" ht="14.25" customHeight="1">
      <c r="E381" s="43"/>
      <c r="I381" s="44"/>
    </row>
    <row r="382" ht="14.25" customHeight="1">
      <c r="E382" s="43"/>
      <c r="I382" s="44"/>
    </row>
    <row r="383" ht="14.25" customHeight="1">
      <c r="E383" s="43"/>
      <c r="I383" s="44"/>
    </row>
    <row r="384" ht="14.25" customHeight="1">
      <c r="E384" s="43"/>
      <c r="I384" s="44"/>
    </row>
    <row r="385" ht="14.25" customHeight="1">
      <c r="E385" s="43"/>
      <c r="I385" s="44"/>
    </row>
    <row r="386" ht="14.25" customHeight="1">
      <c r="E386" s="43"/>
      <c r="I386" s="44"/>
    </row>
    <row r="387" ht="14.25" customHeight="1">
      <c r="E387" s="43"/>
      <c r="I387" s="44"/>
    </row>
    <row r="388" ht="14.25" customHeight="1">
      <c r="E388" s="43"/>
      <c r="I388" s="44"/>
    </row>
    <row r="389" ht="14.25" customHeight="1">
      <c r="E389" s="43"/>
      <c r="I389" s="44"/>
    </row>
    <row r="390" ht="14.25" customHeight="1">
      <c r="E390" s="43"/>
      <c r="I390" s="44"/>
    </row>
    <row r="391" ht="14.25" customHeight="1">
      <c r="E391" s="43"/>
      <c r="I391" s="44"/>
    </row>
    <row r="392" ht="14.25" customHeight="1">
      <c r="E392" s="43"/>
      <c r="I392" s="44"/>
    </row>
    <row r="393" ht="14.25" customHeight="1">
      <c r="E393" s="43"/>
      <c r="I393" s="44"/>
    </row>
    <row r="394" ht="14.25" customHeight="1">
      <c r="E394" s="43"/>
      <c r="I394" s="44"/>
    </row>
    <row r="395" ht="14.25" customHeight="1">
      <c r="E395" s="43"/>
      <c r="I395" s="44"/>
    </row>
    <row r="396" ht="14.25" customHeight="1">
      <c r="E396" s="43"/>
      <c r="I396" s="44"/>
    </row>
    <row r="397" ht="14.25" customHeight="1">
      <c r="E397" s="43"/>
      <c r="I397" s="44"/>
    </row>
    <row r="398" ht="14.25" customHeight="1">
      <c r="E398" s="43"/>
      <c r="I398" s="44"/>
    </row>
    <row r="399" ht="14.25" customHeight="1">
      <c r="E399" s="43"/>
      <c r="I399" s="44"/>
    </row>
    <row r="400" ht="14.25" customHeight="1">
      <c r="E400" s="43"/>
      <c r="I400" s="44"/>
    </row>
    <row r="401" ht="14.25" customHeight="1">
      <c r="E401" s="43"/>
      <c r="I401" s="44"/>
    </row>
    <row r="402" ht="14.25" customHeight="1">
      <c r="E402" s="43"/>
      <c r="I402" s="44"/>
    </row>
    <row r="403" ht="14.25" customHeight="1">
      <c r="E403" s="43"/>
      <c r="I403" s="44"/>
    </row>
    <row r="404" ht="14.25" customHeight="1">
      <c r="E404" s="43"/>
      <c r="I404" s="44"/>
    </row>
    <row r="405" ht="14.25" customHeight="1">
      <c r="E405" s="43"/>
      <c r="I405" s="44"/>
    </row>
    <row r="406" ht="14.25" customHeight="1">
      <c r="E406" s="43"/>
      <c r="I406" s="44"/>
    </row>
    <row r="407" ht="14.25" customHeight="1">
      <c r="E407" s="43"/>
      <c r="I407" s="44"/>
    </row>
    <row r="408" ht="14.25" customHeight="1">
      <c r="E408" s="43"/>
      <c r="I408" s="44"/>
    </row>
    <row r="409" ht="14.25" customHeight="1">
      <c r="E409" s="43"/>
      <c r="I409" s="44"/>
    </row>
    <row r="410" ht="14.25" customHeight="1">
      <c r="E410" s="43"/>
      <c r="I410" s="44"/>
    </row>
    <row r="411" ht="14.25" customHeight="1">
      <c r="E411" s="43"/>
      <c r="I411" s="44"/>
    </row>
    <row r="412" ht="14.25" customHeight="1">
      <c r="E412" s="43"/>
      <c r="I412" s="44"/>
    </row>
    <row r="413" ht="14.25" customHeight="1">
      <c r="E413" s="43"/>
      <c r="I413" s="44"/>
    </row>
    <row r="414" ht="14.25" customHeight="1">
      <c r="E414" s="43"/>
      <c r="I414" s="44"/>
    </row>
    <row r="415" ht="14.25" customHeight="1">
      <c r="E415" s="43"/>
      <c r="I415" s="44"/>
    </row>
    <row r="416" ht="14.25" customHeight="1">
      <c r="E416" s="43"/>
      <c r="I416" s="44"/>
    </row>
    <row r="417" ht="14.25" customHeight="1">
      <c r="E417" s="43"/>
      <c r="I417" s="44"/>
    </row>
    <row r="418" ht="14.25" customHeight="1">
      <c r="E418" s="43"/>
      <c r="I418" s="44"/>
    </row>
    <row r="419" ht="14.25" customHeight="1">
      <c r="E419" s="43"/>
      <c r="I419" s="44"/>
    </row>
    <row r="420" ht="14.25" customHeight="1">
      <c r="E420" s="43"/>
      <c r="I420" s="44"/>
    </row>
    <row r="421" ht="14.25" customHeight="1">
      <c r="E421" s="43"/>
      <c r="I421" s="44"/>
    </row>
    <row r="422" ht="14.25" customHeight="1">
      <c r="E422" s="43"/>
      <c r="I422" s="44"/>
    </row>
    <row r="423" ht="14.25" customHeight="1">
      <c r="E423" s="43"/>
      <c r="I423" s="44"/>
    </row>
    <row r="424" ht="14.25" customHeight="1">
      <c r="E424" s="43"/>
      <c r="I424" s="44"/>
    </row>
    <row r="425" ht="14.25" customHeight="1">
      <c r="E425" s="43"/>
      <c r="I425" s="44"/>
    </row>
    <row r="426" ht="14.25" customHeight="1">
      <c r="E426" s="43"/>
      <c r="I426" s="44"/>
    </row>
    <row r="427" ht="14.25" customHeight="1">
      <c r="E427" s="43"/>
      <c r="I427" s="44"/>
    </row>
    <row r="428" ht="14.25" customHeight="1">
      <c r="E428" s="43"/>
      <c r="I428" s="44"/>
    </row>
    <row r="429" ht="14.25" customHeight="1">
      <c r="E429" s="43"/>
      <c r="I429" s="44"/>
    </row>
    <row r="430" ht="14.25" customHeight="1">
      <c r="E430" s="43"/>
      <c r="I430" s="44"/>
    </row>
    <row r="431" ht="14.25" customHeight="1">
      <c r="E431" s="43"/>
      <c r="I431" s="44"/>
    </row>
    <row r="432" ht="14.25" customHeight="1">
      <c r="E432" s="43"/>
      <c r="I432" s="44"/>
    </row>
    <row r="433" ht="14.25" customHeight="1">
      <c r="E433" s="43"/>
      <c r="I433" s="44"/>
    </row>
    <row r="434" ht="14.25" customHeight="1">
      <c r="E434" s="43"/>
      <c r="I434" s="44"/>
    </row>
    <row r="435" ht="14.25" customHeight="1">
      <c r="E435" s="43"/>
      <c r="I435" s="44"/>
    </row>
    <row r="436" ht="14.25" customHeight="1">
      <c r="E436" s="43"/>
      <c r="I436" s="44"/>
    </row>
    <row r="437" ht="14.25" customHeight="1">
      <c r="E437" s="43"/>
      <c r="I437" s="44"/>
    </row>
    <row r="438" ht="14.25" customHeight="1">
      <c r="E438" s="43"/>
      <c r="I438" s="44"/>
    </row>
    <row r="439" ht="14.25" customHeight="1">
      <c r="E439" s="43"/>
      <c r="I439" s="44"/>
    </row>
    <row r="440" ht="14.25" customHeight="1">
      <c r="E440" s="43"/>
      <c r="I440" s="44"/>
    </row>
    <row r="441" ht="14.25" customHeight="1">
      <c r="E441" s="43"/>
      <c r="I441" s="44"/>
    </row>
    <row r="442" ht="14.25" customHeight="1">
      <c r="E442" s="43"/>
      <c r="I442" s="44"/>
    </row>
    <row r="443" ht="14.25" customHeight="1">
      <c r="E443" s="43"/>
      <c r="I443" s="44"/>
    </row>
    <row r="444" ht="14.25" customHeight="1">
      <c r="E444" s="43"/>
      <c r="I444" s="44"/>
    </row>
    <row r="445" ht="14.25" customHeight="1">
      <c r="E445" s="43"/>
      <c r="I445" s="44"/>
    </row>
    <row r="446" ht="14.25" customHeight="1">
      <c r="E446" s="43"/>
      <c r="I446" s="44"/>
    </row>
    <row r="447" ht="14.25" customHeight="1">
      <c r="E447" s="43"/>
      <c r="I447" s="44"/>
    </row>
    <row r="448" ht="14.25" customHeight="1">
      <c r="E448" s="43"/>
      <c r="I448" s="44"/>
    </row>
    <row r="449" ht="14.25" customHeight="1">
      <c r="E449" s="43"/>
      <c r="I449" s="44"/>
    </row>
    <row r="450" ht="14.25" customHeight="1">
      <c r="E450" s="43"/>
      <c r="I450" s="44"/>
    </row>
    <row r="451" ht="14.25" customHeight="1">
      <c r="E451" s="43"/>
      <c r="I451" s="44"/>
    </row>
    <row r="452" ht="14.25" customHeight="1">
      <c r="E452" s="43"/>
      <c r="I452" s="44"/>
    </row>
    <row r="453" ht="14.25" customHeight="1">
      <c r="E453" s="43"/>
      <c r="I453" s="44"/>
    </row>
    <row r="454" ht="14.25" customHeight="1">
      <c r="E454" s="43"/>
      <c r="I454" s="44"/>
    </row>
    <row r="455" ht="14.25" customHeight="1">
      <c r="E455" s="43"/>
      <c r="I455" s="44"/>
    </row>
    <row r="456" ht="14.25" customHeight="1">
      <c r="E456" s="43"/>
      <c r="I456" s="44"/>
    </row>
    <row r="457" ht="14.25" customHeight="1">
      <c r="E457" s="43"/>
      <c r="I457" s="44"/>
    </row>
    <row r="458" ht="14.25" customHeight="1">
      <c r="E458" s="43"/>
      <c r="I458" s="44"/>
    </row>
    <row r="459" ht="14.25" customHeight="1">
      <c r="E459" s="43"/>
      <c r="I459" s="44"/>
    </row>
    <row r="460" ht="14.25" customHeight="1">
      <c r="E460" s="43"/>
      <c r="I460" s="44"/>
    </row>
    <row r="461" ht="14.25" customHeight="1">
      <c r="E461" s="43"/>
      <c r="I461" s="44"/>
    </row>
    <row r="462" ht="14.25" customHeight="1">
      <c r="E462" s="43"/>
      <c r="I462" s="44"/>
    </row>
    <row r="463" ht="14.25" customHeight="1">
      <c r="E463" s="43"/>
      <c r="I463" s="44"/>
    </row>
    <row r="464" ht="14.25" customHeight="1">
      <c r="E464" s="43"/>
      <c r="I464" s="44"/>
    </row>
    <row r="465" ht="14.25" customHeight="1">
      <c r="E465" s="43"/>
      <c r="I465" s="44"/>
    </row>
    <row r="466" ht="14.25" customHeight="1">
      <c r="E466" s="43"/>
      <c r="I466" s="44"/>
    </row>
    <row r="467" ht="14.25" customHeight="1">
      <c r="E467" s="43"/>
      <c r="I467" s="44"/>
    </row>
    <row r="468" ht="14.25" customHeight="1">
      <c r="E468" s="43"/>
      <c r="I468" s="44"/>
    </row>
    <row r="469" ht="14.25" customHeight="1">
      <c r="E469" s="43"/>
      <c r="I469" s="44"/>
    </row>
    <row r="470" ht="14.25" customHeight="1">
      <c r="E470" s="43"/>
      <c r="I470" s="44"/>
    </row>
    <row r="471" ht="14.25" customHeight="1">
      <c r="E471" s="43"/>
      <c r="I471" s="44"/>
    </row>
    <row r="472" ht="14.25" customHeight="1">
      <c r="E472" s="43"/>
      <c r="I472" s="44"/>
    </row>
    <row r="473" ht="14.25" customHeight="1">
      <c r="E473" s="43"/>
      <c r="I473" s="44"/>
    </row>
    <row r="474" ht="14.25" customHeight="1">
      <c r="E474" s="43"/>
      <c r="I474" s="44"/>
    </row>
    <row r="475" ht="14.25" customHeight="1">
      <c r="E475" s="43"/>
      <c r="I475" s="44"/>
    </row>
    <row r="476" ht="14.25" customHeight="1">
      <c r="E476" s="43"/>
      <c r="I476" s="44"/>
    </row>
    <row r="477" ht="14.25" customHeight="1">
      <c r="E477" s="43"/>
      <c r="I477" s="44"/>
    </row>
    <row r="478" ht="14.25" customHeight="1">
      <c r="E478" s="43"/>
      <c r="I478" s="44"/>
    </row>
    <row r="479" ht="14.25" customHeight="1">
      <c r="E479" s="43"/>
      <c r="I479" s="44"/>
    </row>
    <row r="480" ht="14.25" customHeight="1">
      <c r="E480" s="43"/>
      <c r="I480" s="44"/>
    </row>
    <row r="481" ht="14.25" customHeight="1">
      <c r="E481" s="43"/>
      <c r="I481" s="44"/>
    </row>
    <row r="482" ht="14.25" customHeight="1">
      <c r="E482" s="43"/>
      <c r="I482" s="44"/>
    </row>
    <row r="483" ht="14.25" customHeight="1">
      <c r="E483" s="43"/>
      <c r="I483" s="44"/>
    </row>
    <row r="484" ht="14.25" customHeight="1">
      <c r="E484" s="43"/>
      <c r="I484" s="44"/>
    </row>
    <row r="485" ht="14.25" customHeight="1">
      <c r="E485" s="43"/>
      <c r="I485" s="44"/>
    </row>
    <row r="486" ht="14.25" customHeight="1">
      <c r="E486" s="43"/>
      <c r="I486" s="44"/>
    </row>
    <row r="487" ht="14.25" customHeight="1">
      <c r="E487" s="43"/>
      <c r="I487" s="44"/>
    </row>
    <row r="488" ht="14.25" customHeight="1">
      <c r="E488" s="43"/>
      <c r="I488" s="44"/>
    </row>
    <row r="489" ht="14.25" customHeight="1">
      <c r="E489" s="43"/>
      <c r="I489" s="44"/>
    </row>
    <row r="490" ht="14.25" customHeight="1">
      <c r="E490" s="43"/>
      <c r="I490" s="44"/>
    </row>
    <row r="491" ht="14.25" customHeight="1">
      <c r="E491" s="43"/>
      <c r="I491" s="44"/>
    </row>
    <row r="492" ht="14.25" customHeight="1">
      <c r="E492" s="43"/>
      <c r="I492" s="44"/>
    </row>
    <row r="493" ht="14.25" customHeight="1">
      <c r="E493" s="43"/>
      <c r="I493" s="44"/>
    </row>
    <row r="494" ht="14.25" customHeight="1">
      <c r="E494" s="43"/>
      <c r="I494" s="44"/>
    </row>
    <row r="495" ht="14.25" customHeight="1">
      <c r="E495" s="43"/>
      <c r="I495" s="44"/>
    </row>
    <row r="496" ht="14.25" customHeight="1">
      <c r="E496" s="43"/>
      <c r="I496" s="44"/>
    </row>
    <row r="497" ht="14.25" customHeight="1">
      <c r="E497" s="43"/>
      <c r="I497" s="44"/>
    </row>
    <row r="498" ht="14.25" customHeight="1">
      <c r="E498" s="43"/>
      <c r="I498" s="44"/>
    </row>
    <row r="499" ht="14.25" customHeight="1">
      <c r="E499" s="43"/>
      <c r="I499" s="44"/>
    </row>
    <row r="500" ht="14.25" customHeight="1">
      <c r="E500" s="43"/>
      <c r="I500" s="44"/>
    </row>
    <row r="501" ht="14.25" customHeight="1">
      <c r="E501" s="43"/>
      <c r="I501" s="44"/>
    </row>
    <row r="502" ht="14.25" customHeight="1">
      <c r="E502" s="43"/>
      <c r="I502" s="44"/>
    </row>
    <row r="503" ht="14.25" customHeight="1">
      <c r="E503" s="43"/>
      <c r="I503" s="44"/>
    </row>
    <row r="504" ht="14.25" customHeight="1">
      <c r="E504" s="43"/>
      <c r="I504" s="44"/>
    </row>
    <row r="505" ht="14.25" customHeight="1">
      <c r="E505" s="43"/>
      <c r="I505" s="44"/>
    </row>
    <row r="506" ht="14.25" customHeight="1">
      <c r="E506" s="43"/>
      <c r="I506" s="44"/>
    </row>
    <row r="507" ht="14.25" customHeight="1">
      <c r="E507" s="43"/>
      <c r="I507" s="44"/>
    </row>
    <row r="508" ht="14.25" customHeight="1">
      <c r="E508" s="43"/>
      <c r="I508" s="44"/>
    </row>
    <row r="509" ht="14.25" customHeight="1">
      <c r="E509" s="43"/>
      <c r="I509" s="44"/>
    </row>
    <row r="510" ht="14.25" customHeight="1">
      <c r="E510" s="43"/>
      <c r="I510" s="44"/>
    </row>
    <row r="511" ht="14.25" customHeight="1">
      <c r="E511" s="43"/>
      <c r="I511" s="44"/>
    </row>
    <row r="512" ht="14.25" customHeight="1">
      <c r="E512" s="43"/>
      <c r="I512" s="44"/>
    </row>
    <row r="513" ht="14.25" customHeight="1">
      <c r="E513" s="43"/>
      <c r="I513" s="44"/>
    </row>
    <row r="514" ht="14.25" customHeight="1">
      <c r="E514" s="43"/>
      <c r="I514" s="44"/>
    </row>
    <row r="515" ht="14.25" customHeight="1">
      <c r="E515" s="43"/>
      <c r="I515" s="44"/>
    </row>
    <row r="516" ht="14.25" customHeight="1">
      <c r="E516" s="43"/>
      <c r="I516" s="44"/>
    </row>
    <row r="517" ht="14.25" customHeight="1">
      <c r="E517" s="43"/>
      <c r="I517" s="44"/>
    </row>
    <row r="518" ht="14.25" customHeight="1">
      <c r="E518" s="43"/>
      <c r="I518" s="44"/>
    </row>
    <row r="519" ht="14.25" customHeight="1">
      <c r="E519" s="43"/>
      <c r="I519" s="44"/>
    </row>
    <row r="520" ht="14.25" customHeight="1">
      <c r="E520" s="43"/>
      <c r="I520" s="44"/>
    </row>
    <row r="521" ht="14.25" customHeight="1">
      <c r="E521" s="43"/>
      <c r="I521" s="44"/>
    </row>
    <row r="522" ht="14.25" customHeight="1">
      <c r="E522" s="43"/>
      <c r="I522" s="44"/>
    </row>
    <row r="523" ht="14.25" customHeight="1">
      <c r="E523" s="43"/>
      <c r="I523" s="44"/>
    </row>
    <row r="524" ht="14.25" customHeight="1">
      <c r="E524" s="43"/>
      <c r="I524" s="44"/>
    </row>
    <row r="525" ht="14.25" customHeight="1">
      <c r="E525" s="43"/>
      <c r="I525" s="44"/>
    </row>
    <row r="526" ht="14.25" customHeight="1">
      <c r="E526" s="43"/>
      <c r="I526" s="44"/>
    </row>
    <row r="527" ht="14.25" customHeight="1">
      <c r="E527" s="43"/>
      <c r="I527" s="44"/>
    </row>
    <row r="528" ht="14.25" customHeight="1">
      <c r="E528" s="43"/>
      <c r="I528" s="44"/>
    </row>
    <row r="529" ht="14.25" customHeight="1">
      <c r="E529" s="43"/>
      <c r="I529" s="44"/>
    </row>
    <row r="530" ht="14.25" customHeight="1">
      <c r="E530" s="43"/>
      <c r="I530" s="44"/>
    </row>
    <row r="531" ht="14.25" customHeight="1">
      <c r="E531" s="43"/>
      <c r="I531" s="44"/>
    </row>
    <row r="532" ht="14.25" customHeight="1">
      <c r="E532" s="43"/>
      <c r="I532" s="44"/>
    </row>
    <row r="533" ht="14.25" customHeight="1">
      <c r="E533" s="43"/>
      <c r="I533" s="44"/>
    </row>
    <row r="534" ht="14.25" customHeight="1">
      <c r="E534" s="43"/>
      <c r="I534" s="44"/>
    </row>
    <row r="535" ht="14.25" customHeight="1">
      <c r="E535" s="43"/>
      <c r="I535" s="44"/>
    </row>
    <row r="536" ht="14.25" customHeight="1">
      <c r="E536" s="43"/>
      <c r="I536" s="44"/>
    </row>
    <row r="537" ht="14.25" customHeight="1">
      <c r="E537" s="43"/>
      <c r="I537" s="44"/>
    </row>
    <row r="538" ht="14.25" customHeight="1">
      <c r="E538" s="43"/>
      <c r="I538" s="44"/>
    </row>
    <row r="539" ht="14.25" customHeight="1">
      <c r="E539" s="43"/>
      <c r="I539" s="44"/>
    </row>
    <row r="540" ht="14.25" customHeight="1">
      <c r="E540" s="43"/>
      <c r="I540" s="44"/>
    </row>
    <row r="541" ht="14.25" customHeight="1">
      <c r="E541" s="43"/>
      <c r="I541" s="44"/>
    </row>
    <row r="542" ht="14.25" customHeight="1">
      <c r="E542" s="43"/>
      <c r="I542" s="44"/>
    </row>
    <row r="543" ht="14.25" customHeight="1">
      <c r="E543" s="43"/>
      <c r="I543" s="44"/>
    </row>
    <row r="544" ht="14.25" customHeight="1">
      <c r="E544" s="43"/>
      <c r="I544" s="44"/>
    </row>
    <row r="545" ht="14.25" customHeight="1">
      <c r="E545" s="43"/>
      <c r="I545" s="44"/>
    </row>
    <row r="546" ht="14.25" customHeight="1">
      <c r="E546" s="43"/>
      <c r="I546" s="44"/>
    </row>
    <row r="547" ht="14.25" customHeight="1">
      <c r="E547" s="43"/>
      <c r="I547" s="44"/>
    </row>
    <row r="548" ht="14.25" customHeight="1">
      <c r="E548" s="43"/>
      <c r="I548" s="44"/>
    </row>
    <row r="549" ht="14.25" customHeight="1">
      <c r="E549" s="43"/>
      <c r="I549" s="44"/>
    </row>
    <row r="550" ht="14.25" customHeight="1">
      <c r="E550" s="43"/>
      <c r="I550" s="44"/>
    </row>
    <row r="551" ht="14.25" customHeight="1">
      <c r="E551" s="43"/>
      <c r="I551" s="44"/>
    </row>
    <row r="552" ht="14.25" customHeight="1">
      <c r="E552" s="43"/>
      <c r="I552" s="44"/>
    </row>
    <row r="553" ht="14.25" customHeight="1">
      <c r="E553" s="43"/>
      <c r="I553" s="44"/>
    </row>
    <row r="554" ht="14.25" customHeight="1">
      <c r="E554" s="43"/>
      <c r="I554" s="44"/>
    </row>
    <row r="555" ht="14.25" customHeight="1">
      <c r="E555" s="43"/>
      <c r="I555" s="44"/>
    </row>
    <row r="556" ht="14.25" customHeight="1">
      <c r="E556" s="43"/>
      <c r="I556" s="44"/>
    </row>
    <row r="557" ht="14.25" customHeight="1">
      <c r="E557" s="43"/>
      <c r="I557" s="44"/>
    </row>
    <row r="558" ht="14.25" customHeight="1">
      <c r="E558" s="43"/>
      <c r="I558" s="44"/>
    </row>
    <row r="559" ht="14.25" customHeight="1">
      <c r="E559" s="43"/>
      <c r="I559" s="44"/>
    </row>
    <row r="560" ht="14.25" customHeight="1">
      <c r="E560" s="43"/>
      <c r="I560" s="44"/>
    </row>
    <row r="561" ht="14.25" customHeight="1">
      <c r="E561" s="43"/>
      <c r="I561" s="44"/>
    </row>
    <row r="562" ht="14.25" customHeight="1">
      <c r="E562" s="43"/>
      <c r="I562" s="44"/>
    </row>
    <row r="563" ht="14.25" customHeight="1">
      <c r="E563" s="43"/>
      <c r="I563" s="44"/>
    </row>
    <row r="564" ht="14.25" customHeight="1">
      <c r="E564" s="43"/>
      <c r="I564" s="44"/>
    </row>
    <row r="565" ht="14.25" customHeight="1">
      <c r="E565" s="43"/>
      <c r="I565" s="44"/>
    </row>
    <row r="566" ht="14.25" customHeight="1">
      <c r="E566" s="43"/>
      <c r="I566" s="44"/>
    </row>
    <row r="567" ht="14.25" customHeight="1">
      <c r="E567" s="43"/>
      <c r="I567" s="44"/>
    </row>
    <row r="568" ht="14.25" customHeight="1">
      <c r="E568" s="43"/>
      <c r="I568" s="44"/>
    </row>
    <row r="569" ht="14.25" customHeight="1">
      <c r="E569" s="43"/>
      <c r="I569" s="44"/>
    </row>
    <row r="570" ht="14.25" customHeight="1">
      <c r="E570" s="43"/>
      <c r="I570" s="44"/>
    </row>
    <row r="571" ht="14.25" customHeight="1">
      <c r="E571" s="43"/>
      <c r="I571" s="44"/>
    </row>
    <row r="572" ht="14.25" customHeight="1">
      <c r="E572" s="43"/>
      <c r="I572" s="44"/>
    </row>
    <row r="573" ht="14.25" customHeight="1">
      <c r="E573" s="43"/>
      <c r="I573" s="44"/>
    </row>
    <row r="574" ht="14.25" customHeight="1">
      <c r="E574" s="43"/>
      <c r="I574" s="44"/>
    </row>
    <row r="575" ht="14.25" customHeight="1">
      <c r="E575" s="43"/>
      <c r="I575" s="44"/>
    </row>
    <row r="576" ht="14.25" customHeight="1">
      <c r="E576" s="43"/>
      <c r="I576" s="44"/>
    </row>
    <row r="577" ht="14.25" customHeight="1">
      <c r="E577" s="43"/>
      <c r="I577" s="44"/>
    </row>
    <row r="578" ht="14.25" customHeight="1">
      <c r="E578" s="43"/>
      <c r="I578" s="44"/>
    </row>
    <row r="579" ht="14.25" customHeight="1">
      <c r="E579" s="43"/>
      <c r="I579" s="44"/>
    </row>
    <row r="580" ht="14.25" customHeight="1">
      <c r="E580" s="43"/>
      <c r="I580" s="44"/>
    </row>
    <row r="581" ht="14.25" customHeight="1">
      <c r="E581" s="43"/>
      <c r="I581" s="44"/>
    </row>
    <row r="582" ht="14.25" customHeight="1">
      <c r="E582" s="43"/>
      <c r="I582" s="44"/>
    </row>
    <row r="583" ht="14.25" customHeight="1">
      <c r="E583" s="43"/>
      <c r="I583" s="44"/>
    </row>
    <row r="584" ht="14.25" customHeight="1">
      <c r="E584" s="43"/>
      <c r="I584" s="44"/>
    </row>
    <row r="585" ht="14.25" customHeight="1">
      <c r="E585" s="43"/>
      <c r="I585" s="44"/>
    </row>
    <row r="586" ht="14.25" customHeight="1">
      <c r="E586" s="43"/>
      <c r="I586" s="44"/>
    </row>
    <row r="587" ht="14.25" customHeight="1">
      <c r="E587" s="43"/>
      <c r="I587" s="44"/>
    </row>
    <row r="588" ht="14.25" customHeight="1">
      <c r="E588" s="43"/>
      <c r="I588" s="44"/>
    </row>
    <row r="589" ht="14.25" customHeight="1">
      <c r="E589" s="43"/>
      <c r="I589" s="44"/>
    </row>
    <row r="590" ht="14.25" customHeight="1">
      <c r="E590" s="43"/>
      <c r="I590" s="44"/>
    </row>
    <row r="591" ht="14.25" customHeight="1">
      <c r="E591" s="43"/>
      <c r="I591" s="44"/>
    </row>
    <row r="592" ht="14.25" customHeight="1">
      <c r="E592" s="43"/>
      <c r="I592" s="44"/>
    </row>
    <row r="593" ht="14.25" customHeight="1">
      <c r="E593" s="43"/>
      <c r="I593" s="44"/>
    </row>
    <row r="594" ht="14.25" customHeight="1">
      <c r="E594" s="43"/>
      <c r="I594" s="44"/>
    </row>
    <row r="595" ht="14.25" customHeight="1">
      <c r="E595" s="43"/>
      <c r="I595" s="44"/>
    </row>
    <row r="596" ht="14.25" customHeight="1">
      <c r="E596" s="43"/>
      <c r="I596" s="44"/>
    </row>
    <row r="597" ht="14.25" customHeight="1">
      <c r="E597" s="43"/>
      <c r="I597" s="44"/>
    </row>
    <row r="598" ht="14.25" customHeight="1">
      <c r="E598" s="43"/>
      <c r="I598" s="44"/>
    </row>
    <row r="599" ht="14.25" customHeight="1">
      <c r="E599" s="43"/>
      <c r="I599" s="44"/>
    </row>
    <row r="600" ht="14.25" customHeight="1">
      <c r="E600" s="43"/>
      <c r="I600" s="44"/>
    </row>
    <row r="601" ht="14.25" customHeight="1">
      <c r="E601" s="43"/>
      <c r="I601" s="44"/>
    </row>
    <row r="602" ht="14.25" customHeight="1">
      <c r="E602" s="43"/>
      <c r="I602" s="44"/>
    </row>
    <row r="603" ht="14.25" customHeight="1">
      <c r="E603" s="43"/>
      <c r="I603" s="44"/>
    </row>
    <row r="604" ht="14.25" customHeight="1">
      <c r="E604" s="43"/>
      <c r="I604" s="44"/>
    </row>
    <row r="605" ht="14.25" customHeight="1">
      <c r="E605" s="43"/>
      <c r="I605" s="44"/>
    </row>
    <row r="606" ht="14.25" customHeight="1">
      <c r="E606" s="43"/>
      <c r="I606" s="44"/>
    </row>
    <row r="607" ht="14.25" customHeight="1">
      <c r="E607" s="43"/>
      <c r="I607" s="44"/>
    </row>
    <row r="608" ht="14.25" customHeight="1">
      <c r="E608" s="43"/>
      <c r="I608" s="44"/>
    </row>
    <row r="609" ht="14.25" customHeight="1">
      <c r="E609" s="43"/>
      <c r="I609" s="44"/>
    </row>
    <row r="610" ht="14.25" customHeight="1">
      <c r="E610" s="43"/>
      <c r="I610" s="44"/>
    </row>
    <row r="611" ht="14.25" customHeight="1">
      <c r="E611" s="43"/>
      <c r="I611" s="44"/>
    </row>
    <row r="612" ht="14.25" customHeight="1">
      <c r="E612" s="43"/>
      <c r="I612" s="44"/>
    </row>
    <row r="613" ht="14.25" customHeight="1">
      <c r="E613" s="43"/>
      <c r="I613" s="44"/>
    </row>
    <row r="614" ht="14.25" customHeight="1">
      <c r="E614" s="43"/>
      <c r="I614" s="44"/>
    </row>
    <row r="615" ht="14.25" customHeight="1">
      <c r="E615" s="43"/>
      <c r="I615" s="44"/>
    </row>
    <row r="616" ht="14.25" customHeight="1">
      <c r="E616" s="43"/>
      <c r="I616" s="44"/>
    </row>
    <row r="617" ht="14.25" customHeight="1">
      <c r="E617" s="43"/>
      <c r="I617" s="44"/>
    </row>
    <row r="618" ht="14.25" customHeight="1">
      <c r="E618" s="43"/>
      <c r="I618" s="44"/>
    </row>
    <row r="619" ht="14.25" customHeight="1">
      <c r="E619" s="43"/>
      <c r="I619" s="44"/>
    </row>
    <row r="620" ht="14.25" customHeight="1">
      <c r="E620" s="43"/>
      <c r="I620" s="44"/>
    </row>
    <row r="621" ht="14.25" customHeight="1">
      <c r="E621" s="43"/>
      <c r="I621" s="44"/>
    </row>
    <row r="622" ht="14.25" customHeight="1">
      <c r="E622" s="43"/>
      <c r="I622" s="44"/>
    </row>
    <row r="623" ht="14.25" customHeight="1">
      <c r="E623" s="43"/>
      <c r="I623" s="44"/>
    </row>
    <row r="624" ht="14.25" customHeight="1">
      <c r="E624" s="43"/>
      <c r="I624" s="44"/>
    </row>
    <row r="625" ht="14.25" customHeight="1">
      <c r="E625" s="43"/>
      <c r="I625" s="44"/>
    </row>
    <row r="626" ht="14.25" customHeight="1">
      <c r="E626" s="43"/>
      <c r="I626" s="44"/>
    </row>
    <row r="627" ht="14.25" customHeight="1">
      <c r="E627" s="43"/>
      <c r="I627" s="44"/>
    </row>
    <row r="628" ht="14.25" customHeight="1">
      <c r="E628" s="43"/>
      <c r="I628" s="44"/>
    </row>
    <row r="629" ht="14.25" customHeight="1">
      <c r="E629" s="43"/>
      <c r="I629" s="44"/>
    </row>
    <row r="630" ht="14.25" customHeight="1">
      <c r="E630" s="43"/>
      <c r="I630" s="44"/>
    </row>
    <row r="631" ht="14.25" customHeight="1">
      <c r="E631" s="43"/>
      <c r="I631" s="44"/>
    </row>
    <row r="632" ht="14.25" customHeight="1">
      <c r="E632" s="43"/>
      <c r="I632" s="44"/>
    </row>
    <row r="633" ht="14.25" customHeight="1">
      <c r="E633" s="43"/>
      <c r="I633" s="44"/>
    </row>
    <row r="634" ht="14.25" customHeight="1">
      <c r="E634" s="43"/>
      <c r="I634" s="44"/>
    </row>
    <row r="635" ht="14.25" customHeight="1">
      <c r="E635" s="43"/>
      <c r="I635" s="44"/>
    </row>
    <row r="636" ht="14.25" customHeight="1">
      <c r="E636" s="43"/>
      <c r="I636" s="44"/>
    </row>
    <row r="637" ht="14.25" customHeight="1">
      <c r="E637" s="43"/>
      <c r="I637" s="44"/>
    </row>
    <row r="638" ht="14.25" customHeight="1">
      <c r="E638" s="43"/>
      <c r="I638" s="44"/>
    </row>
    <row r="639" ht="14.25" customHeight="1">
      <c r="E639" s="43"/>
      <c r="I639" s="44"/>
    </row>
    <row r="640" ht="14.25" customHeight="1">
      <c r="E640" s="43"/>
      <c r="I640" s="44"/>
    </row>
    <row r="641" ht="14.25" customHeight="1">
      <c r="E641" s="43"/>
      <c r="I641" s="44"/>
    </row>
    <row r="642" ht="14.25" customHeight="1">
      <c r="E642" s="43"/>
      <c r="I642" s="44"/>
    </row>
    <row r="643" ht="14.25" customHeight="1">
      <c r="E643" s="43"/>
      <c r="I643" s="44"/>
    </row>
    <row r="644" ht="14.25" customHeight="1">
      <c r="E644" s="43"/>
      <c r="I644" s="44"/>
    </row>
    <row r="645" ht="14.25" customHeight="1">
      <c r="E645" s="43"/>
      <c r="I645" s="44"/>
    </row>
    <row r="646" ht="14.25" customHeight="1">
      <c r="E646" s="43"/>
      <c r="I646" s="44"/>
    </row>
    <row r="647" ht="14.25" customHeight="1">
      <c r="E647" s="43"/>
      <c r="I647" s="44"/>
    </row>
    <row r="648" ht="14.25" customHeight="1">
      <c r="E648" s="43"/>
      <c r="I648" s="44"/>
    </row>
    <row r="649" ht="14.25" customHeight="1">
      <c r="E649" s="43"/>
      <c r="I649" s="44"/>
    </row>
    <row r="650" ht="14.25" customHeight="1">
      <c r="E650" s="43"/>
      <c r="I650" s="44"/>
    </row>
    <row r="651" ht="14.25" customHeight="1">
      <c r="E651" s="43"/>
      <c r="I651" s="44"/>
    </row>
    <row r="652" ht="14.25" customHeight="1">
      <c r="E652" s="43"/>
      <c r="I652" s="44"/>
    </row>
    <row r="653" ht="14.25" customHeight="1">
      <c r="E653" s="43"/>
      <c r="I653" s="44"/>
    </row>
    <row r="654" ht="14.25" customHeight="1">
      <c r="E654" s="43"/>
      <c r="I654" s="44"/>
    </row>
    <row r="655" ht="14.25" customHeight="1">
      <c r="E655" s="43"/>
      <c r="I655" s="44"/>
    </row>
    <row r="656" ht="14.25" customHeight="1">
      <c r="E656" s="43"/>
      <c r="I656" s="44"/>
    </row>
    <row r="657" ht="14.25" customHeight="1">
      <c r="E657" s="43"/>
      <c r="I657" s="44"/>
    </row>
    <row r="658" ht="14.25" customHeight="1">
      <c r="E658" s="43"/>
      <c r="I658" s="44"/>
    </row>
    <row r="659" ht="14.25" customHeight="1">
      <c r="E659" s="43"/>
      <c r="I659" s="44"/>
    </row>
    <row r="660" ht="14.25" customHeight="1">
      <c r="E660" s="43"/>
      <c r="I660" s="44"/>
    </row>
    <row r="661" ht="14.25" customHeight="1">
      <c r="E661" s="43"/>
      <c r="I661" s="44"/>
    </row>
    <row r="662" ht="14.25" customHeight="1">
      <c r="E662" s="43"/>
      <c r="I662" s="44"/>
    </row>
    <row r="663" ht="14.25" customHeight="1">
      <c r="E663" s="43"/>
      <c r="I663" s="44"/>
    </row>
    <row r="664" ht="14.25" customHeight="1">
      <c r="E664" s="43"/>
      <c r="I664" s="44"/>
    </row>
    <row r="665" ht="14.25" customHeight="1">
      <c r="E665" s="43"/>
      <c r="I665" s="44"/>
    </row>
    <row r="666" ht="14.25" customHeight="1">
      <c r="E666" s="43"/>
      <c r="I666" s="44"/>
    </row>
    <row r="667" ht="14.25" customHeight="1">
      <c r="E667" s="43"/>
      <c r="I667" s="44"/>
    </row>
    <row r="668" ht="14.25" customHeight="1">
      <c r="E668" s="43"/>
      <c r="I668" s="44"/>
    </row>
    <row r="669" ht="14.25" customHeight="1">
      <c r="E669" s="43"/>
      <c r="I669" s="44"/>
    </row>
    <row r="670" ht="14.25" customHeight="1">
      <c r="E670" s="43"/>
      <c r="I670" s="44"/>
    </row>
    <row r="671" ht="14.25" customHeight="1">
      <c r="E671" s="43"/>
      <c r="I671" s="44"/>
    </row>
    <row r="672" ht="14.25" customHeight="1">
      <c r="E672" s="43"/>
      <c r="I672" s="44"/>
    </row>
    <row r="673" ht="14.25" customHeight="1">
      <c r="E673" s="43"/>
      <c r="I673" s="44"/>
    </row>
    <row r="674" ht="14.25" customHeight="1">
      <c r="E674" s="43"/>
      <c r="I674" s="44"/>
    </row>
    <row r="675" ht="14.25" customHeight="1">
      <c r="E675" s="43"/>
      <c r="I675" s="44"/>
    </row>
    <row r="676" ht="14.25" customHeight="1">
      <c r="E676" s="43"/>
      <c r="I676" s="44"/>
    </row>
    <row r="677" ht="14.25" customHeight="1">
      <c r="E677" s="43"/>
      <c r="I677" s="44"/>
    </row>
    <row r="678" ht="14.25" customHeight="1">
      <c r="E678" s="43"/>
      <c r="I678" s="44"/>
    </row>
    <row r="679" ht="14.25" customHeight="1">
      <c r="E679" s="43"/>
      <c r="I679" s="44"/>
    </row>
    <row r="680" ht="14.25" customHeight="1">
      <c r="E680" s="43"/>
      <c r="I680" s="44"/>
    </row>
    <row r="681" ht="14.25" customHeight="1">
      <c r="E681" s="43"/>
      <c r="I681" s="44"/>
    </row>
    <row r="682" ht="14.25" customHeight="1">
      <c r="E682" s="43"/>
      <c r="I682" s="44"/>
    </row>
    <row r="683" ht="14.25" customHeight="1">
      <c r="E683" s="43"/>
      <c r="I683" s="44"/>
    </row>
    <row r="684" ht="14.25" customHeight="1">
      <c r="E684" s="43"/>
      <c r="I684" s="44"/>
    </row>
    <row r="685" ht="14.25" customHeight="1">
      <c r="E685" s="43"/>
      <c r="I685" s="44"/>
    </row>
    <row r="686" ht="14.25" customHeight="1">
      <c r="E686" s="43"/>
      <c r="I686" s="44"/>
    </row>
    <row r="687" ht="14.25" customHeight="1">
      <c r="E687" s="43"/>
      <c r="I687" s="44"/>
    </row>
    <row r="688" ht="14.25" customHeight="1">
      <c r="E688" s="43"/>
      <c r="I688" s="44"/>
    </row>
    <row r="689" ht="14.25" customHeight="1">
      <c r="E689" s="43"/>
      <c r="I689" s="44"/>
    </row>
    <row r="690" ht="14.25" customHeight="1">
      <c r="E690" s="43"/>
      <c r="I690" s="44"/>
    </row>
    <row r="691" ht="14.25" customHeight="1">
      <c r="E691" s="43"/>
      <c r="I691" s="44"/>
    </row>
    <row r="692" ht="14.25" customHeight="1">
      <c r="E692" s="43"/>
      <c r="I692" s="44"/>
    </row>
    <row r="693" ht="14.25" customHeight="1">
      <c r="E693" s="43"/>
      <c r="I693" s="44"/>
    </row>
    <row r="694" ht="14.25" customHeight="1">
      <c r="E694" s="43"/>
      <c r="I694" s="44"/>
    </row>
    <row r="695" ht="14.25" customHeight="1">
      <c r="E695" s="43"/>
      <c r="I695" s="44"/>
    </row>
    <row r="696" ht="14.25" customHeight="1">
      <c r="E696" s="43"/>
      <c r="I696" s="44"/>
    </row>
    <row r="697" ht="14.25" customHeight="1">
      <c r="E697" s="43"/>
      <c r="I697" s="44"/>
    </row>
    <row r="698" ht="14.25" customHeight="1">
      <c r="E698" s="43"/>
      <c r="I698" s="44"/>
    </row>
    <row r="699" ht="14.25" customHeight="1">
      <c r="E699" s="43"/>
      <c r="I699" s="44"/>
    </row>
    <row r="700" ht="14.25" customHeight="1">
      <c r="E700" s="43"/>
      <c r="I700" s="44"/>
    </row>
    <row r="701" ht="14.25" customHeight="1">
      <c r="E701" s="43"/>
      <c r="I701" s="44"/>
    </row>
    <row r="702" ht="14.25" customHeight="1">
      <c r="E702" s="43"/>
      <c r="I702" s="44"/>
    </row>
    <row r="703" ht="14.25" customHeight="1">
      <c r="E703" s="43"/>
      <c r="I703" s="44"/>
    </row>
    <row r="704" ht="14.25" customHeight="1">
      <c r="E704" s="43"/>
      <c r="I704" s="44"/>
    </row>
    <row r="705" ht="14.25" customHeight="1">
      <c r="E705" s="43"/>
      <c r="I705" s="44"/>
    </row>
    <row r="706" ht="14.25" customHeight="1">
      <c r="E706" s="43"/>
      <c r="I706" s="44"/>
    </row>
    <row r="707" ht="14.25" customHeight="1">
      <c r="E707" s="43"/>
      <c r="I707" s="44"/>
    </row>
    <row r="708" ht="14.25" customHeight="1">
      <c r="E708" s="43"/>
      <c r="I708" s="44"/>
    </row>
    <row r="709" ht="14.25" customHeight="1">
      <c r="E709" s="43"/>
      <c r="I709" s="44"/>
    </row>
    <row r="710" ht="14.25" customHeight="1">
      <c r="E710" s="43"/>
      <c r="I710" s="44"/>
    </row>
    <row r="711" ht="14.25" customHeight="1">
      <c r="E711" s="43"/>
      <c r="I711" s="44"/>
    </row>
    <row r="712" ht="14.25" customHeight="1">
      <c r="E712" s="43"/>
      <c r="I712" s="44"/>
    </row>
    <row r="713" ht="14.25" customHeight="1">
      <c r="E713" s="43"/>
      <c r="I713" s="44"/>
    </row>
    <row r="714" ht="14.25" customHeight="1">
      <c r="E714" s="43"/>
      <c r="I714" s="44"/>
    </row>
    <row r="715" ht="14.25" customHeight="1">
      <c r="E715" s="43"/>
      <c r="I715" s="44"/>
    </row>
    <row r="716" ht="14.25" customHeight="1">
      <c r="E716" s="43"/>
      <c r="I716" s="44"/>
    </row>
    <row r="717" ht="14.25" customHeight="1">
      <c r="E717" s="43"/>
      <c r="I717" s="44"/>
    </row>
    <row r="718" ht="14.25" customHeight="1">
      <c r="E718" s="43"/>
      <c r="I718" s="44"/>
    </row>
    <row r="719" ht="14.25" customHeight="1">
      <c r="E719" s="43"/>
      <c r="I719" s="44"/>
    </row>
    <row r="720" ht="14.25" customHeight="1">
      <c r="E720" s="43"/>
      <c r="I720" s="44"/>
    </row>
    <row r="721" ht="14.25" customHeight="1">
      <c r="E721" s="43"/>
      <c r="I721" s="44"/>
    </row>
    <row r="722" ht="14.25" customHeight="1">
      <c r="E722" s="43"/>
      <c r="I722" s="44"/>
    </row>
    <row r="723" ht="14.25" customHeight="1">
      <c r="E723" s="43"/>
      <c r="I723" s="44"/>
    </row>
    <row r="724" ht="14.25" customHeight="1">
      <c r="E724" s="43"/>
      <c r="I724" s="44"/>
    </row>
    <row r="725" ht="14.25" customHeight="1">
      <c r="E725" s="43"/>
      <c r="I725" s="44"/>
    </row>
    <row r="726" ht="14.25" customHeight="1">
      <c r="E726" s="43"/>
      <c r="I726" s="44"/>
    </row>
    <row r="727" ht="14.25" customHeight="1">
      <c r="E727" s="43"/>
      <c r="I727" s="44"/>
    </row>
    <row r="728" ht="14.25" customHeight="1">
      <c r="E728" s="43"/>
      <c r="I728" s="44"/>
    </row>
    <row r="729" ht="14.25" customHeight="1">
      <c r="E729" s="43"/>
      <c r="I729" s="44"/>
    </row>
    <row r="730" ht="14.25" customHeight="1">
      <c r="E730" s="43"/>
      <c r="I730" s="44"/>
    </row>
    <row r="731" ht="14.25" customHeight="1">
      <c r="E731" s="43"/>
      <c r="I731" s="44"/>
    </row>
    <row r="732" ht="14.25" customHeight="1">
      <c r="E732" s="43"/>
      <c r="I732" s="44"/>
    </row>
    <row r="733" ht="14.25" customHeight="1">
      <c r="E733" s="43"/>
      <c r="I733" s="44"/>
    </row>
    <row r="734" ht="14.25" customHeight="1">
      <c r="E734" s="43"/>
      <c r="I734" s="44"/>
    </row>
    <row r="735" ht="14.25" customHeight="1">
      <c r="E735" s="43"/>
      <c r="I735" s="44"/>
    </row>
    <row r="736" ht="14.25" customHeight="1">
      <c r="E736" s="43"/>
      <c r="I736" s="44"/>
    </row>
    <row r="737" ht="14.25" customHeight="1">
      <c r="E737" s="43"/>
      <c r="I737" s="44"/>
    </row>
    <row r="738" ht="14.25" customHeight="1">
      <c r="E738" s="43"/>
      <c r="I738" s="44"/>
    </row>
    <row r="739" ht="14.25" customHeight="1">
      <c r="E739" s="43"/>
      <c r="I739" s="44"/>
    </row>
    <row r="740" ht="14.25" customHeight="1">
      <c r="E740" s="43"/>
      <c r="I740" s="44"/>
    </row>
    <row r="741" ht="14.25" customHeight="1">
      <c r="E741" s="43"/>
      <c r="I741" s="44"/>
    </row>
    <row r="742" ht="14.25" customHeight="1">
      <c r="E742" s="43"/>
      <c r="I742" s="44"/>
    </row>
    <row r="743" ht="14.25" customHeight="1">
      <c r="E743" s="43"/>
      <c r="I743" s="44"/>
    </row>
    <row r="744" ht="14.25" customHeight="1">
      <c r="E744" s="43"/>
      <c r="I744" s="44"/>
    </row>
    <row r="745" ht="14.25" customHeight="1">
      <c r="E745" s="43"/>
      <c r="I745" s="44"/>
    </row>
    <row r="746" ht="14.25" customHeight="1">
      <c r="E746" s="43"/>
      <c r="I746" s="44"/>
    </row>
    <row r="747" ht="14.25" customHeight="1">
      <c r="E747" s="43"/>
      <c r="I747" s="44"/>
    </row>
    <row r="748" ht="14.25" customHeight="1">
      <c r="E748" s="43"/>
      <c r="I748" s="44"/>
    </row>
    <row r="749" ht="14.25" customHeight="1">
      <c r="E749" s="43"/>
      <c r="I749" s="44"/>
    </row>
    <row r="750" ht="14.25" customHeight="1">
      <c r="E750" s="43"/>
      <c r="I750" s="44"/>
    </row>
    <row r="751" ht="14.25" customHeight="1">
      <c r="E751" s="43"/>
      <c r="I751" s="44"/>
    </row>
    <row r="752" ht="14.25" customHeight="1">
      <c r="E752" s="43"/>
      <c r="I752" s="44"/>
    </row>
    <row r="753" ht="14.25" customHeight="1">
      <c r="E753" s="43"/>
      <c r="I753" s="44"/>
    </row>
    <row r="754" ht="14.25" customHeight="1">
      <c r="E754" s="43"/>
      <c r="I754" s="44"/>
    </row>
    <row r="755" ht="14.25" customHeight="1">
      <c r="E755" s="43"/>
      <c r="I755" s="44"/>
    </row>
    <row r="756" ht="14.25" customHeight="1">
      <c r="E756" s="43"/>
      <c r="I756" s="44"/>
    </row>
    <row r="757" ht="14.25" customHeight="1">
      <c r="E757" s="43"/>
      <c r="I757" s="44"/>
    </row>
    <row r="758" ht="14.25" customHeight="1">
      <c r="E758" s="43"/>
      <c r="I758" s="44"/>
    </row>
    <row r="759" ht="14.25" customHeight="1">
      <c r="E759" s="43"/>
      <c r="I759" s="44"/>
    </row>
    <row r="760" ht="14.25" customHeight="1">
      <c r="E760" s="43"/>
      <c r="I760" s="44"/>
    </row>
    <row r="761" ht="14.25" customHeight="1">
      <c r="E761" s="43"/>
      <c r="I761" s="44"/>
    </row>
    <row r="762" ht="14.25" customHeight="1">
      <c r="E762" s="43"/>
      <c r="I762" s="44"/>
    </row>
    <row r="763" ht="14.25" customHeight="1">
      <c r="E763" s="43"/>
      <c r="I763" s="44"/>
    </row>
    <row r="764" ht="14.25" customHeight="1">
      <c r="E764" s="43"/>
      <c r="I764" s="44"/>
    </row>
    <row r="765" ht="14.25" customHeight="1">
      <c r="E765" s="43"/>
      <c r="I765" s="44"/>
    </row>
    <row r="766" ht="14.25" customHeight="1">
      <c r="E766" s="43"/>
      <c r="I766" s="44"/>
    </row>
    <row r="767" ht="14.25" customHeight="1">
      <c r="E767" s="43"/>
      <c r="I767" s="44"/>
    </row>
    <row r="768" ht="14.25" customHeight="1">
      <c r="E768" s="43"/>
      <c r="I768" s="44"/>
    </row>
    <row r="769" ht="14.25" customHeight="1">
      <c r="E769" s="43"/>
      <c r="I769" s="44"/>
    </row>
    <row r="770" ht="14.25" customHeight="1">
      <c r="E770" s="43"/>
      <c r="I770" s="44"/>
    </row>
    <row r="771" ht="14.25" customHeight="1">
      <c r="E771" s="43"/>
      <c r="I771" s="44"/>
    </row>
    <row r="772" ht="14.25" customHeight="1">
      <c r="E772" s="43"/>
      <c r="I772" s="44"/>
    </row>
    <row r="773" ht="14.25" customHeight="1">
      <c r="E773" s="43"/>
      <c r="I773" s="44"/>
    </row>
    <row r="774" ht="14.25" customHeight="1">
      <c r="E774" s="43"/>
      <c r="I774" s="44"/>
    </row>
    <row r="775" ht="14.25" customHeight="1">
      <c r="E775" s="43"/>
      <c r="I775" s="44"/>
    </row>
    <row r="776" ht="14.25" customHeight="1">
      <c r="E776" s="43"/>
      <c r="I776" s="44"/>
    </row>
    <row r="777" ht="14.25" customHeight="1">
      <c r="E777" s="43"/>
      <c r="I777" s="44"/>
    </row>
    <row r="778" ht="14.25" customHeight="1">
      <c r="E778" s="43"/>
      <c r="I778" s="44"/>
    </row>
    <row r="779" ht="14.25" customHeight="1">
      <c r="E779" s="43"/>
      <c r="I779" s="44"/>
    </row>
    <row r="780" ht="14.25" customHeight="1">
      <c r="E780" s="43"/>
      <c r="I780" s="44"/>
    </row>
    <row r="781" ht="14.25" customHeight="1">
      <c r="E781" s="43"/>
      <c r="I781" s="44"/>
    </row>
    <row r="782" ht="14.25" customHeight="1">
      <c r="E782" s="43"/>
      <c r="I782" s="44"/>
    </row>
    <row r="783" ht="14.25" customHeight="1">
      <c r="E783" s="43"/>
      <c r="I783" s="44"/>
    </row>
    <row r="784" ht="14.25" customHeight="1">
      <c r="E784" s="43"/>
      <c r="I784" s="44"/>
    </row>
    <row r="785" ht="14.25" customHeight="1">
      <c r="E785" s="43"/>
      <c r="I785" s="44"/>
    </row>
    <row r="786" ht="14.25" customHeight="1">
      <c r="E786" s="43"/>
      <c r="I786" s="44"/>
    </row>
    <row r="787" ht="14.25" customHeight="1">
      <c r="E787" s="43"/>
      <c r="I787" s="44"/>
    </row>
    <row r="788" ht="14.25" customHeight="1">
      <c r="E788" s="43"/>
      <c r="I788" s="44"/>
    </row>
    <row r="789" ht="14.25" customHeight="1">
      <c r="E789" s="43"/>
      <c r="I789" s="44"/>
    </row>
    <row r="790" ht="14.25" customHeight="1">
      <c r="E790" s="43"/>
      <c r="I790" s="44"/>
    </row>
    <row r="791" ht="14.25" customHeight="1">
      <c r="E791" s="43"/>
      <c r="I791" s="44"/>
    </row>
    <row r="792" ht="14.25" customHeight="1">
      <c r="E792" s="43"/>
      <c r="I792" s="44"/>
    </row>
    <row r="793" ht="14.25" customHeight="1">
      <c r="E793" s="43"/>
      <c r="I793" s="44"/>
    </row>
    <row r="794" ht="14.25" customHeight="1">
      <c r="E794" s="43"/>
      <c r="I794" s="44"/>
    </row>
    <row r="795" ht="14.25" customHeight="1">
      <c r="E795" s="43"/>
      <c r="I795" s="44"/>
    </row>
    <row r="796" ht="14.25" customHeight="1">
      <c r="E796" s="43"/>
      <c r="I796" s="44"/>
    </row>
    <row r="797" ht="14.25" customHeight="1">
      <c r="E797" s="43"/>
      <c r="I797" s="44"/>
    </row>
    <row r="798" ht="14.25" customHeight="1">
      <c r="E798" s="43"/>
      <c r="I798" s="44"/>
    </row>
    <row r="799" ht="14.25" customHeight="1">
      <c r="E799" s="43"/>
      <c r="I799" s="44"/>
    </row>
    <row r="800" ht="14.25" customHeight="1">
      <c r="E800" s="43"/>
      <c r="I800" s="44"/>
    </row>
    <row r="801" ht="14.25" customHeight="1">
      <c r="E801" s="43"/>
      <c r="I801" s="44"/>
    </row>
    <row r="802" ht="14.25" customHeight="1">
      <c r="E802" s="43"/>
      <c r="I802" s="44"/>
    </row>
    <row r="803" ht="14.25" customHeight="1">
      <c r="E803" s="43"/>
      <c r="I803" s="44"/>
    </row>
    <row r="804" ht="14.25" customHeight="1">
      <c r="E804" s="43"/>
      <c r="I804" s="44"/>
    </row>
    <row r="805" ht="14.25" customHeight="1">
      <c r="E805" s="43"/>
      <c r="I805" s="44"/>
    </row>
    <row r="806" ht="14.25" customHeight="1">
      <c r="E806" s="43"/>
      <c r="I806" s="44"/>
    </row>
    <row r="807" ht="14.25" customHeight="1">
      <c r="E807" s="43"/>
      <c r="I807" s="44"/>
    </row>
    <row r="808" ht="14.25" customHeight="1">
      <c r="E808" s="43"/>
      <c r="I808" s="44"/>
    </row>
    <row r="809" ht="14.25" customHeight="1">
      <c r="E809" s="43"/>
      <c r="I809" s="44"/>
    </row>
    <row r="810" ht="14.25" customHeight="1">
      <c r="E810" s="43"/>
      <c r="I810" s="44"/>
    </row>
    <row r="811" ht="14.25" customHeight="1">
      <c r="E811" s="43"/>
      <c r="I811" s="44"/>
    </row>
    <row r="812" ht="14.25" customHeight="1">
      <c r="E812" s="43"/>
      <c r="I812" s="44"/>
    </row>
    <row r="813" ht="14.25" customHeight="1">
      <c r="E813" s="43"/>
      <c r="I813" s="44"/>
    </row>
    <row r="814" ht="14.25" customHeight="1">
      <c r="E814" s="43"/>
      <c r="I814" s="44"/>
    </row>
    <row r="815" ht="14.25" customHeight="1">
      <c r="E815" s="43"/>
      <c r="I815" s="44"/>
    </row>
    <row r="816" ht="14.25" customHeight="1">
      <c r="E816" s="43"/>
      <c r="I816" s="44"/>
    </row>
    <row r="817" ht="14.25" customHeight="1">
      <c r="E817" s="43"/>
      <c r="I817" s="44"/>
    </row>
    <row r="818" ht="14.25" customHeight="1">
      <c r="E818" s="43"/>
      <c r="I818" s="44"/>
    </row>
    <row r="819" ht="14.25" customHeight="1">
      <c r="E819" s="43"/>
      <c r="I819" s="44"/>
    </row>
    <row r="820" ht="14.25" customHeight="1">
      <c r="E820" s="43"/>
      <c r="I820" s="44"/>
    </row>
    <row r="821" ht="14.25" customHeight="1">
      <c r="E821" s="43"/>
      <c r="I821" s="44"/>
    </row>
    <row r="822" ht="14.25" customHeight="1">
      <c r="E822" s="43"/>
      <c r="I822" s="44"/>
    </row>
    <row r="823" ht="14.25" customHeight="1">
      <c r="E823" s="43"/>
      <c r="I823" s="44"/>
    </row>
    <row r="824" ht="14.25" customHeight="1">
      <c r="E824" s="43"/>
      <c r="I824" s="44"/>
    </row>
    <row r="825" ht="14.25" customHeight="1">
      <c r="E825" s="43"/>
      <c r="I825" s="44"/>
    </row>
    <row r="826" ht="14.25" customHeight="1">
      <c r="E826" s="43"/>
      <c r="I826" s="44"/>
    </row>
    <row r="827" ht="14.25" customHeight="1">
      <c r="E827" s="43"/>
      <c r="I827" s="44"/>
    </row>
    <row r="828" ht="14.25" customHeight="1">
      <c r="E828" s="43"/>
      <c r="I828" s="44"/>
    </row>
    <row r="829" ht="14.25" customHeight="1">
      <c r="E829" s="43"/>
      <c r="I829" s="44"/>
    </row>
    <row r="830" ht="14.25" customHeight="1">
      <c r="E830" s="43"/>
      <c r="I830" s="44"/>
    </row>
    <row r="831" ht="14.25" customHeight="1">
      <c r="E831" s="43"/>
      <c r="I831" s="44"/>
    </row>
    <row r="832" ht="14.25" customHeight="1">
      <c r="E832" s="43"/>
      <c r="I832" s="44"/>
    </row>
    <row r="833" ht="14.25" customHeight="1">
      <c r="E833" s="43"/>
      <c r="I833" s="44"/>
    </row>
    <row r="834" ht="14.25" customHeight="1">
      <c r="E834" s="43"/>
      <c r="I834" s="44"/>
    </row>
    <row r="835" ht="14.25" customHeight="1">
      <c r="E835" s="43"/>
      <c r="I835" s="44"/>
    </row>
    <row r="836" ht="14.25" customHeight="1">
      <c r="E836" s="43"/>
      <c r="I836" s="44"/>
    </row>
    <row r="837" ht="14.25" customHeight="1">
      <c r="E837" s="43"/>
      <c r="I837" s="44"/>
    </row>
    <row r="838" ht="14.25" customHeight="1">
      <c r="E838" s="43"/>
      <c r="I838" s="44"/>
    </row>
    <row r="839" ht="14.25" customHeight="1">
      <c r="E839" s="43"/>
      <c r="I839" s="44"/>
    </row>
    <row r="840" ht="14.25" customHeight="1">
      <c r="E840" s="43"/>
      <c r="I840" s="44"/>
    </row>
    <row r="841" ht="14.25" customHeight="1">
      <c r="E841" s="43"/>
      <c r="I841" s="44"/>
    </row>
    <row r="842" ht="14.25" customHeight="1">
      <c r="E842" s="43"/>
      <c r="I842" s="44"/>
    </row>
    <row r="843" ht="14.25" customHeight="1">
      <c r="E843" s="43"/>
      <c r="I843" s="44"/>
    </row>
    <row r="844" ht="14.25" customHeight="1">
      <c r="E844" s="43"/>
      <c r="I844" s="44"/>
    </row>
    <row r="845" ht="14.25" customHeight="1">
      <c r="E845" s="43"/>
      <c r="I845" s="44"/>
    </row>
    <row r="846" ht="14.25" customHeight="1">
      <c r="E846" s="43"/>
      <c r="I846" s="44"/>
    </row>
    <row r="847" ht="14.25" customHeight="1">
      <c r="E847" s="43"/>
      <c r="I847" s="44"/>
    </row>
    <row r="848" ht="14.25" customHeight="1">
      <c r="E848" s="43"/>
      <c r="I848" s="44"/>
    </row>
    <row r="849" ht="14.25" customHeight="1">
      <c r="E849" s="43"/>
      <c r="I849" s="44"/>
    </row>
    <row r="850" ht="14.25" customHeight="1">
      <c r="E850" s="43"/>
      <c r="I850" s="44"/>
    </row>
    <row r="851" ht="14.25" customHeight="1">
      <c r="E851" s="43"/>
      <c r="I851" s="44"/>
    </row>
    <row r="852" ht="14.25" customHeight="1">
      <c r="E852" s="43"/>
      <c r="I852" s="44"/>
    </row>
    <row r="853" ht="14.25" customHeight="1">
      <c r="E853" s="43"/>
      <c r="I853" s="44"/>
    </row>
    <row r="854" ht="14.25" customHeight="1">
      <c r="E854" s="43"/>
      <c r="I854" s="44"/>
    </row>
    <row r="855" ht="14.25" customHeight="1">
      <c r="E855" s="43"/>
      <c r="I855" s="44"/>
    </row>
    <row r="856" ht="14.25" customHeight="1">
      <c r="E856" s="43"/>
      <c r="I856" s="44"/>
    </row>
    <row r="857" ht="14.25" customHeight="1">
      <c r="E857" s="43"/>
      <c r="I857" s="44"/>
    </row>
    <row r="858" ht="14.25" customHeight="1">
      <c r="E858" s="43"/>
      <c r="I858" s="44"/>
    </row>
    <row r="859" ht="14.25" customHeight="1">
      <c r="E859" s="43"/>
      <c r="I859" s="44"/>
    </row>
    <row r="860" ht="14.25" customHeight="1">
      <c r="E860" s="43"/>
      <c r="I860" s="44"/>
    </row>
    <row r="861" ht="14.25" customHeight="1">
      <c r="E861" s="43"/>
      <c r="I861" s="44"/>
    </row>
    <row r="862" ht="14.25" customHeight="1">
      <c r="E862" s="43"/>
      <c r="I862" s="44"/>
    </row>
    <row r="863" ht="14.25" customHeight="1">
      <c r="E863" s="43"/>
      <c r="I863" s="44"/>
    </row>
    <row r="864" ht="14.25" customHeight="1">
      <c r="E864" s="43"/>
      <c r="I864" s="44"/>
    </row>
    <row r="865" ht="14.25" customHeight="1">
      <c r="E865" s="43"/>
      <c r="I865" s="44"/>
    </row>
    <row r="866" ht="14.25" customHeight="1">
      <c r="E866" s="43"/>
      <c r="I866" s="44"/>
    </row>
    <row r="867" ht="14.25" customHeight="1">
      <c r="E867" s="43"/>
      <c r="I867" s="44"/>
    </row>
    <row r="868" ht="14.25" customHeight="1">
      <c r="E868" s="43"/>
      <c r="I868" s="44"/>
    </row>
    <row r="869" ht="14.25" customHeight="1">
      <c r="E869" s="43"/>
      <c r="I869" s="44"/>
    </row>
    <row r="870" ht="14.25" customHeight="1">
      <c r="E870" s="43"/>
      <c r="I870" s="44"/>
    </row>
    <row r="871" ht="14.25" customHeight="1">
      <c r="E871" s="43"/>
      <c r="I871" s="44"/>
    </row>
    <row r="872" ht="14.25" customHeight="1">
      <c r="E872" s="43"/>
      <c r="I872" s="44"/>
    </row>
    <row r="873" ht="14.25" customHeight="1">
      <c r="E873" s="43"/>
      <c r="I873" s="44"/>
    </row>
    <row r="874" ht="14.25" customHeight="1">
      <c r="E874" s="43"/>
      <c r="I874" s="44"/>
    </row>
    <row r="875" ht="14.25" customHeight="1">
      <c r="E875" s="43"/>
      <c r="I875" s="44"/>
    </row>
    <row r="876" ht="14.25" customHeight="1">
      <c r="E876" s="43"/>
      <c r="I876" s="44"/>
    </row>
    <row r="877" ht="14.25" customHeight="1">
      <c r="E877" s="43"/>
      <c r="I877" s="44"/>
    </row>
    <row r="878" ht="14.25" customHeight="1">
      <c r="E878" s="43"/>
      <c r="I878" s="44"/>
    </row>
    <row r="879" ht="14.25" customHeight="1">
      <c r="E879" s="43"/>
      <c r="I879" s="44"/>
    </row>
    <row r="880" ht="14.25" customHeight="1">
      <c r="E880" s="43"/>
      <c r="I880" s="44"/>
    </row>
    <row r="881" ht="14.25" customHeight="1">
      <c r="E881" s="43"/>
      <c r="I881" s="44"/>
    </row>
    <row r="882" ht="14.25" customHeight="1">
      <c r="E882" s="43"/>
      <c r="I882" s="44"/>
    </row>
    <row r="883" ht="14.25" customHeight="1">
      <c r="E883" s="43"/>
      <c r="I883" s="44"/>
    </row>
    <row r="884" ht="14.25" customHeight="1">
      <c r="E884" s="43"/>
      <c r="I884" s="44"/>
    </row>
    <row r="885" ht="14.25" customHeight="1">
      <c r="E885" s="43"/>
      <c r="I885" s="44"/>
    </row>
    <row r="886" ht="14.25" customHeight="1">
      <c r="E886" s="43"/>
      <c r="I886" s="44"/>
    </row>
    <row r="887" ht="14.25" customHeight="1">
      <c r="E887" s="43"/>
      <c r="I887" s="44"/>
    </row>
    <row r="888" ht="14.25" customHeight="1">
      <c r="E888" s="43"/>
      <c r="I888" s="44"/>
    </row>
    <row r="889" ht="14.25" customHeight="1">
      <c r="E889" s="43"/>
      <c r="I889" s="44"/>
    </row>
    <row r="890" ht="14.25" customHeight="1">
      <c r="E890" s="43"/>
      <c r="I890" s="44"/>
    </row>
    <row r="891" ht="14.25" customHeight="1">
      <c r="E891" s="43"/>
      <c r="I891" s="44"/>
    </row>
    <row r="892" ht="14.25" customHeight="1">
      <c r="E892" s="43"/>
      <c r="I892" s="44"/>
    </row>
    <row r="893" ht="14.25" customHeight="1">
      <c r="E893" s="43"/>
      <c r="I893" s="44"/>
    </row>
    <row r="894" ht="14.25" customHeight="1">
      <c r="E894" s="43"/>
      <c r="I894" s="44"/>
    </row>
    <row r="895" ht="14.25" customHeight="1">
      <c r="E895" s="43"/>
      <c r="I895" s="44"/>
    </row>
    <row r="896" ht="14.25" customHeight="1">
      <c r="E896" s="43"/>
      <c r="I896" s="44"/>
    </row>
    <row r="897" ht="14.25" customHeight="1">
      <c r="E897" s="43"/>
      <c r="I897" s="44"/>
    </row>
    <row r="898" ht="14.25" customHeight="1">
      <c r="E898" s="43"/>
      <c r="I898" s="44"/>
    </row>
    <row r="899" ht="14.25" customHeight="1">
      <c r="E899" s="43"/>
      <c r="I899" s="44"/>
    </row>
    <row r="900" ht="14.25" customHeight="1">
      <c r="E900" s="43"/>
      <c r="I900" s="44"/>
    </row>
    <row r="901" ht="14.25" customHeight="1">
      <c r="E901" s="43"/>
      <c r="I901" s="44"/>
    </row>
    <row r="902" ht="14.25" customHeight="1">
      <c r="E902" s="43"/>
      <c r="I902" s="44"/>
    </row>
    <row r="903" ht="14.25" customHeight="1">
      <c r="E903" s="43"/>
      <c r="I903" s="44"/>
    </row>
    <row r="904" ht="14.25" customHeight="1">
      <c r="E904" s="43"/>
      <c r="I904" s="44"/>
    </row>
    <row r="905" ht="14.25" customHeight="1">
      <c r="E905" s="43"/>
      <c r="I905" s="44"/>
    </row>
    <row r="906" ht="14.25" customHeight="1">
      <c r="E906" s="43"/>
      <c r="I906" s="44"/>
    </row>
    <row r="907" ht="14.25" customHeight="1">
      <c r="E907" s="43"/>
      <c r="I907" s="44"/>
    </row>
    <row r="908" ht="14.25" customHeight="1">
      <c r="E908" s="43"/>
      <c r="I908" s="44"/>
    </row>
    <row r="909" ht="14.25" customHeight="1">
      <c r="E909" s="43"/>
      <c r="I909" s="44"/>
    </row>
    <row r="910" ht="14.25" customHeight="1">
      <c r="E910" s="43"/>
      <c r="I910" s="44"/>
    </row>
    <row r="911" ht="14.25" customHeight="1">
      <c r="E911" s="43"/>
      <c r="I911" s="44"/>
    </row>
    <row r="912" ht="14.25" customHeight="1">
      <c r="E912" s="43"/>
      <c r="I912" s="44"/>
    </row>
    <row r="913" ht="14.25" customHeight="1">
      <c r="E913" s="43"/>
      <c r="I913" s="44"/>
    </row>
    <row r="914" ht="14.25" customHeight="1">
      <c r="E914" s="43"/>
      <c r="I914" s="44"/>
    </row>
    <row r="915" ht="14.25" customHeight="1">
      <c r="E915" s="43"/>
      <c r="I915" s="44"/>
    </row>
    <row r="916" ht="14.25" customHeight="1">
      <c r="E916" s="43"/>
      <c r="I916" s="44"/>
    </row>
    <row r="917" ht="14.25" customHeight="1">
      <c r="E917" s="43"/>
      <c r="I917" s="44"/>
    </row>
    <row r="918" ht="14.25" customHeight="1">
      <c r="E918" s="43"/>
      <c r="I918" s="44"/>
    </row>
    <row r="919" ht="14.25" customHeight="1">
      <c r="E919" s="43"/>
      <c r="I919" s="44"/>
    </row>
    <row r="920" ht="14.25" customHeight="1">
      <c r="E920" s="43"/>
      <c r="I920" s="44"/>
    </row>
    <row r="921" ht="14.25" customHeight="1">
      <c r="E921" s="43"/>
      <c r="I921" s="44"/>
    </row>
    <row r="922" ht="14.25" customHeight="1">
      <c r="E922" s="43"/>
      <c r="I922" s="44"/>
    </row>
    <row r="923" ht="14.25" customHeight="1">
      <c r="E923" s="43"/>
      <c r="I923" s="44"/>
    </row>
    <row r="924" ht="14.25" customHeight="1">
      <c r="E924" s="43"/>
      <c r="I924" s="44"/>
    </row>
    <row r="925" ht="14.25" customHeight="1">
      <c r="E925" s="43"/>
      <c r="I925" s="44"/>
    </row>
    <row r="926" ht="14.25" customHeight="1">
      <c r="E926" s="43"/>
      <c r="I926" s="44"/>
    </row>
    <row r="927" ht="14.25" customHeight="1">
      <c r="E927" s="43"/>
      <c r="I927" s="44"/>
    </row>
    <row r="928" ht="14.25" customHeight="1">
      <c r="E928" s="43"/>
      <c r="I928" s="44"/>
    </row>
    <row r="929" ht="14.25" customHeight="1">
      <c r="E929" s="43"/>
      <c r="I929" s="44"/>
    </row>
    <row r="930" ht="14.25" customHeight="1">
      <c r="E930" s="43"/>
      <c r="I930" s="44"/>
    </row>
    <row r="931" ht="14.25" customHeight="1">
      <c r="E931" s="43"/>
      <c r="I931" s="44"/>
    </row>
    <row r="932" ht="14.25" customHeight="1">
      <c r="E932" s="43"/>
      <c r="I932" s="44"/>
    </row>
    <row r="933" ht="14.25" customHeight="1">
      <c r="E933" s="43"/>
      <c r="I933" s="44"/>
    </row>
    <row r="934" ht="14.25" customHeight="1">
      <c r="E934" s="43"/>
      <c r="I934" s="44"/>
    </row>
    <row r="935" ht="14.25" customHeight="1">
      <c r="E935" s="43"/>
      <c r="I935" s="44"/>
    </row>
    <row r="936" ht="14.25" customHeight="1">
      <c r="E936" s="43"/>
      <c r="I936" s="44"/>
    </row>
    <row r="937" ht="14.25" customHeight="1">
      <c r="E937" s="43"/>
      <c r="I937" s="44"/>
    </row>
    <row r="938" ht="14.25" customHeight="1">
      <c r="E938" s="43"/>
      <c r="I938" s="44"/>
    </row>
    <row r="939" ht="14.25" customHeight="1">
      <c r="E939" s="43"/>
      <c r="I939" s="44"/>
    </row>
    <row r="940" ht="14.25" customHeight="1">
      <c r="E940" s="43"/>
      <c r="I940" s="44"/>
    </row>
    <row r="941" ht="14.25" customHeight="1">
      <c r="E941" s="43"/>
      <c r="I941" s="44"/>
    </row>
    <row r="942" ht="14.25" customHeight="1">
      <c r="E942" s="43"/>
      <c r="I942" s="44"/>
    </row>
    <row r="943" ht="14.25" customHeight="1">
      <c r="E943" s="43"/>
      <c r="I943" s="44"/>
    </row>
    <row r="944" ht="14.25" customHeight="1">
      <c r="E944" s="43"/>
      <c r="I944" s="44"/>
    </row>
    <row r="945" ht="14.25" customHeight="1">
      <c r="E945" s="43"/>
      <c r="I945" s="44"/>
    </row>
    <row r="946" ht="14.25" customHeight="1">
      <c r="E946" s="43"/>
      <c r="I946" s="44"/>
    </row>
    <row r="947" ht="14.25" customHeight="1">
      <c r="E947" s="43"/>
      <c r="I947" s="44"/>
    </row>
    <row r="948" ht="14.25" customHeight="1">
      <c r="E948" s="43"/>
      <c r="I948" s="44"/>
    </row>
    <row r="949" ht="14.25" customHeight="1">
      <c r="E949" s="43"/>
      <c r="I949" s="44"/>
    </row>
    <row r="950" ht="14.25" customHeight="1">
      <c r="E950" s="43"/>
      <c r="I950" s="44"/>
    </row>
    <row r="951" ht="14.25" customHeight="1">
      <c r="E951" s="43"/>
      <c r="I951" s="44"/>
    </row>
    <row r="952" ht="14.25" customHeight="1">
      <c r="E952" s="43"/>
      <c r="I952" s="44"/>
    </row>
    <row r="953" ht="14.25" customHeight="1">
      <c r="E953" s="43"/>
      <c r="I953" s="44"/>
    </row>
    <row r="954" ht="14.25" customHeight="1">
      <c r="E954" s="43"/>
      <c r="I954" s="44"/>
    </row>
    <row r="955" ht="14.25" customHeight="1">
      <c r="E955" s="43"/>
      <c r="I955" s="44"/>
    </row>
    <row r="956" ht="14.25" customHeight="1">
      <c r="E956" s="43"/>
      <c r="I956" s="44"/>
    </row>
    <row r="957" ht="14.25" customHeight="1">
      <c r="E957" s="43"/>
      <c r="I957" s="44"/>
    </row>
    <row r="958" ht="14.25" customHeight="1">
      <c r="E958" s="43"/>
      <c r="I958" s="44"/>
    </row>
    <row r="959" ht="14.25" customHeight="1">
      <c r="E959" s="43"/>
      <c r="I959" s="44"/>
    </row>
    <row r="960" ht="14.25" customHeight="1">
      <c r="E960" s="43"/>
      <c r="I960" s="44"/>
    </row>
    <row r="961" ht="14.25" customHeight="1">
      <c r="E961" s="43"/>
      <c r="I961" s="44"/>
    </row>
    <row r="962" ht="14.25" customHeight="1">
      <c r="E962" s="43"/>
      <c r="I962" s="44"/>
    </row>
    <row r="963" ht="14.25" customHeight="1">
      <c r="E963" s="43"/>
      <c r="I963" s="44"/>
    </row>
    <row r="964" ht="14.25" customHeight="1">
      <c r="E964" s="43"/>
      <c r="I964" s="44"/>
    </row>
    <row r="965" ht="14.25" customHeight="1">
      <c r="E965" s="43"/>
      <c r="I965" s="44"/>
    </row>
    <row r="966" ht="14.25" customHeight="1">
      <c r="E966" s="43"/>
      <c r="I966" s="44"/>
    </row>
    <row r="967" ht="14.25" customHeight="1">
      <c r="E967" s="43"/>
      <c r="I967" s="44"/>
    </row>
    <row r="968" ht="14.25" customHeight="1">
      <c r="E968" s="43"/>
      <c r="I968" s="44"/>
    </row>
    <row r="969" ht="14.25" customHeight="1">
      <c r="E969" s="43"/>
      <c r="I969" s="44"/>
    </row>
    <row r="970" ht="14.25" customHeight="1">
      <c r="E970" s="43"/>
      <c r="I970" s="44"/>
    </row>
    <row r="971" ht="14.25" customHeight="1">
      <c r="E971" s="43"/>
      <c r="I971" s="44"/>
    </row>
    <row r="972" ht="14.25" customHeight="1">
      <c r="E972" s="43"/>
      <c r="I972" s="44"/>
    </row>
    <row r="973" ht="14.25" customHeight="1">
      <c r="E973" s="43"/>
      <c r="I973" s="44"/>
    </row>
    <row r="974" ht="14.25" customHeight="1">
      <c r="E974" s="43"/>
      <c r="I974" s="44"/>
    </row>
    <row r="975" ht="14.25" customHeight="1">
      <c r="E975" s="43"/>
      <c r="I975" s="44"/>
    </row>
    <row r="976" ht="14.25" customHeight="1">
      <c r="E976" s="43"/>
      <c r="I976" s="44"/>
    </row>
    <row r="977" ht="14.25" customHeight="1">
      <c r="E977" s="43"/>
      <c r="I977" s="44"/>
    </row>
    <row r="978" ht="14.25" customHeight="1">
      <c r="E978" s="43"/>
      <c r="I978" s="44"/>
    </row>
    <row r="979" ht="14.25" customHeight="1">
      <c r="E979" s="43"/>
      <c r="I979" s="44"/>
    </row>
    <row r="980" ht="14.25" customHeight="1">
      <c r="E980" s="43"/>
      <c r="I980" s="44"/>
    </row>
    <row r="981" ht="14.25" customHeight="1">
      <c r="E981" s="43"/>
      <c r="I981" s="44"/>
    </row>
    <row r="982" ht="14.25" customHeight="1">
      <c r="E982" s="43"/>
      <c r="I982" s="44"/>
    </row>
    <row r="983" ht="14.25" customHeight="1">
      <c r="E983" s="43"/>
      <c r="I983" s="44"/>
    </row>
    <row r="984" ht="14.25" customHeight="1">
      <c r="E984" s="43"/>
      <c r="I984" s="44"/>
    </row>
    <row r="985" ht="14.25" customHeight="1">
      <c r="E985" s="43"/>
      <c r="I985" s="44"/>
    </row>
    <row r="986" ht="14.25" customHeight="1">
      <c r="E986" s="43"/>
      <c r="I986" s="44"/>
    </row>
    <row r="987" ht="14.25" customHeight="1">
      <c r="E987" s="43"/>
      <c r="I987" s="44"/>
    </row>
    <row r="988" ht="14.25" customHeight="1">
      <c r="E988" s="43"/>
      <c r="I988" s="44"/>
    </row>
    <row r="989" ht="14.25" customHeight="1">
      <c r="E989" s="43"/>
      <c r="I989" s="44"/>
    </row>
    <row r="990" ht="14.25" customHeight="1">
      <c r="E990" s="43"/>
      <c r="I990" s="44"/>
    </row>
    <row r="991" ht="14.25" customHeight="1">
      <c r="E991" s="43"/>
      <c r="I991" s="44"/>
    </row>
    <row r="992" ht="14.25" customHeight="1">
      <c r="E992" s="43"/>
      <c r="I992" s="44"/>
    </row>
    <row r="993" ht="14.25" customHeight="1">
      <c r="E993" s="43"/>
      <c r="I993" s="44"/>
    </row>
    <row r="994" ht="14.25" customHeight="1">
      <c r="E994" s="43"/>
      <c r="I994" s="44"/>
    </row>
    <row r="995" ht="14.25" customHeight="1">
      <c r="E995" s="43"/>
      <c r="I995" s="44"/>
    </row>
    <row r="996" ht="14.25" customHeight="1">
      <c r="E996" s="43"/>
      <c r="I996" s="44"/>
    </row>
    <row r="997" ht="14.25" customHeight="1">
      <c r="E997" s="43"/>
      <c r="I997" s="44"/>
    </row>
    <row r="998" ht="14.25" customHeight="1">
      <c r="E998" s="43"/>
      <c r="I998" s="44"/>
    </row>
    <row r="999" ht="14.25" customHeight="1">
      <c r="E999" s="43"/>
      <c r="I999" s="44"/>
    </row>
    <row r="1000" ht="14.25" customHeight="1">
      <c r="E1000" s="43"/>
      <c r="I1000" s="44"/>
    </row>
  </sheetData>
  <mergeCells count="1">
    <mergeCell ref="L1:O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45"/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47"/>
      <c r="F2" s="46" t="s">
        <v>70</v>
      </c>
      <c r="G2" s="46" t="s">
        <v>70</v>
      </c>
      <c r="H2" s="46" t="s">
        <v>70</v>
      </c>
      <c r="I2" s="47"/>
      <c r="J2" s="49"/>
      <c r="L2" s="15" t="s">
        <v>46</v>
      </c>
      <c r="M2" s="15" t="s">
        <v>49</v>
      </c>
      <c r="N2" s="15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4.25" customHeight="1">
      <c r="B3" s="50">
        <v>146.68</v>
      </c>
      <c r="C3" s="50">
        <v>123.1</v>
      </c>
      <c r="D3" s="50">
        <v>189.13</v>
      </c>
      <c r="E3" s="52"/>
      <c r="F3" s="50">
        <v>174.18</v>
      </c>
      <c r="G3" s="50">
        <v>121.03</v>
      </c>
      <c r="H3" s="50">
        <v>115.22</v>
      </c>
      <c r="I3" s="61"/>
      <c r="K3" s="18" t="s">
        <v>47</v>
      </c>
      <c r="L3" s="18">
        <f>AVERAGE(B$3:B$48)</f>
        <v>139.2795455</v>
      </c>
      <c r="M3" s="18">
        <f>AVERAGE(F3:F105)</f>
        <v>142.0447368</v>
      </c>
      <c r="O3" s="53"/>
    </row>
    <row r="4" ht="14.25" customHeight="1">
      <c r="B4" s="50">
        <v>103.66</v>
      </c>
      <c r="C4" s="50">
        <v>159.16</v>
      </c>
      <c r="D4" s="50">
        <v>149.07</v>
      </c>
      <c r="E4" s="52"/>
      <c r="F4" s="50">
        <v>146.98</v>
      </c>
      <c r="G4" s="50">
        <v>135.91</v>
      </c>
      <c r="H4" s="50">
        <v>113.73</v>
      </c>
      <c r="I4" s="61"/>
      <c r="K4" s="18" t="s">
        <v>48</v>
      </c>
      <c r="L4" s="18">
        <f>AVERAGE(C$3:C$48)</f>
        <v>144.3875</v>
      </c>
      <c r="M4" s="18">
        <f>AVERAGE(G$3:G$48)</f>
        <v>143.34</v>
      </c>
      <c r="O4" s="53"/>
    </row>
    <row r="5" ht="14.25" customHeight="1">
      <c r="B5" s="50">
        <v>157.43</v>
      </c>
      <c r="C5" s="50">
        <v>150.79</v>
      </c>
      <c r="D5" s="50">
        <v>143.2</v>
      </c>
      <c r="E5" s="52"/>
      <c r="F5" s="50">
        <v>123.64</v>
      </c>
      <c r="G5" s="50">
        <v>147.49</v>
      </c>
      <c r="H5" s="50">
        <v>155.27</v>
      </c>
      <c r="I5" s="61"/>
      <c r="K5" s="18" t="s">
        <v>50</v>
      </c>
      <c r="L5" s="18">
        <f>AVERAGE(D$3:D$48)</f>
        <v>147.9010256</v>
      </c>
      <c r="M5" s="18">
        <f>AVERAGE(H$3:H$48)</f>
        <v>139.1914815</v>
      </c>
      <c r="O5" s="53"/>
    </row>
    <row r="6" ht="14.25" customHeight="1">
      <c r="B6" s="50">
        <v>143.53</v>
      </c>
      <c r="C6" s="50">
        <v>169.12</v>
      </c>
      <c r="D6" s="50">
        <v>133.09</v>
      </c>
      <c r="E6" s="52"/>
      <c r="F6" s="50">
        <v>130.49</v>
      </c>
      <c r="G6" s="50">
        <v>126.93</v>
      </c>
      <c r="H6" s="50">
        <v>145.85</v>
      </c>
      <c r="I6" s="61"/>
    </row>
    <row r="7" ht="14.25" customHeight="1">
      <c r="B7" s="50">
        <v>139.17</v>
      </c>
      <c r="C7" s="50">
        <v>169.39</v>
      </c>
      <c r="D7" s="50">
        <v>164.1</v>
      </c>
      <c r="E7" s="52"/>
      <c r="F7" s="50">
        <v>142.56</v>
      </c>
      <c r="G7" s="50">
        <v>155.64</v>
      </c>
      <c r="H7" s="50">
        <v>137.67</v>
      </c>
      <c r="I7" s="61"/>
    </row>
    <row r="8" ht="14.25" customHeight="1">
      <c r="B8" s="50">
        <v>135.34</v>
      </c>
      <c r="C8" s="50">
        <v>124.62</v>
      </c>
      <c r="D8" s="50">
        <v>140.3</v>
      </c>
      <c r="E8" s="52"/>
      <c r="F8" s="50">
        <v>156.94</v>
      </c>
      <c r="G8" s="50">
        <v>154.03</v>
      </c>
      <c r="H8" s="50">
        <v>145.43</v>
      </c>
      <c r="I8" s="61"/>
      <c r="K8" s="54" t="s">
        <v>71</v>
      </c>
      <c r="L8" s="54">
        <f t="shared" ref="L8:M8" si="1">AVERAGE(L3:L7)</f>
        <v>143.8560237</v>
      </c>
      <c r="M8" s="54">
        <f t="shared" si="1"/>
        <v>141.5254061</v>
      </c>
    </row>
    <row r="9" ht="14.25" customHeight="1">
      <c r="B9" s="50">
        <v>150.68</v>
      </c>
      <c r="C9" s="50">
        <v>170.85</v>
      </c>
      <c r="D9" s="50">
        <v>151.92</v>
      </c>
      <c r="E9" s="52"/>
      <c r="F9" s="50">
        <v>130.66</v>
      </c>
      <c r="G9" s="50">
        <v>140.53</v>
      </c>
      <c r="H9" s="50">
        <v>146.61</v>
      </c>
      <c r="I9" s="61"/>
      <c r="K9" s="54" t="s">
        <v>72</v>
      </c>
      <c r="L9" s="54">
        <f t="shared" ref="L9:M9" si="2">STDEV(L3:L7)/SQRT(4)</f>
        <v>2.167621418</v>
      </c>
      <c r="M9" s="54">
        <f t="shared" si="2"/>
        <v>1.061229215</v>
      </c>
      <c r="N9" s="53"/>
    </row>
    <row r="10" ht="14.25" customHeight="1">
      <c r="B10" s="50">
        <v>142.46</v>
      </c>
      <c r="C10" s="50">
        <v>115.62</v>
      </c>
      <c r="D10" s="50">
        <v>123.93</v>
      </c>
      <c r="E10" s="52"/>
      <c r="F10" s="50">
        <v>158.32</v>
      </c>
      <c r="G10" s="50">
        <v>150.88</v>
      </c>
      <c r="H10" s="50">
        <v>134.85</v>
      </c>
      <c r="I10" s="61"/>
      <c r="N10" s="53"/>
    </row>
    <row r="11" ht="14.25" customHeight="1">
      <c r="B11" s="50">
        <v>177.83</v>
      </c>
      <c r="C11" s="50">
        <v>137.68</v>
      </c>
      <c r="D11" s="50">
        <v>138.6</v>
      </c>
      <c r="E11" s="52"/>
      <c r="F11" s="50">
        <v>132.74</v>
      </c>
      <c r="G11" s="50">
        <v>155.38</v>
      </c>
      <c r="H11" s="50">
        <v>155.23</v>
      </c>
      <c r="I11" s="61"/>
      <c r="K11" s="18" t="s">
        <v>73</v>
      </c>
      <c r="L11" s="18">
        <f>MIN(B3:D321)</f>
        <v>103.66</v>
      </c>
      <c r="M11" s="18">
        <f>MIN(F3:H321)</f>
        <v>112.59</v>
      </c>
    </row>
    <row r="12" ht="14.25" customHeight="1">
      <c r="B12" s="50">
        <v>140.17</v>
      </c>
      <c r="C12" s="50">
        <v>187.49</v>
      </c>
      <c r="D12" s="50">
        <v>175.01</v>
      </c>
      <c r="E12" s="52"/>
      <c r="F12" s="50">
        <v>125.95</v>
      </c>
      <c r="G12" s="50">
        <v>140.97</v>
      </c>
      <c r="H12" s="50">
        <v>133.09</v>
      </c>
      <c r="I12" s="61"/>
      <c r="K12" s="18" t="s">
        <v>74</v>
      </c>
      <c r="L12" s="18">
        <f>MAX(B4:D322)</f>
        <v>187.49</v>
      </c>
      <c r="M12" s="18">
        <f>MAX(F3:H321)</f>
        <v>184</v>
      </c>
    </row>
    <row r="13" ht="14.25" customHeight="1">
      <c r="B13" s="50">
        <v>151.52</v>
      </c>
      <c r="C13" s="50">
        <v>153.57</v>
      </c>
      <c r="D13" s="50">
        <v>120.22</v>
      </c>
      <c r="E13" s="52"/>
      <c r="F13" s="50">
        <v>155.61</v>
      </c>
      <c r="G13" s="50">
        <v>126.96</v>
      </c>
      <c r="H13" s="50">
        <v>118.29</v>
      </c>
      <c r="I13" s="61"/>
    </row>
    <row r="14" ht="14.25" customHeight="1">
      <c r="B14" s="50">
        <v>118.28</v>
      </c>
      <c r="C14" s="50">
        <v>127.13</v>
      </c>
      <c r="D14" s="50">
        <v>167.62</v>
      </c>
      <c r="E14" s="52"/>
      <c r="F14" s="50">
        <v>152.41</v>
      </c>
      <c r="G14" s="50">
        <v>149.18</v>
      </c>
      <c r="H14" s="50">
        <v>160.53</v>
      </c>
      <c r="I14" s="61"/>
      <c r="K14" s="1" t="s">
        <v>79</v>
      </c>
      <c r="L14" s="58">
        <f t="shared" ref="L14:M14" si="3">COUNTIF(B3:D65, "&gt;150")/COUNT(B3:D65)</f>
        <v>0.4074074074</v>
      </c>
      <c r="M14" s="58">
        <f t="shared" si="3"/>
        <v>0.4576271186</v>
      </c>
    </row>
    <row r="15" ht="14.25" customHeight="1">
      <c r="B15" s="50">
        <v>135.83</v>
      </c>
      <c r="C15" s="50">
        <v>153.7</v>
      </c>
      <c r="D15" s="50">
        <v>153.92</v>
      </c>
      <c r="E15" s="52"/>
      <c r="F15" s="50">
        <v>134.03</v>
      </c>
      <c r="G15" s="50">
        <v>143.98</v>
      </c>
      <c r="H15" s="50">
        <v>126.68</v>
      </c>
      <c r="I15" s="61"/>
    </row>
    <row r="16" ht="14.25" customHeight="1">
      <c r="B16" s="50">
        <v>133.7</v>
      </c>
      <c r="C16" s="50">
        <v>146.85</v>
      </c>
      <c r="D16" s="50">
        <v>129.94</v>
      </c>
      <c r="E16" s="52"/>
      <c r="F16" s="50">
        <v>132.82</v>
      </c>
      <c r="G16" s="50">
        <v>153.76</v>
      </c>
      <c r="H16" s="50">
        <v>143.32</v>
      </c>
      <c r="I16" s="61"/>
    </row>
    <row r="17" ht="14.25" customHeight="1">
      <c r="B17" s="50">
        <v>153.47</v>
      </c>
      <c r="C17" s="50">
        <v>133.75</v>
      </c>
      <c r="D17" s="50">
        <v>136.2</v>
      </c>
      <c r="E17" s="52"/>
      <c r="F17" s="50">
        <v>135.71</v>
      </c>
      <c r="G17" s="50">
        <v>143.34</v>
      </c>
      <c r="H17" s="50">
        <v>145.79</v>
      </c>
      <c r="I17" s="61"/>
      <c r="J17" s="55"/>
      <c r="K17" s="18" t="s">
        <v>75</v>
      </c>
      <c r="N17" s="54"/>
    </row>
    <row r="18" ht="14.25" customHeight="1">
      <c r="B18" s="50">
        <v>145.02</v>
      </c>
      <c r="C18" s="50">
        <v>122.87</v>
      </c>
      <c r="D18" s="50">
        <v>136.42</v>
      </c>
      <c r="E18" s="52"/>
      <c r="F18" s="50">
        <v>122.1</v>
      </c>
      <c r="G18" s="50">
        <v>141.78</v>
      </c>
      <c r="H18" s="50">
        <v>112.59</v>
      </c>
      <c r="I18" s="61"/>
      <c r="L18" s="15" t="s">
        <v>46</v>
      </c>
      <c r="M18" s="15" t="s">
        <v>49</v>
      </c>
      <c r="N18" s="54"/>
    </row>
    <row r="19" ht="14.25" customHeight="1">
      <c r="B19" s="50">
        <v>109.39</v>
      </c>
      <c r="C19" s="50">
        <v>156.03</v>
      </c>
      <c r="D19" s="50">
        <v>123.25</v>
      </c>
      <c r="E19" s="52"/>
      <c r="F19" s="50">
        <v>160.1</v>
      </c>
      <c r="G19" s="50">
        <v>174.31</v>
      </c>
      <c r="H19" s="50">
        <v>126.73</v>
      </c>
      <c r="I19" s="61"/>
      <c r="K19" s="18" t="s">
        <v>47</v>
      </c>
      <c r="L19" s="18">
        <f>COUNT(B3:B130)</f>
        <v>22</v>
      </c>
      <c r="M19" s="18">
        <f>COUNT(F3:F130)</f>
        <v>38</v>
      </c>
    </row>
    <row r="20" ht="14.25" customHeight="1">
      <c r="B20" s="50">
        <v>140.2</v>
      </c>
      <c r="C20" s="50">
        <v>112.35</v>
      </c>
      <c r="D20" s="50">
        <v>154.42</v>
      </c>
      <c r="E20" s="52"/>
      <c r="F20" s="50">
        <v>184.0</v>
      </c>
      <c r="G20" s="50">
        <v>143.7</v>
      </c>
      <c r="H20" s="50">
        <v>122.49</v>
      </c>
      <c r="I20" s="61"/>
      <c r="K20" s="18" t="s">
        <v>48</v>
      </c>
      <c r="L20" s="18">
        <f>COUNT(C3:C130)</f>
        <v>20</v>
      </c>
      <c r="M20" s="18">
        <f>COUNT(G3:G130)</f>
        <v>39</v>
      </c>
    </row>
    <row r="21" ht="14.25" customHeight="1">
      <c r="B21" s="50">
        <v>152.42</v>
      </c>
      <c r="C21" s="50">
        <v>151.24</v>
      </c>
      <c r="D21" s="50">
        <v>160.78</v>
      </c>
      <c r="E21" s="52"/>
      <c r="F21" s="50">
        <v>141.05</v>
      </c>
      <c r="G21" s="50">
        <v>136.46</v>
      </c>
      <c r="H21" s="50">
        <v>139.48</v>
      </c>
      <c r="I21" s="61"/>
      <c r="K21" s="18" t="s">
        <v>50</v>
      </c>
      <c r="L21" s="18">
        <f>COUNT(D3:D130)</f>
        <v>39</v>
      </c>
      <c r="M21" s="18">
        <f>COUNT(H3:H130)</f>
        <v>27</v>
      </c>
    </row>
    <row r="22" ht="14.25" customHeight="1">
      <c r="B22" s="50">
        <v>140.68</v>
      </c>
      <c r="C22" s="50">
        <v>122.44</v>
      </c>
      <c r="D22" s="50">
        <v>161.05</v>
      </c>
      <c r="E22" s="52"/>
      <c r="F22" s="50">
        <v>115.64</v>
      </c>
      <c r="G22" s="50">
        <v>118.68</v>
      </c>
      <c r="H22" s="50">
        <v>148.13</v>
      </c>
      <c r="I22" s="61"/>
    </row>
    <row r="23" ht="14.25" customHeight="1">
      <c r="B23" s="50">
        <v>129.64</v>
      </c>
      <c r="C23" s="59"/>
      <c r="D23" s="50">
        <v>151.57</v>
      </c>
      <c r="E23" s="52"/>
      <c r="F23" s="50">
        <v>134.15</v>
      </c>
      <c r="G23" s="50">
        <v>130.96</v>
      </c>
      <c r="H23" s="50">
        <v>158.18</v>
      </c>
      <c r="I23" s="61"/>
    </row>
    <row r="24" ht="14.25" customHeight="1">
      <c r="B24" s="50">
        <v>117.05</v>
      </c>
      <c r="C24" s="59"/>
      <c r="D24" s="50">
        <v>157.21</v>
      </c>
      <c r="E24" s="52"/>
      <c r="F24" s="50">
        <v>143.05</v>
      </c>
      <c r="G24" s="50">
        <v>148.35</v>
      </c>
      <c r="H24" s="50">
        <v>143.67</v>
      </c>
      <c r="I24" s="61"/>
      <c r="J24" s="18" t="s">
        <v>76</v>
      </c>
      <c r="L24" s="15" t="s">
        <v>46</v>
      </c>
      <c r="M24" s="15" t="s">
        <v>49</v>
      </c>
    </row>
    <row r="25" ht="14.25" customHeight="1">
      <c r="B25" s="59"/>
      <c r="C25" s="59"/>
      <c r="D25" s="50">
        <v>170.92</v>
      </c>
      <c r="E25" s="52"/>
      <c r="F25" s="50">
        <v>122.32</v>
      </c>
      <c r="G25" s="50">
        <v>168.67</v>
      </c>
      <c r="H25" s="50">
        <v>121.83</v>
      </c>
      <c r="I25" s="61"/>
      <c r="K25" s="18" t="s">
        <v>47</v>
      </c>
      <c r="L25" s="18">
        <f>STDEV(B$3:B$48)</f>
        <v>16.67286489</v>
      </c>
      <c r="M25" s="18">
        <f>STDEV(F$3:F$48)</f>
        <v>15.74662825</v>
      </c>
    </row>
    <row r="26" ht="14.25" customHeight="1">
      <c r="B26" s="59"/>
      <c r="C26" s="59"/>
      <c r="D26" s="50">
        <v>148.43</v>
      </c>
      <c r="E26" s="52"/>
      <c r="F26" s="50">
        <v>142.69</v>
      </c>
      <c r="G26" s="50">
        <v>120.06</v>
      </c>
      <c r="H26" s="50">
        <v>167.7</v>
      </c>
      <c r="I26" s="61"/>
      <c r="K26" s="18" t="s">
        <v>48</v>
      </c>
      <c r="L26" s="18">
        <f>STDEV(C$3:C$48)</f>
        <v>21.16636504</v>
      </c>
      <c r="M26" s="18">
        <f>STDEV(G$3:G$48)</f>
        <v>14.76305863</v>
      </c>
    </row>
    <row r="27" ht="14.25" customHeight="1">
      <c r="B27" s="59"/>
      <c r="C27" s="59"/>
      <c r="D27" s="50">
        <v>151.96</v>
      </c>
      <c r="E27" s="52"/>
      <c r="F27" s="50">
        <v>130.38</v>
      </c>
      <c r="G27" s="50">
        <v>113.49</v>
      </c>
      <c r="H27" s="50">
        <v>134.05</v>
      </c>
      <c r="I27" s="61"/>
      <c r="K27" s="18" t="s">
        <v>50</v>
      </c>
      <c r="L27" s="18">
        <f>STDEV(D$3:D$48)</f>
        <v>16.09376731</v>
      </c>
      <c r="M27" s="18">
        <f>STDEV(H$3:H$48)</f>
        <v>15.40045297</v>
      </c>
    </row>
    <row r="28" ht="14.25" customHeight="1">
      <c r="B28" s="59"/>
      <c r="C28" s="60"/>
      <c r="D28" s="50">
        <v>126.73</v>
      </c>
      <c r="E28" s="52"/>
      <c r="F28" s="50">
        <v>159.97</v>
      </c>
      <c r="G28" s="50">
        <v>133.14</v>
      </c>
      <c r="H28" s="50">
        <v>151.46</v>
      </c>
      <c r="I28" s="61"/>
    </row>
    <row r="29" ht="14.25" customHeight="1">
      <c r="B29" s="59"/>
      <c r="C29" s="60"/>
      <c r="D29" s="50">
        <v>173.72</v>
      </c>
      <c r="E29" s="52"/>
      <c r="F29" s="50">
        <v>159.41</v>
      </c>
      <c r="G29" s="50">
        <v>166.69</v>
      </c>
      <c r="H29" s="50">
        <v>154.3</v>
      </c>
      <c r="I29" s="61"/>
    </row>
    <row r="30" ht="14.25" customHeight="1">
      <c r="B30" s="59"/>
      <c r="C30" s="60"/>
      <c r="D30" s="50">
        <v>143.71</v>
      </c>
      <c r="E30" s="52"/>
      <c r="F30" s="50">
        <v>124.73</v>
      </c>
      <c r="G30" s="50">
        <v>151.52</v>
      </c>
      <c r="H30" s="59"/>
      <c r="I30" s="61"/>
    </row>
    <row r="31" ht="14.25" customHeight="1">
      <c r="B31" s="59"/>
      <c r="C31" s="60"/>
      <c r="D31" s="50">
        <v>137.74</v>
      </c>
      <c r="E31" s="52"/>
      <c r="F31" s="50">
        <v>141.83</v>
      </c>
      <c r="G31" s="50">
        <v>162.08</v>
      </c>
      <c r="H31" s="59"/>
      <c r="I31" s="61"/>
      <c r="L31" s="15" t="s">
        <v>46</v>
      </c>
      <c r="M31" s="15" t="s">
        <v>49</v>
      </c>
    </row>
    <row r="32" ht="14.25" customHeight="1">
      <c r="B32" s="59"/>
      <c r="C32" s="60"/>
      <c r="D32" s="50">
        <v>124.01</v>
      </c>
      <c r="E32" s="52"/>
      <c r="F32" s="50">
        <v>160.67</v>
      </c>
      <c r="G32" s="50">
        <v>126.98</v>
      </c>
      <c r="H32" s="59"/>
      <c r="I32" s="61"/>
      <c r="K32" s="18" t="s">
        <v>47</v>
      </c>
      <c r="L32" s="58">
        <f t="shared" ref="L32:M32" si="4">(L25/L3)</f>
        <v>0.1197079215</v>
      </c>
      <c r="M32" s="58">
        <f t="shared" si="4"/>
        <v>0.110856823</v>
      </c>
    </row>
    <row r="33" ht="14.25" customHeight="1">
      <c r="B33" s="59"/>
      <c r="C33" s="60"/>
      <c r="D33" s="50">
        <v>154.18</v>
      </c>
      <c r="E33" s="52"/>
      <c r="F33" s="50">
        <v>150.16</v>
      </c>
      <c r="G33" s="50">
        <v>126.21</v>
      </c>
      <c r="H33" s="59"/>
      <c r="I33" s="61"/>
      <c r="K33" s="18" t="s">
        <v>48</v>
      </c>
      <c r="L33" s="58">
        <f t="shared" ref="L33:M33" si="5">(L26/L4)</f>
        <v>0.1465941653</v>
      </c>
      <c r="M33" s="58">
        <f t="shared" si="5"/>
        <v>0.1029932931</v>
      </c>
    </row>
    <row r="34" ht="14.25" customHeight="1">
      <c r="B34" s="59"/>
      <c r="C34" s="60"/>
      <c r="D34" s="50">
        <v>135.78</v>
      </c>
      <c r="E34" s="52"/>
      <c r="F34" s="50">
        <v>127.36</v>
      </c>
      <c r="G34" s="50">
        <v>130.79</v>
      </c>
      <c r="H34" s="59"/>
      <c r="I34" s="61"/>
      <c r="J34" s="1" t="s">
        <v>77</v>
      </c>
      <c r="K34" s="18" t="s">
        <v>50</v>
      </c>
      <c r="L34" s="58">
        <f t="shared" ref="L34:M34" si="6">(L27/L5)</f>
        <v>0.1088144402</v>
      </c>
      <c r="M34" s="58">
        <f t="shared" si="6"/>
        <v>0.1106422089</v>
      </c>
    </row>
    <row r="35" ht="14.25" customHeight="1">
      <c r="B35" s="59"/>
      <c r="C35" s="60"/>
      <c r="D35" s="50">
        <v>139.46</v>
      </c>
      <c r="E35" s="52"/>
      <c r="F35" s="50">
        <v>151.4</v>
      </c>
      <c r="G35" s="50">
        <v>150.94</v>
      </c>
      <c r="H35" s="59"/>
      <c r="I35" s="61"/>
      <c r="L35" s="58"/>
      <c r="M35" s="58"/>
    </row>
    <row r="36" ht="14.25" customHeight="1">
      <c r="B36" s="59"/>
      <c r="C36" s="60"/>
      <c r="D36" s="50">
        <v>149.95</v>
      </c>
      <c r="E36" s="52"/>
      <c r="F36" s="50">
        <v>124.99</v>
      </c>
      <c r="G36" s="50">
        <v>156.64</v>
      </c>
      <c r="H36" s="59"/>
      <c r="I36" s="61"/>
      <c r="L36" s="58"/>
      <c r="M36" s="58"/>
    </row>
    <row r="37" ht="14.25" customHeight="1">
      <c r="B37" s="59"/>
      <c r="C37" s="60"/>
      <c r="D37" s="50">
        <v>138.9</v>
      </c>
      <c r="E37" s="52"/>
      <c r="F37" s="50">
        <v>129.08</v>
      </c>
      <c r="G37" s="50">
        <v>139.09</v>
      </c>
      <c r="H37" s="59"/>
      <c r="I37" s="61"/>
    </row>
    <row r="38" ht="14.25" customHeight="1">
      <c r="B38" s="59"/>
      <c r="C38" s="60"/>
      <c r="D38" s="50">
        <v>159.67</v>
      </c>
      <c r="E38" s="52"/>
      <c r="F38" s="50">
        <v>151.5</v>
      </c>
      <c r="G38" s="50">
        <v>145.71</v>
      </c>
      <c r="H38" s="59"/>
      <c r="I38" s="61"/>
    </row>
    <row r="39" ht="14.25" customHeight="1">
      <c r="B39" s="59"/>
      <c r="C39" s="60"/>
      <c r="D39" s="50">
        <v>141.68</v>
      </c>
      <c r="E39" s="52"/>
      <c r="F39" s="50">
        <v>133.18</v>
      </c>
      <c r="G39" s="50">
        <v>137.31</v>
      </c>
      <c r="H39" s="59"/>
      <c r="I39" s="61"/>
    </row>
    <row r="40" ht="14.25" customHeight="1">
      <c r="B40" s="59"/>
      <c r="C40" s="60"/>
      <c r="D40" s="50">
        <v>167.76</v>
      </c>
      <c r="E40" s="52"/>
      <c r="F40" s="50">
        <v>154.9</v>
      </c>
      <c r="G40" s="50">
        <v>157.09</v>
      </c>
      <c r="H40" s="59"/>
      <c r="I40" s="61"/>
    </row>
    <row r="41" ht="14.25" customHeight="1">
      <c r="B41" s="59"/>
      <c r="C41" s="60"/>
      <c r="D41" s="50">
        <v>142.59</v>
      </c>
      <c r="E41" s="52"/>
      <c r="F41" s="59"/>
      <c r="G41" s="50">
        <v>163.6</v>
      </c>
      <c r="H41" s="59"/>
      <c r="I41" s="61"/>
    </row>
    <row r="42" ht="14.25" customHeight="1">
      <c r="B42" s="59"/>
      <c r="C42" s="60"/>
      <c r="D42" s="59"/>
      <c r="E42" s="52"/>
      <c r="F42" s="59"/>
      <c r="G42" s="59"/>
      <c r="H42" s="59"/>
      <c r="I42" s="61"/>
    </row>
    <row r="43" ht="14.25" customHeight="1">
      <c r="B43" s="51"/>
      <c r="C43" s="51"/>
      <c r="D43" s="51"/>
      <c r="E43" s="61"/>
      <c r="F43" s="51"/>
      <c r="G43" s="51"/>
      <c r="H43" s="51"/>
      <c r="I43" s="61"/>
    </row>
    <row r="44" ht="14.25" customHeight="1">
      <c r="B44" s="51"/>
      <c r="C44" s="51"/>
      <c r="D44" s="51"/>
      <c r="E44" s="61"/>
      <c r="F44" s="51"/>
      <c r="G44" s="51"/>
      <c r="H44" s="51"/>
      <c r="I44" s="61"/>
    </row>
    <row r="45" ht="14.25" customHeight="1">
      <c r="B45" s="51"/>
      <c r="C45" s="51"/>
      <c r="D45" s="51"/>
      <c r="E45" s="61"/>
      <c r="F45" s="51"/>
      <c r="G45" s="51"/>
      <c r="H45" s="51"/>
      <c r="I45" s="61"/>
    </row>
    <row r="46" ht="14.25" customHeight="1">
      <c r="B46" s="51"/>
      <c r="C46" s="51"/>
      <c r="D46" s="51"/>
      <c r="E46" s="61"/>
      <c r="F46" s="51"/>
      <c r="G46" s="51"/>
      <c r="H46" s="51"/>
      <c r="I46" s="61"/>
    </row>
    <row r="47" ht="14.25" customHeight="1">
      <c r="B47" s="51"/>
      <c r="C47" s="51"/>
      <c r="D47" s="51"/>
      <c r="E47" s="61"/>
      <c r="F47" s="51"/>
      <c r="G47" s="51"/>
      <c r="H47" s="51"/>
      <c r="I47" s="61"/>
    </row>
    <row r="48" ht="14.25" customHeight="1">
      <c r="B48" s="51"/>
      <c r="C48" s="51"/>
      <c r="D48" s="51"/>
      <c r="E48" s="61"/>
      <c r="F48" s="51"/>
      <c r="G48" s="51"/>
      <c r="H48" s="51"/>
      <c r="I48" s="61"/>
    </row>
    <row r="49" ht="14.25" customHeight="1">
      <c r="B49" s="51"/>
      <c r="C49" s="51"/>
      <c r="D49" s="51"/>
      <c r="E49" s="61"/>
      <c r="F49" s="51"/>
      <c r="G49" s="51"/>
      <c r="H49" s="51"/>
      <c r="I49" s="61"/>
    </row>
    <row r="50" ht="14.25" customHeight="1">
      <c r="B50" s="51"/>
      <c r="C50" s="51"/>
      <c r="D50" s="51"/>
      <c r="E50" s="61"/>
      <c r="F50" s="51"/>
      <c r="G50" s="51"/>
      <c r="H50" s="51"/>
      <c r="I50" s="61"/>
    </row>
    <row r="51" ht="14.25" customHeight="1">
      <c r="B51" s="51"/>
      <c r="C51" s="51"/>
      <c r="D51" s="51"/>
      <c r="E51" s="61"/>
      <c r="F51" s="51"/>
      <c r="G51" s="51"/>
      <c r="H51" s="51"/>
      <c r="I51" s="61"/>
    </row>
    <row r="52" ht="14.25" customHeight="1">
      <c r="B52" s="51"/>
      <c r="C52" s="51"/>
      <c r="D52" s="51"/>
      <c r="E52" s="61"/>
      <c r="F52" s="51"/>
      <c r="G52" s="51"/>
      <c r="H52" s="51"/>
      <c r="I52" s="61"/>
    </row>
    <row r="53" ht="14.25" customHeight="1">
      <c r="B53" s="51"/>
      <c r="C53" s="51"/>
      <c r="D53" s="51"/>
      <c r="E53" s="61"/>
      <c r="F53" s="51"/>
      <c r="G53" s="51"/>
      <c r="H53" s="51"/>
      <c r="I53" s="61"/>
    </row>
    <row r="54" ht="14.25" customHeight="1">
      <c r="B54" s="51"/>
      <c r="C54" s="51"/>
      <c r="D54" s="51"/>
      <c r="E54" s="61"/>
      <c r="F54" s="51"/>
      <c r="G54" s="51"/>
      <c r="H54" s="51"/>
      <c r="I54" s="61"/>
    </row>
    <row r="55" ht="14.25" customHeight="1">
      <c r="B55" s="51"/>
      <c r="C55" s="51"/>
      <c r="D55" s="51"/>
      <c r="E55" s="61"/>
      <c r="F55" s="51"/>
      <c r="G55" s="51"/>
      <c r="H55" s="51"/>
      <c r="I55" s="61"/>
    </row>
    <row r="56" ht="14.25" customHeight="1">
      <c r="B56" s="51"/>
      <c r="C56" s="51"/>
      <c r="D56" s="51"/>
      <c r="E56" s="61"/>
      <c r="F56" s="51"/>
      <c r="G56" s="51"/>
      <c r="H56" s="51"/>
      <c r="I56" s="61"/>
    </row>
    <row r="57" ht="14.25" customHeight="1">
      <c r="B57" s="51"/>
      <c r="C57" s="51"/>
      <c r="D57" s="51"/>
      <c r="E57" s="61"/>
      <c r="F57" s="51"/>
      <c r="G57" s="51"/>
      <c r="H57" s="51"/>
      <c r="I57" s="61"/>
    </row>
    <row r="58" ht="14.25" customHeight="1">
      <c r="B58" s="51"/>
      <c r="C58" s="51"/>
      <c r="D58" s="51"/>
      <c r="E58" s="61"/>
      <c r="F58" s="51"/>
      <c r="G58" s="51"/>
      <c r="H58" s="51"/>
      <c r="I58" s="61"/>
    </row>
    <row r="59" ht="14.25" customHeight="1">
      <c r="B59" s="51"/>
      <c r="C59" s="51"/>
      <c r="D59" s="51"/>
      <c r="E59" s="61"/>
      <c r="F59" s="51"/>
      <c r="G59" s="51"/>
      <c r="H59" s="51"/>
      <c r="I59" s="61"/>
    </row>
    <row r="60" ht="14.25" customHeight="1">
      <c r="B60" s="51"/>
      <c r="C60" s="51"/>
      <c r="D60" s="51"/>
      <c r="E60" s="61"/>
      <c r="F60" s="51"/>
      <c r="G60" s="51"/>
      <c r="H60" s="51"/>
      <c r="I60" s="61"/>
    </row>
    <row r="61" ht="14.25" customHeight="1">
      <c r="B61" s="51"/>
      <c r="C61" s="51"/>
      <c r="D61" s="51"/>
      <c r="E61" s="61"/>
      <c r="F61" s="51"/>
      <c r="G61" s="51"/>
      <c r="H61" s="51"/>
      <c r="I61" s="61"/>
    </row>
    <row r="62" ht="14.25" customHeight="1">
      <c r="B62" s="51"/>
      <c r="C62" s="51"/>
      <c r="D62" s="51"/>
      <c r="E62" s="61"/>
      <c r="F62" s="51"/>
      <c r="G62" s="51"/>
      <c r="H62" s="51"/>
      <c r="I62" s="61"/>
    </row>
    <row r="63" ht="14.25" customHeight="1">
      <c r="B63" s="51"/>
      <c r="C63" s="51"/>
      <c r="D63" s="51"/>
      <c r="E63" s="61"/>
      <c r="F63" s="51"/>
      <c r="G63" s="51"/>
      <c r="H63" s="51"/>
      <c r="I63" s="61"/>
    </row>
    <row r="64" ht="14.25" customHeight="1">
      <c r="B64" s="51"/>
      <c r="C64" s="51"/>
      <c r="D64" s="51"/>
      <c r="E64" s="61"/>
      <c r="F64" s="51"/>
      <c r="G64" s="51"/>
      <c r="H64" s="51"/>
      <c r="I64" s="61"/>
    </row>
    <row r="65" ht="14.25" customHeight="1">
      <c r="B65" s="51"/>
      <c r="C65" s="51"/>
      <c r="D65" s="51"/>
      <c r="E65" s="61"/>
      <c r="F65" s="51"/>
      <c r="G65" s="51"/>
      <c r="H65" s="51"/>
      <c r="I65" s="61"/>
    </row>
    <row r="66" ht="14.25" customHeight="1">
      <c r="B66" s="51"/>
      <c r="C66" s="51"/>
      <c r="D66" s="51"/>
      <c r="E66" s="61"/>
      <c r="F66" s="51"/>
      <c r="G66" s="51"/>
      <c r="H66" s="51"/>
      <c r="I66" s="61"/>
    </row>
    <row r="67" ht="14.25" customHeight="1">
      <c r="B67" s="51"/>
      <c r="C67" s="51"/>
      <c r="D67" s="51"/>
      <c r="E67" s="61"/>
      <c r="F67" s="51"/>
      <c r="G67" s="51"/>
      <c r="H67" s="51"/>
      <c r="I67" s="61"/>
    </row>
    <row r="68" ht="14.25" customHeight="1">
      <c r="B68" s="51"/>
      <c r="C68" s="51"/>
      <c r="D68" s="51"/>
      <c r="E68" s="61"/>
      <c r="F68" s="51"/>
      <c r="G68" s="51"/>
      <c r="H68" s="51"/>
      <c r="I68" s="61"/>
    </row>
    <row r="69" ht="14.25" customHeight="1">
      <c r="B69" s="51"/>
      <c r="D69" s="51"/>
      <c r="E69" s="61"/>
      <c r="F69" s="51"/>
      <c r="G69" s="51"/>
      <c r="H69" s="51"/>
      <c r="I69" s="61"/>
    </row>
    <row r="70" ht="14.25" customHeight="1">
      <c r="B70" s="51"/>
      <c r="D70" s="51"/>
      <c r="E70" s="61"/>
      <c r="F70" s="51"/>
      <c r="G70" s="51"/>
      <c r="H70" s="51"/>
      <c r="I70" s="61"/>
    </row>
    <row r="71" ht="14.25" customHeight="1">
      <c r="B71" s="51"/>
      <c r="D71" s="51"/>
      <c r="E71" s="61"/>
      <c r="F71" s="51"/>
      <c r="G71" s="51"/>
      <c r="H71" s="51"/>
      <c r="I71" s="61"/>
    </row>
    <row r="72" ht="14.25" customHeight="1">
      <c r="B72" s="51"/>
      <c r="D72" s="51"/>
      <c r="E72" s="61"/>
      <c r="F72" s="51"/>
      <c r="G72" s="51"/>
      <c r="H72" s="51"/>
      <c r="I72" s="61"/>
    </row>
    <row r="73" ht="14.25" customHeight="1">
      <c r="B73" s="51"/>
      <c r="D73" s="51"/>
      <c r="E73" s="61"/>
      <c r="F73" s="51"/>
      <c r="G73" s="51"/>
      <c r="H73" s="51"/>
      <c r="I73" s="61"/>
    </row>
    <row r="74" ht="14.25" customHeight="1">
      <c r="B74" s="51"/>
      <c r="D74" s="51"/>
      <c r="E74" s="61"/>
      <c r="F74" s="51"/>
      <c r="G74" s="51"/>
      <c r="H74" s="51"/>
      <c r="I74" s="61"/>
    </row>
    <row r="75" ht="14.25" customHeight="1">
      <c r="B75" s="51"/>
      <c r="D75" s="51"/>
      <c r="E75" s="61"/>
      <c r="F75" s="51"/>
      <c r="G75" s="51"/>
      <c r="H75" s="51"/>
      <c r="I75" s="61"/>
    </row>
    <row r="76" ht="14.25" customHeight="1">
      <c r="B76" s="51"/>
      <c r="D76" s="51"/>
      <c r="E76" s="61"/>
      <c r="F76" s="51"/>
      <c r="G76" s="51"/>
      <c r="H76" s="51"/>
      <c r="I76" s="61"/>
    </row>
    <row r="77" ht="14.25" customHeight="1">
      <c r="B77" s="51"/>
      <c r="D77" s="51"/>
      <c r="E77" s="61"/>
      <c r="F77" s="51"/>
      <c r="G77" s="51"/>
      <c r="H77" s="51"/>
      <c r="I77" s="61"/>
    </row>
    <row r="78" ht="14.25" customHeight="1">
      <c r="B78" s="51"/>
      <c r="D78" s="51"/>
      <c r="E78" s="61"/>
      <c r="F78" s="51"/>
      <c r="G78" s="51"/>
      <c r="H78" s="51"/>
      <c r="I78" s="61"/>
    </row>
    <row r="79" ht="14.25" customHeight="1">
      <c r="B79" s="51"/>
      <c r="D79" s="51"/>
      <c r="E79" s="61"/>
      <c r="F79" s="51"/>
      <c r="G79" s="51"/>
      <c r="H79" s="51"/>
      <c r="I79" s="61"/>
    </row>
    <row r="80" ht="14.25" customHeight="1">
      <c r="B80" s="51"/>
      <c r="D80" s="51"/>
      <c r="E80" s="61"/>
      <c r="F80" s="51"/>
      <c r="G80" s="51"/>
      <c r="H80" s="51"/>
      <c r="I80" s="61"/>
    </row>
    <row r="81" ht="14.25" customHeight="1">
      <c r="B81" s="51"/>
      <c r="D81" s="51"/>
      <c r="E81" s="61"/>
      <c r="F81" s="51"/>
      <c r="G81" s="51"/>
      <c r="H81" s="51"/>
      <c r="I81" s="61"/>
    </row>
    <row r="82" ht="14.25" customHeight="1">
      <c r="B82" s="51"/>
      <c r="D82" s="51"/>
      <c r="E82" s="61"/>
      <c r="F82" s="51"/>
      <c r="G82" s="51"/>
      <c r="H82" s="51"/>
      <c r="I82" s="61"/>
    </row>
    <row r="83" ht="14.25" customHeight="1">
      <c r="B83" s="51"/>
      <c r="D83" s="51"/>
      <c r="E83" s="61"/>
      <c r="F83" s="51"/>
      <c r="G83" s="51"/>
      <c r="H83" s="51"/>
      <c r="I83" s="61"/>
    </row>
    <row r="84" ht="14.25" customHeight="1">
      <c r="B84" s="51"/>
      <c r="D84" s="51"/>
      <c r="E84" s="61"/>
      <c r="F84" s="51"/>
      <c r="G84" s="51"/>
      <c r="H84" s="51"/>
      <c r="I84" s="61"/>
    </row>
    <row r="85" ht="14.25" customHeight="1">
      <c r="B85" s="51"/>
      <c r="D85" s="51"/>
      <c r="E85" s="61"/>
      <c r="F85" s="51"/>
      <c r="G85" s="51"/>
      <c r="H85" s="51"/>
      <c r="I85" s="61"/>
    </row>
    <row r="86" ht="14.25" customHeight="1">
      <c r="B86" s="51"/>
      <c r="D86" s="51"/>
      <c r="E86" s="61"/>
      <c r="F86" s="51"/>
      <c r="G86" s="51"/>
      <c r="H86" s="51"/>
      <c r="I86" s="61"/>
    </row>
    <row r="87" ht="14.25" customHeight="1">
      <c r="B87" s="51"/>
      <c r="D87" s="51"/>
      <c r="E87" s="61"/>
      <c r="F87" s="51"/>
      <c r="G87" s="51"/>
      <c r="H87" s="51"/>
      <c r="I87" s="61"/>
    </row>
    <row r="88" ht="14.25" customHeight="1">
      <c r="D88" s="51"/>
      <c r="E88" s="61"/>
      <c r="F88" s="51"/>
      <c r="G88" s="51"/>
      <c r="H88" s="51"/>
      <c r="I88" s="61"/>
    </row>
    <row r="89" ht="14.25" customHeight="1">
      <c r="D89" s="51"/>
      <c r="E89" s="61"/>
      <c r="F89" s="51"/>
      <c r="G89" s="51"/>
      <c r="H89" s="51"/>
      <c r="I89" s="61"/>
    </row>
    <row r="90" ht="14.25" customHeight="1">
      <c r="D90" s="51"/>
      <c r="E90" s="61"/>
      <c r="F90" s="51"/>
      <c r="G90" s="51"/>
      <c r="H90" s="51"/>
      <c r="I90" s="61"/>
    </row>
    <row r="91" ht="14.25" customHeight="1">
      <c r="D91" s="51"/>
      <c r="E91" s="61"/>
      <c r="F91" s="51"/>
      <c r="G91" s="51"/>
      <c r="H91" s="51"/>
      <c r="I91" s="61"/>
    </row>
    <row r="92" ht="14.25" customHeight="1">
      <c r="D92" s="51"/>
      <c r="E92" s="61"/>
      <c r="F92" s="51"/>
      <c r="G92" s="51"/>
      <c r="H92" s="51"/>
      <c r="I92" s="61"/>
    </row>
    <row r="93" ht="14.25" customHeight="1">
      <c r="D93" s="51"/>
      <c r="E93" s="61"/>
      <c r="F93" s="51"/>
      <c r="G93" s="51"/>
      <c r="H93" s="51"/>
      <c r="I93" s="61"/>
    </row>
    <row r="94" ht="14.25" customHeight="1">
      <c r="D94" s="51"/>
      <c r="E94" s="61"/>
      <c r="F94" s="51"/>
      <c r="G94" s="51"/>
      <c r="H94" s="51"/>
      <c r="I94" s="61"/>
    </row>
    <row r="95" ht="14.25" customHeight="1">
      <c r="D95" s="51"/>
      <c r="E95" s="61"/>
      <c r="F95" s="51"/>
      <c r="G95" s="51"/>
      <c r="H95" s="51"/>
      <c r="I95" s="61"/>
    </row>
    <row r="96" ht="14.25" customHeight="1">
      <c r="D96" s="51"/>
      <c r="E96" s="61"/>
      <c r="F96" s="51"/>
      <c r="G96" s="51"/>
      <c r="H96" s="51"/>
      <c r="I96" s="61"/>
    </row>
    <row r="97" ht="14.25" customHeight="1">
      <c r="D97" s="51"/>
      <c r="E97" s="61"/>
      <c r="F97" s="51"/>
      <c r="G97" s="51"/>
      <c r="H97" s="51"/>
      <c r="I97" s="61"/>
    </row>
    <row r="98" ht="14.25" customHeight="1">
      <c r="D98" s="51"/>
      <c r="E98" s="61"/>
      <c r="F98" s="51"/>
      <c r="G98" s="51"/>
      <c r="H98" s="51"/>
      <c r="I98" s="61"/>
    </row>
    <row r="99" ht="14.25" customHeight="1">
      <c r="E99" s="61"/>
      <c r="F99" s="51"/>
      <c r="H99" s="51"/>
      <c r="I99" s="61"/>
    </row>
    <row r="100" ht="14.25" customHeight="1">
      <c r="E100" s="61"/>
      <c r="F100" s="51"/>
      <c r="H100" s="51"/>
      <c r="I100" s="61"/>
    </row>
    <row r="101" ht="14.25" customHeight="1">
      <c r="E101" s="61"/>
      <c r="F101" s="51"/>
      <c r="H101" s="51"/>
      <c r="I101" s="61"/>
    </row>
    <row r="102" ht="14.25" customHeight="1">
      <c r="E102" s="61"/>
      <c r="F102" s="51"/>
      <c r="H102" s="51"/>
      <c r="I102" s="61"/>
    </row>
    <row r="103" ht="14.25" customHeight="1">
      <c r="E103" s="61"/>
      <c r="H103" s="51"/>
      <c r="I103" s="61"/>
    </row>
    <row r="104" ht="14.25" customHeight="1">
      <c r="E104" s="61"/>
      <c r="H104" s="51"/>
      <c r="I104" s="61"/>
    </row>
    <row r="105" ht="14.25" customHeight="1">
      <c r="E105" s="61"/>
      <c r="H105" s="51"/>
      <c r="I105" s="61"/>
    </row>
    <row r="106" ht="14.25" customHeight="1">
      <c r="E106" s="61"/>
      <c r="H106" s="51"/>
      <c r="I106" s="61"/>
    </row>
    <row r="107" ht="14.25" customHeight="1">
      <c r="E107" s="61"/>
      <c r="H107" s="51"/>
      <c r="I107" s="61"/>
    </row>
    <row r="108" ht="14.25" customHeight="1">
      <c r="E108" s="61"/>
      <c r="H108" s="51"/>
      <c r="I108" s="61"/>
    </row>
    <row r="109" ht="14.25" customHeight="1">
      <c r="E109" s="61"/>
      <c r="H109" s="51"/>
      <c r="I109" s="61"/>
    </row>
    <row r="110" ht="14.25" customHeight="1">
      <c r="E110" s="61"/>
      <c r="H110" s="51"/>
      <c r="I110" s="61"/>
    </row>
    <row r="111" ht="14.25" customHeight="1">
      <c r="E111" s="61"/>
      <c r="H111" s="51"/>
      <c r="I111" s="61"/>
    </row>
    <row r="112" ht="14.25" customHeight="1">
      <c r="E112" s="61"/>
      <c r="H112" s="51"/>
      <c r="I112" s="61"/>
    </row>
    <row r="113" ht="14.25" customHeight="1">
      <c r="E113" s="61"/>
      <c r="H113" s="51"/>
      <c r="I113" s="61"/>
    </row>
    <row r="114" ht="14.25" customHeight="1">
      <c r="E114" s="61"/>
      <c r="H114" s="51"/>
      <c r="I114" s="61"/>
    </row>
    <row r="115" ht="14.25" customHeight="1">
      <c r="E115" s="61"/>
      <c r="H115" s="51"/>
      <c r="I115" s="61"/>
    </row>
    <row r="116" ht="14.25" customHeight="1">
      <c r="E116" s="61"/>
      <c r="I116" s="61"/>
    </row>
    <row r="117" ht="14.25" customHeight="1">
      <c r="E117" s="61"/>
      <c r="I117" s="61"/>
    </row>
    <row r="118" ht="14.25" customHeight="1">
      <c r="E118" s="61"/>
      <c r="I118" s="61"/>
    </row>
    <row r="119" ht="14.25" customHeight="1">
      <c r="E119" s="61"/>
      <c r="I119" s="61"/>
    </row>
    <row r="120" ht="14.25" customHeight="1">
      <c r="E120" s="61"/>
      <c r="I120" s="61"/>
    </row>
    <row r="121" ht="14.25" customHeight="1">
      <c r="E121" s="61"/>
      <c r="I121" s="61"/>
    </row>
    <row r="122" ht="14.25" customHeight="1">
      <c r="E122" s="61"/>
      <c r="I122" s="61"/>
    </row>
    <row r="123" ht="14.25" customHeight="1">
      <c r="E123" s="61"/>
      <c r="I123" s="61"/>
    </row>
    <row r="124" ht="14.25" customHeight="1">
      <c r="E124" s="61"/>
      <c r="I124" s="61"/>
    </row>
    <row r="125" ht="14.25" customHeight="1">
      <c r="E125" s="61"/>
      <c r="I125" s="61"/>
    </row>
    <row r="126" ht="14.25" customHeight="1">
      <c r="E126" s="61"/>
      <c r="I126" s="61"/>
    </row>
    <row r="127" ht="14.25" customHeight="1">
      <c r="E127" s="61"/>
      <c r="I127" s="61"/>
    </row>
    <row r="128" ht="14.25" customHeight="1">
      <c r="E128" s="61"/>
      <c r="I128" s="61"/>
    </row>
    <row r="129" ht="14.25" customHeight="1">
      <c r="E129" s="61"/>
      <c r="I129" s="61"/>
    </row>
    <row r="130" ht="14.25" customHeight="1">
      <c r="E130" s="61"/>
      <c r="I130" s="61"/>
    </row>
    <row r="131" ht="14.25" customHeight="1">
      <c r="E131" s="61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</sheetData>
  <mergeCells count="1">
    <mergeCell ref="L1:O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4" width="10.71"/>
    <col customWidth="1" min="5" max="5" width="2.71"/>
    <col customWidth="1" min="6" max="8" width="10.71"/>
    <col customWidth="1" min="9" max="9" width="3.14"/>
    <col customWidth="1" min="10" max="11" width="8.86"/>
    <col customWidth="1" min="12" max="12" width="18.0"/>
    <col customWidth="1" min="13" max="13" width="17.0"/>
    <col customWidth="1" min="14" max="27" width="8.86"/>
  </cols>
  <sheetData>
    <row r="1" ht="14.25" customHeight="1">
      <c r="A1" s="41" t="s">
        <v>60</v>
      </c>
      <c r="B1" s="42" t="s">
        <v>61</v>
      </c>
      <c r="C1" s="42" t="s">
        <v>62</v>
      </c>
      <c r="D1" s="42" t="s">
        <v>63</v>
      </c>
      <c r="E1" s="61"/>
      <c r="F1" s="42" t="s">
        <v>64</v>
      </c>
      <c r="G1" s="42" t="s">
        <v>65</v>
      </c>
      <c r="H1" s="42" t="s">
        <v>66</v>
      </c>
      <c r="I1" s="61"/>
      <c r="K1" s="18" t="s">
        <v>67</v>
      </c>
      <c r="L1" s="45"/>
    </row>
    <row r="2" ht="64.5" customHeight="1">
      <c r="A2" s="18" t="s">
        <v>68</v>
      </c>
      <c r="B2" s="46" t="s">
        <v>69</v>
      </c>
      <c r="C2" s="46" t="s">
        <v>69</v>
      </c>
      <c r="D2" s="46" t="s">
        <v>69</v>
      </c>
      <c r="E2" s="63"/>
      <c r="F2" s="46" t="s">
        <v>70</v>
      </c>
      <c r="G2" s="46" t="s">
        <v>70</v>
      </c>
      <c r="H2" s="46" t="s">
        <v>70</v>
      </c>
      <c r="I2" s="47"/>
      <c r="J2" s="49"/>
      <c r="L2" s="15" t="s">
        <v>46</v>
      </c>
      <c r="M2" s="15" t="s">
        <v>49</v>
      </c>
      <c r="N2" s="15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4.25" customHeight="1">
      <c r="B3" s="50">
        <v>154.88</v>
      </c>
      <c r="C3" s="50">
        <v>177.2</v>
      </c>
      <c r="D3" s="50">
        <v>192.39</v>
      </c>
      <c r="E3" s="52"/>
      <c r="F3" s="50">
        <v>163.56</v>
      </c>
      <c r="G3" s="50">
        <v>187.31</v>
      </c>
      <c r="H3" s="50">
        <v>158.36</v>
      </c>
      <c r="I3" s="44"/>
      <c r="K3" s="18" t="s">
        <v>47</v>
      </c>
      <c r="L3" s="18">
        <f>AVERAGE(B$3:B$48)</f>
        <v>165.4168421</v>
      </c>
      <c r="M3" s="18">
        <f>AVERAGE(F3:F105)</f>
        <v>169.1184211</v>
      </c>
      <c r="O3" s="53"/>
    </row>
    <row r="4" ht="14.25" customHeight="1">
      <c r="B4" s="50">
        <v>157.5</v>
      </c>
      <c r="C4" s="50">
        <v>199.57</v>
      </c>
      <c r="D4" s="50">
        <v>206.47</v>
      </c>
      <c r="E4" s="52"/>
      <c r="F4" s="50">
        <v>179.98</v>
      </c>
      <c r="G4" s="50">
        <v>184.02</v>
      </c>
      <c r="H4" s="50">
        <v>119.81</v>
      </c>
      <c r="I4" s="44"/>
      <c r="K4" s="18" t="s">
        <v>48</v>
      </c>
      <c r="L4" s="18">
        <f>AVERAGE(C$3:C$48)</f>
        <v>168.9288</v>
      </c>
      <c r="M4" s="18">
        <f>AVERAGE(G$3:G$48)</f>
        <v>167.6347826</v>
      </c>
      <c r="O4" s="53"/>
    </row>
    <row r="5" ht="14.25" customHeight="1">
      <c r="B5" s="50">
        <v>207.67</v>
      </c>
      <c r="C5" s="50">
        <v>128.69</v>
      </c>
      <c r="D5" s="50">
        <v>202.21</v>
      </c>
      <c r="E5" s="52"/>
      <c r="F5" s="50">
        <v>129.83</v>
      </c>
      <c r="G5" s="50">
        <v>145.7</v>
      </c>
      <c r="H5" s="50">
        <v>131.39</v>
      </c>
      <c r="I5" s="44"/>
      <c r="K5" s="18" t="s">
        <v>50</v>
      </c>
      <c r="L5" s="18">
        <f>AVERAGE(D$3:D$48)</f>
        <v>177.4526667</v>
      </c>
      <c r="M5" s="18">
        <f>AVERAGE(H$3:H$48)</f>
        <v>149.3891429</v>
      </c>
      <c r="O5" s="53"/>
    </row>
    <row r="6" ht="14.25" customHeight="1">
      <c r="B6" s="50">
        <v>121.13</v>
      </c>
      <c r="C6" s="50">
        <v>185.24</v>
      </c>
      <c r="D6" s="50">
        <v>206.34</v>
      </c>
      <c r="E6" s="52"/>
      <c r="F6" s="50">
        <v>178.55</v>
      </c>
      <c r="G6" s="50">
        <v>118.53</v>
      </c>
      <c r="H6" s="50">
        <v>138.31</v>
      </c>
      <c r="I6" s="44"/>
    </row>
    <row r="7" ht="14.25" customHeight="1">
      <c r="B7" s="50">
        <v>185.86</v>
      </c>
      <c r="C7" s="50">
        <v>175.14</v>
      </c>
      <c r="D7" s="50">
        <v>192.29</v>
      </c>
      <c r="E7" s="52"/>
      <c r="F7" s="50">
        <v>122.54</v>
      </c>
      <c r="G7" s="50">
        <v>184.85</v>
      </c>
      <c r="H7" s="50">
        <v>166.92</v>
      </c>
      <c r="I7" s="44"/>
    </row>
    <row r="8" ht="14.25" customHeight="1">
      <c r="B8" s="50">
        <v>186.7</v>
      </c>
      <c r="C8" s="50">
        <v>176.62</v>
      </c>
      <c r="D8" s="50">
        <v>203.67</v>
      </c>
      <c r="E8" s="52"/>
      <c r="F8" s="50">
        <v>177.74</v>
      </c>
      <c r="G8" s="50">
        <v>192.83</v>
      </c>
      <c r="H8" s="50">
        <v>201.0</v>
      </c>
      <c r="I8" s="44"/>
      <c r="K8" s="54" t="s">
        <v>71</v>
      </c>
      <c r="L8" s="54">
        <f t="shared" ref="L8:M8" si="1">AVERAGE(L3:L7)</f>
        <v>170.5994363</v>
      </c>
      <c r="M8" s="54">
        <f t="shared" si="1"/>
        <v>162.0474488</v>
      </c>
    </row>
    <row r="9" ht="14.25" customHeight="1">
      <c r="B9" s="50">
        <v>181.04</v>
      </c>
      <c r="C9" s="50">
        <v>197.6</v>
      </c>
      <c r="D9" s="50">
        <v>126.43</v>
      </c>
      <c r="E9" s="52"/>
      <c r="F9" s="50">
        <v>183.45</v>
      </c>
      <c r="G9" s="50">
        <v>164.93</v>
      </c>
      <c r="H9" s="50">
        <v>155.29</v>
      </c>
      <c r="I9" s="44"/>
      <c r="K9" s="54" t="s">
        <v>72</v>
      </c>
      <c r="L9" s="54">
        <f t="shared" ref="L9:M9" si="2">STDEV(L3:L7)/SQRT(4)</f>
        <v>3.094694547</v>
      </c>
      <c r="M9" s="54">
        <f t="shared" si="2"/>
        <v>5.493742543</v>
      </c>
      <c r="N9" s="53"/>
    </row>
    <row r="10" ht="14.25" customHeight="1">
      <c r="B10" s="50">
        <v>111.9</v>
      </c>
      <c r="C10" s="50">
        <v>166.84</v>
      </c>
      <c r="D10" s="50">
        <v>199.19</v>
      </c>
      <c r="E10" s="52"/>
      <c r="F10" s="50">
        <v>178.23</v>
      </c>
      <c r="G10" s="50">
        <v>185.68</v>
      </c>
      <c r="H10" s="50">
        <v>166.23</v>
      </c>
      <c r="I10" s="44"/>
      <c r="N10" s="53"/>
    </row>
    <row r="11" ht="14.25" customHeight="1">
      <c r="B11" s="50">
        <v>171.21</v>
      </c>
      <c r="C11" s="50">
        <v>173.15</v>
      </c>
      <c r="D11" s="50">
        <v>137.33</v>
      </c>
      <c r="E11" s="52"/>
      <c r="F11" s="50">
        <v>199.44</v>
      </c>
      <c r="G11" s="50">
        <v>126.27</v>
      </c>
      <c r="H11" s="50">
        <v>167.19</v>
      </c>
      <c r="I11" s="44"/>
      <c r="K11" s="18" t="s">
        <v>73</v>
      </c>
      <c r="L11" s="18">
        <f>MIN(B3:D321)</f>
        <v>109.31</v>
      </c>
      <c r="M11" s="18">
        <f>MIN(F3:H321)</f>
        <v>118.51</v>
      </c>
    </row>
    <row r="12" ht="14.25" customHeight="1">
      <c r="B12" s="50">
        <v>214.8</v>
      </c>
      <c r="C12" s="50">
        <v>162.65</v>
      </c>
      <c r="D12" s="50">
        <v>152.7</v>
      </c>
      <c r="E12" s="52"/>
      <c r="F12" s="50">
        <v>197.76</v>
      </c>
      <c r="G12" s="50">
        <v>164.42</v>
      </c>
      <c r="H12" s="50">
        <v>168.6</v>
      </c>
      <c r="I12" s="44"/>
      <c r="K12" s="18" t="s">
        <v>74</v>
      </c>
      <c r="L12" s="18">
        <f>MAX(B4:D322)</f>
        <v>214.8</v>
      </c>
      <c r="M12" s="18">
        <f>MAX(F3:H321)</f>
        <v>201</v>
      </c>
    </row>
    <row r="13" ht="14.25" customHeight="1">
      <c r="B13" s="50">
        <v>168.82</v>
      </c>
      <c r="C13" s="50">
        <v>205.47</v>
      </c>
      <c r="D13" s="50">
        <v>109.31</v>
      </c>
      <c r="E13" s="52"/>
      <c r="F13" s="50">
        <v>152.37</v>
      </c>
      <c r="G13" s="50">
        <v>188.73</v>
      </c>
      <c r="H13" s="50">
        <v>132.36</v>
      </c>
      <c r="I13" s="44"/>
    </row>
    <row r="14" ht="14.25" customHeight="1">
      <c r="B14" s="50">
        <v>178.91</v>
      </c>
      <c r="C14" s="50">
        <v>196.2</v>
      </c>
      <c r="D14" s="50">
        <v>183.44</v>
      </c>
      <c r="E14" s="52"/>
      <c r="F14" s="50">
        <v>156.51</v>
      </c>
      <c r="G14" s="50">
        <v>177.8</v>
      </c>
      <c r="H14" s="50">
        <v>149.15</v>
      </c>
      <c r="I14" s="44"/>
    </row>
    <row r="15" ht="14.25" customHeight="1">
      <c r="B15" s="50">
        <v>115.57</v>
      </c>
      <c r="C15" s="50">
        <v>150.54</v>
      </c>
      <c r="D15" s="51">
        <v>165.06</v>
      </c>
      <c r="E15" s="52"/>
      <c r="F15" s="50">
        <v>185.72</v>
      </c>
      <c r="G15" s="50">
        <v>144.76</v>
      </c>
      <c r="H15" s="50">
        <v>146.86</v>
      </c>
      <c r="I15" s="44"/>
    </row>
    <row r="16" ht="14.25" customHeight="1">
      <c r="B16" s="50">
        <v>180.45</v>
      </c>
      <c r="C16" s="50">
        <v>174.28</v>
      </c>
      <c r="D16" s="50">
        <v>206.04</v>
      </c>
      <c r="E16" s="52"/>
      <c r="F16" s="50">
        <v>194.85</v>
      </c>
      <c r="G16" s="50">
        <v>166.02</v>
      </c>
      <c r="H16" s="50">
        <v>132.2</v>
      </c>
      <c r="I16" s="44"/>
    </row>
    <row r="17" ht="14.25" customHeight="1">
      <c r="B17" s="50">
        <v>132.69</v>
      </c>
      <c r="C17" s="50">
        <v>136.39</v>
      </c>
      <c r="D17" s="50">
        <v>178.92</v>
      </c>
      <c r="E17" s="52"/>
      <c r="F17" s="50">
        <v>193.52</v>
      </c>
      <c r="G17" s="50">
        <v>187.06</v>
      </c>
      <c r="H17" s="50">
        <v>125.06</v>
      </c>
      <c r="I17" s="44"/>
      <c r="J17" s="55"/>
      <c r="K17" s="18" t="s">
        <v>75</v>
      </c>
      <c r="N17" s="54"/>
    </row>
    <row r="18" ht="14.25" customHeight="1">
      <c r="B18" s="50">
        <v>179.62</v>
      </c>
      <c r="C18" s="51">
        <v>162.96</v>
      </c>
      <c r="D18" s="59"/>
      <c r="E18" s="52"/>
      <c r="F18" s="50">
        <v>188.28</v>
      </c>
      <c r="G18" s="50">
        <v>176.13</v>
      </c>
      <c r="H18" s="50">
        <v>123.64</v>
      </c>
      <c r="I18" s="44"/>
      <c r="L18" s="15" t="s">
        <v>46</v>
      </c>
      <c r="M18" s="15" t="s">
        <v>49</v>
      </c>
      <c r="N18" s="54"/>
    </row>
    <row r="19" ht="14.25" customHeight="1">
      <c r="B19" s="50">
        <v>163.08</v>
      </c>
      <c r="C19" s="50">
        <v>210.42</v>
      </c>
      <c r="D19" s="59"/>
      <c r="E19" s="52"/>
      <c r="F19" s="50">
        <v>129.83</v>
      </c>
      <c r="G19" s="50">
        <v>149.16</v>
      </c>
      <c r="H19" s="50">
        <v>133.46</v>
      </c>
      <c r="I19" s="44"/>
      <c r="K19" s="18" t="s">
        <v>47</v>
      </c>
      <c r="L19" s="18">
        <f>COUNT(B3:B130)</f>
        <v>19</v>
      </c>
      <c r="M19" s="18">
        <f>COUNT(F3:F130)</f>
        <v>19</v>
      </c>
    </row>
    <row r="20" ht="14.25" customHeight="1">
      <c r="B20" s="50">
        <v>176.46</v>
      </c>
      <c r="C20" s="50">
        <v>166.03</v>
      </c>
      <c r="D20" s="59"/>
      <c r="E20" s="52"/>
      <c r="F20" s="50">
        <v>178.55</v>
      </c>
      <c r="G20" s="50">
        <v>128.02</v>
      </c>
      <c r="H20" s="50">
        <v>146.23</v>
      </c>
      <c r="I20" s="44"/>
      <c r="K20" s="18" t="s">
        <v>48</v>
      </c>
      <c r="L20" s="18">
        <f>COUNT(C3:C130)</f>
        <v>25</v>
      </c>
      <c r="M20" s="18">
        <f>COUNT(G3:G130)</f>
        <v>23</v>
      </c>
    </row>
    <row r="21" ht="14.25" customHeight="1">
      <c r="B21" s="50">
        <v>154.63</v>
      </c>
      <c r="C21" s="50">
        <v>172.63</v>
      </c>
      <c r="D21" s="59"/>
      <c r="E21" s="52"/>
      <c r="F21" s="50">
        <v>122.54</v>
      </c>
      <c r="G21" s="50">
        <v>176.87</v>
      </c>
      <c r="H21" s="50">
        <v>118.51</v>
      </c>
      <c r="I21" s="44"/>
      <c r="K21" s="18" t="s">
        <v>50</v>
      </c>
      <c r="L21" s="18">
        <f>COUNT(D3:D130)</f>
        <v>15</v>
      </c>
      <c r="M21" s="18">
        <f>COUNT(H3:H130)</f>
        <v>35</v>
      </c>
    </row>
    <row r="22" ht="14.25" customHeight="1">
      <c r="B22" s="59"/>
      <c r="C22" s="50">
        <v>151.02</v>
      </c>
      <c r="D22" s="59"/>
      <c r="E22" s="52"/>
      <c r="F22" s="59"/>
      <c r="G22" s="50">
        <v>178.05</v>
      </c>
      <c r="H22" s="50">
        <v>157.71</v>
      </c>
      <c r="I22" s="44"/>
    </row>
    <row r="23" ht="14.25" customHeight="1">
      <c r="B23" s="59"/>
      <c r="C23" s="50">
        <v>151.52</v>
      </c>
      <c r="D23" s="59"/>
      <c r="E23" s="52"/>
      <c r="F23" s="59"/>
      <c r="G23" s="50">
        <v>176.17</v>
      </c>
      <c r="H23" s="50">
        <v>153.22</v>
      </c>
      <c r="I23" s="44"/>
    </row>
    <row r="24" ht="14.25" customHeight="1">
      <c r="B24" s="59"/>
      <c r="C24" s="50">
        <v>179.91</v>
      </c>
      <c r="D24" s="59"/>
      <c r="E24" s="52"/>
      <c r="F24" s="59"/>
      <c r="G24" s="50">
        <v>191.31</v>
      </c>
      <c r="H24" s="50">
        <v>132.54</v>
      </c>
      <c r="I24" s="44"/>
      <c r="J24" s="18" t="s">
        <v>76</v>
      </c>
      <c r="L24" s="15" t="s">
        <v>46</v>
      </c>
      <c r="M24" s="15" t="s">
        <v>49</v>
      </c>
    </row>
    <row r="25" ht="14.25" customHeight="1">
      <c r="B25" s="59"/>
      <c r="C25" s="50">
        <v>122.59</v>
      </c>
      <c r="D25" s="59"/>
      <c r="E25" s="52"/>
      <c r="F25" s="59"/>
      <c r="G25" s="50">
        <v>160.98</v>
      </c>
      <c r="H25" s="50">
        <v>130.72</v>
      </c>
      <c r="I25" s="44"/>
      <c r="K25" s="18" t="s">
        <v>47</v>
      </c>
      <c r="L25" s="18">
        <f>STDEV(B$3:B$48)</f>
        <v>28.66718741</v>
      </c>
      <c r="M25" s="18">
        <f>STDEV(F$3:F$48)</f>
        <v>26.02918709</v>
      </c>
    </row>
    <row r="26" ht="14.25" customHeight="1">
      <c r="B26" s="59"/>
      <c r="C26" s="50">
        <v>129.1</v>
      </c>
      <c r="D26" s="59"/>
      <c r="E26" s="52"/>
      <c r="F26" s="59"/>
      <c r="G26" s="62"/>
      <c r="H26" s="50">
        <v>133.62</v>
      </c>
      <c r="I26" s="44"/>
      <c r="K26" s="18" t="s">
        <v>48</v>
      </c>
      <c r="L26" s="18">
        <f>STDEV(C$3:C$48)</f>
        <v>23.84155499</v>
      </c>
      <c r="M26" s="18">
        <f>STDEV(G$3:G$48)</f>
        <v>22.19671328</v>
      </c>
    </row>
    <row r="27" ht="14.25" customHeight="1">
      <c r="B27" s="59"/>
      <c r="C27" s="50">
        <v>171.46</v>
      </c>
      <c r="D27" s="59"/>
      <c r="E27" s="52"/>
      <c r="F27" s="59"/>
      <c r="G27" s="62"/>
      <c r="H27" s="50">
        <v>145.06</v>
      </c>
      <c r="I27" s="44"/>
      <c r="K27" s="18" t="s">
        <v>50</v>
      </c>
      <c r="L27" s="18">
        <f>STDEV(D$3:D$48)</f>
        <v>32.03860762</v>
      </c>
      <c r="M27" s="18">
        <f>STDEV(H$3:H$48)</f>
        <v>20.50899292</v>
      </c>
    </row>
    <row r="28" ht="14.25" customHeight="1">
      <c r="B28" s="59"/>
      <c r="C28" s="59"/>
      <c r="D28" s="59"/>
      <c r="E28" s="52"/>
      <c r="F28" s="59"/>
      <c r="G28" s="62"/>
      <c r="H28" s="50">
        <v>154.48</v>
      </c>
      <c r="I28" s="44"/>
    </row>
    <row r="29" ht="14.25" customHeight="1">
      <c r="B29" s="59"/>
      <c r="C29" s="59"/>
      <c r="D29" s="59"/>
      <c r="E29" s="52"/>
      <c r="F29" s="59"/>
      <c r="G29" s="62"/>
      <c r="H29" s="50">
        <v>139.01</v>
      </c>
      <c r="I29" s="44"/>
    </row>
    <row r="30" ht="14.25" customHeight="1">
      <c r="B30" s="59"/>
      <c r="C30" s="59"/>
      <c r="D30" s="59"/>
      <c r="E30" s="52"/>
      <c r="F30" s="59"/>
      <c r="G30" s="62"/>
      <c r="H30" s="50">
        <v>144.08</v>
      </c>
      <c r="I30" s="44"/>
    </row>
    <row r="31" ht="14.25" customHeight="1">
      <c r="B31" s="59"/>
      <c r="C31" s="59"/>
      <c r="D31" s="59"/>
      <c r="E31" s="52"/>
      <c r="F31" s="59"/>
      <c r="G31" s="62"/>
      <c r="H31" s="50">
        <v>176.75</v>
      </c>
      <c r="I31" s="44"/>
      <c r="L31" s="15" t="s">
        <v>46</v>
      </c>
      <c r="M31" s="15" t="s">
        <v>49</v>
      </c>
    </row>
    <row r="32" ht="14.25" customHeight="1">
      <c r="B32" s="59"/>
      <c r="C32" s="59"/>
      <c r="D32" s="59"/>
      <c r="E32" s="52"/>
      <c r="F32" s="59"/>
      <c r="G32" s="62"/>
      <c r="H32" s="50">
        <v>171.45</v>
      </c>
      <c r="I32" s="44"/>
      <c r="K32" s="18" t="s">
        <v>47</v>
      </c>
      <c r="L32" s="58">
        <f t="shared" ref="L32:M32" si="3">(L25/L3)</f>
        <v>0.1733027124</v>
      </c>
      <c r="M32" s="58">
        <f t="shared" si="3"/>
        <v>0.1539110106</v>
      </c>
    </row>
    <row r="33" ht="14.25" customHeight="1">
      <c r="B33" s="59"/>
      <c r="C33" s="59"/>
      <c r="D33" s="59"/>
      <c r="E33" s="52"/>
      <c r="F33" s="59"/>
      <c r="G33" s="62"/>
      <c r="H33" s="50">
        <v>171.24</v>
      </c>
      <c r="I33" s="44"/>
      <c r="K33" s="18" t="s">
        <v>48</v>
      </c>
      <c r="L33" s="58">
        <f t="shared" ref="L33:M33" si="4">(L26/L4)</f>
        <v>0.1411337498</v>
      </c>
      <c r="M33" s="58">
        <f t="shared" si="4"/>
        <v>0.1324111437</v>
      </c>
    </row>
    <row r="34" ht="14.25" customHeight="1">
      <c r="B34" s="59"/>
      <c r="C34" s="59"/>
      <c r="D34" s="59"/>
      <c r="E34" s="52"/>
      <c r="F34" s="59"/>
      <c r="G34" s="62"/>
      <c r="H34" s="50">
        <v>163.56</v>
      </c>
      <c r="I34" s="44"/>
      <c r="J34" s="1" t="s">
        <v>77</v>
      </c>
      <c r="K34" s="18" t="s">
        <v>50</v>
      </c>
      <c r="L34" s="58">
        <f t="shared" ref="L34:M34" si="5">(L27/L5)</f>
        <v>0.1805473438</v>
      </c>
      <c r="M34" s="58">
        <f t="shared" si="5"/>
        <v>0.1372856991</v>
      </c>
    </row>
    <row r="35" ht="14.25" customHeight="1">
      <c r="B35" s="59"/>
      <c r="C35" s="59"/>
      <c r="D35" s="59"/>
      <c r="E35" s="52"/>
      <c r="F35" s="59"/>
      <c r="G35" s="62"/>
      <c r="H35" s="50">
        <v>136.32</v>
      </c>
      <c r="I35" s="44"/>
      <c r="L35" s="58"/>
      <c r="M35" s="58"/>
    </row>
    <row r="36" ht="14.25" customHeight="1">
      <c r="B36" s="59"/>
      <c r="C36" s="59"/>
      <c r="D36" s="59"/>
      <c r="E36" s="52"/>
      <c r="F36" s="59"/>
      <c r="G36" s="62"/>
      <c r="H36" s="50">
        <v>199.55</v>
      </c>
      <c r="I36" s="44"/>
      <c r="L36" s="58"/>
      <c r="M36" s="58"/>
    </row>
    <row r="37" ht="14.25" customHeight="1">
      <c r="B37" s="59"/>
      <c r="C37" s="59"/>
      <c r="D37" s="59"/>
      <c r="E37" s="52"/>
      <c r="F37" s="59"/>
      <c r="G37" s="62"/>
      <c r="H37" s="50">
        <v>138.74</v>
      </c>
      <c r="I37" s="44"/>
    </row>
    <row r="38" ht="14.25" customHeight="1">
      <c r="B38" s="59"/>
      <c r="C38" s="59"/>
      <c r="D38" s="59"/>
      <c r="E38" s="52"/>
      <c r="F38" s="59"/>
      <c r="G38" s="62"/>
      <c r="H38" s="62"/>
      <c r="I38" s="44"/>
    </row>
    <row r="39" ht="14.25" customHeight="1">
      <c r="B39" s="62"/>
      <c r="C39" s="62"/>
      <c r="D39" s="59"/>
      <c r="E39" s="52"/>
      <c r="F39" s="59"/>
      <c r="G39" s="62"/>
      <c r="H39" s="62"/>
      <c r="I39" s="44"/>
    </row>
    <row r="40" ht="14.25" customHeight="1">
      <c r="B40" s="62"/>
      <c r="C40" s="62"/>
      <c r="D40" s="59"/>
      <c r="E40" s="52"/>
      <c r="F40" s="59"/>
      <c r="G40" s="62"/>
      <c r="H40" s="62"/>
      <c r="I40" s="44"/>
    </row>
    <row r="41" ht="14.25" customHeight="1">
      <c r="B41" s="62"/>
      <c r="C41" s="62"/>
      <c r="D41" s="59"/>
      <c r="E41" s="52"/>
      <c r="F41" s="59"/>
      <c r="G41" s="62"/>
      <c r="H41" s="62"/>
      <c r="I41" s="44"/>
    </row>
    <row r="42" ht="14.25" customHeight="1">
      <c r="B42" s="62"/>
      <c r="C42" s="62"/>
      <c r="D42" s="59"/>
      <c r="E42" s="52"/>
      <c r="F42" s="59"/>
      <c r="G42" s="62"/>
      <c r="H42" s="62"/>
      <c r="I42" s="44"/>
    </row>
    <row r="43" ht="14.25" customHeight="1">
      <c r="B43" s="62"/>
      <c r="C43" s="62"/>
      <c r="D43" s="59"/>
      <c r="E43" s="52"/>
      <c r="F43" s="59"/>
      <c r="G43" s="62"/>
      <c r="H43" s="62"/>
      <c r="I43" s="44"/>
    </row>
    <row r="44" ht="14.25" customHeight="1">
      <c r="B44" s="62"/>
      <c r="C44" s="62"/>
      <c r="D44" s="60"/>
      <c r="E44" s="52"/>
      <c r="F44" s="59"/>
      <c r="G44" s="62"/>
      <c r="H44" s="62"/>
      <c r="I44" s="44"/>
    </row>
    <row r="45" ht="14.25" customHeight="1">
      <c r="B45" s="62"/>
      <c r="C45" s="62"/>
      <c r="D45" s="60"/>
      <c r="E45" s="52"/>
      <c r="F45" s="59"/>
      <c r="G45" s="62"/>
      <c r="H45" s="62"/>
      <c r="I45" s="44"/>
    </row>
    <row r="46" ht="14.25" customHeight="1">
      <c r="D46" s="51"/>
      <c r="E46" s="43"/>
      <c r="F46" s="51"/>
      <c r="I46" s="44"/>
    </row>
    <row r="47" ht="14.25" customHeight="1">
      <c r="D47" s="51"/>
      <c r="E47" s="43"/>
      <c r="F47" s="51"/>
      <c r="I47" s="44"/>
    </row>
    <row r="48" ht="14.25" customHeight="1">
      <c r="D48" s="51"/>
      <c r="E48" s="43"/>
      <c r="F48" s="51"/>
      <c r="I48" s="44"/>
    </row>
    <row r="49" ht="14.25" customHeight="1">
      <c r="D49" s="51"/>
      <c r="E49" s="43"/>
      <c r="F49" s="51"/>
      <c r="I49" s="44"/>
    </row>
    <row r="50" ht="14.25" customHeight="1">
      <c r="D50" s="51"/>
      <c r="E50" s="43"/>
      <c r="F50" s="51"/>
      <c r="I50" s="44"/>
    </row>
    <row r="51" ht="14.25" customHeight="1">
      <c r="D51" s="51"/>
      <c r="E51" s="43"/>
      <c r="F51" s="51"/>
      <c r="I51" s="44"/>
    </row>
    <row r="52" ht="14.25" customHeight="1">
      <c r="D52" s="51"/>
      <c r="E52" s="43"/>
      <c r="F52" s="51"/>
      <c r="I52" s="44"/>
    </row>
    <row r="53" ht="14.25" customHeight="1">
      <c r="D53" s="51"/>
      <c r="E53" s="43"/>
      <c r="F53" s="51"/>
      <c r="I53" s="44"/>
    </row>
    <row r="54" ht="14.25" customHeight="1">
      <c r="D54" s="51"/>
      <c r="E54" s="43"/>
      <c r="F54" s="51"/>
      <c r="I54" s="44"/>
    </row>
    <row r="55" ht="14.25" customHeight="1">
      <c r="D55" s="51"/>
      <c r="E55" s="43"/>
      <c r="F55" s="51"/>
      <c r="I55" s="44"/>
    </row>
    <row r="56" ht="14.25" customHeight="1">
      <c r="D56" s="51"/>
      <c r="E56" s="43"/>
      <c r="F56" s="51"/>
      <c r="I56" s="44"/>
    </row>
    <row r="57" ht="14.25" customHeight="1">
      <c r="D57" s="51"/>
      <c r="E57" s="43"/>
      <c r="F57" s="51"/>
      <c r="I57" s="44"/>
    </row>
    <row r="58" ht="14.25" customHeight="1">
      <c r="D58" s="51"/>
      <c r="E58" s="43"/>
      <c r="F58" s="51"/>
      <c r="I58" s="44"/>
    </row>
    <row r="59" ht="14.25" customHeight="1">
      <c r="D59" s="51"/>
      <c r="E59" s="43"/>
      <c r="F59" s="51"/>
      <c r="I59" s="44"/>
    </row>
    <row r="60" ht="14.25" customHeight="1">
      <c r="D60" s="51"/>
      <c r="E60" s="43"/>
      <c r="F60" s="51"/>
      <c r="I60" s="44"/>
    </row>
    <row r="61" ht="14.25" customHeight="1">
      <c r="D61" s="51"/>
      <c r="E61" s="43"/>
      <c r="F61" s="51"/>
      <c r="I61" s="44"/>
    </row>
    <row r="62" ht="14.25" customHeight="1">
      <c r="D62" s="51"/>
      <c r="E62" s="43"/>
      <c r="F62" s="51"/>
      <c r="I62" s="44"/>
    </row>
    <row r="63" ht="14.25" customHeight="1">
      <c r="D63" s="51"/>
      <c r="E63" s="43"/>
      <c r="F63" s="51"/>
      <c r="I63" s="44"/>
    </row>
    <row r="64" ht="14.25" customHeight="1">
      <c r="D64" s="51"/>
      <c r="E64" s="43"/>
      <c r="F64" s="51"/>
      <c r="I64" s="44"/>
    </row>
    <row r="65" ht="14.25" customHeight="1">
      <c r="D65" s="51"/>
      <c r="E65" s="43"/>
      <c r="F65" s="51"/>
      <c r="I65" s="44"/>
    </row>
    <row r="66" ht="14.25" customHeight="1">
      <c r="D66" s="51"/>
      <c r="E66" s="43"/>
      <c r="F66" s="51"/>
      <c r="I66" s="44"/>
    </row>
    <row r="67" ht="14.25" customHeight="1">
      <c r="D67" s="57"/>
      <c r="E67" s="43"/>
      <c r="I67" s="44"/>
    </row>
    <row r="68" ht="14.25" customHeight="1">
      <c r="D68" s="57"/>
      <c r="E68" s="43"/>
      <c r="I68" s="44"/>
    </row>
    <row r="69" ht="14.25" customHeight="1">
      <c r="E69" s="43"/>
      <c r="I69" s="44"/>
    </row>
    <row r="70" ht="14.25" customHeight="1">
      <c r="E70" s="43"/>
      <c r="I70" s="44"/>
    </row>
    <row r="71" ht="14.25" customHeight="1">
      <c r="E71" s="43"/>
      <c r="I71" s="44"/>
    </row>
    <row r="72" ht="14.25" customHeight="1">
      <c r="E72" s="43"/>
      <c r="I72" s="44"/>
    </row>
    <row r="73" ht="14.25" customHeight="1">
      <c r="E73" s="43"/>
      <c r="I73" s="44"/>
    </row>
    <row r="74" ht="14.25" customHeight="1">
      <c r="E74" s="43"/>
      <c r="I74" s="44"/>
    </row>
    <row r="75" ht="14.25" customHeight="1">
      <c r="E75" s="43"/>
      <c r="I75" s="44"/>
    </row>
    <row r="76" ht="14.25" customHeight="1">
      <c r="E76" s="43"/>
      <c r="I76" s="44"/>
    </row>
    <row r="77" ht="14.25" customHeight="1">
      <c r="E77" s="43"/>
      <c r="I77" s="44"/>
    </row>
    <row r="78" ht="14.25" customHeight="1">
      <c r="E78" s="43"/>
      <c r="I78" s="44"/>
    </row>
    <row r="79" ht="14.25" customHeight="1">
      <c r="E79" s="43"/>
      <c r="I79" s="44"/>
    </row>
    <row r="80" ht="14.25" customHeight="1">
      <c r="E80" s="43"/>
      <c r="I80" s="44"/>
    </row>
    <row r="81" ht="14.25" customHeight="1">
      <c r="E81" s="43"/>
      <c r="I81" s="44"/>
    </row>
    <row r="82" ht="14.25" customHeight="1">
      <c r="E82" s="43"/>
      <c r="I82" s="44"/>
    </row>
    <row r="83" ht="14.25" customHeight="1">
      <c r="E83" s="43"/>
      <c r="I83" s="44"/>
    </row>
    <row r="84" ht="14.25" customHeight="1">
      <c r="E84" s="43"/>
      <c r="I84" s="44"/>
    </row>
    <row r="85" ht="14.25" customHeight="1">
      <c r="E85" s="64"/>
      <c r="I85" s="61"/>
    </row>
    <row r="86" ht="14.25" customHeight="1">
      <c r="E86" s="61"/>
      <c r="I86" s="61"/>
    </row>
    <row r="87" ht="14.25" customHeight="1">
      <c r="E87" s="61"/>
      <c r="I87" s="61"/>
    </row>
    <row r="88" ht="14.25" customHeight="1">
      <c r="E88" s="61"/>
      <c r="I88" s="61"/>
    </row>
    <row r="89" ht="14.25" customHeight="1">
      <c r="E89" s="61"/>
      <c r="I89" s="61"/>
    </row>
    <row r="90" ht="14.25" customHeight="1">
      <c r="E90" s="61"/>
      <c r="I90" s="61"/>
    </row>
    <row r="91" ht="14.25" customHeight="1">
      <c r="E91" s="61"/>
      <c r="I91" s="61"/>
    </row>
    <row r="92" ht="14.25" customHeight="1">
      <c r="E92" s="61"/>
      <c r="I92" s="61"/>
    </row>
    <row r="93" ht="14.25" customHeight="1">
      <c r="E93" s="61"/>
      <c r="I93" s="61"/>
    </row>
    <row r="94" ht="14.25" customHeight="1">
      <c r="E94" s="61"/>
      <c r="I94" s="61"/>
    </row>
    <row r="95" ht="14.25" customHeight="1">
      <c r="E95" s="61"/>
      <c r="I95" s="61"/>
    </row>
    <row r="96" ht="14.25" customHeight="1">
      <c r="E96" s="61"/>
      <c r="I96" s="61"/>
    </row>
    <row r="97" ht="14.25" customHeight="1">
      <c r="E97" s="61"/>
      <c r="I97" s="61"/>
    </row>
    <row r="98" ht="14.25" customHeight="1">
      <c r="E98" s="61"/>
      <c r="I98" s="61"/>
    </row>
    <row r="99" ht="14.25" customHeight="1">
      <c r="E99" s="61"/>
      <c r="I99" s="61"/>
    </row>
    <row r="100" ht="14.25" customHeight="1">
      <c r="E100" s="61"/>
      <c r="I100" s="61"/>
    </row>
    <row r="101" ht="14.25" customHeight="1">
      <c r="E101" s="61"/>
      <c r="I101" s="61"/>
    </row>
    <row r="102" ht="14.25" customHeight="1">
      <c r="E102" s="61"/>
      <c r="I102" s="61"/>
    </row>
    <row r="103" ht="14.25" customHeight="1">
      <c r="E103" s="61"/>
      <c r="I103" s="61"/>
    </row>
    <row r="104" ht="14.25" customHeight="1">
      <c r="E104" s="61"/>
      <c r="I104" s="61"/>
    </row>
    <row r="105" ht="14.25" customHeight="1">
      <c r="E105" s="61"/>
      <c r="I105" s="61"/>
    </row>
    <row r="106" ht="14.25" customHeight="1">
      <c r="E106" s="61"/>
      <c r="I106" s="61"/>
    </row>
    <row r="107" ht="14.25" customHeight="1">
      <c r="E107" s="61"/>
      <c r="I107" s="61"/>
    </row>
    <row r="108" ht="14.25" customHeight="1">
      <c r="E108" s="61"/>
      <c r="I108" s="61"/>
    </row>
    <row r="109" ht="14.25" customHeight="1">
      <c r="E109" s="61"/>
      <c r="I109" s="61"/>
    </row>
    <row r="110" ht="14.25" customHeight="1">
      <c r="E110" s="61"/>
      <c r="I110" s="61"/>
    </row>
    <row r="111" ht="14.25" customHeight="1">
      <c r="E111" s="61"/>
      <c r="I111" s="61"/>
    </row>
    <row r="112" ht="14.25" customHeight="1">
      <c r="E112" s="61"/>
      <c r="I112" s="61"/>
    </row>
    <row r="113" ht="14.25" customHeight="1">
      <c r="E113" s="61"/>
      <c r="I113" s="61"/>
    </row>
    <row r="114" ht="14.25" customHeight="1">
      <c r="E114" s="61"/>
      <c r="I114" s="61"/>
    </row>
    <row r="115" ht="14.25" customHeight="1">
      <c r="E115" s="61"/>
      <c r="I115" s="61"/>
    </row>
    <row r="116" ht="14.25" customHeight="1">
      <c r="E116" s="61"/>
      <c r="I116" s="61"/>
    </row>
    <row r="117" ht="14.25" customHeight="1">
      <c r="E117" s="61"/>
      <c r="I117" s="61"/>
    </row>
    <row r="118" ht="14.25" customHeight="1">
      <c r="E118" s="61"/>
      <c r="I118" s="61"/>
    </row>
    <row r="119" ht="14.25" customHeight="1">
      <c r="E119" s="61"/>
      <c r="I119" s="61"/>
    </row>
    <row r="120" ht="14.25" customHeight="1">
      <c r="E120" s="61"/>
      <c r="I120" s="61"/>
    </row>
    <row r="121" ht="14.25" customHeight="1">
      <c r="E121" s="61"/>
      <c r="I121" s="61"/>
    </row>
    <row r="122" ht="14.25" customHeight="1">
      <c r="E122" s="61"/>
      <c r="I122" s="61"/>
    </row>
    <row r="123" ht="14.25" customHeight="1">
      <c r="E123" s="61"/>
      <c r="I123" s="61"/>
    </row>
    <row r="124" ht="14.25" customHeight="1">
      <c r="E124" s="61"/>
      <c r="I124" s="61"/>
    </row>
    <row r="125" ht="14.25" customHeight="1">
      <c r="E125" s="61"/>
      <c r="I125" s="61"/>
    </row>
    <row r="126" ht="14.25" customHeight="1">
      <c r="E126" s="61"/>
      <c r="I126" s="61"/>
    </row>
    <row r="127" ht="14.25" customHeight="1">
      <c r="E127" s="61"/>
      <c r="I127" s="61"/>
    </row>
    <row r="128" ht="14.25" customHeight="1">
      <c r="E128" s="61"/>
      <c r="I128" s="61"/>
    </row>
    <row r="129" ht="14.25" customHeight="1">
      <c r="E129" s="61"/>
      <c r="I129" s="61"/>
    </row>
    <row r="130" ht="14.25" customHeight="1">
      <c r="E130" s="61"/>
      <c r="I130" s="61"/>
    </row>
    <row r="131" ht="14.25" customHeight="1">
      <c r="E131" s="61"/>
      <c r="I131" s="61"/>
    </row>
    <row r="132" ht="14.25" customHeight="1">
      <c r="E132" s="61"/>
      <c r="I132" s="61"/>
    </row>
    <row r="133" ht="14.25" customHeight="1">
      <c r="E133" s="61"/>
      <c r="I133" s="61"/>
    </row>
    <row r="134" ht="14.25" customHeight="1">
      <c r="E134" s="61"/>
      <c r="I134" s="61"/>
    </row>
    <row r="135" ht="14.25" customHeight="1">
      <c r="E135" s="61"/>
      <c r="I135" s="61"/>
    </row>
    <row r="136" ht="14.25" customHeight="1">
      <c r="E136" s="61"/>
      <c r="I136" s="61"/>
    </row>
    <row r="137" ht="14.25" customHeight="1">
      <c r="E137" s="61"/>
      <c r="I137" s="61"/>
    </row>
    <row r="138" ht="14.25" customHeight="1">
      <c r="E138" s="61"/>
      <c r="I138" s="61"/>
    </row>
    <row r="139" ht="14.25" customHeight="1">
      <c r="E139" s="61"/>
      <c r="I139" s="61"/>
    </row>
    <row r="140" ht="14.25" customHeight="1">
      <c r="E140" s="61"/>
      <c r="I140" s="61"/>
    </row>
    <row r="141" ht="14.25" customHeight="1">
      <c r="E141" s="61"/>
      <c r="I141" s="61"/>
    </row>
    <row r="142" ht="14.25" customHeight="1">
      <c r="E142" s="61"/>
      <c r="I142" s="61"/>
    </row>
    <row r="143" ht="14.25" customHeight="1">
      <c r="E143" s="61"/>
      <c r="I143" s="61"/>
    </row>
    <row r="144" ht="14.25" customHeight="1">
      <c r="E144" s="61"/>
      <c r="I144" s="61"/>
    </row>
    <row r="145" ht="14.25" customHeight="1">
      <c r="E145" s="61"/>
      <c r="I145" s="61"/>
    </row>
    <row r="146" ht="14.25" customHeight="1">
      <c r="E146" s="61"/>
      <c r="I146" s="61"/>
    </row>
    <row r="147" ht="14.25" customHeight="1">
      <c r="E147" s="61"/>
      <c r="I147" s="61"/>
    </row>
    <row r="148" ht="14.25" customHeight="1">
      <c r="E148" s="61"/>
      <c r="I148" s="61"/>
    </row>
    <row r="149" ht="14.25" customHeight="1">
      <c r="E149" s="61"/>
      <c r="I149" s="61"/>
    </row>
    <row r="150" ht="14.25" customHeight="1">
      <c r="E150" s="61"/>
      <c r="I150" s="61"/>
    </row>
    <row r="151" ht="14.25" customHeight="1">
      <c r="E151" s="61"/>
      <c r="I151" s="61"/>
    </row>
    <row r="152" ht="14.25" customHeight="1">
      <c r="E152" s="61"/>
      <c r="I152" s="61"/>
    </row>
    <row r="153" ht="14.25" customHeight="1">
      <c r="E153" s="61"/>
      <c r="I153" s="61"/>
    </row>
    <row r="154" ht="14.25" customHeight="1">
      <c r="E154" s="61"/>
      <c r="I154" s="61"/>
    </row>
    <row r="155" ht="14.25" customHeight="1">
      <c r="E155" s="61"/>
      <c r="I155" s="61"/>
    </row>
    <row r="156" ht="14.25" customHeight="1">
      <c r="E156" s="61"/>
      <c r="I156" s="61"/>
    </row>
    <row r="157" ht="14.25" customHeight="1">
      <c r="E157" s="61"/>
      <c r="I157" s="61"/>
    </row>
    <row r="158" ht="14.25" customHeight="1">
      <c r="E158" s="61"/>
      <c r="I158" s="61"/>
    </row>
    <row r="159" ht="14.25" customHeight="1">
      <c r="E159" s="61"/>
      <c r="I159" s="61"/>
    </row>
    <row r="160" ht="14.25" customHeight="1">
      <c r="E160" s="61"/>
      <c r="I160" s="61"/>
    </row>
    <row r="161" ht="14.25" customHeight="1">
      <c r="E161" s="61"/>
      <c r="I161" s="61"/>
    </row>
    <row r="162" ht="14.25" customHeight="1">
      <c r="E162" s="61"/>
      <c r="I162" s="61"/>
    </row>
    <row r="163" ht="14.25" customHeight="1">
      <c r="E163" s="61"/>
      <c r="I163" s="61"/>
    </row>
    <row r="164" ht="14.25" customHeight="1">
      <c r="E164" s="61"/>
      <c r="I164" s="61"/>
    </row>
    <row r="165" ht="14.25" customHeight="1">
      <c r="E165" s="61"/>
      <c r="I165" s="61"/>
    </row>
    <row r="166" ht="14.25" customHeight="1">
      <c r="E166" s="61"/>
      <c r="I166" s="61"/>
    </row>
    <row r="167" ht="14.25" customHeight="1">
      <c r="E167" s="61"/>
      <c r="I167" s="61"/>
    </row>
    <row r="168" ht="14.25" customHeight="1">
      <c r="E168" s="61"/>
      <c r="I168" s="61"/>
    </row>
    <row r="169" ht="14.25" customHeight="1">
      <c r="E169" s="61"/>
      <c r="I169" s="61"/>
    </row>
    <row r="170" ht="14.25" customHeight="1">
      <c r="E170" s="61"/>
      <c r="I170" s="61"/>
    </row>
    <row r="171" ht="14.25" customHeight="1">
      <c r="E171" s="61"/>
      <c r="I171" s="61"/>
    </row>
    <row r="172" ht="14.25" customHeight="1">
      <c r="E172" s="61"/>
      <c r="I172" s="61"/>
    </row>
    <row r="173" ht="14.25" customHeight="1">
      <c r="E173" s="61"/>
      <c r="I173" s="61"/>
    </row>
    <row r="174" ht="14.25" customHeight="1">
      <c r="E174" s="61"/>
      <c r="I174" s="61"/>
    </row>
    <row r="175" ht="14.25" customHeight="1">
      <c r="E175" s="61"/>
      <c r="I175" s="61"/>
    </row>
    <row r="176" ht="14.25" customHeight="1">
      <c r="E176" s="61"/>
      <c r="I176" s="61"/>
    </row>
    <row r="177" ht="14.25" customHeight="1">
      <c r="E177" s="61"/>
      <c r="I177" s="61"/>
    </row>
    <row r="178" ht="14.25" customHeight="1">
      <c r="E178" s="61"/>
      <c r="I178" s="61"/>
    </row>
    <row r="179" ht="14.25" customHeight="1">
      <c r="E179" s="61"/>
      <c r="I179" s="61"/>
    </row>
    <row r="180" ht="14.25" customHeight="1">
      <c r="E180" s="61"/>
      <c r="I180" s="61"/>
    </row>
    <row r="181" ht="14.25" customHeight="1">
      <c r="E181" s="61"/>
      <c r="I181" s="61"/>
    </row>
    <row r="182" ht="14.25" customHeight="1">
      <c r="E182" s="61"/>
      <c r="I182" s="61"/>
    </row>
    <row r="183" ht="14.25" customHeight="1">
      <c r="E183" s="61"/>
      <c r="I183" s="61"/>
    </row>
    <row r="184" ht="14.25" customHeight="1">
      <c r="E184" s="61"/>
      <c r="I184" s="61"/>
    </row>
    <row r="185" ht="14.25" customHeight="1">
      <c r="E185" s="61"/>
      <c r="I185" s="61"/>
    </row>
    <row r="186" ht="14.25" customHeight="1">
      <c r="E186" s="61"/>
      <c r="I186" s="61"/>
    </row>
    <row r="187" ht="14.25" customHeight="1">
      <c r="E187" s="61"/>
      <c r="I187" s="61"/>
    </row>
    <row r="188" ht="14.25" customHeight="1">
      <c r="E188" s="61"/>
      <c r="I188" s="61"/>
    </row>
    <row r="189" ht="14.25" customHeight="1">
      <c r="E189" s="61"/>
      <c r="I189" s="61"/>
    </row>
    <row r="190" ht="14.25" customHeight="1">
      <c r="E190" s="61"/>
      <c r="I190" s="61"/>
    </row>
    <row r="191" ht="14.25" customHeight="1">
      <c r="E191" s="61"/>
      <c r="I191" s="61"/>
    </row>
    <row r="192" ht="14.25" customHeight="1">
      <c r="E192" s="61"/>
      <c r="I192" s="61"/>
    </row>
    <row r="193" ht="14.25" customHeight="1">
      <c r="E193" s="61"/>
      <c r="I193" s="61"/>
    </row>
    <row r="194" ht="14.25" customHeight="1">
      <c r="E194" s="61"/>
      <c r="I194" s="61"/>
    </row>
    <row r="195" ht="14.25" customHeight="1">
      <c r="E195" s="61"/>
      <c r="I195" s="61"/>
    </row>
    <row r="196" ht="14.25" customHeight="1">
      <c r="E196" s="61"/>
      <c r="I196" s="61"/>
    </row>
    <row r="197" ht="14.25" customHeight="1">
      <c r="E197" s="61"/>
      <c r="I197" s="61"/>
    </row>
    <row r="198" ht="14.25" customHeight="1">
      <c r="E198" s="61"/>
      <c r="I198" s="61"/>
    </row>
    <row r="199" ht="14.25" customHeight="1">
      <c r="E199" s="61"/>
      <c r="I199" s="61"/>
    </row>
    <row r="200" ht="14.25" customHeight="1">
      <c r="E200" s="61"/>
      <c r="I200" s="61"/>
    </row>
    <row r="201" ht="14.25" customHeight="1">
      <c r="E201" s="61"/>
      <c r="I201" s="61"/>
    </row>
    <row r="202" ht="14.25" customHeight="1">
      <c r="E202" s="61"/>
      <c r="I202" s="61"/>
    </row>
    <row r="203" ht="14.25" customHeight="1">
      <c r="E203" s="61"/>
      <c r="I203" s="61"/>
    </row>
    <row r="204" ht="14.25" customHeight="1">
      <c r="E204" s="61"/>
      <c r="I204" s="61"/>
    </row>
    <row r="205" ht="14.25" customHeight="1">
      <c r="E205" s="61"/>
      <c r="I205" s="61"/>
    </row>
    <row r="206" ht="14.25" customHeight="1">
      <c r="E206" s="61"/>
      <c r="I206" s="61"/>
    </row>
    <row r="207" ht="14.25" customHeight="1">
      <c r="E207" s="61"/>
      <c r="I207" s="61"/>
    </row>
    <row r="208" ht="14.25" customHeight="1">
      <c r="E208" s="61"/>
      <c r="I208" s="61"/>
    </row>
    <row r="209" ht="14.25" customHeight="1">
      <c r="E209" s="61"/>
      <c r="I209" s="61"/>
    </row>
    <row r="210" ht="14.25" customHeight="1">
      <c r="E210" s="61"/>
      <c r="I210" s="61"/>
    </row>
    <row r="211" ht="14.25" customHeight="1">
      <c r="E211" s="61"/>
      <c r="I211" s="61"/>
    </row>
    <row r="212" ht="14.25" customHeight="1">
      <c r="E212" s="61"/>
      <c r="I212" s="61"/>
    </row>
    <row r="213" ht="14.25" customHeight="1">
      <c r="E213" s="61"/>
      <c r="I213" s="61"/>
    </row>
    <row r="214" ht="14.25" customHeight="1">
      <c r="E214" s="61"/>
      <c r="I214" s="61"/>
    </row>
    <row r="215" ht="14.25" customHeight="1">
      <c r="E215" s="61"/>
      <c r="I215" s="61"/>
    </row>
    <row r="216" ht="14.25" customHeight="1">
      <c r="E216" s="61"/>
      <c r="I216" s="61"/>
    </row>
    <row r="217" ht="14.25" customHeight="1">
      <c r="E217" s="61"/>
      <c r="I217" s="61"/>
    </row>
    <row r="218" ht="14.25" customHeight="1">
      <c r="E218" s="61"/>
      <c r="I218" s="61"/>
    </row>
    <row r="219" ht="14.25" customHeight="1">
      <c r="E219" s="61"/>
      <c r="I219" s="61"/>
    </row>
    <row r="220" ht="14.25" customHeight="1">
      <c r="E220" s="61"/>
      <c r="I220" s="61"/>
    </row>
    <row r="221" ht="14.25" customHeight="1">
      <c r="E221" s="61"/>
      <c r="I221" s="61"/>
    </row>
    <row r="222" ht="14.25" customHeight="1">
      <c r="E222" s="61"/>
      <c r="I222" s="61"/>
    </row>
    <row r="223" ht="14.25" customHeight="1">
      <c r="E223" s="61"/>
      <c r="I223" s="61"/>
    </row>
    <row r="224" ht="14.25" customHeight="1">
      <c r="E224" s="61"/>
      <c r="I224" s="61"/>
    </row>
    <row r="225" ht="14.25" customHeight="1">
      <c r="E225" s="61"/>
      <c r="I225" s="61"/>
    </row>
    <row r="226" ht="14.25" customHeight="1">
      <c r="E226" s="61"/>
      <c r="I226" s="61"/>
    </row>
    <row r="227" ht="14.25" customHeight="1">
      <c r="E227" s="61"/>
      <c r="I227" s="61"/>
    </row>
    <row r="228" ht="14.25" customHeight="1">
      <c r="E228" s="61"/>
      <c r="I228" s="61"/>
    </row>
    <row r="229" ht="14.25" customHeight="1">
      <c r="E229" s="61"/>
      <c r="I229" s="61"/>
    </row>
    <row r="230" ht="14.25" customHeight="1">
      <c r="E230" s="61"/>
      <c r="I230" s="61"/>
    </row>
    <row r="231" ht="14.25" customHeight="1">
      <c r="E231" s="61"/>
      <c r="I231" s="61"/>
    </row>
    <row r="232" ht="14.25" customHeight="1">
      <c r="E232" s="61"/>
      <c r="I232" s="61"/>
    </row>
    <row r="233" ht="14.25" customHeight="1">
      <c r="E233" s="61"/>
      <c r="I233" s="61"/>
    </row>
    <row r="234" ht="14.25" customHeight="1">
      <c r="E234" s="61"/>
      <c r="I234" s="61"/>
    </row>
    <row r="235" ht="14.25" customHeight="1">
      <c r="E235" s="61"/>
      <c r="I235" s="61"/>
    </row>
    <row r="236" ht="14.25" customHeight="1">
      <c r="E236" s="61"/>
      <c r="I236" s="61"/>
    </row>
    <row r="237" ht="14.25" customHeight="1">
      <c r="E237" s="61"/>
      <c r="I237" s="61"/>
    </row>
    <row r="238" ht="14.25" customHeight="1">
      <c r="E238" s="61"/>
      <c r="I238" s="61"/>
    </row>
    <row r="239" ht="14.25" customHeight="1">
      <c r="E239" s="61"/>
      <c r="I239" s="61"/>
    </row>
    <row r="240" ht="14.25" customHeight="1">
      <c r="E240" s="61"/>
      <c r="I240" s="61"/>
    </row>
    <row r="241" ht="14.25" customHeight="1">
      <c r="E241" s="61"/>
      <c r="I241" s="61"/>
    </row>
    <row r="242" ht="14.25" customHeight="1">
      <c r="E242" s="61"/>
      <c r="I242" s="61"/>
    </row>
    <row r="243" ht="14.25" customHeight="1">
      <c r="E243" s="61"/>
      <c r="I243" s="61"/>
    </row>
    <row r="244" ht="14.25" customHeight="1">
      <c r="E244" s="61"/>
      <c r="I244" s="61"/>
    </row>
    <row r="245" ht="14.25" customHeight="1">
      <c r="E245" s="61"/>
      <c r="I245" s="61"/>
    </row>
    <row r="246" ht="14.25" customHeight="1">
      <c r="E246" s="61"/>
      <c r="I246" s="61"/>
    </row>
    <row r="247" ht="14.25" customHeight="1">
      <c r="E247" s="61"/>
      <c r="I247" s="61"/>
    </row>
    <row r="248" ht="14.25" customHeight="1">
      <c r="E248" s="61"/>
      <c r="I248" s="61"/>
    </row>
    <row r="249" ht="14.25" customHeight="1">
      <c r="E249" s="61"/>
      <c r="I249" s="61"/>
    </row>
    <row r="250" ht="14.25" customHeight="1">
      <c r="E250" s="61"/>
      <c r="I250" s="61"/>
    </row>
    <row r="251" ht="14.25" customHeight="1">
      <c r="E251" s="61"/>
      <c r="I251" s="61"/>
    </row>
    <row r="252" ht="14.25" customHeight="1">
      <c r="E252" s="61"/>
      <c r="I252" s="61"/>
    </row>
    <row r="253" ht="14.25" customHeight="1">
      <c r="E253" s="61"/>
      <c r="I253" s="61"/>
    </row>
    <row r="254" ht="14.25" customHeight="1">
      <c r="E254" s="61"/>
      <c r="I254" s="61"/>
    </row>
    <row r="255" ht="14.25" customHeight="1">
      <c r="E255" s="61"/>
      <c r="I255" s="61"/>
    </row>
    <row r="256" ht="14.25" customHeight="1">
      <c r="E256" s="61"/>
      <c r="I256" s="61"/>
    </row>
    <row r="257" ht="14.25" customHeight="1">
      <c r="E257" s="61"/>
      <c r="I257" s="61"/>
    </row>
    <row r="258" ht="14.25" customHeight="1">
      <c r="E258" s="61"/>
      <c r="I258" s="61"/>
    </row>
    <row r="259" ht="14.25" customHeight="1">
      <c r="E259" s="61"/>
      <c r="I259" s="61"/>
    </row>
    <row r="260" ht="14.25" customHeight="1">
      <c r="E260" s="61"/>
      <c r="I260" s="61"/>
    </row>
    <row r="261" ht="14.25" customHeight="1">
      <c r="E261" s="61"/>
      <c r="I261" s="61"/>
    </row>
    <row r="262" ht="14.25" customHeight="1">
      <c r="E262" s="61"/>
      <c r="I262" s="61"/>
    </row>
    <row r="263" ht="14.25" customHeight="1">
      <c r="E263" s="61"/>
      <c r="I263" s="61"/>
    </row>
    <row r="264" ht="14.25" customHeight="1">
      <c r="E264" s="61"/>
      <c r="I264" s="61"/>
    </row>
    <row r="265" ht="14.25" customHeight="1">
      <c r="E265" s="61"/>
      <c r="I265" s="61"/>
    </row>
    <row r="266" ht="14.25" customHeight="1">
      <c r="E266" s="61"/>
      <c r="I266" s="61"/>
    </row>
    <row r="267" ht="14.25" customHeight="1">
      <c r="E267" s="61"/>
      <c r="I267" s="61"/>
    </row>
    <row r="268" ht="14.25" customHeight="1">
      <c r="E268" s="61"/>
      <c r="I268" s="61"/>
    </row>
    <row r="269" ht="14.25" customHeight="1">
      <c r="E269" s="61"/>
      <c r="I269" s="61"/>
    </row>
    <row r="270" ht="14.25" customHeight="1">
      <c r="E270" s="61"/>
      <c r="I270" s="61"/>
    </row>
    <row r="271" ht="14.25" customHeight="1">
      <c r="E271" s="61"/>
      <c r="I271" s="61"/>
    </row>
    <row r="272" ht="14.25" customHeight="1">
      <c r="E272" s="61"/>
      <c r="I272" s="61"/>
    </row>
    <row r="273" ht="14.25" customHeight="1">
      <c r="E273" s="61"/>
      <c r="I273" s="61"/>
    </row>
    <row r="274" ht="14.25" customHeight="1">
      <c r="E274" s="61"/>
      <c r="I274" s="61"/>
    </row>
    <row r="275" ht="14.25" customHeight="1">
      <c r="E275" s="61"/>
      <c r="I275" s="61"/>
    </row>
    <row r="276" ht="14.25" customHeight="1">
      <c r="E276" s="61"/>
      <c r="I276" s="61"/>
    </row>
    <row r="277" ht="14.25" customHeight="1">
      <c r="E277" s="61"/>
      <c r="I277" s="61"/>
    </row>
    <row r="278" ht="14.25" customHeight="1">
      <c r="E278" s="61"/>
      <c r="I278" s="61"/>
    </row>
    <row r="279" ht="14.25" customHeight="1">
      <c r="E279" s="61"/>
      <c r="I279" s="61"/>
    </row>
    <row r="280" ht="14.25" customHeight="1">
      <c r="E280" s="61"/>
      <c r="I280" s="61"/>
    </row>
    <row r="281" ht="14.25" customHeight="1">
      <c r="E281" s="61"/>
      <c r="I281" s="61"/>
    </row>
    <row r="282" ht="14.25" customHeight="1">
      <c r="E282" s="61"/>
      <c r="I282" s="61"/>
    </row>
    <row r="283" ht="14.25" customHeight="1">
      <c r="E283" s="61"/>
      <c r="I283" s="61"/>
    </row>
    <row r="284" ht="14.25" customHeight="1">
      <c r="E284" s="61"/>
      <c r="I284" s="61"/>
    </row>
    <row r="285" ht="14.25" customHeight="1">
      <c r="E285" s="61"/>
      <c r="I285" s="61"/>
    </row>
    <row r="286" ht="14.25" customHeight="1">
      <c r="E286" s="61"/>
      <c r="I286" s="61"/>
    </row>
    <row r="287" ht="14.25" customHeight="1">
      <c r="E287" s="61"/>
      <c r="I287" s="61"/>
    </row>
    <row r="288" ht="14.25" customHeight="1">
      <c r="E288" s="61"/>
      <c r="I288" s="61"/>
    </row>
    <row r="289" ht="14.25" customHeight="1">
      <c r="E289" s="61"/>
      <c r="I289" s="61"/>
    </row>
    <row r="290" ht="14.25" customHeight="1">
      <c r="E290" s="61"/>
      <c r="I290" s="61"/>
    </row>
    <row r="291" ht="14.25" customHeight="1">
      <c r="E291" s="61"/>
      <c r="I291" s="61"/>
    </row>
    <row r="292" ht="14.25" customHeight="1">
      <c r="E292" s="61"/>
      <c r="I292" s="61"/>
    </row>
    <row r="293" ht="14.25" customHeight="1">
      <c r="E293" s="61"/>
      <c r="I293" s="61"/>
    </row>
    <row r="294" ht="14.25" customHeight="1">
      <c r="E294" s="61"/>
      <c r="I294" s="61"/>
    </row>
    <row r="295" ht="14.25" customHeight="1">
      <c r="E295" s="61"/>
      <c r="I295" s="61"/>
    </row>
    <row r="296" ht="14.25" customHeight="1">
      <c r="E296" s="61"/>
      <c r="I296" s="61"/>
    </row>
    <row r="297" ht="14.25" customHeight="1">
      <c r="E297" s="61"/>
      <c r="I297" s="61"/>
    </row>
    <row r="298" ht="14.25" customHeight="1">
      <c r="E298" s="61"/>
      <c r="I298" s="61"/>
    </row>
    <row r="299" ht="14.25" customHeight="1">
      <c r="E299" s="61"/>
      <c r="I299" s="61"/>
    </row>
    <row r="300" ht="14.25" customHeight="1">
      <c r="E300" s="61"/>
      <c r="I300" s="61"/>
    </row>
    <row r="301" ht="14.25" customHeight="1">
      <c r="E301" s="61"/>
      <c r="I301" s="61"/>
    </row>
    <row r="302" ht="14.25" customHeight="1">
      <c r="E302" s="61"/>
      <c r="I302" s="61"/>
    </row>
    <row r="303" ht="14.25" customHeight="1">
      <c r="E303" s="61"/>
      <c r="I303" s="61"/>
    </row>
    <row r="304" ht="14.25" customHeight="1">
      <c r="E304" s="61"/>
      <c r="I304" s="61"/>
    </row>
    <row r="305" ht="14.25" customHeight="1">
      <c r="E305" s="61"/>
      <c r="I305" s="61"/>
    </row>
    <row r="306" ht="14.25" customHeight="1">
      <c r="E306" s="61"/>
      <c r="I306" s="61"/>
    </row>
    <row r="307" ht="14.25" customHeight="1">
      <c r="E307" s="61"/>
      <c r="I307" s="61"/>
    </row>
    <row r="308" ht="14.25" customHeight="1">
      <c r="E308" s="61"/>
      <c r="I308" s="61"/>
    </row>
    <row r="309" ht="14.25" customHeight="1">
      <c r="E309" s="61"/>
      <c r="I309" s="61"/>
    </row>
    <row r="310" ht="14.25" customHeight="1">
      <c r="E310" s="61"/>
      <c r="I310" s="61"/>
    </row>
    <row r="311" ht="14.25" customHeight="1">
      <c r="E311" s="61"/>
      <c r="I311" s="61"/>
    </row>
    <row r="312" ht="14.25" customHeight="1">
      <c r="E312" s="61"/>
      <c r="I312" s="61"/>
    </row>
    <row r="313" ht="14.25" customHeight="1">
      <c r="E313" s="61"/>
      <c r="I313" s="61"/>
    </row>
    <row r="314" ht="14.25" customHeight="1">
      <c r="E314" s="61"/>
      <c r="I314" s="61"/>
    </row>
    <row r="315" ht="14.25" customHeight="1">
      <c r="E315" s="61"/>
      <c r="I315" s="61"/>
    </row>
    <row r="316" ht="14.25" customHeight="1">
      <c r="E316" s="61"/>
      <c r="I316" s="61"/>
    </row>
    <row r="317" ht="14.25" customHeight="1">
      <c r="E317" s="61"/>
      <c r="I317" s="61"/>
    </row>
    <row r="318" ht="14.25" customHeight="1">
      <c r="E318" s="61"/>
      <c r="I318" s="61"/>
    </row>
    <row r="319" ht="14.25" customHeight="1">
      <c r="E319" s="61"/>
      <c r="I319" s="61"/>
    </row>
    <row r="320" ht="14.25" customHeight="1">
      <c r="E320" s="61"/>
      <c r="I320" s="61"/>
    </row>
    <row r="321" ht="14.25" customHeight="1">
      <c r="E321" s="61"/>
      <c r="I321" s="61"/>
    </row>
    <row r="322" ht="14.25" customHeight="1">
      <c r="E322" s="61"/>
      <c r="I322" s="61"/>
    </row>
    <row r="323" ht="14.25" customHeight="1">
      <c r="E323" s="61"/>
      <c r="I323" s="61"/>
    </row>
    <row r="324" ht="14.25" customHeight="1">
      <c r="E324" s="61"/>
      <c r="I324" s="61"/>
    </row>
    <row r="325" ht="14.25" customHeight="1">
      <c r="E325" s="61"/>
      <c r="I325" s="61"/>
    </row>
    <row r="326" ht="14.25" customHeight="1">
      <c r="E326" s="61"/>
      <c r="I326" s="61"/>
    </row>
    <row r="327" ht="14.25" customHeight="1">
      <c r="E327" s="61"/>
      <c r="I327" s="61"/>
    </row>
    <row r="328" ht="14.25" customHeight="1">
      <c r="E328" s="61"/>
      <c r="I328" s="61"/>
    </row>
    <row r="329" ht="14.25" customHeight="1">
      <c r="E329" s="61"/>
      <c r="I329" s="61"/>
    </row>
    <row r="330" ht="14.25" customHeight="1">
      <c r="E330" s="61"/>
      <c r="I330" s="61"/>
    </row>
    <row r="331" ht="14.25" customHeight="1">
      <c r="E331" s="61"/>
      <c r="I331" s="61"/>
    </row>
    <row r="332" ht="14.25" customHeight="1">
      <c r="E332" s="61"/>
      <c r="I332" s="61"/>
    </row>
    <row r="333" ht="14.25" customHeight="1">
      <c r="E333" s="61"/>
      <c r="I333" s="61"/>
    </row>
    <row r="334" ht="14.25" customHeight="1">
      <c r="E334" s="61"/>
      <c r="I334" s="61"/>
    </row>
    <row r="335" ht="14.25" customHeight="1">
      <c r="E335" s="61"/>
      <c r="I335" s="61"/>
    </row>
    <row r="336" ht="14.25" customHeight="1">
      <c r="E336" s="61"/>
      <c r="I336" s="61"/>
    </row>
    <row r="337" ht="14.25" customHeight="1">
      <c r="E337" s="61"/>
      <c r="I337" s="61"/>
    </row>
    <row r="338" ht="14.25" customHeight="1">
      <c r="E338" s="61"/>
      <c r="I338" s="61"/>
    </row>
    <row r="339" ht="14.25" customHeight="1">
      <c r="E339" s="61"/>
      <c r="I339" s="61"/>
    </row>
    <row r="340" ht="14.25" customHeight="1">
      <c r="E340" s="61"/>
      <c r="I340" s="61"/>
    </row>
    <row r="341" ht="14.25" customHeight="1">
      <c r="E341" s="61"/>
      <c r="I341" s="61"/>
    </row>
    <row r="342" ht="14.25" customHeight="1">
      <c r="E342" s="61"/>
      <c r="I342" s="61"/>
    </row>
    <row r="343" ht="14.25" customHeight="1">
      <c r="E343" s="61"/>
      <c r="I343" s="61"/>
    </row>
    <row r="344" ht="14.25" customHeight="1">
      <c r="E344" s="61"/>
      <c r="I344" s="61"/>
    </row>
    <row r="345" ht="14.25" customHeight="1">
      <c r="E345" s="61"/>
      <c r="I345" s="61"/>
    </row>
    <row r="346" ht="14.25" customHeight="1">
      <c r="E346" s="61"/>
      <c r="I346" s="61"/>
    </row>
    <row r="347" ht="14.25" customHeight="1">
      <c r="E347" s="61"/>
      <c r="I347" s="61"/>
    </row>
    <row r="348" ht="14.25" customHeight="1">
      <c r="E348" s="61"/>
      <c r="I348" s="61"/>
    </row>
    <row r="349" ht="14.25" customHeight="1">
      <c r="E349" s="61"/>
      <c r="I349" s="61"/>
    </row>
    <row r="350" ht="14.25" customHeight="1">
      <c r="E350" s="61"/>
      <c r="I350" s="61"/>
    </row>
    <row r="351" ht="14.25" customHeight="1">
      <c r="E351" s="61"/>
      <c r="I351" s="61"/>
    </row>
    <row r="352" ht="14.25" customHeight="1">
      <c r="E352" s="61"/>
      <c r="I352" s="61"/>
    </row>
    <row r="353" ht="14.25" customHeight="1">
      <c r="E353" s="61"/>
      <c r="I353" s="61"/>
    </row>
    <row r="354" ht="14.25" customHeight="1">
      <c r="E354" s="61"/>
      <c r="I354" s="61"/>
    </row>
    <row r="355" ht="14.25" customHeight="1">
      <c r="E355" s="61"/>
      <c r="I355" s="61"/>
    </row>
    <row r="356" ht="14.25" customHeight="1">
      <c r="E356" s="61"/>
      <c r="I356" s="61"/>
    </row>
    <row r="357" ht="14.25" customHeight="1">
      <c r="E357" s="61"/>
      <c r="I357" s="61"/>
    </row>
    <row r="358" ht="14.25" customHeight="1">
      <c r="E358" s="61"/>
      <c r="I358" s="61"/>
    </row>
    <row r="359" ht="14.25" customHeight="1">
      <c r="E359" s="61"/>
      <c r="I359" s="61"/>
    </row>
    <row r="360" ht="14.25" customHeight="1">
      <c r="E360" s="61"/>
      <c r="I360" s="61"/>
    </row>
    <row r="361" ht="14.25" customHeight="1">
      <c r="E361" s="61"/>
      <c r="I361" s="61"/>
    </row>
    <row r="362" ht="14.25" customHeight="1">
      <c r="E362" s="61"/>
      <c r="I362" s="61"/>
    </row>
    <row r="363" ht="14.25" customHeight="1">
      <c r="E363" s="61"/>
      <c r="I363" s="61"/>
    </row>
    <row r="364" ht="14.25" customHeight="1">
      <c r="E364" s="61"/>
      <c r="I364" s="61"/>
    </row>
    <row r="365" ht="14.25" customHeight="1">
      <c r="E365" s="61"/>
      <c r="I365" s="61"/>
    </row>
    <row r="366" ht="14.25" customHeight="1">
      <c r="E366" s="61"/>
      <c r="I366" s="61"/>
    </row>
    <row r="367" ht="14.25" customHeight="1">
      <c r="E367" s="61"/>
      <c r="I367" s="61"/>
    </row>
    <row r="368" ht="14.25" customHeight="1">
      <c r="E368" s="61"/>
      <c r="I368" s="61"/>
    </row>
    <row r="369" ht="14.25" customHeight="1">
      <c r="E369" s="61"/>
      <c r="I369" s="61"/>
    </row>
    <row r="370" ht="14.25" customHeight="1">
      <c r="E370" s="61"/>
      <c r="I370" s="61"/>
    </row>
    <row r="371" ht="14.25" customHeight="1">
      <c r="E371" s="61"/>
      <c r="I371" s="61"/>
    </row>
    <row r="372" ht="14.25" customHeight="1">
      <c r="E372" s="61"/>
      <c r="I372" s="61"/>
    </row>
    <row r="373" ht="14.25" customHeight="1">
      <c r="E373" s="61"/>
      <c r="I373" s="61"/>
    </row>
    <row r="374" ht="14.25" customHeight="1">
      <c r="E374" s="61"/>
      <c r="I374" s="61"/>
    </row>
    <row r="375" ht="14.25" customHeight="1">
      <c r="E375" s="61"/>
      <c r="I375" s="61"/>
    </row>
    <row r="376" ht="14.25" customHeight="1">
      <c r="E376" s="61"/>
      <c r="I376" s="61"/>
    </row>
    <row r="377" ht="14.25" customHeight="1">
      <c r="E377" s="61"/>
      <c r="I377" s="61"/>
    </row>
    <row r="378" ht="14.25" customHeight="1">
      <c r="E378" s="61"/>
      <c r="I378" s="61"/>
    </row>
    <row r="379" ht="14.25" customHeight="1">
      <c r="E379" s="61"/>
      <c r="I379" s="61"/>
    </row>
    <row r="380" ht="14.25" customHeight="1">
      <c r="E380" s="61"/>
      <c r="I380" s="61"/>
    </row>
    <row r="381" ht="14.25" customHeight="1">
      <c r="E381" s="61"/>
      <c r="I381" s="61"/>
    </row>
    <row r="382" ht="14.25" customHeight="1">
      <c r="E382" s="61"/>
      <c r="I382" s="61"/>
    </row>
    <row r="383" ht="14.25" customHeight="1">
      <c r="E383" s="61"/>
      <c r="I383" s="61"/>
    </row>
    <row r="384" ht="14.25" customHeight="1">
      <c r="E384" s="61"/>
      <c r="I384" s="61"/>
    </row>
    <row r="385" ht="14.25" customHeight="1">
      <c r="E385" s="61"/>
      <c r="I385" s="61"/>
    </row>
    <row r="386" ht="14.25" customHeight="1">
      <c r="E386" s="61"/>
      <c r="I386" s="61"/>
    </row>
    <row r="387" ht="14.25" customHeight="1">
      <c r="E387" s="61"/>
      <c r="I387" s="61"/>
    </row>
    <row r="388" ht="14.25" customHeight="1">
      <c r="E388" s="61"/>
      <c r="I388" s="61"/>
    </row>
    <row r="389" ht="14.25" customHeight="1">
      <c r="E389" s="61"/>
      <c r="I389" s="61"/>
    </row>
    <row r="390" ht="14.25" customHeight="1">
      <c r="E390" s="61"/>
      <c r="I390" s="61"/>
    </row>
    <row r="391" ht="14.25" customHeight="1">
      <c r="E391" s="61"/>
      <c r="I391" s="61"/>
    </row>
    <row r="392" ht="14.25" customHeight="1">
      <c r="E392" s="61"/>
      <c r="I392" s="61"/>
    </row>
    <row r="393" ht="14.25" customHeight="1">
      <c r="E393" s="61"/>
      <c r="I393" s="61"/>
    </row>
    <row r="394" ht="14.25" customHeight="1">
      <c r="E394" s="61"/>
      <c r="I394" s="61"/>
    </row>
    <row r="395" ht="14.25" customHeight="1">
      <c r="E395" s="61"/>
      <c r="I395" s="61"/>
    </row>
    <row r="396" ht="14.25" customHeight="1">
      <c r="E396" s="61"/>
      <c r="I396" s="61"/>
    </row>
    <row r="397" ht="14.25" customHeight="1">
      <c r="E397" s="61"/>
      <c r="I397" s="61"/>
    </row>
    <row r="398" ht="14.25" customHeight="1">
      <c r="E398" s="61"/>
      <c r="I398" s="61"/>
    </row>
    <row r="399" ht="14.25" customHeight="1">
      <c r="E399" s="61"/>
      <c r="I399" s="61"/>
    </row>
    <row r="400" ht="14.25" customHeight="1">
      <c r="E400" s="61"/>
      <c r="I400" s="61"/>
    </row>
    <row r="401" ht="14.25" customHeight="1">
      <c r="E401" s="61"/>
      <c r="I401" s="61"/>
    </row>
    <row r="402" ht="14.25" customHeight="1">
      <c r="E402" s="61"/>
      <c r="I402" s="61"/>
    </row>
    <row r="403" ht="14.25" customHeight="1">
      <c r="E403" s="61"/>
      <c r="I403" s="61"/>
    </row>
    <row r="404" ht="14.25" customHeight="1">
      <c r="E404" s="61"/>
      <c r="I404" s="61"/>
    </row>
    <row r="405" ht="14.25" customHeight="1">
      <c r="E405" s="61"/>
      <c r="I405" s="61"/>
    </row>
    <row r="406" ht="14.25" customHeight="1">
      <c r="E406" s="61"/>
      <c r="I406" s="61"/>
    </row>
    <row r="407" ht="14.25" customHeight="1">
      <c r="E407" s="61"/>
      <c r="I407" s="61"/>
    </row>
    <row r="408" ht="14.25" customHeight="1">
      <c r="E408" s="61"/>
      <c r="I408" s="61"/>
    </row>
    <row r="409" ht="14.25" customHeight="1">
      <c r="E409" s="61"/>
      <c r="I409" s="61"/>
    </row>
    <row r="410" ht="14.25" customHeight="1">
      <c r="E410" s="61"/>
      <c r="I410" s="61"/>
    </row>
    <row r="411" ht="14.25" customHeight="1">
      <c r="E411" s="61"/>
      <c r="I411" s="61"/>
    </row>
    <row r="412" ht="14.25" customHeight="1">
      <c r="E412" s="61"/>
      <c r="I412" s="61"/>
    </row>
    <row r="413" ht="14.25" customHeight="1">
      <c r="E413" s="61"/>
      <c r="I413" s="61"/>
    </row>
    <row r="414" ht="14.25" customHeight="1">
      <c r="E414" s="61"/>
      <c r="I414" s="61"/>
    </row>
    <row r="415" ht="14.25" customHeight="1">
      <c r="E415" s="61"/>
      <c r="I415" s="61"/>
    </row>
    <row r="416" ht="14.25" customHeight="1">
      <c r="E416" s="61"/>
      <c r="I416" s="61"/>
    </row>
    <row r="417" ht="14.25" customHeight="1">
      <c r="E417" s="61"/>
      <c r="I417" s="61"/>
    </row>
    <row r="418" ht="14.25" customHeight="1">
      <c r="E418" s="61"/>
      <c r="I418" s="61"/>
    </row>
    <row r="419" ht="14.25" customHeight="1">
      <c r="E419" s="61"/>
      <c r="I419" s="61"/>
    </row>
    <row r="420" ht="14.25" customHeight="1">
      <c r="E420" s="61"/>
      <c r="I420" s="61"/>
    </row>
    <row r="421" ht="14.25" customHeight="1">
      <c r="E421" s="61"/>
      <c r="I421" s="61"/>
    </row>
    <row r="422" ht="14.25" customHeight="1">
      <c r="E422" s="61"/>
      <c r="I422" s="61"/>
    </row>
    <row r="423" ht="14.25" customHeight="1">
      <c r="E423" s="61"/>
      <c r="I423" s="61"/>
    </row>
    <row r="424" ht="14.25" customHeight="1">
      <c r="E424" s="61"/>
      <c r="I424" s="61"/>
    </row>
    <row r="425" ht="14.25" customHeight="1">
      <c r="E425" s="61"/>
      <c r="I425" s="61"/>
    </row>
    <row r="426" ht="14.25" customHeight="1">
      <c r="E426" s="61"/>
      <c r="I426" s="61"/>
    </row>
    <row r="427" ht="14.25" customHeight="1">
      <c r="E427" s="61"/>
      <c r="I427" s="61"/>
    </row>
    <row r="428" ht="14.25" customHeight="1">
      <c r="E428" s="61"/>
      <c r="I428" s="61"/>
    </row>
    <row r="429" ht="14.25" customHeight="1">
      <c r="E429" s="61"/>
      <c r="I429" s="61"/>
    </row>
    <row r="430" ht="14.25" customHeight="1">
      <c r="E430" s="61"/>
      <c r="I430" s="61"/>
    </row>
    <row r="431" ht="14.25" customHeight="1">
      <c r="E431" s="61"/>
      <c r="I431" s="61"/>
    </row>
    <row r="432" ht="14.25" customHeight="1">
      <c r="E432" s="61"/>
      <c r="I432" s="61"/>
    </row>
    <row r="433" ht="14.25" customHeight="1">
      <c r="E433" s="61"/>
      <c r="I433" s="61"/>
    </row>
    <row r="434" ht="14.25" customHeight="1">
      <c r="E434" s="61"/>
      <c r="I434" s="61"/>
    </row>
    <row r="435" ht="14.25" customHeight="1">
      <c r="E435" s="61"/>
      <c r="I435" s="61"/>
    </row>
    <row r="436" ht="14.25" customHeight="1">
      <c r="E436" s="61"/>
      <c r="I436" s="61"/>
    </row>
    <row r="437" ht="14.25" customHeight="1">
      <c r="E437" s="61"/>
      <c r="I437" s="61"/>
    </row>
    <row r="438" ht="14.25" customHeight="1">
      <c r="E438" s="61"/>
      <c r="I438" s="61"/>
    </row>
    <row r="439" ht="14.25" customHeight="1">
      <c r="E439" s="61"/>
      <c r="I439" s="61"/>
    </row>
    <row r="440" ht="14.25" customHeight="1">
      <c r="E440" s="61"/>
      <c r="I440" s="61"/>
    </row>
    <row r="441" ht="14.25" customHeight="1">
      <c r="E441" s="61"/>
      <c r="I441" s="61"/>
    </row>
    <row r="442" ht="14.25" customHeight="1">
      <c r="E442" s="61"/>
      <c r="I442" s="61"/>
    </row>
    <row r="443" ht="14.25" customHeight="1">
      <c r="E443" s="61"/>
      <c r="I443" s="61"/>
    </row>
    <row r="444" ht="14.25" customHeight="1">
      <c r="E444" s="61"/>
      <c r="I444" s="61"/>
    </row>
    <row r="445" ht="14.25" customHeight="1">
      <c r="E445" s="61"/>
      <c r="I445" s="61"/>
    </row>
    <row r="446" ht="14.25" customHeight="1">
      <c r="E446" s="61"/>
      <c r="I446" s="61"/>
    </row>
    <row r="447" ht="14.25" customHeight="1">
      <c r="E447" s="61"/>
      <c r="I447" s="61"/>
    </row>
    <row r="448" ht="14.25" customHeight="1">
      <c r="E448" s="61"/>
      <c r="I448" s="61"/>
    </row>
    <row r="449" ht="14.25" customHeight="1">
      <c r="E449" s="61"/>
      <c r="I449" s="61"/>
    </row>
    <row r="450" ht="14.25" customHeight="1">
      <c r="E450" s="61"/>
      <c r="I450" s="61"/>
    </row>
    <row r="451" ht="14.25" customHeight="1">
      <c r="E451" s="61"/>
      <c r="I451" s="61"/>
    </row>
    <row r="452" ht="14.25" customHeight="1">
      <c r="E452" s="61"/>
      <c r="I452" s="61"/>
    </row>
    <row r="453" ht="14.25" customHeight="1">
      <c r="E453" s="61"/>
      <c r="I453" s="61"/>
    </row>
    <row r="454" ht="14.25" customHeight="1">
      <c r="E454" s="61"/>
      <c r="I454" s="61"/>
    </row>
    <row r="455" ht="14.25" customHeight="1">
      <c r="E455" s="61"/>
      <c r="I455" s="61"/>
    </row>
    <row r="456" ht="14.25" customHeight="1">
      <c r="E456" s="61"/>
      <c r="I456" s="61"/>
    </row>
    <row r="457" ht="14.25" customHeight="1">
      <c r="E457" s="61"/>
      <c r="I457" s="61"/>
    </row>
    <row r="458" ht="14.25" customHeight="1">
      <c r="E458" s="61"/>
      <c r="I458" s="61"/>
    </row>
    <row r="459" ht="14.25" customHeight="1">
      <c r="E459" s="61"/>
      <c r="I459" s="61"/>
    </row>
    <row r="460" ht="14.25" customHeight="1">
      <c r="E460" s="61"/>
      <c r="I460" s="61"/>
    </row>
    <row r="461" ht="14.25" customHeight="1">
      <c r="E461" s="61"/>
      <c r="I461" s="61"/>
    </row>
    <row r="462" ht="14.25" customHeight="1">
      <c r="E462" s="61"/>
      <c r="I462" s="61"/>
    </row>
    <row r="463" ht="14.25" customHeight="1">
      <c r="E463" s="61"/>
      <c r="I463" s="61"/>
    </row>
    <row r="464" ht="14.25" customHeight="1">
      <c r="E464" s="61"/>
      <c r="I464" s="61"/>
    </row>
    <row r="465" ht="14.25" customHeight="1">
      <c r="E465" s="61"/>
      <c r="I465" s="61"/>
    </row>
    <row r="466" ht="14.25" customHeight="1">
      <c r="E466" s="61"/>
      <c r="I466" s="61"/>
    </row>
    <row r="467" ht="14.25" customHeight="1">
      <c r="E467" s="61"/>
      <c r="I467" s="61"/>
    </row>
    <row r="468" ht="14.25" customHeight="1">
      <c r="E468" s="61"/>
      <c r="I468" s="61"/>
    </row>
    <row r="469" ht="14.25" customHeight="1">
      <c r="E469" s="61"/>
      <c r="I469" s="61"/>
    </row>
    <row r="470" ht="14.25" customHeight="1">
      <c r="E470" s="61"/>
      <c r="I470" s="61"/>
    </row>
    <row r="471" ht="14.25" customHeight="1">
      <c r="E471" s="61"/>
      <c r="I471" s="61"/>
    </row>
    <row r="472" ht="14.25" customHeight="1">
      <c r="E472" s="61"/>
      <c r="I472" s="61"/>
    </row>
    <row r="473" ht="14.25" customHeight="1">
      <c r="E473" s="61"/>
      <c r="I473" s="61"/>
    </row>
    <row r="474" ht="14.25" customHeight="1">
      <c r="E474" s="61"/>
      <c r="I474" s="61"/>
    </row>
    <row r="475" ht="14.25" customHeight="1">
      <c r="E475" s="61"/>
      <c r="I475" s="61"/>
    </row>
    <row r="476" ht="14.25" customHeight="1">
      <c r="E476" s="61"/>
      <c r="I476" s="61"/>
    </row>
    <row r="477" ht="14.25" customHeight="1">
      <c r="E477" s="61"/>
      <c r="I477" s="61"/>
    </row>
    <row r="478" ht="14.25" customHeight="1">
      <c r="E478" s="61"/>
      <c r="I478" s="61"/>
    </row>
    <row r="479" ht="14.25" customHeight="1">
      <c r="E479" s="61"/>
      <c r="I479" s="61"/>
    </row>
    <row r="480" ht="14.25" customHeight="1">
      <c r="E480" s="61"/>
      <c r="I480" s="61"/>
    </row>
    <row r="481" ht="14.25" customHeight="1">
      <c r="E481" s="61"/>
      <c r="I481" s="61"/>
    </row>
    <row r="482" ht="14.25" customHeight="1">
      <c r="E482" s="61"/>
      <c r="I482" s="61"/>
    </row>
    <row r="483" ht="14.25" customHeight="1">
      <c r="E483" s="61"/>
      <c r="I483" s="61"/>
    </row>
    <row r="484" ht="14.25" customHeight="1">
      <c r="E484" s="61"/>
      <c r="I484" s="61"/>
    </row>
    <row r="485" ht="14.25" customHeight="1">
      <c r="E485" s="61"/>
      <c r="I485" s="61"/>
    </row>
    <row r="486" ht="14.25" customHeight="1">
      <c r="E486" s="61"/>
      <c r="I486" s="61"/>
    </row>
    <row r="487" ht="14.25" customHeight="1">
      <c r="E487" s="61"/>
      <c r="I487" s="61"/>
    </row>
    <row r="488" ht="14.25" customHeight="1">
      <c r="E488" s="61"/>
      <c r="I488" s="61"/>
    </row>
    <row r="489" ht="14.25" customHeight="1">
      <c r="E489" s="61"/>
      <c r="I489" s="61"/>
    </row>
    <row r="490" ht="14.25" customHeight="1">
      <c r="E490" s="61"/>
      <c r="I490" s="61"/>
    </row>
    <row r="491" ht="14.25" customHeight="1">
      <c r="E491" s="61"/>
      <c r="I491" s="61"/>
    </row>
    <row r="492" ht="14.25" customHeight="1">
      <c r="E492" s="61"/>
      <c r="I492" s="61"/>
    </row>
    <row r="493" ht="14.25" customHeight="1">
      <c r="E493" s="61"/>
      <c r="I493" s="61"/>
    </row>
    <row r="494" ht="14.25" customHeight="1">
      <c r="E494" s="61"/>
      <c r="I494" s="61"/>
    </row>
    <row r="495" ht="14.25" customHeight="1">
      <c r="E495" s="61"/>
      <c r="I495" s="61"/>
    </row>
    <row r="496" ht="14.25" customHeight="1">
      <c r="E496" s="61"/>
      <c r="I496" s="61"/>
    </row>
    <row r="497" ht="14.25" customHeight="1">
      <c r="E497" s="61"/>
      <c r="I497" s="61"/>
    </row>
    <row r="498" ht="14.25" customHeight="1">
      <c r="E498" s="61"/>
      <c r="I498" s="61"/>
    </row>
    <row r="499" ht="14.25" customHeight="1">
      <c r="E499" s="61"/>
      <c r="I499" s="61"/>
    </row>
    <row r="500" ht="14.25" customHeight="1">
      <c r="E500" s="61"/>
      <c r="I500" s="61"/>
    </row>
    <row r="501" ht="14.25" customHeight="1">
      <c r="E501" s="61"/>
      <c r="I501" s="61"/>
    </row>
    <row r="502" ht="14.25" customHeight="1">
      <c r="E502" s="61"/>
      <c r="I502" s="61"/>
    </row>
    <row r="503" ht="14.25" customHeight="1">
      <c r="E503" s="61"/>
      <c r="I503" s="61"/>
    </row>
    <row r="504" ht="14.25" customHeight="1">
      <c r="E504" s="61"/>
      <c r="I504" s="61"/>
    </row>
    <row r="505" ht="14.25" customHeight="1">
      <c r="E505" s="61"/>
      <c r="I505" s="61"/>
    </row>
    <row r="506" ht="14.25" customHeight="1">
      <c r="E506" s="61"/>
      <c r="I506" s="61"/>
    </row>
    <row r="507" ht="14.25" customHeight="1">
      <c r="E507" s="61"/>
      <c r="I507" s="61"/>
    </row>
    <row r="508" ht="14.25" customHeight="1">
      <c r="E508" s="61"/>
      <c r="I508" s="61"/>
    </row>
    <row r="509" ht="14.25" customHeight="1">
      <c r="E509" s="61"/>
      <c r="I509" s="61"/>
    </row>
    <row r="510" ht="14.25" customHeight="1">
      <c r="E510" s="61"/>
      <c r="I510" s="61"/>
    </row>
    <row r="511" ht="14.25" customHeight="1">
      <c r="E511" s="61"/>
      <c r="I511" s="61"/>
    </row>
    <row r="512" ht="14.25" customHeight="1">
      <c r="E512" s="61"/>
      <c r="I512" s="61"/>
    </row>
    <row r="513" ht="14.25" customHeight="1">
      <c r="E513" s="61"/>
      <c r="I513" s="61"/>
    </row>
    <row r="514" ht="14.25" customHeight="1">
      <c r="E514" s="61"/>
      <c r="I514" s="61"/>
    </row>
    <row r="515" ht="14.25" customHeight="1">
      <c r="E515" s="61"/>
      <c r="I515" s="61"/>
    </row>
    <row r="516" ht="14.25" customHeight="1">
      <c r="E516" s="61"/>
      <c r="I516" s="61"/>
    </row>
    <row r="517" ht="14.25" customHeight="1">
      <c r="E517" s="61"/>
      <c r="I517" s="61"/>
    </row>
    <row r="518" ht="14.25" customHeight="1">
      <c r="E518" s="61"/>
      <c r="I518" s="61"/>
    </row>
    <row r="519" ht="14.25" customHeight="1">
      <c r="E519" s="61"/>
      <c r="I519" s="61"/>
    </row>
    <row r="520" ht="14.25" customHeight="1">
      <c r="E520" s="61"/>
      <c r="I520" s="61"/>
    </row>
    <row r="521" ht="14.25" customHeight="1">
      <c r="E521" s="61"/>
      <c r="I521" s="61"/>
    </row>
    <row r="522" ht="14.25" customHeight="1">
      <c r="E522" s="61"/>
      <c r="I522" s="61"/>
    </row>
    <row r="523" ht="14.25" customHeight="1">
      <c r="E523" s="61"/>
      <c r="I523" s="61"/>
    </row>
    <row r="524" ht="14.25" customHeight="1">
      <c r="E524" s="61"/>
      <c r="I524" s="61"/>
    </row>
    <row r="525" ht="14.25" customHeight="1">
      <c r="E525" s="61"/>
      <c r="I525" s="61"/>
    </row>
    <row r="526" ht="14.25" customHeight="1">
      <c r="E526" s="61"/>
      <c r="I526" s="61"/>
    </row>
    <row r="527" ht="14.25" customHeight="1">
      <c r="E527" s="61"/>
      <c r="I527" s="61"/>
    </row>
    <row r="528" ht="14.25" customHeight="1">
      <c r="E528" s="61"/>
      <c r="I528" s="61"/>
    </row>
    <row r="529" ht="14.25" customHeight="1">
      <c r="E529" s="61"/>
      <c r="I529" s="61"/>
    </row>
    <row r="530" ht="14.25" customHeight="1">
      <c r="E530" s="61"/>
      <c r="I530" s="61"/>
    </row>
    <row r="531" ht="14.25" customHeight="1">
      <c r="E531" s="61"/>
      <c r="I531" s="61"/>
    </row>
    <row r="532" ht="14.25" customHeight="1">
      <c r="E532" s="61"/>
      <c r="I532" s="61"/>
    </row>
    <row r="533" ht="14.25" customHeight="1">
      <c r="E533" s="61"/>
      <c r="I533" s="61"/>
    </row>
    <row r="534" ht="14.25" customHeight="1">
      <c r="E534" s="61"/>
      <c r="I534" s="61"/>
    </row>
    <row r="535" ht="14.25" customHeight="1">
      <c r="E535" s="61"/>
      <c r="I535" s="61"/>
    </row>
    <row r="536" ht="14.25" customHeight="1">
      <c r="E536" s="61"/>
      <c r="I536" s="61"/>
    </row>
    <row r="537" ht="14.25" customHeight="1">
      <c r="E537" s="61"/>
      <c r="I537" s="61"/>
    </row>
    <row r="538" ht="14.25" customHeight="1">
      <c r="E538" s="61"/>
      <c r="I538" s="61"/>
    </row>
    <row r="539" ht="14.25" customHeight="1">
      <c r="E539" s="61"/>
      <c r="I539" s="61"/>
    </row>
    <row r="540" ht="14.25" customHeight="1">
      <c r="E540" s="61"/>
      <c r="I540" s="61"/>
    </row>
    <row r="541" ht="14.25" customHeight="1">
      <c r="E541" s="61"/>
      <c r="I541" s="61"/>
    </row>
    <row r="542" ht="14.25" customHeight="1">
      <c r="E542" s="61"/>
      <c r="I542" s="61"/>
    </row>
    <row r="543" ht="14.25" customHeight="1">
      <c r="E543" s="61"/>
      <c r="I543" s="61"/>
    </row>
    <row r="544" ht="14.25" customHeight="1">
      <c r="E544" s="61"/>
      <c r="I544" s="61"/>
    </row>
    <row r="545" ht="14.25" customHeight="1">
      <c r="E545" s="61"/>
      <c r="I545" s="61"/>
    </row>
    <row r="546" ht="14.25" customHeight="1">
      <c r="E546" s="61"/>
      <c r="I546" s="61"/>
    </row>
    <row r="547" ht="14.25" customHeight="1">
      <c r="E547" s="61"/>
      <c r="I547" s="61"/>
    </row>
    <row r="548" ht="14.25" customHeight="1">
      <c r="E548" s="61"/>
      <c r="I548" s="61"/>
    </row>
    <row r="549" ht="14.25" customHeight="1">
      <c r="E549" s="61"/>
      <c r="I549" s="61"/>
    </row>
    <row r="550" ht="14.25" customHeight="1">
      <c r="E550" s="61"/>
      <c r="I550" s="61"/>
    </row>
    <row r="551" ht="14.25" customHeight="1">
      <c r="E551" s="61"/>
      <c r="I551" s="61"/>
    </row>
    <row r="552" ht="14.25" customHeight="1">
      <c r="E552" s="61"/>
      <c r="I552" s="61"/>
    </row>
    <row r="553" ht="14.25" customHeight="1">
      <c r="E553" s="61"/>
      <c r="I553" s="61"/>
    </row>
    <row r="554" ht="14.25" customHeight="1">
      <c r="E554" s="61"/>
      <c r="I554" s="61"/>
    </row>
    <row r="555" ht="14.25" customHeight="1">
      <c r="E555" s="61"/>
      <c r="I555" s="61"/>
    </row>
    <row r="556" ht="14.25" customHeight="1">
      <c r="E556" s="61"/>
      <c r="I556" s="61"/>
    </row>
    <row r="557" ht="14.25" customHeight="1">
      <c r="E557" s="61"/>
      <c r="I557" s="61"/>
    </row>
    <row r="558" ht="14.25" customHeight="1">
      <c r="E558" s="61"/>
      <c r="I558" s="61"/>
    </row>
    <row r="559" ht="14.25" customHeight="1">
      <c r="E559" s="61"/>
      <c r="I559" s="61"/>
    </row>
    <row r="560" ht="14.25" customHeight="1">
      <c r="E560" s="61"/>
      <c r="I560" s="61"/>
    </row>
    <row r="561" ht="14.25" customHeight="1">
      <c r="E561" s="61"/>
      <c r="I561" s="61"/>
    </row>
    <row r="562" ht="14.25" customHeight="1">
      <c r="E562" s="61"/>
      <c r="I562" s="61"/>
    </row>
    <row r="563" ht="14.25" customHeight="1">
      <c r="E563" s="61"/>
      <c r="I563" s="61"/>
    </row>
    <row r="564" ht="14.25" customHeight="1">
      <c r="E564" s="61"/>
      <c r="I564" s="61"/>
    </row>
    <row r="565" ht="14.25" customHeight="1">
      <c r="E565" s="61"/>
      <c r="I565" s="61"/>
    </row>
    <row r="566" ht="14.25" customHeight="1">
      <c r="E566" s="61"/>
      <c r="I566" s="61"/>
    </row>
    <row r="567" ht="14.25" customHeight="1">
      <c r="E567" s="61"/>
      <c r="I567" s="61"/>
    </row>
    <row r="568" ht="14.25" customHeight="1">
      <c r="E568" s="61"/>
      <c r="I568" s="61"/>
    </row>
    <row r="569" ht="14.25" customHeight="1">
      <c r="E569" s="61"/>
      <c r="I569" s="61"/>
    </row>
    <row r="570" ht="14.25" customHeight="1">
      <c r="E570" s="61"/>
      <c r="I570" s="61"/>
    </row>
    <row r="571" ht="14.25" customHeight="1">
      <c r="E571" s="61"/>
      <c r="I571" s="61"/>
    </row>
    <row r="572" ht="14.25" customHeight="1">
      <c r="E572" s="61"/>
      <c r="I572" s="61"/>
    </row>
    <row r="573" ht="14.25" customHeight="1">
      <c r="E573" s="61"/>
      <c r="I573" s="61"/>
    </row>
    <row r="574" ht="14.25" customHeight="1">
      <c r="E574" s="61"/>
      <c r="I574" s="61"/>
    </row>
    <row r="575" ht="14.25" customHeight="1">
      <c r="E575" s="61"/>
      <c r="I575" s="61"/>
    </row>
    <row r="576" ht="14.25" customHeight="1">
      <c r="E576" s="61"/>
      <c r="I576" s="61"/>
    </row>
    <row r="577" ht="14.25" customHeight="1">
      <c r="E577" s="61"/>
      <c r="I577" s="61"/>
    </row>
    <row r="578" ht="14.25" customHeight="1">
      <c r="E578" s="61"/>
      <c r="I578" s="61"/>
    </row>
    <row r="579" ht="14.25" customHeight="1">
      <c r="E579" s="61"/>
      <c r="I579" s="61"/>
    </row>
    <row r="580" ht="14.25" customHeight="1">
      <c r="E580" s="61"/>
      <c r="I580" s="61"/>
    </row>
    <row r="581" ht="14.25" customHeight="1">
      <c r="E581" s="61"/>
      <c r="I581" s="61"/>
    </row>
    <row r="582" ht="14.25" customHeight="1">
      <c r="E582" s="61"/>
      <c r="I582" s="61"/>
    </row>
    <row r="583" ht="14.25" customHeight="1">
      <c r="E583" s="61"/>
      <c r="I583" s="61"/>
    </row>
    <row r="584" ht="14.25" customHeight="1">
      <c r="E584" s="61"/>
      <c r="I584" s="61"/>
    </row>
    <row r="585" ht="14.25" customHeight="1">
      <c r="E585" s="61"/>
      <c r="I585" s="61"/>
    </row>
    <row r="586" ht="14.25" customHeight="1">
      <c r="E586" s="61"/>
      <c r="I586" s="61"/>
    </row>
    <row r="587" ht="14.25" customHeight="1">
      <c r="E587" s="61"/>
      <c r="I587" s="61"/>
    </row>
    <row r="588" ht="14.25" customHeight="1">
      <c r="E588" s="61"/>
      <c r="I588" s="61"/>
    </row>
    <row r="589" ht="14.25" customHeight="1">
      <c r="E589" s="61"/>
      <c r="I589" s="61"/>
    </row>
    <row r="590" ht="14.25" customHeight="1">
      <c r="E590" s="61"/>
      <c r="I590" s="61"/>
    </row>
    <row r="591" ht="14.25" customHeight="1">
      <c r="E591" s="61"/>
      <c r="I591" s="61"/>
    </row>
    <row r="592" ht="14.25" customHeight="1">
      <c r="E592" s="61"/>
      <c r="I592" s="61"/>
    </row>
    <row r="593" ht="14.25" customHeight="1">
      <c r="E593" s="61"/>
      <c r="I593" s="61"/>
    </row>
    <row r="594" ht="14.25" customHeight="1">
      <c r="E594" s="61"/>
      <c r="I594" s="61"/>
    </row>
    <row r="595" ht="14.25" customHeight="1">
      <c r="E595" s="61"/>
      <c r="I595" s="61"/>
    </row>
    <row r="596" ht="14.25" customHeight="1">
      <c r="E596" s="61"/>
      <c r="I596" s="61"/>
    </row>
    <row r="597" ht="14.25" customHeight="1">
      <c r="E597" s="61"/>
      <c r="I597" s="61"/>
    </row>
    <row r="598" ht="14.25" customHeight="1">
      <c r="E598" s="61"/>
      <c r="I598" s="61"/>
    </row>
    <row r="599" ht="14.25" customHeight="1">
      <c r="E599" s="61"/>
      <c r="I599" s="61"/>
    </row>
    <row r="600" ht="14.25" customHeight="1">
      <c r="E600" s="61"/>
      <c r="I600" s="61"/>
    </row>
    <row r="601" ht="14.25" customHeight="1">
      <c r="E601" s="61"/>
      <c r="I601" s="61"/>
    </row>
    <row r="602" ht="14.25" customHeight="1">
      <c r="E602" s="61"/>
      <c r="I602" s="61"/>
    </row>
    <row r="603" ht="14.25" customHeight="1">
      <c r="E603" s="61"/>
      <c r="I603" s="61"/>
    </row>
    <row r="604" ht="14.25" customHeight="1">
      <c r="E604" s="61"/>
      <c r="I604" s="61"/>
    </row>
    <row r="605" ht="14.25" customHeight="1">
      <c r="E605" s="61"/>
      <c r="I605" s="61"/>
    </row>
    <row r="606" ht="14.25" customHeight="1">
      <c r="E606" s="61"/>
      <c r="I606" s="61"/>
    </row>
    <row r="607" ht="14.25" customHeight="1">
      <c r="E607" s="61"/>
      <c r="I607" s="61"/>
    </row>
    <row r="608" ht="14.25" customHeight="1">
      <c r="E608" s="61"/>
      <c r="I608" s="61"/>
    </row>
    <row r="609" ht="14.25" customHeight="1">
      <c r="E609" s="61"/>
      <c r="I609" s="61"/>
    </row>
    <row r="610" ht="14.25" customHeight="1">
      <c r="E610" s="61"/>
      <c r="I610" s="61"/>
    </row>
    <row r="611" ht="14.25" customHeight="1">
      <c r="E611" s="61"/>
      <c r="I611" s="61"/>
    </row>
    <row r="612" ht="14.25" customHeight="1">
      <c r="E612" s="61"/>
      <c r="I612" s="61"/>
    </row>
    <row r="613" ht="14.25" customHeight="1">
      <c r="E613" s="61"/>
      <c r="I613" s="61"/>
    </row>
    <row r="614" ht="14.25" customHeight="1">
      <c r="E614" s="61"/>
      <c r="I614" s="61"/>
    </row>
    <row r="615" ht="14.25" customHeight="1">
      <c r="E615" s="61"/>
      <c r="I615" s="61"/>
    </row>
    <row r="616" ht="14.25" customHeight="1">
      <c r="E616" s="61"/>
      <c r="I616" s="61"/>
    </row>
    <row r="617" ht="14.25" customHeight="1">
      <c r="E617" s="61"/>
      <c r="I617" s="61"/>
    </row>
    <row r="618" ht="14.25" customHeight="1">
      <c r="E618" s="61"/>
      <c r="I618" s="61"/>
    </row>
    <row r="619" ht="14.25" customHeight="1">
      <c r="E619" s="61"/>
      <c r="I619" s="61"/>
    </row>
    <row r="620" ht="14.25" customHeight="1">
      <c r="E620" s="61"/>
      <c r="I620" s="61"/>
    </row>
    <row r="621" ht="14.25" customHeight="1">
      <c r="E621" s="61"/>
      <c r="I621" s="61"/>
    </row>
    <row r="622" ht="14.25" customHeight="1">
      <c r="E622" s="61"/>
      <c r="I622" s="61"/>
    </row>
    <row r="623" ht="14.25" customHeight="1">
      <c r="E623" s="61"/>
      <c r="I623" s="61"/>
    </row>
    <row r="624" ht="14.25" customHeight="1">
      <c r="E624" s="61"/>
      <c r="I624" s="61"/>
    </row>
    <row r="625" ht="14.25" customHeight="1">
      <c r="E625" s="61"/>
      <c r="I625" s="61"/>
    </row>
    <row r="626" ht="14.25" customHeight="1">
      <c r="E626" s="61"/>
      <c r="I626" s="61"/>
    </row>
    <row r="627" ht="14.25" customHeight="1">
      <c r="E627" s="61"/>
      <c r="I627" s="61"/>
    </row>
    <row r="628" ht="14.25" customHeight="1">
      <c r="E628" s="61"/>
      <c r="I628" s="61"/>
    </row>
    <row r="629" ht="14.25" customHeight="1">
      <c r="E629" s="61"/>
      <c r="I629" s="61"/>
    </row>
    <row r="630" ht="14.25" customHeight="1">
      <c r="E630" s="61"/>
      <c r="I630" s="61"/>
    </row>
    <row r="631" ht="14.25" customHeight="1">
      <c r="E631" s="61"/>
      <c r="I631" s="61"/>
    </row>
    <row r="632" ht="14.25" customHeight="1">
      <c r="E632" s="61"/>
      <c r="I632" s="61"/>
    </row>
    <row r="633" ht="14.25" customHeight="1">
      <c r="E633" s="61"/>
      <c r="I633" s="61"/>
    </row>
    <row r="634" ht="14.25" customHeight="1">
      <c r="E634" s="61"/>
      <c r="I634" s="61"/>
    </row>
    <row r="635" ht="14.25" customHeight="1">
      <c r="E635" s="61"/>
      <c r="I635" s="61"/>
    </row>
    <row r="636" ht="14.25" customHeight="1">
      <c r="E636" s="61"/>
      <c r="I636" s="61"/>
    </row>
    <row r="637" ht="14.25" customHeight="1">
      <c r="E637" s="61"/>
      <c r="I637" s="61"/>
    </row>
    <row r="638" ht="14.25" customHeight="1">
      <c r="E638" s="61"/>
      <c r="I638" s="61"/>
    </row>
    <row r="639" ht="14.25" customHeight="1">
      <c r="E639" s="61"/>
      <c r="I639" s="61"/>
    </row>
    <row r="640" ht="14.25" customHeight="1">
      <c r="E640" s="61"/>
      <c r="I640" s="61"/>
    </row>
    <row r="641" ht="14.25" customHeight="1">
      <c r="E641" s="61"/>
      <c r="I641" s="61"/>
    </row>
    <row r="642" ht="14.25" customHeight="1">
      <c r="E642" s="61"/>
      <c r="I642" s="61"/>
    </row>
    <row r="643" ht="14.25" customHeight="1">
      <c r="E643" s="61"/>
      <c r="I643" s="61"/>
    </row>
    <row r="644" ht="14.25" customHeight="1">
      <c r="E644" s="61"/>
      <c r="I644" s="61"/>
    </row>
    <row r="645" ht="14.25" customHeight="1">
      <c r="E645" s="61"/>
      <c r="I645" s="61"/>
    </row>
    <row r="646" ht="14.25" customHeight="1">
      <c r="E646" s="61"/>
      <c r="I646" s="61"/>
    </row>
    <row r="647" ht="14.25" customHeight="1">
      <c r="E647" s="61"/>
      <c r="I647" s="61"/>
    </row>
    <row r="648" ht="14.25" customHeight="1">
      <c r="E648" s="61"/>
      <c r="I648" s="61"/>
    </row>
    <row r="649" ht="14.25" customHeight="1">
      <c r="E649" s="61"/>
      <c r="I649" s="61"/>
    </row>
    <row r="650" ht="14.25" customHeight="1">
      <c r="E650" s="61"/>
      <c r="I650" s="61"/>
    </row>
    <row r="651" ht="14.25" customHeight="1">
      <c r="E651" s="61"/>
      <c r="I651" s="61"/>
    </row>
    <row r="652" ht="14.25" customHeight="1">
      <c r="E652" s="61"/>
      <c r="I652" s="61"/>
    </row>
    <row r="653" ht="14.25" customHeight="1">
      <c r="E653" s="61"/>
      <c r="I653" s="61"/>
    </row>
    <row r="654" ht="14.25" customHeight="1">
      <c r="E654" s="61"/>
      <c r="I654" s="61"/>
    </row>
    <row r="655" ht="14.25" customHeight="1">
      <c r="E655" s="61"/>
      <c r="I655" s="61"/>
    </row>
    <row r="656" ht="14.25" customHeight="1">
      <c r="E656" s="61"/>
      <c r="I656" s="61"/>
    </row>
    <row r="657" ht="14.25" customHeight="1">
      <c r="E657" s="61"/>
      <c r="I657" s="61"/>
    </row>
    <row r="658" ht="14.25" customHeight="1">
      <c r="E658" s="61"/>
      <c r="I658" s="61"/>
    </row>
    <row r="659" ht="14.25" customHeight="1">
      <c r="E659" s="61"/>
      <c r="I659" s="61"/>
    </row>
    <row r="660" ht="14.25" customHeight="1">
      <c r="E660" s="61"/>
      <c r="I660" s="61"/>
    </row>
    <row r="661" ht="14.25" customHeight="1">
      <c r="E661" s="61"/>
      <c r="I661" s="61"/>
    </row>
    <row r="662" ht="14.25" customHeight="1">
      <c r="E662" s="61"/>
      <c r="I662" s="61"/>
    </row>
    <row r="663" ht="14.25" customHeight="1">
      <c r="E663" s="61"/>
      <c r="I663" s="61"/>
    </row>
    <row r="664" ht="14.25" customHeight="1">
      <c r="E664" s="61"/>
      <c r="I664" s="61"/>
    </row>
    <row r="665" ht="14.25" customHeight="1">
      <c r="E665" s="61"/>
      <c r="I665" s="61"/>
    </row>
    <row r="666" ht="14.25" customHeight="1">
      <c r="E666" s="61"/>
      <c r="I666" s="61"/>
    </row>
    <row r="667" ht="14.25" customHeight="1">
      <c r="E667" s="61"/>
      <c r="I667" s="61"/>
    </row>
    <row r="668" ht="14.25" customHeight="1">
      <c r="E668" s="61"/>
      <c r="I668" s="61"/>
    </row>
    <row r="669" ht="14.25" customHeight="1">
      <c r="E669" s="61"/>
      <c r="I669" s="61"/>
    </row>
    <row r="670" ht="14.25" customHeight="1">
      <c r="E670" s="61"/>
      <c r="I670" s="61"/>
    </row>
    <row r="671" ht="14.25" customHeight="1">
      <c r="E671" s="61"/>
      <c r="I671" s="61"/>
    </row>
    <row r="672" ht="14.25" customHeight="1">
      <c r="E672" s="61"/>
      <c r="I672" s="61"/>
    </row>
    <row r="673" ht="14.25" customHeight="1">
      <c r="E673" s="61"/>
      <c r="I673" s="61"/>
    </row>
    <row r="674" ht="14.25" customHeight="1">
      <c r="E674" s="61"/>
      <c r="I674" s="61"/>
    </row>
    <row r="675" ht="14.25" customHeight="1">
      <c r="E675" s="61"/>
      <c r="I675" s="61"/>
    </row>
    <row r="676" ht="14.25" customHeight="1">
      <c r="E676" s="61"/>
      <c r="I676" s="61"/>
    </row>
    <row r="677" ht="14.25" customHeight="1">
      <c r="E677" s="61"/>
      <c r="I677" s="61"/>
    </row>
    <row r="678" ht="14.25" customHeight="1">
      <c r="E678" s="61"/>
      <c r="I678" s="61"/>
    </row>
    <row r="679" ht="14.25" customHeight="1">
      <c r="E679" s="61"/>
      <c r="I679" s="61"/>
    </row>
    <row r="680" ht="14.25" customHeight="1">
      <c r="E680" s="61"/>
      <c r="I680" s="61"/>
    </row>
    <row r="681" ht="14.25" customHeight="1">
      <c r="E681" s="61"/>
      <c r="I681" s="61"/>
    </row>
    <row r="682" ht="14.25" customHeight="1">
      <c r="E682" s="61"/>
      <c r="I682" s="61"/>
    </row>
    <row r="683" ht="14.25" customHeight="1">
      <c r="E683" s="61"/>
      <c r="I683" s="61"/>
    </row>
    <row r="684" ht="14.25" customHeight="1">
      <c r="E684" s="61"/>
      <c r="I684" s="61"/>
    </row>
    <row r="685" ht="14.25" customHeight="1">
      <c r="E685" s="61"/>
      <c r="I685" s="61"/>
    </row>
    <row r="686" ht="14.25" customHeight="1">
      <c r="E686" s="61"/>
      <c r="I686" s="61"/>
    </row>
    <row r="687" ht="14.25" customHeight="1">
      <c r="E687" s="61"/>
      <c r="I687" s="61"/>
    </row>
    <row r="688" ht="14.25" customHeight="1">
      <c r="E688" s="61"/>
      <c r="I688" s="61"/>
    </row>
    <row r="689" ht="14.25" customHeight="1">
      <c r="E689" s="61"/>
      <c r="I689" s="61"/>
    </row>
    <row r="690" ht="14.25" customHeight="1">
      <c r="E690" s="61"/>
      <c r="I690" s="61"/>
    </row>
    <row r="691" ht="14.25" customHeight="1">
      <c r="E691" s="61"/>
      <c r="I691" s="61"/>
    </row>
    <row r="692" ht="14.25" customHeight="1">
      <c r="E692" s="61"/>
      <c r="I692" s="61"/>
    </row>
    <row r="693" ht="14.25" customHeight="1">
      <c r="E693" s="61"/>
      <c r="I693" s="61"/>
    </row>
    <row r="694" ht="14.25" customHeight="1">
      <c r="E694" s="61"/>
      <c r="I694" s="61"/>
    </row>
    <row r="695" ht="14.25" customHeight="1">
      <c r="E695" s="61"/>
      <c r="I695" s="61"/>
    </row>
    <row r="696" ht="14.25" customHeight="1">
      <c r="E696" s="61"/>
      <c r="I696" s="61"/>
    </row>
    <row r="697" ht="14.25" customHeight="1">
      <c r="E697" s="61"/>
      <c r="I697" s="61"/>
    </row>
    <row r="698" ht="14.25" customHeight="1">
      <c r="E698" s="61"/>
      <c r="I698" s="61"/>
    </row>
    <row r="699" ht="14.25" customHeight="1">
      <c r="E699" s="61"/>
      <c r="I699" s="61"/>
    </row>
    <row r="700" ht="14.25" customHeight="1">
      <c r="E700" s="61"/>
      <c r="I700" s="61"/>
    </row>
    <row r="701" ht="14.25" customHeight="1">
      <c r="E701" s="61"/>
      <c r="I701" s="61"/>
    </row>
    <row r="702" ht="14.25" customHeight="1">
      <c r="E702" s="61"/>
      <c r="I702" s="61"/>
    </row>
    <row r="703" ht="14.25" customHeight="1">
      <c r="E703" s="61"/>
      <c r="I703" s="61"/>
    </row>
    <row r="704" ht="14.25" customHeight="1">
      <c r="E704" s="61"/>
      <c r="I704" s="61"/>
    </row>
    <row r="705" ht="14.25" customHeight="1">
      <c r="E705" s="61"/>
      <c r="I705" s="61"/>
    </row>
    <row r="706" ht="14.25" customHeight="1">
      <c r="E706" s="61"/>
      <c r="I706" s="61"/>
    </row>
    <row r="707" ht="14.25" customHeight="1">
      <c r="E707" s="61"/>
      <c r="I707" s="61"/>
    </row>
    <row r="708" ht="14.25" customHeight="1">
      <c r="E708" s="61"/>
      <c r="I708" s="61"/>
    </row>
    <row r="709" ht="14.25" customHeight="1">
      <c r="E709" s="61"/>
      <c r="I709" s="61"/>
    </row>
    <row r="710" ht="14.25" customHeight="1">
      <c r="E710" s="61"/>
      <c r="I710" s="61"/>
    </row>
    <row r="711" ht="14.25" customHeight="1">
      <c r="E711" s="61"/>
      <c r="I711" s="61"/>
    </row>
    <row r="712" ht="14.25" customHeight="1">
      <c r="E712" s="61"/>
      <c r="I712" s="61"/>
    </row>
    <row r="713" ht="14.25" customHeight="1">
      <c r="E713" s="61"/>
      <c r="I713" s="61"/>
    </row>
    <row r="714" ht="14.25" customHeight="1">
      <c r="E714" s="61"/>
      <c r="I714" s="61"/>
    </row>
    <row r="715" ht="14.25" customHeight="1">
      <c r="E715" s="61"/>
      <c r="I715" s="61"/>
    </row>
    <row r="716" ht="14.25" customHeight="1">
      <c r="E716" s="61"/>
      <c r="I716" s="61"/>
    </row>
    <row r="717" ht="14.25" customHeight="1">
      <c r="E717" s="61"/>
      <c r="I717" s="61"/>
    </row>
    <row r="718" ht="14.25" customHeight="1">
      <c r="E718" s="61"/>
      <c r="I718" s="61"/>
    </row>
    <row r="719" ht="14.25" customHeight="1">
      <c r="E719" s="61"/>
      <c r="I719" s="61"/>
    </row>
    <row r="720" ht="14.25" customHeight="1">
      <c r="E720" s="61"/>
      <c r="I720" s="61"/>
    </row>
    <row r="721" ht="14.25" customHeight="1">
      <c r="E721" s="61"/>
      <c r="I721" s="61"/>
    </row>
    <row r="722" ht="14.25" customHeight="1">
      <c r="E722" s="61"/>
      <c r="I722" s="61"/>
    </row>
    <row r="723" ht="14.25" customHeight="1">
      <c r="E723" s="61"/>
      <c r="I723" s="61"/>
    </row>
    <row r="724" ht="14.25" customHeight="1">
      <c r="E724" s="61"/>
      <c r="I724" s="61"/>
    </row>
    <row r="725" ht="14.25" customHeight="1">
      <c r="E725" s="61"/>
      <c r="I725" s="61"/>
    </row>
    <row r="726" ht="14.25" customHeight="1">
      <c r="E726" s="61"/>
      <c r="I726" s="61"/>
    </row>
    <row r="727" ht="14.25" customHeight="1">
      <c r="E727" s="61"/>
      <c r="I727" s="61"/>
    </row>
    <row r="728" ht="14.25" customHeight="1">
      <c r="E728" s="61"/>
      <c r="I728" s="61"/>
    </row>
    <row r="729" ht="14.25" customHeight="1">
      <c r="E729" s="61"/>
      <c r="I729" s="61"/>
    </row>
    <row r="730" ht="14.25" customHeight="1">
      <c r="E730" s="61"/>
      <c r="I730" s="61"/>
    </row>
    <row r="731" ht="14.25" customHeight="1">
      <c r="E731" s="61"/>
      <c r="I731" s="61"/>
    </row>
    <row r="732" ht="14.25" customHeight="1">
      <c r="E732" s="61"/>
      <c r="I732" s="61"/>
    </row>
    <row r="733" ht="14.25" customHeight="1">
      <c r="E733" s="61"/>
      <c r="I733" s="61"/>
    </row>
    <row r="734" ht="14.25" customHeight="1">
      <c r="E734" s="61"/>
      <c r="I734" s="61"/>
    </row>
    <row r="735" ht="14.25" customHeight="1">
      <c r="E735" s="61"/>
      <c r="I735" s="61"/>
    </row>
    <row r="736" ht="14.25" customHeight="1">
      <c r="E736" s="61"/>
      <c r="I736" s="61"/>
    </row>
    <row r="737" ht="14.25" customHeight="1">
      <c r="E737" s="61"/>
      <c r="I737" s="61"/>
    </row>
    <row r="738" ht="14.25" customHeight="1">
      <c r="E738" s="61"/>
      <c r="I738" s="61"/>
    </row>
    <row r="739" ht="14.25" customHeight="1">
      <c r="E739" s="61"/>
      <c r="I739" s="61"/>
    </row>
    <row r="740" ht="14.25" customHeight="1">
      <c r="E740" s="61"/>
      <c r="I740" s="61"/>
    </row>
    <row r="741" ht="14.25" customHeight="1">
      <c r="E741" s="61"/>
      <c r="I741" s="61"/>
    </row>
    <row r="742" ht="14.25" customHeight="1">
      <c r="E742" s="61"/>
      <c r="I742" s="61"/>
    </row>
    <row r="743" ht="14.25" customHeight="1">
      <c r="E743" s="61"/>
      <c r="I743" s="61"/>
    </row>
    <row r="744" ht="14.25" customHeight="1">
      <c r="E744" s="61"/>
      <c r="I744" s="61"/>
    </row>
    <row r="745" ht="14.25" customHeight="1">
      <c r="E745" s="61"/>
      <c r="I745" s="61"/>
    </row>
    <row r="746" ht="14.25" customHeight="1">
      <c r="E746" s="61"/>
      <c r="I746" s="61"/>
    </row>
    <row r="747" ht="14.25" customHeight="1">
      <c r="E747" s="61"/>
      <c r="I747" s="61"/>
    </row>
    <row r="748" ht="14.25" customHeight="1">
      <c r="E748" s="61"/>
      <c r="I748" s="61"/>
    </row>
    <row r="749" ht="14.25" customHeight="1">
      <c r="E749" s="61"/>
      <c r="I749" s="61"/>
    </row>
    <row r="750" ht="14.25" customHeight="1">
      <c r="E750" s="61"/>
      <c r="I750" s="61"/>
    </row>
    <row r="751" ht="14.25" customHeight="1">
      <c r="E751" s="61"/>
      <c r="I751" s="61"/>
    </row>
    <row r="752" ht="14.25" customHeight="1">
      <c r="E752" s="61"/>
      <c r="I752" s="61"/>
    </row>
    <row r="753" ht="14.25" customHeight="1">
      <c r="E753" s="61"/>
      <c r="I753" s="61"/>
    </row>
    <row r="754" ht="14.25" customHeight="1">
      <c r="E754" s="61"/>
      <c r="I754" s="61"/>
    </row>
    <row r="755" ht="14.25" customHeight="1">
      <c r="E755" s="61"/>
      <c r="I755" s="61"/>
    </row>
    <row r="756" ht="14.25" customHeight="1">
      <c r="E756" s="61"/>
      <c r="I756" s="61"/>
    </row>
    <row r="757" ht="14.25" customHeight="1">
      <c r="E757" s="61"/>
      <c r="I757" s="61"/>
    </row>
    <row r="758" ht="14.25" customHeight="1">
      <c r="E758" s="61"/>
      <c r="I758" s="61"/>
    </row>
    <row r="759" ht="14.25" customHeight="1">
      <c r="E759" s="61"/>
      <c r="I759" s="61"/>
    </row>
    <row r="760" ht="14.25" customHeight="1">
      <c r="E760" s="61"/>
      <c r="I760" s="61"/>
    </row>
    <row r="761" ht="14.25" customHeight="1">
      <c r="E761" s="61"/>
      <c r="I761" s="61"/>
    </row>
    <row r="762" ht="14.25" customHeight="1">
      <c r="E762" s="61"/>
      <c r="I762" s="61"/>
    </row>
    <row r="763" ht="14.25" customHeight="1">
      <c r="E763" s="61"/>
      <c r="I763" s="61"/>
    </row>
    <row r="764" ht="14.25" customHeight="1">
      <c r="E764" s="61"/>
      <c r="I764" s="61"/>
    </row>
    <row r="765" ht="14.25" customHeight="1">
      <c r="E765" s="61"/>
      <c r="I765" s="61"/>
    </row>
    <row r="766" ht="14.25" customHeight="1">
      <c r="E766" s="61"/>
      <c r="I766" s="61"/>
    </row>
    <row r="767" ht="14.25" customHeight="1">
      <c r="E767" s="61"/>
      <c r="I767" s="61"/>
    </row>
    <row r="768" ht="14.25" customHeight="1">
      <c r="E768" s="61"/>
      <c r="I768" s="61"/>
    </row>
    <row r="769" ht="14.25" customHeight="1">
      <c r="E769" s="61"/>
      <c r="I769" s="61"/>
    </row>
    <row r="770" ht="14.25" customHeight="1">
      <c r="E770" s="61"/>
      <c r="I770" s="61"/>
    </row>
    <row r="771" ht="14.25" customHeight="1">
      <c r="E771" s="61"/>
      <c r="I771" s="61"/>
    </row>
    <row r="772" ht="14.25" customHeight="1">
      <c r="E772" s="61"/>
      <c r="I772" s="61"/>
    </row>
    <row r="773" ht="14.25" customHeight="1">
      <c r="E773" s="61"/>
      <c r="I773" s="61"/>
    </row>
    <row r="774" ht="14.25" customHeight="1">
      <c r="E774" s="61"/>
      <c r="I774" s="61"/>
    </row>
    <row r="775" ht="14.25" customHeight="1">
      <c r="E775" s="61"/>
      <c r="I775" s="61"/>
    </row>
    <row r="776" ht="14.25" customHeight="1">
      <c r="E776" s="61"/>
      <c r="I776" s="61"/>
    </row>
    <row r="777" ht="14.25" customHeight="1">
      <c r="E777" s="61"/>
      <c r="I777" s="61"/>
    </row>
    <row r="778" ht="14.25" customHeight="1">
      <c r="E778" s="61"/>
      <c r="I778" s="61"/>
    </row>
    <row r="779" ht="14.25" customHeight="1">
      <c r="E779" s="61"/>
      <c r="I779" s="61"/>
    </row>
    <row r="780" ht="14.25" customHeight="1">
      <c r="E780" s="61"/>
      <c r="I780" s="61"/>
    </row>
    <row r="781" ht="14.25" customHeight="1">
      <c r="E781" s="61"/>
      <c r="I781" s="61"/>
    </row>
    <row r="782" ht="14.25" customHeight="1">
      <c r="E782" s="61"/>
      <c r="I782" s="61"/>
    </row>
    <row r="783" ht="14.25" customHeight="1">
      <c r="E783" s="61"/>
      <c r="I783" s="61"/>
    </row>
    <row r="784" ht="14.25" customHeight="1">
      <c r="E784" s="61"/>
      <c r="I784" s="61"/>
    </row>
    <row r="785" ht="14.25" customHeight="1">
      <c r="E785" s="61"/>
      <c r="I785" s="61"/>
    </row>
    <row r="786" ht="14.25" customHeight="1">
      <c r="E786" s="61"/>
      <c r="I786" s="61"/>
    </row>
    <row r="787" ht="14.25" customHeight="1">
      <c r="E787" s="61"/>
      <c r="I787" s="61"/>
    </row>
    <row r="788" ht="14.25" customHeight="1">
      <c r="E788" s="61"/>
      <c r="I788" s="61"/>
    </row>
    <row r="789" ht="14.25" customHeight="1">
      <c r="E789" s="61"/>
      <c r="I789" s="61"/>
    </row>
    <row r="790" ht="14.25" customHeight="1">
      <c r="E790" s="61"/>
      <c r="I790" s="61"/>
    </row>
    <row r="791" ht="14.25" customHeight="1">
      <c r="E791" s="61"/>
      <c r="I791" s="61"/>
    </row>
    <row r="792" ht="14.25" customHeight="1">
      <c r="E792" s="61"/>
      <c r="I792" s="61"/>
    </row>
    <row r="793" ht="14.25" customHeight="1">
      <c r="E793" s="61"/>
      <c r="I793" s="61"/>
    </row>
    <row r="794" ht="14.25" customHeight="1">
      <c r="E794" s="61"/>
      <c r="I794" s="61"/>
    </row>
    <row r="795" ht="14.25" customHeight="1">
      <c r="E795" s="61"/>
      <c r="I795" s="61"/>
    </row>
    <row r="796" ht="14.25" customHeight="1">
      <c r="E796" s="61"/>
      <c r="I796" s="61"/>
    </row>
    <row r="797" ht="14.25" customHeight="1">
      <c r="E797" s="61"/>
      <c r="I797" s="61"/>
    </row>
    <row r="798" ht="14.25" customHeight="1">
      <c r="E798" s="61"/>
      <c r="I798" s="61"/>
    </row>
    <row r="799" ht="14.25" customHeight="1">
      <c r="E799" s="61"/>
      <c r="I799" s="61"/>
    </row>
    <row r="800" ht="14.25" customHeight="1">
      <c r="E800" s="61"/>
      <c r="I800" s="61"/>
    </row>
    <row r="801" ht="14.25" customHeight="1">
      <c r="E801" s="61"/>
      <c r="I801" s="61"/>
    </row>
    <row r="802" ht="14.25" customHeight="1">
      <c r="E802" s="61"/>
      <c r="I802" s="61"/>
    </row>
    <row r="803" ht="14.25" customHeight="1">
      <c r="E803" s="61"/>
      <c r="I803" s="61"/>
    </row>
    <row r="804" ht="14.25" customHeight="1">
      <c r="E804" s="61"/>
      <c r="I804" s="61"/>
    </row>
    <row r="805" ht="14.25" customHeight="1">
      <c r="E805" s="61"/>
      <c r="I805" s="61"/>
    </row>
    <row r="806" ht="14.25" customHeight="1">
      <c r="E806" s="61"/>
      <c r="I806" s="61"/>
    </row>
    <row r="807" ht="14.25" customHeight="1">
      <c r="E807" s="61"/>
      <c r="I807" s="61"/>
    </row>
    <row r="808" ht="14.25" customHeight="1">
      <c r="E808" s="61"/>
      <c r="I808" s="61"/>
    </row>
    <row r="809" ht="14.25" customHeight="1">
      <c r="E809" s="61"/>
      <c r="I809" s="61"/>
    </row>
    <row r="810" ht="14.25" customHeight="1">
      <c r="E810" s="61"/>
      <c r="I810" s="61"/>
    </row>
    <row r="811" ht="14.25" customHeight="1">
      <c r="E811" s="61"/>
      <c r="I811" s="61"/>
    </row>
    <row r="812" ht="14.25" customHeight="1">
      <c r="E812" s="61"/>
      <c r="I812" s="61"/>
    </row>
    <row r="813" ht="14.25" customHeight="1">
      <c r="E813" s="61"/>
      <c r="I813" s="61"/>
    </row>
    <row r="814" ht="14.25" customHeight="1">
      <c r="E814" s="61"/>
      <c r="I814" s="61"/>
    </row>
    <row r="815" ht="14.25" customHeight="1">
      <c r="E815" s="61"/>
      <c r="I815" s="61"/>
    </row>
    <row r="816" ht="14.25" customHeight="1">
      <c r="E816" s="61"/>
      <c r="I816" s="61"/>
    </row>
    <row r="817" ht="14.25" customHeight="1">
      <c r="E817" s="61"/>
      <c r="I817" s="61"/>
    </row>
    <row r="818" ht="14.25" customHeight="1">
      <c r="E818" s="61"/>
      <c r="I818" s="61"/>
    </row>
    <row r="819" ht="14.25" customHeight="1">
      <c r="E819" s="61"/>
      <c r="I819" s="61"/>
    </row>
    <row r="820" ht="14.25" customHeight="1">
      <c r="E820" s="61"/>
      <c r="I820" s="61"/>
    </row>
    <row r="821" ht="14.25" customHeight="1">
      <c r="E821" s="61"/>
      <c r="I821" s="61"/>
    </row>
    <row r="822" ht="14.25" customHeight="1">
      <c r="E822" s="61"/>
      <c r="I822" s="61"/>
    </row>
    <row r="823" ht="14.25" customHeight="1">
      <c r="E823" s="61"/>
      <c r="I823" s="61"/>
    </row>
    <row r="824" ht="14.25" customHeight="1">
      <c r="E824" s="61"/>
      <c r="I824" s="61"/>
    </row>
    <row r="825" ht="14.25" customHeight="1">
      <c r="E825" s="61"/>
      <c r="I825" s="61"/>
    </row>
    <row r="826" ht="14.25" customHeight="1">
      <c r="E826" s="61"/>
      <c r="I826" s="61"/>
    </row>
    <row r="827" ht="14.25" customHeight="1">
      <c r="E827" s="61"/>
      <c r="I827" s="61"/>
    </row>
    <row r="828" ht="14.25" customHeight="1">
      <c r="E828" s="61"/>
      <c r="I828" s="61"/>
    </row>
    <row r="829" ht="14.25" customHeight="1">
      <c r="E829" s="61"/>
      <c r="I829" s="61"/>
    </row>
    <row r="830" ht="14.25" customHeight="1">
      <c r="E830" s="61"/>
      <c r="I830" s="61"/>
    </row>
    <row r="831" ht="14.25" customHeight="1">
      <c r="E831" s="61"/>
      <c r="I831" s="61"/>
    </row>
    <row r="832" ht="14.25" customHeight="1">
      <c r="E832" s="61"/>
      <c r="I832" s="61"/>
    </row>
    <row r="833" ht="14.25" customHeight="1">
      <c r="E833" s="61"/>
      <c r="I833" s="61"/>
    </row>
    <row r="834" ht="14.25" customHeight="1">
      <c r="E834" s="61"/>
      <c r="I834" s="61"/>
    </row>
    <row r="835" ht="14.25" customHeight="1">
      <c r="E835" s="61"/>
      <c r="I835" s="61"/>
    </row>
    <row r="836" ht="14.25" customHeight="1">
      <c r="E836" s="61"/>
      <c r="I836" s="61"/>
    </row>
    <row r="837" ht="14.25" customHeight="1">
      <c r="E837" s="61"/>
      <c r="I837" s="61"/>
    </row>
    <row r="838" ht="14.25" customHeight="1">
      <c r="E838" s="61"/>
      <c r="I838" s="61"/>
    </row>
    <row r="839" ht="14.25" customHeight="1">
      <c r="E839" s="61"/>
      <c r="I839" s="61"/>
    </row>
    <row r="840" ht="14.25" customHeight="1">
      <c r="E840" s="61"/>
      <c r="I840" s="61"/>
    </row>
    <row r="841" ht="14.25" customHeight="1">
      <c r="E841" s="61"/>
      <c r="I841" s="61"/>
    </row>
    <row r="842" ht="14.25" customHeight="1">
      <c r="E842" s="61"/>
      <c r="I842" s="61"/>
    </row>
    <row r="843" ht="14.25" customHeight="1">
      <c r="E843" s="61"/>
      <c r="I843" s="61"/>
    </row>
    <row r="844" ht="14.25" customHeight="1">
      <c r="E844" s="61"/>
      <c r="I844" s="61"/>
    </row>
    <row r="845" ht="14.25" customHeight="1">
      <c r="E845" s="61"/>
      <c r="I845" s="61"/>
    </row>
    <row r="846" ht="14.25" customHeight="1">
      <c r="E846" s="61"/>
      <c r="I846" s="61"/>
    </row>
    <row r="847" ht="14.25" customHeight="1">
      <c r="E847" s="61"/>
      <c r="I847" s="61"/>
    </row>
    <row r="848" ht="14.25" customHeight="1">
      <c r="E848" s="61"/>
      <c r="I848" s="61"/>
    </row>
    <row r="849" ht="14.25" customHeight="1">
      <c r="E849" s="61"/>
      <c r="I849" s="61"/>
    </row>
    <row r="850" ht="14.25" customHeight="1">
      <c r="E850" s="61"/>
      <c r="I850" s="61"/>
    </row>
    <row r="851" ht="14.25" customHeight="1">
      <c r="E851" s="61"/>
      <c r="I851" s="61"/>
    </row>
    <row r="852" ht="14.25" customHeight="1">
      <c r="E852" s="61"/>
      <c r="I852" s="61"/>
    </row>
    <row r="853" ht="14.25" customHeight="1">
      <c r="E853" s="61"/>
      <c r="I853" s="61"/>
    </row>
    <row r="854" ht="14.25" customHeight="1">
      <c r="E854" s="61"/>
      <c r="I854" s="61"/>
    </row>
    <row r="855" ht="14.25" customHeight="1">
      <c r="E855" s="61"/>
      <c r="I855" s="61"/>
    </row>
    <row r="856" ht="14.25" customHeight="1">
      <c r="E856" s="61"/>
      <c r="I856" s="61"/>
    </row>
    <row r="857" ht="14.25" customHeight="1">
      <c r="E857" s="61"/>
      <c r="I857" s="61"/>
    </row>
    <row r="858" ht="14.25" customHeight="1">
      <c r="E858" s="61"/>
      <c r="I858" s="61"/>
    </row>
    <row r="859" ht="14.25" customHeight="1">
      <c r="E859" s="61"/>
      <c r="I859" s="61"/>
    </row>
    <row r="860" ht="14.25" customHeight="1">
      <c r="E860" s="61"/>
      <c r="I860" s="61"/>
    </row>
    <row r="861" ht="14.25" customHeight="1">
      <c r="E861" s="61"/>
      <c r="I861" s="61"/>
    </row>
    <row r="862" ht="14.25" customHeight="1">
      <c r="E862" s="61"/>
      <c r="I862" s="61"/>
    </row>
    <row r="863" ht="14.25" customHeight="1">
      <c r="E863" s="61"/>
      <c r="I863" s="61"/>
    </row>
    <row r="864" ht="14.25" customHeight="1">
      <c r="E864" s="61"/>
      <c r="I864" s="61"/>
    </row>
    <row r="865" ht="14.25" customHeight="1">
      <c r="E865" s="61"/>
      <c r="I865" s="61"/>
    </row>
    <row r="866" ht="14.25" customHeight="1">
      <c r="E866" s="61"/>
      <c r="I866" s="61"/>
    </row>
    <row r="867" ht="14.25" customHeight="1">
      <c r="E867" s="61"/>
      <c r="I867" s="61"/>
    </row>
    <row r="868" ht="14.25" customHeight="1">
      <c r="E868" s="61"/>
      <c r="I868" s="61"/>
    </row>
    <row r="869" ht="14.25" customHeight="1">
      <c r="E869" s="61"/>
      <c r="I869" s="61"/>
    </row>
    <row r="870" ht="14.25" customHeight="1">
      <c r="E870" s="61"/>
      <c r="I870" s="61"/>
    </row>
    <row r="871" ht="14.25" customHeight="1">
      <c r="E871" s="61"/>
      <c r="I871" s="61"/>
    </row>
    <row r="872" ht="14.25" customHeight="1">
      <c r="E872" s="61"/>
      <c r="I872" s="61"/>
    </row>
    <row r="873" ht="14.25" customHeight="1">
      <c r="E873" s="61"/>
      <c r="I873" s="61"/>
    </row>
    <row r="874" ht="14.25" customHeight="1">
      <c r="E874" s="61"/>
      <c r="I874" s="61"/>
    </row>
    <row r="875" ht="14.25" customHeight="1">
      <c r="E875" s="61"/>
      <c r="I875" s="61"/>
    </row>
    <row r="876" ht="14.25" customHeight="1">
      <c r="E876" s="61"/>
      <c r="I876" s="61"/>
    </row>
    <row r="877" ht="14.25" customHeight="1">
      <c r="E877" s="61"/>
      <c r="I877" s="61"/>
    </row>
    <row r="878" ht="14.25" customHeight="1">
      <c r="E878" s="61"/>
      <c r="I878" s="61"/>
    </row>
    <row r="879" ht="14.25" customHeight="1">
      <c r="E879" s="61"/>
      <c r="I879" s="61"/>
    </row>
    <row r="880" ht="14.25" customHeight="1">
      <c r="E880" s="61"/>
      <c r="I880" s="61"/>
    </row>
    <row r="881" ht="14.25" customHeight="1">
      <c r="E881" s="61"/>
      <c r="I881" s="61"/>
    </row>
    <row r="882" ht="14.25" customHeight="1">
      <c r="E882" s="61"/>
      <c r="I882" s="61"/>
    </row>
    <row r="883" ht="14.25" customHeight="1">
      <c r="E883" s="61"/>
      <c r="I883" s="61"/>
    </row>
    <row r="884" ht="14.25" customHeight="1">
      <c r="E884" s="61"/>
      <c r="I884" s="61"/>
    </row>
    <row r="885" ht="14.25" customHeight="1">
      <c r="E885" s="61"/>
      <c r="I885" s="61"/>
    </row>
    <row r="886" ht="14.25" customHeight="1">
      <c r="E886" s="61"/>
      <c r="I886" s="61"/>
    </row>
    <row r="887" ht="14.25" customHeight="1">
      <c r="E887" s="61"/>
      <c r="I887" s="61"/>
    </row>
    <row r="888" ht="14.25" customHeight="1">
      <c r="E888" s="61"/>
      <c r="I888" s="61"/>
    </row>
    <row r="889" ht="14.25" customHeight="1">
      <c r="E889" s="61"/>
      <c r="I889" s="61"/>
    </row>
    <row r="890" ht="14.25" customHeight="1">
      <c r="E890" s="61"/>
      <c r="I890" s="61"/>
    </row>
    <row r="891" ht="14.25" customHeight="1">
      <c r="E891" s="61"/>
      <c r="I891" s="61"/>
    </row>
    <row r="892" ht="14.25" customHeight="1">
      <c r="E892" s="61"/>
      <c r="I892" s="61"/>
    </row>
    <row r="893" ht="14.25" customHeight="1">
      <c r="E893" s="61"/>
      <c r="I893" s="61"/>
    </row>
    <row r="894" ht="14.25" customHeight="1">
      <c r="E894" s="61"/>
      <c r="I894" s="61"/>
    </row>
    <row r="895" ht="14.25" customHeight="1">
      <c r="E895" s="61"/>
      <c r="I895" s="61"/>
    </row>
    <row r="896" ht="14.25" customHeight="1">
      <c r="E896" s="61"/>
      <c r="I896" s="61"/>
    </row>
    <row r="897" ht="14.25" customHeight="1">
      <c r="E897" s="61"/>
      <c r="I897" s="61"/>
    </row>
    <row r="898" ht="14.25" customHeight="1">
      <c r="E898" s="61"/>
      <c r="I898" s="61"/>
    </row>
    <row r="899" ht="14.25" customHeight="1">
      <c r="E899" s="61"/>
      <c r="I899" s="61"/>
    </row>
    <row r="900" ht="14.25" customHeight="1">
      <c r="E900" s="61"/>
      <c r="I900" s="61"/>
    </row>
    <row r="901" ht="14.25" customHeight="1">
      <c r="E901" s="61"/>
      <c r="I901" s="61"/>
    </row>
    <row r="902" ht="14.25" customHeight="1">
      <c r="E902" s="61"/>
      <c r="I902" s="61"/>
    </row>
    <row r="903" ht="14.25" customHeight="1">
      <c r="E903" s="61"/>
      <c r="I903" s="61"/>
    </row>
    <row r="904" ht="14.25" customHeight="1">
      <c r="E904" s="61"/>
      <c r="I904" s="61"/>
    </row>
    <row r="905" ht="14.25" customHeight="1">
      <c r="E905" s="61"/>
      <c r="I905" s="61"/>
    </row>
    <row r="906" ht="14.25" customHeight="1">
      <c r="E906" s="61"/>
      <c r="I906" s="61"/>
    </row>
    <row r="907" ht="14.25" customHeight="1">
      <c r="E907" s="61"/>
      <c r="I907" s="61"/>
    </row>
    <row r="908" ht="14.25" customHeight="1">
      <c r="E908" s="61"/>
      <c r="I908" s="61"/>
    </row>
    <row r="909" ht="14.25" customHeight="1">
      <c r="E909" s="61"/>
      <c r="I909" s="61"/>
    </row>
    <row r="910" ht="14.25" customHeight="1">
      <c r="E910" s="61"/>
      <c r="I910" s="61"/>
    </row>
    <row r="911" ht="14.25" customHeight="1">
      <c r="E911" s="61"/>
      <c r="I911" s="61"/>
    </row>
    <row r="912" ht="14.25" customHeight="1">
      <c r="E912" s="61"/>
      <c r="I912" s="61"/>
    </row>
    <row r="913" ht="14.25" customHeight="1">
      <c r="E913" s="61"/>
      <c r="I913" s="61"/>
    </row>
    <row r="914" ht="14.25" customHeight="1">
      <c r="E914" s="61"/>
      <c r="I914" s="61"/>
    </row>
    <row r="915" ht="14.25" customHeight="1">
      <c r="E915" s="61"/>
      <c r="I915" s="61"/>
    </row>
    <row r="916" ht="14.25" customHeight="1">
      <c r="E916" s="61"/>
      <c r="I916" s="61"/>
    </row>
    <row r="917" ht="14.25" customHeight="1">
      <c r="E917" s="61"/>
      <c r="I917" s="61"/>
    </row>
    <row r="918" ht="14.25" customHeight="1">
      <c r="E918" s="61"/>
      <c r="I918" s="61"/>
    </row>
    <row r="919" ht="14.25" customHeight="1">
      <c r="E919" s="61"/>
      <c r="I919" s="61"/>
    </row>
    <row r="920" ht="14.25" customHeight="1">
      <c r="E920" s="61"/>
      <c r="I920" s="61"/>
    </row>
    <row r="921" ht="14.25" customHeight="1">
      <c r="E921" s="61"/>
      <c r="I921" s="61"/>
    </row>
    <row r="922" ht="14.25" customHeight="1">
      <c r="E922" s="61"/>
      <c r="I922" s="61"/>
    </row>
    <row r="923" ht="14.25" customHeight="1">
      <c r="E923" s="61"/>
      <c r="I923" s="61"/>
    </row>
    <row r="924" ht="14.25" customHeight="1">
      <c r="E924" s="61"/>
      <c r="I924" s="61"/>
    </row>
    <row r="925" ht="14.25" customHeight="1">
      <c r="E925" s="61"/>
      <c r="I925" s="61"/>
    </row>
    <row r="926" ht="14.25" customHeight="1">
      <c r="E926" s="61"/>
      <c r="I926" s="61"/>
    </row>
    <row r="927" ht="14.25" customHeight="1">
      <c r="E927" s="61"/>
      <c r="I927" s="61"/>
    </row>
    <row r="928" ht="14.25" customHeight="1">
      <c r="E928" s="61"/>
      <c r="I928" s="61"/>
    </row>
    <row r="929" ht="14.25" customHeight="1">
      <c r="E929" s="61"/>
      <c r="I929" s="61"/>
    </row>
    <row r="930" ht="14.25" customHeight="1">
      <c r="E930" s="61"/>
      <c r="I930" s="61"/>
    </row>
    <row r="931" ht="14.25" customHeight="1">
      <c r="E931" s="61"/>
      <c r="I931" s="61"/>
    </row>
    <row r="932" ht="14.25" customHeight="1">
      <c r="E932" s="61"/>
      <c r="I932" s="61"/>
    </row>
    <row r="933" ht="14.25" customHeight="1">
      <c r="E933" s="61"/>
      <c r="I933" s="61"/>
    </row>
    <row r="934" ht="14.25" customHeight="1">
      <c r="E934" s="61"/>
      <c r="I934" s="61"/>
    </row>
    <row r="935" ht="14.25" customHeight="1">
      <c r="E935" s="61"/>
      <c r="I935" s="61"/>
    </row>
    <row r="936" ht="14.25" customHeight="1">
      <c r="E936" s="61"/>
      <c r="I936" s="61"/>
    </row>
    <row r="937" ht="14.25" customHeight="1">
      <c r="E937" s="61"/>
      <c r="I937" s="61"/>
    </row>
    <row r="938" ht="14.25" customHeight="1">
      <c r="E938" s="61"/>
      <c r="I938" s="61"/>
    </row>
    <row r="939" ht="14.25" customHeight="1">
      <c r="E939" s="61"/>
      <c r="I939" s="61"/>
    </row>
    <row r="940" ht="14.25" customHeight="1">
      <c r="E940" s="61"/>
      <c r="I940" s="61"/>
    </row>
    <row r="941" ht="14.25" customHeight="1">
      <c r="E941" s="61"/>
      <c r="I941" s="61"/>
    </row>
    <row r="942" ht="14.25" customHeight="1">
      <c r="E942" s="61"/>
      <c r="I942" s="61"/>
    </row>
    <row r="943" ht="14.25" customHeight="1">
      <c r="E943" s="61"/>
      <c r="I943" s="61"/>
    </row>
    <row r="944" ht="14.25" customHeight="1">
      <c r="E944" s="61"/>
      <c r="I944" s="61"/>
    </row>
    <row r="945" ht="14.25" customHeight="1">
      <c r="E945" s="61"/>
      <c r="I945" s="61"/>
    </row>
    <row r="946" ht="14.25" customHeight="1">
      <c r="E946" s="61"/>
      <c r="I946" s="61"/>
    </row>
    <row r="947" ht="14.25" customHeight="1">
      <c r="E947" s="61"/>
      <c r="I947" s="61"/>
    </row>
    <row r="948" ht="14.25" customHeight="1">
      <c r="E948" s="61"/>
      <c r="I948" s="61"/>
    </row>
    <row r="949" ht="14.25" customHeight="1">
      <c r="E949" s="61"/>
      <c r="I949" s="61"/>
    </row>
    <row r="950" ht="14.25" customHeight="1">
      <c r="E950" s="61"/>
      <c r="I950" s="61"/>
    </row>
    <row r="951" ht="14.25" customHeight="1">
      <c r="E951" s="61"/>
      <c r="I951" s="61"/>
    </row>
    <row r="952" ht="14.25" customHeight="1">
      <c r="E952" s="61"/>
      <c r="I952" s="61"/>
    </row>
    <row r="953" ht="14.25" customHeight="1">
      <c r="E953" s="61"/>
      <c r="I953" s="61"/>
    </row>
    <row r="954" ht="14.25" customHeight="1">
      <c r="E954" s="61"/>
      <c r="I954" s="61"/>
    </row>
    <row r="955" ht="14.25" customHeight="1">
      <c r="E955" s="61"/>
      <c r="I955" s="61"/>
    </row>
    <row r="956" ht="14.25" customHeight="1">
      <c r="E956" s="61"/>
      <c r="I956" s="61"/>
    </row>
    <row r="957" ht="14.25" customHeight="1">
      <c r="E957" s="61"/>
      <c r="I957" s="61"/>
    </row>
    <row r="958" ht="14.25" customHeight="1">
      <c r="E958" s="61"/>
      <c r="I958" s="61"/>
    </row>
    <row r="959" ht="14.25" customHeight="1">
      <c r="E959" s="61"/>
      <c r="I959" s="61"/>
    </row>
    <row r="960" ht="14.25" customHeight="1">
      <c r="E960" s="61"/>
      <c r="I960" s="61"/>
    </row>
    <row r="961" ht="14.25" customHeight="1">
      <c r="E961" s="61"/>
      <c r="I961" s="61"/>
    </row>
    <row r="962" ht="14.25" customHeight="1">
      <c r="E962" s="61"/>
      <c r="I962" s="61"/>
    </row>
    <row r="963" ht="14.25" customHeight="1">
      <c r="E963" s="61"/>
      <c r="I963" s="61"/>
    </row>
    <row r="964" ht="14.25" customHeight="1">
      <c r="E964" s="61"/>
      <c r="I964" s="61"/>
    </row>
    <row r="965" ht="14.25" customHeight="1">
      <c r="E965" s="61"/>
      <c r="I965" s="61"/>
    </row>
    <row r="966" ht="14.25" customHeight="1">
      <c r="E966" s="61"/>
      <c r="I966" s="61"/>
    </row>
    <row r="967" ht="14.25" customHeight="1">
      <c r="E967" s="61"/>
      <c r="I967" s="61"/>
    </row>
    <row r="968" ht="14.25" customHeight="1">
      <c r="E968" s="61"/>
      <c r="I968" s="61"/>
    </row>
    <row r="969" ht="14.25" customHeight="1">
      <c r="E969" s="61"/>
      <c r="I969" s="61"/>
    </row>
    <row r="970" ht="14.25" customHeight="1">
      <c r="E970" s="61"/>
      <c r="I970" s="61"/>
    </row>
    <row r="971" ht="14.25" customHeight="1">
      <c r="E971" s="61"/>
      <c r="I971" s="61"/>
    </row>
    <row r="972" ht="14.25" customHeight="1">
      <c r="E972" s="61"/>
      <c r="I972" s="61"/>
    </row>
    <row r="973" ht="14.25" customHeight="1">
      <c r="E973" s="61"/>
      <c r="I973" s="61"/>
    </row>
    <row r="974" ht="14.25" customHeight="1">
      <c r="E974" s="61"/>
      <c r="I974" s="61"/>
    </row>
    <row r="975" ht="14.25" customHeight="1">
      <c r="E975" s="61"/>
      <c r="I975" s="61"/>
    </row>
    <row r="976" ht="14.25" customHeight="1">
      <c r="E976" s="61"/>
      <c r="I976" s="61"/>
    </row>
    <row r="977" ht="14.25" customHeight="1">
      <c r="E977" s="61"/>
      <c r="I977" s="61"/>
    </row>
    <row r="978" ht="14.25" customHeight="1">
      <c r="E978" s="61"/>
      <c r="I978" s="61"/>
    </row>
    <row r="979" ht="14.25" customHeight="1">
      <c r="E979" s="61"/>
      <c r="I979" s="61"/>
    </row>
    <row r="980" ht="14.25" customHeight="1">
      <c r="E980" s="61"/>
      <c r="I980" s="61"/>
    </row>
    <row r="981" ht="14.25" customHeight="1">
      <c r="E981" s="61"/>
      <c r="I981" s="61"/>
    </row>
    <row r="982" ht="14.25" customHeight="1">
      <c r="E982" s="61"/>
      <c r="I982" s="61"/>
    </row>
    <row r="983" ht="14.25" customHeight="1">
      <c r="E983" s="61"/>
      <c r="I983" s="61"/>
    </row>
    <row r="984" ht="14.25" customHeight="1">
      <c r="E984" s="61"/>
      <c r="I984" s="61"/>
    </row>
    <row r="985" ht="14.25" customHeight="1">
      <c r="E985" s="61"/>
      <c r="I985" s="61"/>
    </row>
    <row r="986" ht="14.25" customHeight="1">
      <c r="E986" s="61"/>
      <c r="I986" s="61"/>
    </row>
    <row r="987" ht="14.25" customHeight="1">
      <c r="E987" s="61"/>
      <c r="I987" s="61"/>
    </row>
    <row r="988" ht="14.25" customHeight="1">
      <c r="E988" s="61"/>
      <c r="I988" s="61"/>
    </row>
    <row r="989" ht="14.25" customHeight="1">
      <c r="E989" s="61"/>
      <c r="I989" s="61"/>
    </row>
    <row r="990" ht="14.25" customHeight="1">
      <c r="E990" s="61"/>
      <c r="I990" s="61"/>
    </row>
    <row r="991" ht="14.25" customHeight="1">
      <c r="E991" s="61"/>
      <c r="I991" s="61"/>
    </row>
    <row r="992" ht="14.25" customHeight="1">
      <c r="E992" s="61"/>
      <c r="I992" s="61"/>
    </row>
    <row r="993" ht="14.25" customHeight="1">
      <c r="E993" s="61"/>
      <c r="I993" s="61"/>
    </row>
    <row r="994" ht="14.25" customHeight="1">
      <c r="E994" s="61"/>
      <c r="I994" s="61"/>
    </row>
    <row r="995" ht="14.25" customHeight="1">
      <c r="E995" s="61"/>
      <c r="I995" s="61"/>
    </row>
    <row r="996" ht="14.25" customHeight="1">
      <c r="E996" s="61"/>
      <c r="I996" s="61"/>
    </row>
    <row r="997" ht="14.25" customHeight="1">
      <c r="E997" s="61"/>
      <c r="I997" s="61"/>
    </row>
    <row r="998" ht="14.25" customHeight="1">
      <c r="E998" s="61"/>
      <c r="I998" s="61"/>
    </row>
    <row r="999" ht="14.25" customHeight="1">
      <c r="E999" s="61"/>
      <c r="I999" s="61"/>
    </row>
    <row r="1000" ht="14.25" customHeight="1">
      <c r="E1000" s="61"/>
      <c r="I1000" s="61"/>
    </row>
  </sheetData>
  <mergeCells count="1">
    <mergeCell ref="L1:O1"/>
  </mergeCells>
  <printOptions/>
  <pageMargins bottom="0.75" footer="0.0" header="0.0" left="0.7" right="0.7" top="0.75"/>
  <pageSetup orientation="portrait"/>
  <drawing r:id="rId1"/>
</worksheet>
</file>