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QuickView" sheetId="2" r:id="rId5"/>
    <sheet state="visible" name="ForPivotTable" sheetId="3" r:id="rId6"/>
    <sheet state="visible" name="t=2 wkd (9.21.22)" sheetId="4" r:id="rId7"/>
    <sheet state="visible" name="t = 4wks 10.5.22)" sheetId="5" r:id="rId8"/>
    <sheet state="visible" name="t = 7 wks (10.26.22)" sheetId="6" r:id="rId9"/>
    <sheet state="visible" name="t =9 wks  (11.9.22)" sheetId="7" r:id="rId10"/>
    <sheet state="visible" name="t = 14 wks (12.5.22)" sheetId="8" r:id="rId11"/>
    <sheet state="visible" name="t = 5 months (Jan. 23)" sheetId="9" r:id="rId12"/>
    <sheet state="visible" name="t = 6 months (2.27.23)" sheetId="10" r:id="rId13"/>
    <sheet state="visible" name="t =7 months (3.23.23)" sheetId="11" r:id="rId14"/>
    <sheet state="visible" name="t =  wks (April)" sheetId="12" r:id="rId15"/>
    <sheet state="visible" name="t =  weeks (May)" sheetId="13" r:id="rId16"/>
    <sheet state="visible" name="June" sheetId="14" r:id="rId17"/>
    <sheet state="visible" name="July" sheetId="15" r:id="rId18"/>
    <sheet state="visible" name="August " sheetId="16" r:id="rId19"/>
    <sheet state="visible" name="Sept" sheetId="17" r:id="rId20"/>
    <sheet state="visible" name="Oct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might be some duplicate measurements. redo to double check
	-katherine mcfarland - NOAA Federal</t>
      </text>
    </comment>
    <comment authorId="0" ref="H2">
      <text>
        <t xml:space="preserve">might be some duplicate measurements. redo to double check
	-katherine mcfarland - NOAA Federal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two empty shell
	-Samuel Gurr - NOAA Affiliate</t>
      </text>
    </comment>
  </commentList>
</comments>
</file>

<file path=xl/sharedStrings.xml><?xml version="1.0" encoding="utf-8"?>
<sst xmlns="http://schemas.openxmlformats.org/spreadsheetml/2006/main" count="1518" uniqueCount="140">
  <si>
    <t>Date</t>
  </si>
  <si>
    <t>Age (days)</t>
  </si>
  <si>
    <t>Note</t>
  </si>
  <si>
    <t>Spawn</t>
  </si>
  <si>
    <t>2 treatments: low and moderate OA</t>
  </si>
  <si>
    <t>move to basement</t>
  </si>
  <si>
    <t>3 treatments: extra low OA spat were split into a treatment that is slowly being adjusted to the high OA treatment</t>
  </si>
  <si>
    <t xml:space="preserve">Pictures for length (dissecting scope). counted and standardized all downwellers to ~100. </t>
  </si>
  <si>
    <t>High OA treatment still closer to the Low OA treatment</t>
  </si>
  <si>
    <t xml:space="preserve">Pictures for length (dissecting scope). Counted </t>
  </si>
  <si>
    <t>High OA treatment ~ at the Moderate OA treatment</t>
  </si>
  <si>
    <t xml:space="preserve">Pictures for length (phone and ImageJ). Counted </t>
  </si>
  <si>
    <t>High OA treatment ~ at the High OA treatment</t>
  </si>
  <si>
    <t>Length measurements, calipers. Every indivudal measured</t>
  </si>
  <si>
    <t>Respiration Rates</t>
  </si>
  <si>
    <t>divided across 7 bins (blue and Gray)</t>
  </si>
  <si>
    <t>reorganized into 6 gray bins</t>
  </si>
  <si>
    <t>Age</t>
  </si>
  <si>
    <t>Daily Interval Growth Rate (um / day)</t>
  </si>
  <si>
    <t>Treatment</t>
  </si>
  <si>
    <t>Rep</t>
  </si>
  <si>
    <t>ID</t>
  </si>
  <si>
    <t xml:space="preserve">March </t>
  </si>
  <si>
    <t>April</t>
  </si>
  <si>
    <t>May</t>
  </si>
  <si>
    <t>Jan</t>
  </si>
  <si>
    <t>Feb</t>
  </si>
  <si>
    <t>March</t>
  </si>
  <si>
    <t>t=10-15 weeks</t>
  </si>
  <si>
    <t>t-15-18 weeks</t>
  </si>
  <si>
    <t>Low OA</t>
  </si>
  <si>
    <t>A</t>
  </si>
  <si>
    <t>B</t>
  </si>
  <si>
    <t>C</t>
  </si>
  <si>
    <t>D</t>
  </si>
  <si>
    <t>E</t>
  </si>
  <si>
    <t>F</t>
  </si>
  <si>
    <t>G</t>
  </si>
  <si>
    <t>H</t>
  </si>
  <si>
    <t>Moderate OA</t>
  </si>
  <si>
    <t>High OA</t>
  </si>
  <si>
    <t>Interval Monthly Growth Rate</t>
  </si>
  <si>
    <t>Low OA - A</t>
  </si>
  <si>
    <t>Low OA - B</t>
  </si>
  <si>
    <t>Low OA - C</t>
  </si>
  <si>
    <t>Low OA - D</t>
  </si>
  <si>
    <t>Moderate OA - A</t>
  </si>
  <si>
    <t>Moderate OA - B</t>
  </si>
  <si>
    <t>Moderate OA - C</t>
  </si>
  <si>
    <t>Moderate OA - D</t>
  </si>
  <si>
    <t>High OA - A</t>
  </si>
  <si>
    <t>High OA - B</t>
  </si>
  <si>
    <t>High OA - C</t>
  </si>
  <si>
    <t>High OA - D</t>
  </si>
  <si>
    <t>Predicted lengths using previous intveral growth rate</t>
  </si>
  <si>
    <t>predicted Length on 10/26</t>
  </si>
  <si>
    <t>predicted Length on 11/14</t>
  </si>
  <si>
    <t>predicted length 12/5</t>
  </si>
  <si>
    <t>Length</t>
  </si>
  <si>
    <t>Growth Rate (mm/month)</t>
  </si>
  <si>
    <t xml:space="preserve">Length </t>
  </si>
  <si>
    <t>Length(µm)</t>
  </si>
  <si>
    <t>Mod OA - A</t>
  </si>
  <si>
    <t>Mod OA - B</t>
  </si>
  <si>
    <t>Mod OA - C</t>
  </si>
  <si>
    <t>Mod OA - D</t>
  </si>
  <si>
    <t>Mean</t>
  </si>
  <si>
    <t>SE</t>
  </si>
  <si>
    <t>min</t>
  </si>
  <si>
    <t>max</t>
  </si>
  <si>
    <t>&gt; 500</t>
  </si>
  <si>
    <t>%&gt;500</t>
  </si>
  <si>
    <t>Count</t>
  </si>
  <si>
    <t>Standard Deviation</t>
  </si>
  <si>
    <t>Coefficient of Variation</t>
  </si>
  <si>
    <t>CV</t>
  </si>
  <si>
    <t>&gt; 700</t>
  </si>
  <si>
    <t>%&gt;700</t>
  </si>
  <si>
    <t>Sample ID</t>
  </si>
  <si>
    <t>pH=8</t>
  </si>
  <si>
    <t>pH=7.5</t>
  </si>
  <si>
    <t>pH=7</t>
  </si>
  <si>
    <t># &lt; 1 mm</t>
  </si>
  <si>
    <t># &lt; 5 mm</t>
  </si>
  <si>
    <t># &gt; 10 mm</t>
  </si>
  <si>
    <t># &gt; 15 mm</t>
  </si>
  <si>
    <t>SUM</t>
  </si>
  <si>
    <t>% Greater than 20 mm</t>
  </si>
  <si>
    <t># &lt; 10 mm</t>
  </si>
  <si>
    <t># &gt; 20 mm</t>
  </si>
  <si>
    <t>% &gt;20</t>
  </si>
  <si>
    <t>Length(mm) for High Food Availability</t>
  </si>
  <si>
    <t>Low OA High Food</t>
  </si>
  <si>
    <t>Moderate OA High Food</t>
  </si>
  <si>
    <t>% &lt; 5 mm</t>
  </si>
  <si>
    <t># &gt; 25 mm</t>
  </si>
  <si>
    <t>% &gt; 25 mm</t>
  </si>
  <si>
    <t>Median</t>
  </si>
  <si>
    <t>% &gt; 20 mm</t>
  </si>
  <si>
    <t>Average Excluding Runts (&lt;5 mm)</t>
  </si>
  <si>
    <t>Low OA - E</t>
  </si>
  <si>
    <t>Low OA - F</t>
  </si>
  <si>
    <t>Low OA - G</t>
  </si>
  <si>
    <t>Mod OA - E</t>
  </si>
  <si>
    <t>Mod OA - F</t>
  </si>
  <si>
    <t>Mod OA - G</t>
  </si>
  <si>
    <t>High OA - E</t>
  </si>
  <si>
    <t>High OA - F</t>
  </si>
  <si>
    <t>High OA - G</t>
  </si>
  <si>
    <t>median</t>
  </si>
  <si>
    <t>Culled for Gonad dissections or tagged for Sam's experiment</t>
  </si>
  <si>
    <t>Low OA A</t>
  </si>
  <si>
    <t>Low OA B</t>
  </si>
  <si>
    <t>Low OA C</t>
  </si>
  <si>
    <t>Low OA  D</t>
  </si>
  <si>
    <t>Low OA  E</t>
  </si>
  <si>
    <t>Low OA F</t>
  </si>
  <si>
    <t>Low OA G</t>
  </si>
  <si>
    <t>Low OA H</t>
  </si>
  <si>
    <t>Mod OA A</t>
  </si>
  <si>
    <t>Mod OA B</t>
  </si>
  <si>
    <t>Mod OA  C</t>
  </si>
  <si>
    <t>Mod OA D</t>
  </si>
  <si>
    <t>Mod OA E</t>
  </si>
  <si>
    <t>Mod OA F</t>
  </si>
  <si>
    <t>Mod OA G</t>
  </si>
  <si>
    <t>Mod OA H</t>
  </si>
  <si>
    <t>High OA  A</t>
  </si>
  <si>
    <t>High OA B</t>
  </si>
  <si>
    <t>High OA C</t>
  </si>
  <si>
    <t>High OA D</t>
  </si>
  <si>
    <t># &gt; 30 mm</t>
  </si>
  <si>
    <t>% &gt; 30 mm</t>
  </si>
  <si>
    <t># &gt; 40 mm</t>
  </si>
  <si>
    <t>Average count</t>
  </si>
  <si>
    <t>% &gt; 40 mm</t>
  </si>
  <si>
    <t>N removed for spawning</t>
  </si>
  <si>
    <t>Mean L of those not used for spawning</t>
  </si>
  <si>
    <t>#11</t>
  </si>
  <si>
    <t>Tag#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</si>
</sst>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m/d/yyyy"/>
    <numFmt numFmtId="166" formatCode="mmmm yyyy"/>
    <numFmt numFmtId="167" formatCode="mmmm d,yyyy"/>
    <numFmt numFmtId="168" formatCode="mm/dd/yyyy"/>
    <numFmt numFmtId="169" formatCode="0.0"/>
    <numFmt numFmtId="170" formatCode="0.0%"/>
  </numFmts>
  <fonts count="14">
    <font>
      <sz val="11.0"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sz val="11.0"/>
      <color rgb="FF000000"/>
      <name val="Arial"/>
    </font>
    <font/>
    <font>
      <b/>
      <sz val="11.0"/>
      <color theme="1"/>
      <name val="Arial"/>
    </font>
    <font>
      <b/>
      <sz val="11.0"/>
      <color theme="1"/>
      <name val="Calibri"/>
      <scheme val="minor"/>
    </font>
    <font>
      <sz val="11.0"/>
      <color theme="1"/>
      <name val="Arial"/>
    </font>
    <font>
      <sz val="11.0"/>
      <color rgb="FF000000"/>
      <name val="Calibri"/>
    </font>
    <font>
      <b/>
      <sz val="11.0"/>
      <color rgb="FF7030A0"/>
      <name val="Calibri"/>
      <scheme val="minor"/>
    </font>
    <font>
      <sz val="11.0"/>
      <color rgb="FFFF0000"/>
      <name val="Calibri"/>
      <scheme val="minor"/>
    </font>
    <font>
      <sz val="11.0"/>
      <color theme="1"/>
      <name val="Calibri"/>
    </font>
    <font>
      <sz val="11.0"/>
      <color rgb="FF7030A0"/>
      <name val="Calibri"/>
      <scheme val="minor"/>
    </font>
    <font>
      <sz val="11.0"/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C00000"/>
        <bgColor rgb="FFC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6">
    <border/>
    <border>
      <bottom style="thin">
        <color rgb="FF000000"/>
      </bottom>
    </border>
    <border>
      <left/>
      <right/>
      <top/>
      <bottom/>
    </border>
    <border>
      <right/>
      <top/>
      <bottom/>
    </border>
    <border>
      <right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0" fontId="4" numFmtId="0" xfId="0" applyBorder="1" applyFont="1"/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8" xfId="0" applyAlignment="1" applyBorder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2" numFmtId="2" xfId="0" applyFont="1" applyNumberFormat="1"/>
    <xf borderId="0" fillId="3" fontId="2" numFmtId="2" xfId="0" applyFont="1" applyNumberFormat="1"/>
    <xf borderId="1" fillId="0" fontId="2" numFmtId="2" xfId="0" applyBorder="1" applyFont="1" applyNumberFormat="1"/>
    <xf borderId="0" fillId="3" fontId="2" numFmtId="0" xfId="0" applyFont="1"/>
    <xf borderId="0" fillId="4" fontId="1" numFmtId="0" xfId="0" applyAlignment="1" applyFill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5" fontId="2" numFmtId="169" xfId="0" applyFill="1" applyFont="1" applyNumberFormat="1"/>
    <xf borderId="1" fillId="0" fontId="5" numFmtId="0" xfId="0" applyAlignment="1" applyBorder="1" applyFont="1">
      <alignment readingOrder="0" shrinkToFit="0" wrapText="1"/>
    </xf>
    <xf borderId="1" fillId="5" fontId="2" numFmtId="169" xfId="0" applyBorder="1" applyFont="1" applyNumberFormat="1"/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1" numFmtId="3" xfId="0" applyAlignment="1" applyFont="1" applyNumberFormat="1">
      <alignment readingOrder="0"/>
    </xf>
    <xf borderId="0" fillId="0" fontId="2" numFmtId="169" xfId="0" applyFont="1" applyNumberFormat="1"/>
    <xf borderId="0" fillId="0" fontId="1" numFmtId="169" xfId="0" applyAlignment="1" applyFont="1" applyNumberFormat="1">
      <alignment readingOrder="0"/>
    </xf>
    <xf borderId="0" fillId="2" fontId="6" numFmtId="0" xfId="0" applyAlignment="1" applyFont="1">
      <alignment shrinkToFit="0" wrapText="1"/>
    </xf>
    <xf borderId="0" fillId="0" fontId="7" numFmtId="14" xfId="0" applyAlignment="1" applyFont="1" applyNumberFormat="1">
      <alignment readingOrder="0"/>
    </xf>
    <xf borderId="0" fillId="0" fontId="0" numFmtId="0" xfId="0" applyAlignment="1" applyFont="1">
      <alignment horizontal="center"/>
    </xf>
    <xf borderId="2" fillId="6" fontId="0" numFmtId="0" xfId="0" applyBorder="1" applyFill="1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2" fillId="6" fontId="0" numFmtId="0" xfId="0" applyAlignment="1" applyBorder="1" applyFont="1">
      <alignment shrinkToFit="0" wrapText="1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0" xfId="0" applyFont="1"/>
    <xf borderId="0" fillId="0" fontId="9" numFmtId="0" xfId="0" applyFont="1"/>
    <xf borderId="0" fillId="0" fontId="2" numFmtId="10" xfId="0" applyFont="1" applyNumberFormat="1"/>
    <xf borderId="0" fillId="0" fontId="10" numFmtId="0" xfId="0" applyFont="1"/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horizontal="center" readingOrder="0"/>
    </xf>
    <xf borderId="0" fillId="0" fontId="0" numFmtId="14" xfId="0" applyFont="1" applyNumberFormat="1"/>
    <xf borderId="0" fillId="0" fontId="7" numFmtId="0" xfId="0" applyAlignment="1" applyFont="1">
      <alignment readingOrder="0" vertical="bottom"/>
    </xf>
    <xf borderId="0" fillId="0" fontId="11" numFmtId="4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 vertical="bottom"/>
    </xf>
    <xf borderId="3" fillId="6" fontId="11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1"/>
    </xf>
    <xf borderId="4" fillId="6" fontId="11" numFmtId="0" xfId="0" applyAlignment="1" applyBorder="1" applyFont="1">
      <alignment vertical="bottom"/>
    </xf>
    <xf borderId="4" fillId="6" fontId="11" numFmtId="0" xfId="0" applyAlignment="1" applyBorder="1" applyFont="1">
      <alignment vertical="bottom"/>
    </xf>
    <xf borderId="0" fillId="0" fontId="6" numFmtId="2" xfId="0" applyFont="1" applyNumberFormat="1"/>
    <xf borderId="0" fillId="0" fontId="6" numFmtId="170" xfId="0" applyFont="1" applyNumberFormat="1"/>
    <xf borderId="4" fillId="6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0" fillId="7" fontId="8" numFmtId="0" xfId="0" applyAlignment="1" applyFill="1" applyFont="1">
      <alignment horizontal="right" readingOrder="0" shrinkToFit="0" vertical="bottom" wrapText="0"/>
    </xf>
    <xf borderId="0" fillId="0" fontId="7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0" fontId="9" numFmtId="2" xfId="0" applyFont="1" applyNumberFormat="1"/>
    <xf borderId="0" fillId="0" fontId="8" numFmtId="0" xfId="0" applyAlignment="1" applyFont="1">
      <alignment vertical="bottom"/>
    </xf>
    <xf borderId="0" fillId="8" fontId="8" numFmtId="0" xfId="0" applyAlignment="1" applyFill="1" applyFont="1">
      <alignment horizontal="right" readingOrder="0" shrinkToFit="0" vertical="bottom" wrapText="0"/>
    </xf>
    <xf borderId="0" fillId="0" fontId="12" numFmtId="0" xfId="0" applyFont="1"/>
    <xf borderId="0" fillId="0" fontId="12" numFmtId="2" xfId="0" applyFont="1" applyNumberFormat="1"/>
    <xf borderId="1" fillId="0" fontId="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0" fillId="9" fontId="8" numFmtId="0" xfId="0" applyAlignment="1" applyFill="1" applyFont="1">
      <alignment horizontal="right" readingOrder="0" shrinkToFit="0" vertical="bottom" wrapText="0"/>
    </xf>
    <xf borderId="0" fillId="2" fontId="8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6" fontId="0" numFmtId="0" xfId="0" applyFont="1"/>
    <xf borderId="0" fillId="0" fontId="0" numFmtId="0" xfId="0" applyFont="1"/>
    <xf borderId="0" fillId="10" fontId="8" numFmtId="0" xfId="0" applyAlignment="1" applyFill="1" applyFont="1">
      <alignment horizontal="right" readingOrder="0" shrinkToFit="0" vertical="bottom" wrapText="0"/>
    </xf>
    <xf borderId="0" fillId="10" fontId="8" numFmtId="0" xfId="0" applyAlignment="1" applyFont="1">
      <alignment horizontal="center" readingOrder="0" shrinkToFit="0" vertical="bottom" wrapText="0"/>
    </xf>
    <xf borderId="0" fillId="11" fontId="8" numFmtId="0" xfId="0" applyAlignment="1" applyFill="1" applyFont="1">
      <alignment horizontal="right" readingOrder="0" shrinkToFit="0" vertical="bottom" wrapText="0"/>
    </xf>
    <xf borderId="0" fillId="0" fontId="1" numFmtId="0" xfId="0" applyAlignment="1" applyFont="1">
      <alignment horizontal="right" vertical="bottom"/>
    </xf>
    <xf borderId="1" fillId="11" fontId="8" numFmtId="0" xfId="0" applyAlignment="1" applyBorder="1" applyFont="1">
      <alignment horizontal="right" readingOrder="0" shrinkToFit="0" vertical="bottom" wrapText="0"/>
    </xf>
    <xf borderId="1" fillId="10" fontId="8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9" xfId="0" applyFont="1" applyNumberFormat="1"/>
    <xf borderId="0" fillId="0" fontId="1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textRotation="45" wrapText="1"/>
    </xf>
    <xf borderId="0" fillId="0" fontId="11" numFmtId="0" xfId="0" applyAlignment="1" applyFont="1">
      <alignment horizontal="right" vertical="bottom"/>
    </xf>
    <xf borderId="0" fillId="12" fontId="8" numFmtId="0" xfId="0" applyAlignment="1" applyFill="1" applyFont="1">
      <alignment horizontal="right" readingOrder="0" shrinkToFit="0" vertical="bottom" wrapText="0"/>
    </xf>
    <xf borderId="0" fillId="4" fontId="8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0" fontId="0" numFmtId="169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textRotation="45" vertical="center" wrapText="1"/>
    </xf>
    <xf borderId="0" fillId="0" fontId="0" numFmtId="169" xfId="0" applyFont="1" applyNumberFormat="1"/>
    <xf borderId="0" fillId="0" fontId="9" numFmtId="169" xfId="0" applyFont="1" applyNumberFormat="1"/>
    <xf borderId="0" fillId="11" fontId="1" numFmtId="0" xfId="0" applyAlignment="1" applyFont="1">
      <alignment horizontal="center" readingOrder="0" shrinkToFit="0" textRotation="45" vertical="center" wrapText="1"/>
    </xf>
    <xf borderId="2" fillId="0" fontId="0" numFmtId="0" xfId="0" applyBorder="1" applyFont="1"/>
    <xf borderId="5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't=2 wkd (9.21.22)'!$W$2:$Y$2</c:f>
            </c:strRef>
          </c:cat>
          <c:val>
            <c:numRef>
              <c:f>'t=2 wkd (9.21.22)'!$W$8:$Y$8</c:f>
              <c:numCache/>
            </c:numRef>
          </c:val>
        </c:ser>
        <c:axId val="995504236"/>
        <c:axId val="1276550062"/>
      </c:barChart>
      <c:catAx>
        <c:axId val="995504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76550062"/>
      </c:catAx>
      <c:valAx>
        <c:axId val="12765500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99550423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4wks 10.5.22)'!$W$2:$Y$2</c:f>
            </c:strRef>
          </c:cat>
          <c:val>
            <c:numRef>
              <c:f>'t = 4wks 10.5.22)'!$W$8:$Y$8</c:f>
              <c:numCache/>
            </c:numRef>
          </c:val>
        </c:ser>
        <c:axId val="705197004"/>
        <c:axId val="1022543660"/>
      </c:barChart>
      <c:catAx>
        <c:axId val="70519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022543660"/>
      </c:catAx>
      <c:valAx>
        <c:axId val="10225436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70519700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7 wks (10.26.22)'!$W$2:$Y$2</c:f>
            </c:strRef>
          </c:cat>
          <c:val>
            <c:numRef>
              <c:f>'t = 7 wks (10.26.22)'!$W$8:$Y$8</c:f>
              <c:numCache/>
            </c:numRef>
          </c:val>
        </c:ser>
        <c:axId val="1307362701"/>
        <c:axId val="1260693858"/>
      </c:barChart>
      <c:catAx>
        <c:axId val="1307362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60693858"/>
      </c:catAx>
      <c:valAx>
        <c:axId val="12606938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30736270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=9 wks  (11.9.22)'!$W$2:$Y$2</c:f>
            </c:strRef>
          </c:cat>
          <c:val>
            <c:numRef>
              <c:f>'t =9 wks  (11.9.22)'!$W$8:$Y$8</c:f>
              <c:numCache/>
            </c:numRef>
          </c:val>
        </c:ser>
        <c:axId val="1305037243"/>
        <c:axId val="1644571288"/>
      </c:barChart>
      <c:catAx>
        <c:axId val="1305037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644571288"/>
      </c:catAx>
      <c:valAx>
        <c:axId val="1644571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30503724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14 wks (12.5.22)'!$W$2:$Y$2</c:f>
            </c:strRef>
          </c:cat>
          <c:val>
            <c:numRef>
              <c:f>'t = 14 wks (12.5.22)'!$W$8:$Y$8</c:f>
              <c:numCache/>
            </c:numRef>
          </c:val>
        </c:ser>
        <c:axId val="1266727578"/>
        <c:axId val="806730109"/>
      </c:barChart>
      <c:catAx>
        <c:axId val="1266727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806730109"/>
      </c:catAx>
      <c:valAx>
        <c:axId val="8067301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26672757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~160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5 months (Jan. 23)'!$W$2:$Y$2</c:f>
            </c:strRef>
          </c:cat>
          <c:val>
            <c:numRef>
              <c:f>'t = 5 months (Jan. 23)'!$W$9:$Y$9</c:f>
              <c:numCache/>
            </c:numRef>
          </c:val>
        </c:ser>
        <c:axId val="1754567411"/>
        <c:axId val="1413960963"/>
      </c:barChart>
      <c:catAx>
        <c:axId val="1754567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413960963"/>
      </c:catAx>
      <c:valAx>
        <c:axId val="14139609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754567411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 6 months (2.27.23)'!$AB$2:$AD$2</c:f>
            </c:strRef>
          </c:cat>
          <c:val>
            <c:numRef>
              <c:f>'t = 6 months (2.27.23)'!$AB$10:$AD$10</c:f>
              <c:numCache/>
            </c:numRef>
          </c:val>
        </c:ser>
        <c:axId val="1980355177"/>
        <c:axId val="66919066"/>
      </c:barChart>
      <c:catAx>
        <c:axId val="1980355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66919066"/>
      </c:catAx>
      <c:valAx>
        <c:axId val="669190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980355177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000000"/>
                </a:solidFill>
                <a:latin typeface="+mn-lt"/>
              </a:defRPr>
            </a:pPr>
            <a:r>
              <a:rPr b="0" i="0" sz="160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overlay val="0"/>
    </c:title>
    <c:plotArea>
      <c:layout>
        <c:manualLayout>
          <c:xMode val="edge"/>
          <c:yMode val="edge"/>
          <c:x val="0.12501794997408702"/>
          <c:y val="0.12251250069697707"/>
          <c:w val="0.8444127270782524"/>
          <c:h val="0.76843728765826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 =7 months (3.23.23)'!$AC$2:$AE$2</c:f>
            </c:strRef>
          </c:cat>
          <c:val>
            <c:numRef>
              <c:f>'t =7 months (3.23.23)'!$AC$7:$AE$7</c:f>
              <c:numCache/>
            </c:numRef>
          </c:val>
        </c:ser>
        <c:axId val="1558840299"/>
        <c:axId val="241930058"/>
      </c:barChart>
      <c:catAx>
        <c:axId val="1558840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241930058"/>
      </c:catAx>
      <c:valAx>
        <c:axId val="2419300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558840299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152400</xdr:colOff>
      <xdr:row>17</xdr:row>
      <xdr:rowOff>28575</xdr:rowOff>
    </xdr:from>
    <xdr:ext cx="6781800" cy="46101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200025</xdr:colOff>
      <xdr:row>0</xdr:row>
      <xdr:rowOff>95250</xdr:rowOff>
    </xdr:from>
    <xdr:ext cx="5219700" cy="3552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161925</xdr:colOff>
      <xdr:row>1</xdr:row>
      <xdr:rowOff>619125</xdr:rowOff>
    </xdr:from>
    <xdr:ext cx="5267325" cy="3581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</xdr:row>
      <xdr:rowOff>781050</xdr:rowOff>
    </xdr:from>
    <xdr:ext cx="6781800" cy="4610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314325</xdr:colOff>
      <xdr:row>18</xdr:row>
      <xdr:rowOff>133350</xdr:rowOff>
    </xdr:from>
    <xdr:ext cx="6781800" cy="4610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466725</xdr:colOff>
      <xdr:row>16</xdr:row>
      <xdr:rowOff>133350</xdr:rowOff>
    </xdr:from>
    <xdr:ext cx="6781800" cy="4610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19050</xdr:colOff>
      <xdr:row>18</xdr:row>
      <xdr:rowOff>171450</xdr:rowOff>
    </xdr:from>
    <xdr:ext cx="6781800" cy="4610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76.29"/>
    <col customWidth="1" min="4" max="4" width="31.0"/>
  </cols>
  <sheetData>
    <row r="1" ht="16.5" customHeight="1">
      <c r="A1" s="1" t="s">
        <v>0</v>
      </c>
      <c r="B1" s="1" t="s">
        <v>1</v>
      </c>
      <c r="C1" s="1" t="s">
        <v>2</v>
      </c>
    </row>
    <row r="2" ht="16.5" customHeight="1"/>
    <row r="3" ht="16.5" customHeight="1">
      <c r="A3" s="2">
        <v>44789.0</v>
      </c>
      <c r="B3" s="3">
        <f t="shared" ref="B3:B12" si="1">A3-$A$3</f>
        <v>0</v>
      </c>
      <c r="C3" s="4" t="s">
        <v>3</v>
      </c>
      <c r="D3" s="4" t="s">
        <v>4</v>
      </c>
      <c r="E3" s="4"/>
    </row>
    <row r="4" ht="16.5" customHeight="1">
      <c r="A4" s="2">
        <v>44812.0</v>
      </c>
      <c r="B4" s="3">
        <f t="shared" si="1"/>
        <v>23</v>
      </c>
      <c r="C4" s="4" t="s">
        <v>5</v>
      </c>
      <c r="D4" s="4" t="s">
        <v>6</v>
      </c>
      <c r="E4" s="4"/>
      <c r="F4" s="1"/>
    </row>
    <row r="5" ht="16.5" customHeight="1">
      <c r="A5" s="5">
        <v>44825.0</v>
      </c>
      <c r="B5" s="6">
        <f t="shared" si="1"/>
        <v>36</v>
      </c>
      <c r="C5" s="1" t="s">
        <v>7</v>
      </c>
      <c r="D5" s="1" t="s">
        <v>8</v>
      </c>
    </row>
    <row r="6" ht="16.5" customHeight="1">
      <c r="A6" s="5">
        <v>44839.0</v>
      </c>
      <c r="B6" s="6">
        <f t="shared" si="1"/>
        <v>50</v>
      </c>
      <c r="C6" s="7" t="s">
        <v>9</v>
      </c>
      <c r="D6" s="1" t="s">
        <v>10</v>
      </c>
    </row>
    <row r="7" ht="16.5" customHeight="1">
      <c r="A7" s="5">
        <v>44853.0</v>
      </c>
      <c r="B7" s="6">
        <f t="shared" si="1"/>
        <v>64</v>
      </c>
      <c r="C7" s="7"/>
    </row>
    <row r="8" ht="16.5" customHeight="1">
      <c r="A8" s="5">
        <v>44860.0</v>
      </c>
      <c r="B8" s="6">
        <f t="shared" si="1"/>
        <v>71</v>
      </c>
      <c r="C8" s="7" t="s">
        <v>11</v>
      </c>
      <c r="D8" s="1" t="s">
        <v>12</v>
      </c>
    </row>
    <row r="9" ht="16.5" customHeight="1">
      <c r="A9" s="5">
        <v>44874.0</v>
      </c>
      <c r="B9" s="6">
        <f t="shared" si="1"/>
        <v>85</v>
      </c>
      <c r="C9" s="1" t="s">
        <v>13</v>
      </c>
    </row>
    <row r="10" ht="16.5" customHeight="1">
      <c r="A10" s="8">
        <v>44881.0</v>
      </c>
      <c r="B10" s="6">
        <f t="shared" si="1"/>
        <v>92</v>
      </c>
      <c r="C10" s="9" t="s">
        <v>14</v>
      </c>
    </row>
    <row r="11">
      <c r="A11" s="8">
        <v>44900.0</v>
      </c>
      <c r="B11" s="6">
        <f t="shared" si="1"/>
        <v>111</v>
      </c>
      <c r="C11" s="9" t="s">
        <v>13</v>
      </c>
    </row>
    <row r="12">
      <c r="A12" s="5">
        <v>44953.0</v>
      </c>
      <c r="B12" s="6">
        <f t="shared" si="1"/>
        <v>164</v>
      </c>
      <c r="C12" s="9" t="s">
        <v>13</v>
      </c>
    </row>
    <row r="13">
      <c r="A13" s="5">
        <v>44959.0</v>
      </c>
      <c r="C13" s="9"/>
      <c r="D13" s="9" t="s">
        <v>15</v>
      </c>
    </row>
    <row r="14">
      <c r="A14" s="5">
        <v>44984.0</v>
      </c>
      <c r="B14" s="6">
        <f t="shared" ref="B14:B15" si="2">A14-$A$3</f>
        <v>195</v>
      </c>
      <c r="C14" s="9" t="s">
        <v>13</v>
      </c>
      <c r="D14" s="9" t="s">
        <v>16</v>
      </c>
    </row>
    <row r="15">
      <c r="A15" s="8">
        <v>45008.0</v>
      </c>
      <c r="B15" s="6">
        <f t="shared" si="2"/>
        <v>219</v>
      </c>
      <c r="C15" s="9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8" width="10.71"/>
    <col customWidth="1" min="9" max="9" width="2.71"/>
    <col customWidth="1" min="10" max="16" width="10.71"/>
    <col customWidth="1" min="17" max="17" width="3.14"/>
    <col customWidth="1" min="18" max="24" width="10.71"/>
    <col customWidth="1" min="25" max="27" width="8.86"/>
    <col customWidth="1" min="28" max="28" width="18.0"/>
    <col customWidth="1" min="29" max="29" width="17.0"/>
    <col customWidth="1" min="30" max="30" width="17.71"/>
    <col customWidth="1" min="31" max="31" width="13.29"/>
    <col customWidth="1" min="32" max="32" width="12.86"/>
    <col customWidth="1" min="33" max="43" width="8.86"/>
  </cols>
  <sheetData>
    <row r="1" ht="14.25" customHeight="1">
      <c r="A1" s="56"/>
      <c r="B1" s="38"/>
      <c r="C1" s="38"/>
      <c r="D1" s="38"/>
      <c r="E1" s="38"/>
      <c r="F1" s="38"/>
      <c r="G1" s="38"/>
      <c r="H1" s="38"/>
      <c r="I1" s="39"/>
      <c r="J1" s="38"/>
      <c r="K1" s="38"/>
      <c r="L1" s="38"/>
      <c r="M1" s="38"/>
      <c r="N1" s="38"/>
      <c r="O1" s="38"/>
      <c r="P1" s="38"/>
      <c r="Q1" s="39"/>
      <c r="R1" s="38"/>
      <c r="S1" s="52"/>
      <c r="T1" s="38"/>
      <c r="U1" s="38"/>
      <c r="V1" s="57"/>
      <c r="W1" s="57"/>
      <c r="X1" s="57"/>
      <c r="Y1" s="58"/>
      <c r="AA1" s="6" t="s">
        <v>60</v>
      </c>
      <c r="AB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83" t="s">
        <v>100</v>
      </c>
      <c r="G2" s="83" t="s">
        <v>101</v>
      </c>
      <c r="H2" s="83" t="s">
        <v>102</v>
      </c>
      <c r="I2" s="43"/>
      <c r="J2" s="41" t="s">
        <v>62</v>
      </c>
      <c r="K2" s="41" t="s">
        <v>63</v>
      </c>
      <c r="L2" s="41" t="s">
        <v>64</v>
      </c>
      <c r="M2" s="41" t="s">
        <v>65</v>
      </c>
      <c r="N2" s="83" t="s">
        <v>103</v>
      </c>
      <c r="O2" s="83" t="s">
        <v>104</v>
      </c>
      <c r="P2" s="83" t="s">
        <v>105</v>
      </c>
      <c r="Q2" s="43"/>
      <c r="R2" s="41" t="s">
        <v>50</v>
      </c>
      <c r="S2" s="41" t="s">
        <v>51</v>
      </c>
      <c r="T2" s="41" t="s">
        <v>52</v>
      </c>
      <c r="U2" s="41" t="s">
        <v>53</v>
      </c>
      <c r="V2" s="83" t="s">
        <v>106</v>
      </c>
      <c r="W2" s="83" t="s">
        <v>107</v>
      </c>
      <c r="X2" s="83" t="s">
        <v>108</v>
      </c>
      <c r="Y2" s="60"/>
      <c r="Z2" s="42"/>
      <c r="AB2" s="21" t="s">
        <v>30</v>
      </c>
      <c r="AC2" s="21" t="s">
        <v>39</v>
      </c>
      <c r="AD2" s="21" t="s">
        <v>40</v>
      </c>
      <c r="AE2" s="20"/>
      <c r="AF2" s="20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</row>
    <row r="3" ht="14.25" customHeight="1">
      <c r="B3" s="44">
        <v>32.08</v>
      </c>
      <c r="C3" s="44">
        <v>39.51</v>
      </c>
      <c r="D3" s="44">
        <v>39.09</v>
      </c>
      <c r="E3" s="44">
        <v>38.22</v>
      </c>
      <c r="F3" s="44">
        <v>40.53</v>
      </c>
      <c r="G3" s="44">
        <v>40.31</v>
      </c>
      <c r="H3" s="44">
        <v>37.73</v>
      </c>
      <c r="I3" s="46"/>
      <c r="J3" s="44">
        <v>41.48</v>
      </c>
      <c r="K3" s="44">
        <v>31.8</v>
      </c>
      <c r="L3" s="44">
        <v>34.93</v>
      </c>
      <c r="M3" s="44">
        <v>37.25</v>
      </c>
      <c r="N3" s="44">
        <v>38.14</v>
      </c>
      <c r="O3" s="44">
        <v>39.26</v>
      </c>
      <c r="P3" s="44">
        <v>37.08</v>
      </c>
      <c r="Q3" s="46"/>
      <c r="R3" s="44">
        <v>35.58</v>
      </c>
      <c r="S3" s="44">
        <v>32.64</v>
      </c>
      <c r="T3" s="44">
        <v>27.57</v>
      </c>
      <c r="U3" s="44">
        <v>34.35</v>
      </c>
      <c r="V3" s="44">
        <v>28.98</v>
      </c>
      <c r="W3" s="44">
        <v>37.58</v>
      </c>
      <c r="X3" s="44">
        <v>33.65</v>
      </c>
      <c r="Y3" s="61"/>
      <c r="AA3" s="6" t="s">
        <v>31</v>
      </c>
      <c r="AB3" s="6">
        <f>AVERAGE(B$3:B$150)</f>
        <v>33.74633333</v>
      </c>
      <c r="AC3" s="6">
        <f>AVERAGE(J$3:J$100)</f>
        <v>28.26666667</v>
      </c>
      <c r="AD3" s="6">
        <f>AVERAGE(R3:R150)</f>
        <v>31.45175</v>
      </c>
    </row>
    <row r="4" ht="14.25" customHeight="1">
      <c r="B4" s="44">
        <v>37.95</v>
      </c>
      <c r="C4" s="44">
        <v>37.64</v>
      </c>
      <c r="D4" s="44">
        <v>38.1</v>
      </c>
      <c r="E4" s="44">
        <v>35.58</v>
      </c>
      <c r="F4" s="44">
        <v>38.54</v>
      </c>
      <c r="G4" s="44">
        <v>34.53</v>
      </c>
      <c r="H4" s="44">
        <v>39.96</v>
      </c>
      <c r="I4" s="46"/>
      <c r="J4" s="44">
        <v>28.08</v>
      </c>
      <c r="K4" s="44">
        <v>31.16</v>
      </c>
      <c r="L4" s="44">
        <v>36.05</v>
      </c>
      <c r="M4" s="44">
        <v>30.48</v>
      </c>
      <c r="N4" s="44">
        <v>38.97</v>
      </c>
      <c r="O4" s="44">
        <v>39.44</v>
      </c>
      <c r="P4" s="44">
        <v>34.62</v>
      </c>
      <c r="Q4" s="46"/>
      <c r="R4" s="44">
        <v>36.29</v>
      </c>
      <c r="S4" s="44">
        <v>28.21</v>
      </c>
      <c r="T4" s="44">
        <v>32.18</v>
      </c>
      <c r="U4" s="44">
        <v>30.14</v>
      </c>
      <c r="V4" s="44">
        <v>36.76</v>
      </c>
      <c r="W4" s="44">
        <v>31.44</v>
      </c>
      <c r="X4" s="44">
        <v>45.46</v>
      </c>
      <c r="Y4" s="61"/>
      <c r="AA4" s="6" t="s">
        <v>32</v>
      </c>
      <c r="AB4" s="6">
        <f>AVERAGE(C$3:C$150)</f>
        <v>35.03833333</v>
      </c>
      <c r="AC4" s="6">
        <f>AVERAGE(K$3:K$100)</f>
        <v>34.21071429</v>
      </c>
      <c r="AD4" s="6">
        <f>AVERAGE(S3:S150)</f>
        <v>27.66772727</v>
      </c>
    </row>
    <row r="5" ht="14.25" customHeight="1">
      <c r="B5" s="44">
        <v>25.55</v>
      </c>
      <c r="C5" s="44">
        <v>26.92</v>
      </c>
      <c r="D5" s="44">
        <v>30.19</v>
      </c>
      <c r="E5" s="44">
        <v>25.91</v>
      </c>
      <c r="F5" s="44">
        <v>33.68</v>
      </c>
      <c r="G5" s="44">
        <v>35.63</v>
      </c>
      <c r="H5" s="44">
        <v>29.18</v>
      </c>
      <c r="I5" s="46"/>
      <c r="J5" s="44">
        <v>30.72</v>
      </c>
      <c r="K5" s="44">
        <v>36.67</v>
      </c>
      <c r="L5" s="44">
        <v>28.16</v>
      </c>
      <c r="M5" s="44">
        <v>34.65</v>
      </c>
      <c r="N5" s="44">
        <v>34.65</v>
      </c>
      <c r="O5" s="44">
        <v>32.97</v>
      </c>
      <c r="P5" s="44">
        <v>33.14</v>
      </c>
      <c r="Q5" s="46"/>
      <c r="R5" s="44">
        <v>26.13</v>
      </c>
      <c r="S5" s="44">
        <v>37.89</v>
      </c>
      <c r="T5" s="44">
        <v>35.32</v>
      </c>
      <c r="U5" s="44">
        <v>23.99</v>
      </c>
      <c r="V5" s="44">
        <v>34.55</v>
      </c>
      <c r="W5" s="44">
        <v>30.02</v>
      </c>
      <c r="X5" s="44">
        <v>43.78</v>
      </c>
      <c r="Y5" s="61"/>
      <c r="AA5" s="6" t="s">
        <v>33</v>
      </c>
      <c r="AB5" s="6">
        <f>AVERAGE(D$3:D$150)</f>
        <v>33.75137931</v>
      </c>
      <c r="AC5" s="6">
        <f>AVERAGE(L$3:L$100)</f>
        <v>34.58548387</v>
      </c>
      <c r="AD5" s="6">
        <f>AVERAGE(T3:T150)</f>
        <v>29.67233333</v>
      </c>
    </row>
    <row r="6" ht="14.25" customHeight="1">
      <c r="B6" s="77">
        <v>39.11</v>
      </c>
      <c r="C6" s="77">
        <v>34.63</v>
      </c>
      <c r="D6" s="77">
        <v>29.67</v>
      </c>
      <c r="E6" s="77">
        <v>34.72</v>
      </c>
      <c r="F6" s="77">
        <v>38.64</v>
      </c>
      <c r="G6" s="77">
        <v>31.62</v>
      </c>
      <c r="H6" s="77">
        <v>34.1</v>
      </c>
      <c r="I6" s="79"/>
      <c r="J6" s="77">
        <v>26.54</v>
      </c>
      <c r="K6" s="77">
        <v>24.62</v>
      </c>
      <c r="L6" s="77">
        <v>27.08</v>
      </c>
      <c r="M6" s="77">
        <v>33.52</v>
      </c>
      <c r="N6" s="77">
        <v>37.24</v>
      </c>
      <c r="O6" s="77">
        <v>32.97</v>
      </c>
      <c r="P6" s="77">
        <v>41.25</v>
      </c>
      <c r="Q6" s="79"/>
      <c r="R6" s="77">
        <v>39.74</v>
      </c>
      <c r="S6" s="77">
        <v>37.31</v>
      </c>
      <c r="T6" s="77">
        <v>22.11</v>
      </c>
      <c r="U6" s="77">
        <v>34.82</v>
      </c>
      <c r="V6" s="77">
        <v>35.16</v>
      </c>
      <c r="W6" s="77">
        <v>39.62</v>
      </c>
      <c r="X6" s="77">
        <v>36.8</v>
      </c>
      <c r="Y6" s="61"/>
      <c r="AA6" s="6" t="s">
        <v>34</v>
      </c>
      <c r="AB6" s="6">
        <f>AVERAGE(E$3:E$150)</f>
        <v>32.313</v>
      </c>
      <c r="AC6" s="6">
        <f>AVERAGE(M$3:M$100)</f>
        <v>33.87212121</v>
      </c>
      <c r="AD6" s="6">
        <f>AVERAGE(U$3:U150)</f>
        <v>27.45266667</v>
      </c>
    </row>
    <row r="7" ht="14.25" customHeight="1">
      <c r="B7" s="44">
        <v>36.04</v>
      </c>
      <c r="C7" s="44">
        <v>19.16</v>
      </c>
      <c r="D7" s="44">
        <v>41.88</v>
      </c>
      <c r="E7" s="44">
        <v>33.98</v>
      </c>
      <c r="F7" s="44">
        <v>45.58</v>
      </c>
      <c r="G7" s="44">
        <v>33.94</v>
      </c>
      <c r="H7" s="44">
        <v>44.82</v>
      </c>
      <c r="I7" s="46"/>
      <c r="J7" s="44">
        <v>29.63</v>
      </c>
      <c r="K7" s="44">
        <v>42.46</v>
      </c>
      <c r="L7" s="44">
        <v>29.32</v>
      </c>
      <c r="M7" s="44">
        <v>40.33</v>
      </c>
      <c r="N7" s="44">
        <v>40.25</v>
      </c>
      <c r="O7" s="44">
        <v>39.6</v>
      </c>
      <c r="P7" s="44">
        <v>37.86</v>
      </c>
      <c r="Q7" s="46"/>
      <c r="R7" s="44">
        <v>42.64</v>
      </c>
      <c r="S7" s="44">
        <v>26.49</v>
      </c>
      <c r="T7" s="44">
        <v>44.85</v>
      </c>
      <c r="U7" s="44">
        <v>34.68</v>
      </c>
      <c r="V7" s="44">
        <v>41.1</v>
      </c>
      <c r="W7" s="44">
        <v>38.77</v>
      </c>
      <c r="X7" s="44">
        <v>39.1</v>
      </c>
      <c r="Y7" s="61"/>
      <c r="AA7" s="6" t="s">
        <v>35</v>
      </c>
      <c r="AB7" s="6">
        <f>AVERAGE(F$3:F$150)</f>
        <v>36.16891892</v>
      </c>
      <c r="AC7" s="6">
        <f>AVERAGE(N$3:N$100)</f>
        <v>36.83486486</v>
      </c>
      <c r="AD7" s="6">
        <f>AVERAGE(V$3:V151)</f>
        <v>35.22555556</v>
      </c>
    </row>
    <row r="8" ht="14.25" customHeight="1">
      <c r="B8" s="44">
        <v>39.5</v>
      </c>
      <c r="C8" s="44">
        <v>43.43</v>
      </c>
      <c r="D8" s="44">
        <v>46.42</v>
      </c>
      <c r="E8" s="44">
        <v>24.76</v>
      </c>
      <c r="F8" s="44">
        <v>30.65</v>
      </c>
      <c r="G8" s="44">
        <v>45.77</v>
      </c>
      <c r="H8" s="44">
        <v>36.36</v>
      </c>
      <c r="I8" s="46"/>
      <c r="J8" s="44">
        <v>38.05</v>
      </c>
      <c r="K8" s="44">
        <v>47.0</v>
      </c>
      <c r="L8" s="44">
        <v>27.93</v>
      </c>
      <c r="M8" s="44">
        <v>41.62</v>
      </c>
      <c r="N8" s="44">
        <v>39.22</v>
      </c>
      <c r="O8" s="44">
        <v>44.74</v>
      </c>
      <c r="P8" s="44">
        <v>40.83</v>
      </c>
      <c r="Q8" s="46"/>
      <c r="R8" s="44">
        <v>9.61</v>
      </c>
      <c r="S8" s="44">
        <v>39.11</v>
      </c>
      <c r="T8" s="44">
        <v>34.75</v>
      </c>
      <c r="U8" s="44">
        <v>33.18</v>
      </c>
      <c r="V8" s="44">
        <v>33.64</v>
      </c>
      <c r="W8" s="44">
        <v>41.82</v>
      </c>
      <c r="X8" s="44">
        <v>41.24</v>
      </c>
      <c r="Y8" s="61"/>
      <c r="AA8" s="56" t="s">
        <v>36</v>
      </c>
      <c r="AB8" s="6">
        <f>AVERAGE(G$3:G$150)</f>
        <v>36.60324324</v>
      </c>
      <c r="AC8" s="6">
        <f>AVERAGE(O$3:O$100)</f>
        <v>37.23447368</v>
      </c>
      <c r="AD8" s="6">
        <f>AVERAGE(W$3:W152)</f>
        <v>35.89540541</v>
      </c>
    </row>
    <row r="9" ht="14.25" customHeight="1">
      <c r="B9" s="44">
        <v>36.6</v>
      </c>
      <c r="C9" s="44">
        <v>38.01</v>
      </c>
      <c r="D9" s="44">
        <v>40.88</v>
      </c>
      <c r="E9" s="44">
        <v>33.59</v>
      </c>
      <c r="F9" s="44">
        <v>45.69</v>
      </c>
      <c r="G9" s="44">
        <v>40.74</v>
      </c>
      <c r="H9" s="44">
        <v>31.26</v>
      </c>
      <c r="I9" s="46"/>
      <c r="J9" s="44">
        <v>38.25</v>
      </c>
      <c r="K9" s="44">
        <v>45.89</v>
      </c>
      <c r="L9" s="44">
        <v>41.16</v>
      </c>
      <c r="M9" s="44">
        <v>33.29</v>
      </c>
      <c r="N9" s="44">
        <v>42.94</v>
      </c>
      <c r="O9" s="44">
        <v>39.55</v>
      </c>
      <c r="P9" s="44">
        <v>42.5</v>
      </c>
      <c r="Q9" s="46"/>
      <c r="R9" s="44">
        <v>43.04</v>
      </c>
      <c r="S9" s="44">
        <v>40.93</v>
      </c>
      <c r="T9" s="44">
        <v>33.25</v>
      </c>
      <c r="U9" s="44">
        <v>36.81</v>
      </c>
      <c r="V9" s="44">
        <v>45.21</v>
      </c>
      <c r="W9" s="44">
        <v>38.46</v>
      </c>
      <c r="X9" s="44">
        <v>30.35</v>
      </c>
      <c r="Y9" s="61"/>
      <c r="AA9" s="56" t="s">
        <v>37</v>
      </c>
      <c r="AB9" s="6">
        <f>AVERAGE(H$3:H$150)</f>
        <v>34.14810811</v>
      </c>
      <c r="AC9" s="6">
        <f>AVERAGE(P$3:P$100)</f>
        <v>37.04756757</v>
      </c>
      <c r="AD9" s="6">
        <f>AVERAGE(X$3:X153)</f>
        <v>36.49459459</v>
      </c>
    </row>
    <row r="10" ht="14.25" customHeight="1">
      <c r="B10" s="44">
        <v>38.12</v>
      </c>
      <c r="C10" s="44">
        <v>39.79</v>
      </c>
      <c r="D10" s="44">
        <v>42.03</v>
      </c>
      <c r="E10" s="44">
        <v>33.64</v>
      </c>
      <c r="F10" s="44">
        <v>29.88</v>
      </c>
      <c r="G10" s="44">
        <v>39.29</v>
      </c>
      <c r="H10" s="44">
        <v>32.98</v>
      </c>
      <c r="I10" s="46"/>
      <c r="J10" s="44">
        <v>43.41</v>
      </c>
      <c r="K10" s="44">
        <v>30.84</v>
      </c>
      <c r="L10" s="44">
        <v>40.69</v>
      </c>
      <c r="M10" s="44">
        <v>36.9</v>
      </c>
      <c r="N10" s="44">
        <v>41.54</v>
      </c>
      <c r="O10" s="44">
        <v>39.59</v>
      </c>
      <c r="P10" s="44">
        <v>26.92</v>
      </c>
      <c r="Q10" s="46"/>
      <c r="R10" s="44">
        <v>41.31</v>
      </c>
      <c r="S10" s="44">
        <v>35.74</v>
      </c>
      <c r="T10" s="44">
        <v>35.28</v>
      </c>
      <c r="U10" s="44">
        <v>19.72</v>
      </c>
      <c r="V10" s="44">
        <v>39.61</v>
      </c>
      <c r="W10" s="44">
        <v>36.25</v>
      </c>
      <c r="X10" s="44">
        <v>32.18</v>
      </c>
      <c r="Y10" s="61"/>
      <c r="AA10" s="48" t="s">
        <v>66</v>
      </c>
      <c r="AB10" s="48">
        <f t="shared" ref="AB10:AD10" si="1">AVERAGE(AB3:AB9)</f>
        <v>34.53847375</v>
      </c>
      <c r="AC10" s="48">
        <f t="shared" si="1"/>
        <v>34.57884174</v>
      </c>
      <c r="AD10" s="48">
        <f t="shared" si="1"/>
        <v>31.98000469</v>
      </c>
    </row>
    <row r="11" ht="14.25" customHeight="1">
      <c r="B11" s="44">
        <v>27.58</v>
      </c>
      <c r="C11" s="44">
        <v>47.13</v>
      </c>
      <c r="D11" s="44">
        <v>40.3</v>
      </c>
      <c r="E11" s="44">
        <v>29.1</v>
      </c>
      <c r="F11" s="44">
        <v>44.86</v>
      </c>
      <c r="G11" s="44">
        <v>44.65</v>
      </c>
      <c r="H11" s="44">
        <v>40.19</v>
      </c>
      <c r="I11" s="46"/>
      <c r="J11" s="44">
        <v>19.68</v>
      </c>
      <c r="K11" s="44">
        <v>35.14</v>
      </c>
      <c r="L11" s="44">
        <v>37.32</v>
      </c>
      <c r="M11" s="44">
        <v>39.49</v>
      </c>
      <c r="N11" s="44">
        <v>36.54</v>
      </c>
      <c r="O11" s="44">
        <v>36.52</v>
      </c>
      <c r="P11" s="44">
        <v>30.54</v>
      </c>
      <c r="Q11" s="46"/>
      <c r="R11" s="44">
        <v>33.25</v>
      </c>
      <c r="S11" s="44">
        <v>31.18</v>
      </c>
      <c r="T11" s="44">
        <v>20.07</v>
      </c>
      <c r="U11" s="44">
        <v>35.87</v>
      </c>
      <c r="V11" s="44">
        <v>31.2</v>
      </c>
      <c r="W11" s="44">
        <v>33.95</v>
      </c>
      <c r="X11" s="44">
        <v>43.39</v>
      </c>
      <c r="Y11" s="61"/>
      <c r="AA11" s="48" t="s">
        <v>67</v>
      </c>
      <c r="AB11" s="48">
        <f t="shared" ref="AB11:AD11" si="2">STDEV(AB3:AB9)/SQRT(4)</f>
        <v>0.7506554623</v>
      </c>
      <c r="AC11" s="48">
        <f t="shared" si="2"/>
        <v>1.564118476</v>
      </c>
      <c r="AD11" s="48">
        <f t="shared" si="2"/>
        <v>1.946604002</v>
      </c>
      <c r="AE11" s="47"/>
    </row>
    <row r="12" ht="14.25" customHeight="1">
      <c r="B12" s="44">
        <v>39.42</v>
      </c>
      <c r="C12" s="44">
        <v>28.66</v>
      </c>
      <c r="D12" s="44">
        <v>16.25</v>
      </c>
      <c r="E12" s="44">
        <v>35.9</v>
      </c>
      <c r="F12" s="44">
        <v>27.49</v>
      </c>
      <c r="G12" s="44">
        <v>37.83</v>
      </c>
      <c r="H12" s="44">
        <v>26.61</v>
      </c>
      <c r="I12" s="46"/>
      <c r="J12" s="44">
        <v>20.05</v>
      </c>
      <c r="K12" s="44">
        <v>37.41</v>
      </c>
      <c r="L12" s="44">
        <v>21.51</v>
      </c>
      <c r="M12" s="44">
        <v>32.94</v>
      </c>
      <c r="N12" s="44">
        <v>40.89</v>
      </c>
      <c r="O12" s="44">
        <v>39.87</v>
      </c>
      <c r="P12" s="44">
        <v>32.64</v>
      </c>
      <c r="Q12" s="46"/>
      <c r="R12" s="44">
        <v>36.14</v>
      </c>
      <c r="S12" s="44">
        <v>9.4</v>
      </c>
      <c r="T12" s="44">
        <v>35.66</v>
      </c>
      <c r="U12" s="44">
        <v>27.77</v>
      </c>
      <c r="V12" s="44">
        <v>26.26</v>
      </c>
      <c r="W12" s="44">
        <v>19.55</v>
      </c>
      <c r="X12" s="44">
        <v>31.12</v>
      </c>
      <c r="Y12" s="61"/>
      <c r="AE12" s="47"/>
    </row>
    <row r="13" ht="14.25" customHeight="1">
      <c r="B13" s="44">
        <v>26.06</v>
      </c>
      <c r="C13" s="44">
        <v>40.43</v>
      </c>
      <c r="D13" s="44">
        <v>24.19</v>
      </c>
      <c r="E13" s="44">
        <v>34.53</v>
      </c>
      <c r="F13" s="44">
        <v>41.11</v>
      </c>
      <c r="G13" s="44">
        <v>34.5</v>
      </c>
      <c r="H13" s="44">
        <v>36.0</v>
      </c>
      <c r="I13" s="46"/>
      <c r="J13" s="44">
        <v>30.89</v>
      </c>
      <c r="K13" s="44">
        <v>30.58</v>
      </c>
      <c r="L13" s="44">
        <v>34.21</v>
      </c>
      <c r="M13" s="44">
        <v>36.96</v>
      </c>
      <c r="N13" s="44">
        <v>39.2</v>
      </c>
      <c r="O13" s="44">
        <v>29.99</v>
      </c>
      <c r="P13" s="44">
        <v>45.04</v>
      </c>
      <c r="Q13" s="46"/>
      <c r="R13" s="44">
        <v>31.02</v>
      </c>
      <c r="S13" s="44">
        <v>24.88</v>
      </c>
      <c r="T13" s="44">
        <v>26.63</v>
      </c>
      <c r="U13" s="44">
        <v>35.84</v>
      </c>
      <c r="V13" s="44">
        <v>43.2</v>
      </c>
      <c r="W13" s="44">
        <v>42.13</v>
      </c>
      <c r="X13" s="44">
        <v>43.14</v>
      </c>
      <c r="Y13" s="61"/>
      <c r="AA13" s="6" t="s">
        <v>68</v>
      </c>
      <c r="AB13" s="6">
        <f>MIN(B3:H325)</f>
        <v>14.86</v>
      </c>
      <c r="AC13" s="6">
        <f>MIN(J3:P325)</f>
        <v>9.72</v>
      </c>
      <c r="AD13" s="6">
        <f>MIN(R3:X325)</f>
        <v>9.4</v>
      </c>
    </row>
    <row r="14" ht="14.25" customHeight="1">
      <c r="B14" s="44">
        <v>44.1</v>
      </c>
      <c r="C14" s="44">
        <v>46.23</v>
      </c>
      <c r="D14" s="44">
        <v>45.39</v>
      </c>
      <c r="E14" s="44">
        <v>27.53</v>
      </c>
      <c r="F14" s="44">
        <v>42.84</v>
      </c>
      <c r="G14" s="44">
        <v>41.71</v>
      </c>
      <c r="H14" s="44">
        <v>26.59</v>
      </c>
      <c r="I14" s="46"/>
      <c r="J14" s="44">
        <v>36.56</v>
      </c>
      <c r="K14" s="44">
        <v>32.94</v>
      </c>
      <c r="L14" s="44">
        <v>32.75</v>
      </c>
      <c r="M14" s="44">
        <v>41.48</v>
      </c>
      <c r="N14" s="44">
        <v>40.88</v>
      </c>
      <c r="O14" s="44">
        <v>39.5</v>
      </c>
      <c r="P14" s="44">
        <v>45.43</v>
      </c>
      <c r="Q14" s="46"/>
      <c r="R14" s="44">
        <v>37.33</v>
      </c>
      <c r="S14" s="44">
        <v>30.65</v>
      </c>
      <c r="T14" s="44">
        <v>31.67</v>
      </c>
      <c r="U14" s="44">
        <v>12.92</v>
      </c>
      <c r="V14" s="44">
        <v>38.46</v>
      </c>
      <c r="W14" s="44">
        <v>43.97</v>
      </c>
      <c r="X14" s="44">
        <v>46.77</v>
      </c>
      <c r="Y14" s="61"/>
      <c r="AA14" s="6" t="s">
        <v>69</v>
      </c>
      <c r="AB14" s="6">
        <f>MAX(B4:H326)</f>
        <v>49.82</v>
      </c>
      <c r="AC14" s="6">
        <f>MAX(J3:P325)</f>
        <v>47</v>
      </c>
      <c r="AD14" s="6">
        <f>MAX(R3:X325)</f>
        <v>47.17</v>
      </c>
    </row>
    <row r="15" ht="14.25" customHeight="1">
      <c r="B15" s="44">
        <v>39.46</v>
      </c>
      <c r="C15" s="44">
        <v>22.36</v>
      </c>
      <c r="D15" s="44">
        <v>32.43</v>
      </c>
      <c r="E15" s="44">
        <v>32.61</v>
      </c>
      <c r="F15" s="44">
        <v>38.22</v>
      </c>
      <c r="G15" s="44">
        <v>24.96</v>
      </c>
      <c r="H15" s="44">
        <v>34.29</v>
      </c>
      <c r="I15" s="46"/>
      <c r="J15" s="44">
        <v>24.78</v>
      </c>
      <c r="K15" s="44">
        <v>39.27</v>
      </c>
      <c r="L15" s="44">
        <v>37.81</v>
      </c>
      <c r="M15" s="44">
        <v>40.84</v>
      </c>
      <c r="N15" s="44">
        <v>42.57</v>
      </c>
      <c r="O15" s="44">
        <v>39.42</v>
      </c>
      <c r="P15" s="44">
        <v>39.69</v>
      </c>
      <c r="Q15" s="46"/>
      <c r="R15" s="44">
        <v>41.34</v>
      </c>
      <c r="S15" s="44">
        <v>27.62</v>
      </c>
      <c r="T15" s="44">
        <v>39.2</v>
      </c>
      <c r="U15" s="44">
        <v>26.43</v>
      </c>
      <c r="V15" s="44">
        <v>29.62</v>
      </c>
      <c r="W15" s="44">
        <v>41.52</v>
      </c>
      <c r="X15" s="44">
        <v>38.11</v>
      </c>
      <c r="Y15" s="61"/>
      <c r="AA15" s="1" t="s">
        <v>109</v>
      </c>
      <c r="AB15" s="6">
        <f>MEDIAN(B3:H252)</f>
        <v>36.02</v>
      </c>
      <c r="AC15" s="6">
        <f>MEDIAN(J3:P252)</f>
        <v>36.72</v>
      </c>
      <c r="AD15" s="6">
        <f>MEDIAN(P3:R19)</f>
        <v>37.595</v>
      </c>
    </row>
    <row r="16" ht="14.25" customHeight="1">
      <c r="B16" s="44">
        <v>32.58</v>
      </c>
      <c r="C16" s="44">
        <v>36.98</v>
      </c>
      <c r="D16" s="44">
        <v>26.4</v>
      </c>
      <c r="E16" s="44">
        <v>38.91</v>
      </c>
      <c r="F16" s="44">
        <v>40.94</v>
      </c>
      <c r="G16" s="44">
        <v>37.6</v>
      </c>
      <c r="H16" s="44">
        <v>30.42</v>
      </c>
      <c r="I16" s="46"/>
      <c r="J16" s="44">
        <v>27.09</v>
      </c>
      <c r="K16" s="44">
        <v>15.01</v>
      </c>
      <c r="L16" s="44">
        <v>40.77</v>
      </c>
      <c r="M16" s="44">
        <v>31.63</v>
      </c>
      <c r="N16" s="44">
        <v>43.26</v>
      </c>
      <c r="O16" s="44">
        <v>33.76</v>
      </c>
      <c r="P16" s="44">
        <v>23.87</v>
      </c>
      <c r="Q16" s="46"/>
      <c r="R16" s="44">
        <v>38.89</v>
      </c>
      <c r="S16" s="44">
        <v>25.44</v>
      </c>
      <c r="T16" s="44">
        <v>23.62</v>
      </c>
      <c r="U16" s="44">
        <v>27.63</v>
      </c>
      <c r="V16" s="44">
        <v>45.42</v>
      </c>
      <c r="W16" s="44">
        <v>38.78</v>
      </c>
      <c r="X16" s="44">
        <v>26.36</v>
      </c>
      <c r="Y16" s="61"/>
    </row>
    <row r="17" ht="14.25" customHeight="1">
      <c r="B17" s="44">
        <v>38.2</v>
      </c>
      <c r="C17" s="44">
        <v>32.22</v>
      </c>
      <c r="D17" s="44">
        <v>36.32</v>
      </c>
      <c r="E17" s="44">
        <v>47.13</v>
      </c>
      <c r="F17" s="44">
        <v>39.04</v>
      </c>
      <c r="G17" s="44">
        <v>38.87</v>
      </c>
      <c r="H17" s="44">
        <v>22.77</v>
      </c>
      <c r="I17" s="46"/>
      <c r="J17" s="44">
        <v>9.72</v>
      </c>
      <c r="K17" s="44">
        <v>38.19</v>
      </c>
      <c r="L17" s="44">
        <v>31.44</v>
      </c>
      <c r="M17" s="44">
        <v>40.2</v>
      </c>
      <c r="N17" s="44">
        <v>43.11</v>
      </c>
      <c r="O17" s="44">
        <v>41.44</v>
      </c>
      <c r="P17" s="44">
        <v>42.11</v>
      </c>
      <c r="Q17" s="46"/>
      <c r="R17" s="44">
        <v>29.37</v>
      </c>
      <c r="S17" s="44">
        <v>26.07</v>
      </c>
      <c r="T17" s="44">
        <v>37.33</v>
      </c>
      <c r="U17" s="44">
        <v>37.64</v>
      </c>
      <c r="V17" s="44">
        <v>39.25</v>
      </c>
      <c r="W17" s="44">
        <v>30.92</v>
      </c>
      <c r="X17" s="44">
        <v>37.16</v>
      </c>
      <c r="Y17" s="61"/>
    </row>
    <row r="18" ht="14.25" customHeight="1">
      <c r="B18" s="44">
        <v>32.7</v>
      </c>
      <c r="C18" s="44">
        <v>37.49</v>
      </c>
      <c r="D18" s="44">
        <v>44.34</v>
      </c>
      <c r="E18" s="44">
        <v>45.63</v>
      </c>
      <c r="F18" s="44">
        <v>34.2</v>
      </c>
      <c r="G18" s="44">
        <v>38.57</v>
      </c>
      <c r="H18" s="44">
        <v>24.24</v>
      </c>
      <c r="I18" s="46"/>
      <c r="J18" s="44">
        <v>20.21</v>
      </c>
      <c r="K18" s="44">
        <v>42.41</v>
      </c>
      <c r="L18" s="44">
        <v>43.27</v>
      </c>
      <c r="M18" s="44">
        <v>36.49</v>
      </c>
      <c r="N18" s="44">
        <v>37.74</v>
      </c>
      <c r="O18" s="44">
        <v>34.14</v>
      </c>
      <c r="P18" s="44">
        <v>39.03</v>
      </c>
      <c r="Q18" s="46"/>
      <c r="R18" s="44">
        <v>39.95</v>
      </c>
      <c r="S18" s="44">
        <v>27.05</v>
      </c>
      <c r="T18" s="44">
        <v>15.21</v>
      </c>
      <c r="U18" s="44">
        <v>33.98</v>
      </c>
      <c r="V18" s="44">
        <v>37.45</v>
      </c>
      <c r="W18" s="44">
        <v>40.78</v>
      </c>
      <c r="X18" s="44">
        <v>42.8</v>
      </c>
      <c r="Y18" s="61"/>
    </row>
    <row r="19" ht="14.25" customHeight="1">
      <c r="B19" s="44">
        <v>40.72</v>
      </c>
      <c r="C19" s="44">
        <v>37.48</v>
      </c>
      <c r="D19" s="44">
        <v>15.47</v>
      </c>
      <c r="E19" s="44">
        <v>22.75</v>
      </c>
      <c r="F19" s="44">
        <v>36.22</v>
      </c>
      <c r="G19" s="44">
        <v>22.87</v>
      </c>
      <c r="H19" s="44">
        <v>47.55</v>
      </c>
      <c r="I19" s="46"/>
      <c r="J19" s="44">
        <v>9.8</v>
      </c>
      <c r="K19" s="44">
        <v>37.09</v>
      </c>
      <c r="L19" s="44">
        <v>41.46</v>
      </c>
      <c r="M19" s="44">
        <v>22.66</v>
      </c>
      <c r="N19" s="44">
        <v>30.6</v>
      </c>
      <c r="O19" s="44">
        <v>35.18</v>
      </c>
      <c r="P19" s="44">
        <v>39.89</v>
      </c>
      <c r="Q19" s="46"/>
      <c r="R19" s="44">
        <v>26.13</v>
      </c>
      <c r="S19" s="44">
        <v>19.73</v>
      </c>
      <c r="T19" s="44">
        <v>10.19</v>
      </c>
      <c r="U19" s="44">
        <v>31.26</v>
      </c>
      <c r="V19" s="44">
        <v>35.0</v>
      </c>
      <c r="W19" s="44">
        <v>38.04</v>
      </c>
      <c r="X19" s="44">
        <v>40.31</v>
      </c>
      <c r="Y19" s="60"/>
      <c r="Z19" s="50"/>
      <c r="AE19" s="48"/>
    </row>
    <row r="20" ht="14.25" customHeight="1">
      <c r="B20" s="44">
        <v>30.48</v>
      </c>
      <c r="C20" s="44">
        <v>49.32</v>
      </c>
      <c r="D20" s="44">
        <v>47.06</v>
      </c>
      <c r="E20" s="44">
        <v>40.0</v>
      </c>
      <c r="F20" s="44">
        <v>39.17</v>
      </c>
      <c r="G20" s="44">
        <v>31.28</v>
      </c>
      <c r="H20" s="44">
        <v>41.08</v>
      </c>
      <c r="I20" s="46"/>
      <c r="J20" s="44">
        <v>10.57</v>
      </c>
      <c r="K20" s="44">
        <v>36.41</v>
      </c>
      <c r="L20" s="44">
        <v>32.37</v>
      </c>
      <c r="M20" s="44">
        <v>37.71</v>
      </c>
      <c r="N20" s="44">
        <v>38.14</v>
      </c>
      <c r="O20" s="44">
        <v>32.33</v>
      </c>
      <c r="P20" s="44">
        <v>37.29</v>
      </c>
      <c r="Q20" s="46"/>
      <c r="R20" s="44">
        <v>39.93</v>
      </c>
      <c r="S20" s="44">
        <v>33.02</v>
      </c>
      <c r="T20" s="44">
        <v>39.8</v>
      </c>
      <c r="U20" s="44">
        <v>14.57</v>
      </c>
      <c r="V20" s="44">
        <v>26.96</v>
      </c>
      <c r="W20" s="44">
        <v>45.66</v>
      </c>
      <c r="X20" s="44">
        <v>47.17</v>
      </c>
      <c r="Y20" s="61"/>
      <c r="AB20" s="21"/>
      <c r="AC20" s="21"/>
      <c r="AD20" s="21"/>
      <c r="AE20" s="48"/>
    </row>
    <row r="21" ht="14.25" customHeight="1">
      <c r="B21" s="44">
        <v>36.87</v>
      </c>
      <c r="C21" s="44">
        <v>41.3</v>
      </c>
      <c r="D21" s="44">
        <v>24.61</v>
      </c>
      <c r="E21" s="44">
        <v>32.98</v>
      </c>
      <c r="F21" s="44">
        <v>30.7</v>
      </c>
      <c r="G21" s="44">
        <v>36.52</v>
      </c>
      <c r="H21" s="44">
        <v>41.01</v>
      </c>
      <c r="I21" s="46"/>
      <c r="J21" s="44">
        <v>33.08</v>
      </c>
      <c r="K21" s="44">
        <v>26.74</v>
      </c>
      <c r="L21" s="44">
        <v>41.27</v>
      </c>
      <c r="M21" s="44">
        <v>38.96</v>
      </c>
      <c r="N21" s="44">
        <v>35.56</v>
      </c>
      <c r="O21" s="44">
        <v>38.76</v>
      </c>
      <c r="P21" s="44">
        <v>40.15</v>
      </c>
      <c r="Q21" s="46"/>
      <c r="R21" s="44">
        <v>30.81</v>
      </c>
      <c r="S21" s="44">
        <v>28.08</v>
      </c>
      <c r="T21" s="44">
        <v>37.52</v>
      </c>
      <c r="U21" s="44">
        <v>24.68</v>
      </c>
      <c r="V21" s="44">
        <v>38.83</v>
      </c>
      <c r="W21" s="44">
        <v>31.02</v>
      </c>
      <c r="X21" s="44">
        <v>30.49</v>
      </c>
      <c r="Y21" s="61"/>
      <c r="Z21" s="6" t="s">
        <v>72</v>
      </c>
    </row>
    <row r="22" ht="14.25" customHeight="1">
      <c r="B22" s="44">
        <v>29.61</v>
      </c>
      <c r="C22" s="44">
        <v>34.02</v>
      </c>
      <c r="D22" s="44">
        <v>32.65</v>
      </c>
      <c r="E22" s="44">
        <v>33.36</v>
      </c>
      <c r="F22" s="44">
        <v>39.82</v>
      </c>
      <c r="G22" s="44">
        <v>41.99</v>
      </c>
      <c r="H22" s="44">
        <v>33.84</v>
      </c>
      <c r="I22" s="46"/>
      <c r="J22" s="44">
        <v>32.08</v>
      </c>
      <c r="K22" s="44">
        <v>35.04</v>
      </c>
      <c r="L22" s="44">
        <v>40.24</v>
      </c>
      <c r="M22" s="44">
        <v>37.72</v>
      </c>
      <c r="N22" s="44">
        <v>33.7</v>
      </c>
      <c r="O22" s="44">
        <v>41.44</v>
      </c>
      <c r="P22" s="44">
        <v>34.5</v>
      </c>
      <c r="Q22" s="46"/>
      <c r="R22" s="44">
        <v>35.89</v>
      </c>
      <c r="S22" s="44">
        <v>18.6</v>
      </c>
      <c r="T22" s="44">
        <v>23.06</v>
      </c>
      <c r="U22" s="44">
        <v>20.21</v>
      </c>
      <c r="V22" s="44">
        <v>31.59</v>
      </c>
      <c r="W22" s="44">
        <v>34.61</v>
      </c>
      <c r="X22" s="44">
        <v>31.43</v>
      </c>
      <c r="Y22" s="61"/>
      <c r="AB22" s="21" t="s">
        <v>30</v>
      </c>
      <c r="AC22" s="21" t="s">
        <v>39</v>
      </c>
      <c r="AD22" s="21" t="s">
        <v>40</v>
      </c>
    </row>
    <row r="23" ht="14.25" customHeight="1">
      <c r="B23" s="44">
        <v>41.11</v>
      </c>
      <c r="C23" s="44">
        <v>20.96</v>
      </c>
      <c r="D23" s="44">
        <v>22.41</v>
      </c>
      <c r="E23" s="44">
        <v>36.07</v>
      </c>
      <c r="F23" s="44">
        <v>24.32</v>
      </c>
      <c r="G23" s="44">
        <v>40.85</v>
      </c>
      <c r="H23" s="44">
        <v>32.32</v>
      </c>
      <c r="I23" s="46"/>
      <c r="J23" s="44">
        <v>26.22</v>
      </c>
      <c r="K23" s="44">
        <v>31.15</v>
      </c>
      <c r="L23" s="44">
        <v>37.27</v>
      </c>
      <c r="M23" s="44">
        <v>17.5</v>
      </c>
      <c r="N23" s="44">
        <v>31.19</v>
      </c>
      <c r="O23" s="44">
        <v>39.38</v>
      </c>
      <c r="P23" s="44">
        <v>42.95</v>
      </c>
      <c r="Q23" s="46"/>
      <c r="R23" s="44">
        <v>36.53</v>
      </c>
      <c r="S23" s="44">
        <v>12.11</v>
      </c>
      <c r="T23" s="44">
        <v>28.59</v>
      </c>
      <c r="U23" s="44">
        <v>24.86</v>
      </c>
      <c r="V23" s="44">
        <v>30.16</v>
      </c>
      <c r="W23" s="44">
        <v>37.02</v>
      </c>
      <c r="X23" s="44">
        <v>39.88</v>
      </c>
      <c r="Y23" s="61"/>
      <c r="AA23" s="6" t="s">
        <v>31</v>
      </c>
      <c r="AB23" s="6">
        <f>COUNT(B3:B136)</f>
        <v>30</v>
      </c>
      <c r="AC23" s="6">
        <f>COUNT(J3:J136)</f>
        <v>30</v>
      </c>
      <c r="AD23" s="6">
        <f>COUNT(R3:R44)</f>
        <v>40</v>
      </c>
    </row>
    <row r="24" ht="14.25" customHeight="1">
      <c r="B24" s="44">
        <v>23.98</v>
      </c>
      <c r="C24" s="44">
        <v>18.0</v>
      </c>
      <c r="D24" s="44">
        <v>15.45</v>
      </c>
      <c r="E24" s="44">
        <v>41.2</v>
      </c>
      <c r="F24" s="44">
        <v>42.48</v>
      </c>
      <c r="G24" s="44">
        <v>35.54</v>
      </c>
      <c r="H24" s="44">
        <v>41.25</v>
      </c>
      <c r="I24" s="46"/>
      <c r="J24" s="44">
        <v>27.05</v>
      </c>
      <c r="K24" s="44">
        <v>37.69</v>
      </c>
      <c r="L24" s="44">
        <v>36.85</v>
      </c>
      <c r="M24" s="44">
        <v>29.91</v>
      </c>
      <c r="N24" s="44">
        <v>39.11</v>
      </c>
      <c r="O24" s="44">
        <v>37.86</v>
      </c>
      <c r="P24" s="44">
        <v>23.74</v>
      </c>
      <c r="Q24" s="46"/>
      <c r="R24" s="44">
        <v>33.6</v>
      </c>
      <c r="S24" s="44">
        <v>16.54</v>
      </c>
      <c r="T24" s="44">
        <v>20.67</v>
      </c>
      <c r="U24" s="44">
        <v>41.74</v>
      </c>
      <c r="V24" s="44">
        <v>29.92</v>
      </c>
      <c r="W24" s="44">
        <v>31.85</v>
      </c>
      <c r="X24" s="44">
        <v>36.85</v>
      </c>
      <c r="Y24" s="61"/>
      <c r="AA24" s="6" t="s">
        <v>32</v>
      </c>
      <c r="AB24" s="6">
        <f>COUNT(C3:C136)</f>
        <v>30</v>
      </c>
      <c r="AC24" s="6">
        <f>COUNT(K3:K136)</f>
        <v>28</v>
      </c>
      <c r="AD24" s="6">
        <f>COUNT(S3:S100)</f>
        <v>22</v>
      </c>
      <c r="AE24" s="47"/>
    </row>
    <row r="25" ht="14.25" customHeight="1">
      <c r="B25" s="44">
        <v>41.61</v>
      </c>
      <c r="C25" s="44">
        <v>26.26</v>
      </c>
      <c r="D25" s="44">
        <v>42.23</v>
      </c>
      <c r="E25" s="44">
        <v>38.53</v>
      </c>
      <c r="F25" s="44">
        <v>41.82</v>
      </c>
      <c r="G25" s="44">
        <v>40.7</v>
      </c>
      <c r="H25" s="44">
        <v>28.27</v>
      </c>
      <c r="I25" s="46"/>
      <c r="J25" s="44">
        <v>22.59</v>
      </c>
      <c r="K25" s="44">
        <v>43.17</v>
      </c>
      <c r="L25" s="44">
        <v>37.57</v>
      </c>
      <c r="M25" s="44">
        <v>37.6</v>
      </c>
      <c r="N25" s="44">
        <v>28.71</v>
      </c>
      <c r="O25" s="44">
        <v>41.8</v>
      </c>
      <c r="P25" s="44">
        <v>41.71</v>
      </c>
      <c r="Q25" s="46"/>
      <c r="R25" s="44">
        <v>26.69</v>
      </c>
      <c r="S25" s="51"/>
      <c r="T25" s="44">
        <v>32.81</v>
      </c>
      <c r="U25" s="44">
        <v>29.71</v>
      </c>
      <c r="V25" s="44">
        <v>34.31</v>
      </c>
      <c r="W25" s="44">
        <v>36.38</v>
      </c>
      <c r="X25" s="44">
        <v>45.49</v>
      </c>
      <c r="Y25" s="61"/>
      <c r="AA25" s="6" t="s">
        <v>33</v>
      </c>
      <c r="AB25" s="6">
        <f>COUNT(D3:D136)</f>
        <v>29</v>
      </c>
      <c r="AC25" s="6">
        <f>COUNT(L3:L136)</f>
        <v>31</v>
      </c>
      <c r="AD25" s="6">
        <f>COUNT(T3:T243)</f>
        <v>30</v>
      </c>
      <c r="AE25" s="47"/>
    </row>
    <row r="26" ht="14.25" customHeight="1">
      <c r="B26" s="44">
        <v>16.77</v>
      </c>
      <c r="C26" s="44">
        <v>39.96</v>
      </c>
      <c r="D26" s="44">
        <v>43.62</v>
      </c>
      <c r="E26" s="44">
        <v>28.43</v>
      </c>
      <c r="F26" s="44">
        <v>43.47</v>
      </c>
      <c r="G26" s="44">
        <v>36.25</v>
      </c>
      <c r="H26" s="44">
        <v>19.63</v>
      </c>
      <c r="I26" s="46"/>
      <c r="J26" s="44">
        <v>40.75</v>
      </c>
      <c r="K26" s="44">
        <v>38.4</v>
      </c>
      <c r="L26" s="44">
        <v>29.81</v>
      </c>
      <c r="M26" s="44">
        <v>33.3</v>
      </c>
      <c r="N26" s="44">
        <v>43.17</v>
      </c>
      <c r="O26" s="44">
        <v>43.38</v>
      </c>
      <c r="P26" s="44">
        <v>38.34</v>
      </c>
      <c r="Q26" s="46"/>
      <c r="R26" s="44">
        <v>37.75</v>
      </c>
      <c r="S26" s="51"/>
      <c r="T26" s="44">
        <v>32.3</v>
      </c>
      <c r="U26" s="44">
        <v>23.88</v>
      </c>
      <c r="V26" s="44">
        <v>40.23</v>
      </c>
      <c r="W26" s="44">
        <v>30.26</v>
      </c>
      <c r="X26" s="44">
        <v>35.08</v>
      </c>
      <c r="Y26" s="61"/>
      <c r="AA26" s="6" t="s">
        <v>34</v>
      </c>
      <c r="AB26" s="6">
        <f>COUNT(E3:E136)</f>
        <v>30</v>
      </c>
      <c r="AC26" s="6">
        <f>COUNT(M3:M136)</f>
        <v>33</v>
      </c>
      <c r="AD26" s="6">
        <f>COUNT(U3:U243)</f>
        <v>30</v>
      </c>
    </row>
    <row r="27" ht="14.25" customHeight="1">
      <c r="B27" s="44">
        <v>17.24</v>
      </c>
      <c r="C27" s="44">
        <v>41.45</v>
      </c>
      <c r="D27" s="44">
        <v>20.71</v>
      </c>
      <c r="E27" s="44">
        <v>27.91</v>
      </c>
      <c r="F27" s="44">
        <v>39.39</v>
      </c>
      <c r="G27" s="44">
        <v>39.55</v>
      </c>
      <c r="H27" s="44">
        <v>49.82</v>
      </c>
      <c r="I27" s="46"/>
      <c r="J27" s="44">
        <v>29.05</v>
      </c>
      <c r="K27" s="44">
        <v>39.91</v>
      </c>
      <c r="L27" s="44">
        <v>37.3</v>
      </c>
      <c r="M27" s="44">
        <v>28.31</v>
      </c>
      <c r="N27" s="44">
        <v>39.17</v>
      </c>
      <c r="O27" s="44">
        <v>32.93</v>
      </c>
      <c r="P27" s="44">
        <v>39.52</v>
      </c>
      <c r="Q27" s="46"/>
      <c r="R27" s="44">
        <v>38.25</v>
      </c>
      <c r="S27" s="51"/>
      <c r="T27" s="44">
        <v>19.06</v>
      </c>
      <c r="U27" s="44">
        <v>22.06</v>
      </c>
      <c r="V27" s="44">
        <v>34.88</v>
      </c>
      <c r="W27" s="44">
        <v>26.69</v>
      </c>
      <c r="X27" s="44">
        <v>30.13</v>
      </c>
      <c r="Y27" s="61"/>
      <c r="AA27" s="9" t="s">
        <v>35</v>
      </c>
    </row>
    <row r="28" ht="14.25" customHeight="1">
      <c r="B28" s="44">
        <v>29.64</v>
      </c>
      <c r="C28" s="44">
        <v>33.34</v>
      </c>
      <c r="D28" s="44">
        <v>40.69</v>
      </c>
      <c r="E28" s="44">
        <v>29.48</v>
      </c>
      <c r="F28" s="44">
        <v>32.89</v>
      </c>
      <c r="G28" s="44">
        <v>38.6</v>
      </c>
      <c r="H28" s="44">
        <v>30.05</v>
      </c>
      <c r="I28" s="46"/>
      <c r="J28" s="44">
        <v>25.73</v>
      </c>
      <c r="K28" s="44">
        <v>27.16</v>
      </c>
      <c r="L28" s="44">
        <v>42.6</v>
      </c>
      <c r="M28" s="44">
        <v>26.54</v>
      </c>
      <c r="N28" s="44">
        <v>36.79</v>
      </c>
      <c r="O28" s="44">
        <v>39.41</v>
      </c>
      <c r="P28" s="44">
        <v>41.46</v>
      </c>
      <c r="Q28" s="46"/>
      <c r="R28" s="44">
        <v>11.1</v>
      </c>
      <c r="S28" s="51"/>
      <c r="T28" s="44">
        <v>37.42</v>
      </c>
      <c r="U28" s="44">
        <v>22.76</v>
      </c>
      <c r="V28" s="44">
        <v>29.72</v>
      </c>
      <c r="W28" s="44">
        <v>26.33</v>
      </c>
      <c r="X28" s="44">
        <v>14.91</v>
      </c>
      <c r="Y28" s="61"/>
      <c r="AA28" s="9" t="s">
        <v>36</v>
      </c>
    </row>
    <row r="29" ht="14.25" customHeight="1">
      <c r="B29" s="44">
        <v>35.81</v>
      </c>
      <c r="C29" s="44">
        <v>44.72</v>
      </c>
      <c r="D29" s="44">
        <v>31.55</v>
      </c>
      <c r="E29" s="44">
        <v>25.55</v>
      </c>
      <c r="F29" s="44">
        <v>40.87</v>
      </c>
      <c r="G29" s="44">
        <v>22.8</v>
      </c>
      <c r="H29" s="44">
        <v>29.59</v>
      </c>
      <c r="I29" s="46"/>
      <c r="J29" s="44">
        <v>29.25</v>
      </c>
      <c r="K29" s="44">
        <v>30.55</v>
      </c>
      <c r="L29" s="44">
        <v>34.41</v>
      </c>
      <c r="M29" s="44">
        <v>26.62</v>
      </c>
      <c r="N29" s="44">
        <v>26.73</v>
      </c>
      <c r="O29" s="44">
        <v>34.39</v>
      </c>
      <c r="P29" s="44">
        <v>39.79</v>
      </c>
      <c r="Q29" s="46"/>
      <c r="R29" s="44">
        <v>27.14</v>
      </c>
      <c r="S29" s="51"/>
      <c r="T29" s="44">
        <v>32.96</v>
      </c>
      <c r="U29" s="44">
        <v>25.46</v>
      </c>
      <c r="V29" s="44">
        <v>37.1</v>
      </c>
      <c r="W29" s="44">
        <v>39.68</v>
      </c>
      <c r="X29" s="44">
        <v>36.46</v>
      </c>
      <c r="Y29" s="61"/>
      <c r="AA29" s="9" t="s">
        <v>37</v>
      </c>
    </row>
    <row r="30" ht="14.25" customHeight="1">
      <c r="B30" s="44">
        <v>38.7</v>
      </c>
      <c r="C30" s="44">
        <v>32.48</v>
      </c>
      <c r="D30" s="44">
        <v>33.27</v>
      </c>
      <c r="E30" s="44">
        <v>22.92</v>
      </c>
      <c r="F30" s="44">
        <v>20.14</v>
      </c>
      <c r="G30" s="44">
        <v>42.41</v>
      </c>
      <c r="H30" s="44">
        <v>41.58</v>
      </c>
      <c r="I30" s="46"/>
      <c r="J30" s="44">
        <v>34.06</v>
      </c>
      <c r="K30" s="44">
        <v>13.2</v>
      </c>
      <c r="L30" s="44">
        <v>40.37</v>
      </c>
      <c r="M30" s="44">
        <v>36.77</v>
      </c>
      <c r="N30" s="44">
        <v>40.97</v>
      </c>
      <c r="O30" s="44">
        <v>29.55</v>
      </c>
      <c r="P30" s="44">
        <v>39.82</v>
      </c>
      <c r="Q30" s="46"/>
      <c r="R30" s="44">
        <v>35.6</v>
      </c>
      <c r="S30" s="51"/>
      <c r="T30" s="44">
        <v>36.64</v>
      </c>
      <c r="U30" s="44">
        <v>15.12</v>
      </c>
      <c r="V30" s="44">
        <v>40.33</v>
      </c>
      <c r="W30" s="44">
        <v>38.44</v>
      </c>
      <c r="X30" s="44">
        <v>40.07</v>
      </c>
      <c r="Y30" s="61"/>
    </row>
    <row r="31" ht="14.25" customHeight="1">
      <c r="B31" s="44">
        <v>28.61</v>
      </c>
      <c r="C31" s="44">
        <v>34.2</v>
      </c>
      <c r="D31" s="44">
        <v>35.19</v>
      </c>
      <c r="E31" s="44">
        <v>23.61</v>
      </c>
      <c r="F31" s="44">
        <v>38.42</v>
      </c>
      <c r="G31" s="44">
        <v>37.71</v>
      </c>
      <c r="H31" s="44">
        <v>38.21</v>
      </c>
      <c r="I31" s="46"/>
      <c r="J31" s="44">
        <v>21.15</v>
      </c>
      <c r="K31" s="45"/>
      <c r="L31" s="44">
        <v>32.64</v>
      </c>
      <c r="M31" s="44">
        <v>17.91</v>
      </c>
      <c r="N31" s="44">
        <v>35.5</v>
      </c>
      <c r="O31" s="44">
        <v>36.87</v>
      </c>
      <c r="P31" s="44">
        <v>36.39</v>
      </c>
      <c r="Q31" s="46"/>
      <c r="R31" s="44">
        <v>35.71</v>
      </c>
      <c r="S31" s="51"/>
      <c r="T31" s="44">
        <v>28.36</v>
      </c>
      <c r="U31" s="44">
        <v>22.82</v>
      </c>
      <c r="V31" s="44">
        <v>32.63</v>
      </c>
      <c r="W31" s="44">
        <v>35.82</v>
      </c>
      <c r="X31" s="44">
        <v>27.82</v>
      </c>
      <c r="Y31" s="61"/>
    </row>
    <row r="32" ht="14.25" customHeight="1">
      <c r="B32" s="44">
        <v>36.19</v>
      </c>
      <c r="C32" s="44">
        <v>27.07</v>
      </c>
      <c r="D32" s="45"/>
      <c r="E32" s="44">
        <v>14.86</v>
      </c>
      <c r="F32" s="44">
        <v>32.83</v>
      </c>
      <c r="G32" s="44">
        <v>36.47</v>
      </c>
      <c r="H32" s="44">
        <v>43.16</v>
      </c>
      <c r="I32" s="46"/>
      <c r="J32" s="44">
        <v>41.48</v>
      </c>
      <c r="K32" s="45"/>
      <c r="L32" s="44">
        <v>17.54</v>
      </c>
      <c r="M32" s="44">
        <v>39.31</v>
      </c>
      <c r="N32" s="44">
        <v>37.62</v>
      </c>
      <c r="O32" s="44">
        <v>25.74</v>
      </c>
      <c r="P32" s="44">
        <v>38.81</v>
      </c>
      <c r="Q32" s="46"/>
      <c r="R32" s="44">
        <v>28.03</v>
      </c>
      <c r="S32" s="51"/>
      <c r="T32" s="44">
        <v>16.09</v>
      </c>
      <c r="U32" s="44">
        <v>18.68</v>
      </c>
      <c r="V32" s="44">
        <v>35.41</v>
      </c>
      <c r="W32" s="44">
        <v>34.69</v>
      </c>
      <c r="X32" s="44">
        <v>35.59</v>
      </c>
      <c r="Y32" s="61"/>
      <c r="Z32" s="6" t="s">
        <v>73</v>
      </c>
    </row>
    <row r="33" ht="14.25" customHeight="1">
      <c r="B33" s="45"/>
      <c r="C33" s="45"/>
      <c r="D33" s="45"/>
      <c r="E33" s="45"/>
      <c r="F33" s="44">
        <v>31.76</v>
      </c>
      <c r="G33" s="44">
        <v>37.68</v>
      </c>
      <c r="H33" s="44">
        <v>42.41</v>
      </c>
      <c r="I33" s="46"/>
      <c r="J33" s="45"/>
      <c r="K33" s="45"/>
      <c r="L33" s="44">
        <v>26.05</v>
      </c>
      <c r="M33" s="44">
        <v>33.83</v>
      </c>
      <c r="N33" s="44">
        <v>31.93</v>
      </c>
      <c r="O33" s="44">
        <v>38.7</v>
      </c>
      <c r="P33" s="44">
        <v>32.33</v>
      </c>
      <c r="Q33" s="46"/>
      <c r="R33" s="44">
        <v>27.9</v>
      </c>
      <c r="S33" s="51"/>
      <c r="T33" s="51"/>
      <c r="U33" s="51"/>
      <c r="V33" s="44">
        <v>41.96</v>
      </c>
      <c r="W33" s="44">
        <v>29.64</v>
      </c>
      <c r="X33" s="44">
        <v>31.44</v>
      </c>
      <c r="Y33" s="61"/>
      <c r="AB33" s="21" t="s">
        <v>30</v>
      </c>
      <c r="AC33" s="21" t="s">
        <v>39</v>
      </c>
      <c r="AD33" s="21" t="s">
        <v>40</v>
      </c>
    </row>
    <row r="34" ht="14.25" customHeight="1">
      <c r="B34" s="45"/>
      <c r="C34" s="45"/>
      <c r="D34" s="45"/>
      <c r="E34" s="45"/>
      <c r="F34" s="44">
        <v>38.82</v>
      </c>
      <c r="G34" s="44">
        <v>31.03</v>
      </c>
      <c r="H34" s="44">
        <v>42.51</v>
      </c>
      <c r="I34" s="46"/>
      <c r="J34" s="45"/>
      <c r="K34" s="45"/>
      <c r="L34" s="45"/>
      <c r="M34" s="44">
        <v>27.81</v>
      </c>
      <c r="N34" s="44">
        <v>34.63</v>
      </c>
      <c r="O34" s="44">
        <v>40.07</v>
      </c>
      <c r="P34" s="44">
        <v>32.53</v>
      </c>
      <c r="Q34" s="46"/>
      <c r="R34" s="44">
        <v>30.23</v>
      </c>
      <c r="S34" s="51"/>
      <c r="T34" s="51"/>
      <c r="U34" s="51"/>
      <c r="V34" s="44">
        <v>42.72</v>
      </c>
      <c r="W34" s="44">
        <v>37.92</v>
      </c>
      <c r="X34" s="44">
        <v>40.05</v>
      </c>
      <c r="Y34" s="61"/>
      <c r="AA34" s="6" t="s">
        <v>31</v>
      </c>
      <c r="AB34" s="6">
        <f>STDEV(B$3:B$52)</f>
        <v>6.972211584</v>
      </c>
      <c r="AC34" s="6">
        <f>STDEV(J$3:J$52)</f>
        <v>9.100903075</v>
      </c>
      <c r="AD34" s="6">
        <f>STDEV(R3:R294)</f>
        <v>8.558423617</v>
      </c>
    </row>
    <row r="35" ht="14.25" customHeight="1">
      <c r="B35" s="45"/>
      <c r="C35" s="45"/>
      <c r="D35" s="45"/>
      <c r="E35" s="45"/>
      <c r="F35" s="44">
        <v>39.74</v>
      </c>
      <c r="G35" s="44">
        <v>28.46</v>
      </c>
      <c r="H35" s="44">
        <v>35.68</v>
      </c>
      <c r="I35" s="46"/>
      <c r="J35" s="45"/>
      <c r="K35" s="45"/>
      <c r="L35" s="45"/>
      <c r="M35" s="44">
        <v>37.25</v>
      </c>
      <c r="N35" s="44">
        <v>33.59</v>
      </c>
      <c r="O35" s="44">
        <v>38.7</v>
      </c>
      <c r="P35" s="44">
        <v>35.51</v>
      </c>
      <c r="Q35" s="46"/>
      <c r="R35" s="44">
        <v>32.63</v>
      </c>
      <c r="S35" s="51"/>
      <c r="T35" s="51"/>
      <c r="U35" s="51"/>
      <c r="V35" s="44">
        <v>40.43</v>
      </c>
      <c r="W35" s="44">
        <v>37.56</v>
      </c>
      <c r="X35" s="44">
        <v>39.82</v>
      </c>
      <c r="Y35" s="61"/>
      <c r="AA35" s="6" t="s">
        <v>32</v>
      </c>
      <c r="AB35" s="6">
        <f>STDEV(C$3:C$52)</f>
        <v>8.335421336</v>
      </c>
      <c r="AC35" s="6">
        <f>STDEV(K$3:K$52)</f>
        <v>7.985447379</v>
      </c>
      <c r="AD35" s="6">
        <f>STDEV(S3:S139)</f>
        <v>8.469485244</v>
      </c>
    </row>
    <row r="36" ht="14.25" customHeight="1">
      <c r="B36" s="45"/>
      <c r="C36" s="45"/>
      <c r="D36" s="45"/>
      <c r="E36" s="45"/>
      <c r="F36" s="44">
        <v>34.67</v>
      </c>
      <c r="G36" s="44">
        <v>41.87</v>
      </c>
      <c r="H36" s="44">
        <v>37.65</v>
      </c>
      <c r="I36" s="46"/>
      <c r="J36" s="45"/>
      <c r="K36" s="45"/>
      <c r="L36" s="45"/>
      <c r="M36" s="45"/>
      <c r="N36" s="44">
        <v>34.05</v>
      </c>
      <c r="O36" s="44">
        <v>35.76</v>
      </c>
      <c r="P36" s="44">
        <v>39.83</v>
      </c>
      <c r="Q36" s="46"/>
      <c r="R36" s="44">
        <v>26.93</v>
      </c>
      <c r="S36" s="51"/>
      <c r="T36" s="51"/>
      <c r="U36" s="51"/>
      <c r="V36" s="44">
        <v>24.89</v>
      </c>
      <c r="W36" s="44">
        <v>38.99</v>
      </c>
      <c r="X36" s="44">
        <v>37.56</v>
      </c>
      <c r="Y36" s="64"/>
      <c r="AA36" s="6" t="s">
        <v>33</v>
      </c>
      <c r="AB36" s="6">
        <f>STDEV(D$3:D$52)</f>
        <v>9.687176621</v>
      </c>
      <c r="AC36" s="6">
        <f>STDEV(L$3:L$52)</f>
        <v>6.359928112</v>
      </c>
      <c r="AD36" s="6">
        <f>STDEV(T3:T123)</f>
        <v>8.389859513</v>
      </c>
    </row>
    <row r="37" ht="14.25" customHeight="1">
      <c r="B37" s="45"/>
      <c r="C37" s="45"/>
      <c r="D37" s="45"/>
      <c r="E37" s="45"/>
      <c r="F37" s="74">
        <v>30.78</v>
      </c>
      <c r="G37" s="74">
        <v>35.78</v>
      </c>
      <c r="H37" s="44">
        <v>23.31</v>
      </c>
      <c r="I37" s="46"/>
      <c r="J37" s="45"/>
      <c r="K37" s="45"/>
      <c r="L37" s="45"/>
      <c r="M37" s="45"/>
      <c r="N37" s="44">
        <v>35.67</v>
      </c>
      <c r="O37" s="44">
        <v>38.91</v>
      </c>
      <c r="P37" s="44">
        <v>30.31</v>
      </c>
      <c r="Q37" s="46"/>
      <c r="R37" s="44">
        <v>12.2</v>
      </c>
      <c r="S37" s="51"/>
      <c r="T37" s="51"/>
      <c r="U37" s="51"/>
      <c r="V37" s="44">
        <v>24.85</v>
      </c>
      <c r="W37" s="44">
        <v>40.37</v>
      </c>
      <c r="X37" s="44">
        <v>35.65</v>
      </c>
      <c r="Y37" s="61"/>
      <c r="AA37" s="6" t="s">
        <v>34</v>
      </c>
      <c r="AB37" s="6">
        <f>STDEV(E$3:E$52)</f>
        <v>7.162368203</v>
      </c>
      <c r="AC37" s="6">
        <f>STDEV(M$3:M$52)</f>
        <v>6.35540211</v>
      </c>
      <c r="AD37" s="6">
        <f>STDEV(U3:U123)</f>
        <v>7.493254407</v>
      </c>
    </row>
    <row r="38" ht="14.25" customHeight="1">
      <c r="B38" s="45"/>
      <c r="C38" s="45"/>
      <c r="D38" s="45"/>
      <c r="E38" s="45"/>
      <c r="F38" s="74">
        <v>24.22</v>
      </c>
      <c r="G38" s="74">
        <v>41.62</v>
      </c>
      <c r="H38" s="44">
        <v>15.62</v>
      </c>
      <c r="I38" s="46"/>
      <c r="J38" s="45"/>
      <c r="K38" s="45"/>
      <c r="L38" s="45"/>
      <c r="M38" s="45"/>
      <c r="N38" s="44">
        <v>29.17</v>
      </c>
      <c r="O38" s="44">
        <v>42.54</v>
      </c>
      <c r="P38" s="44">
        <v>37.31</v>
      </c>
      <c r="Q38" s="46"/>
      <c r="R38" s="44">
        <v>16.45</v>
      </c>
      <c r="S38" s="51"/>
      <c r="T38" s="51"/>
      <c r="U38" s="51"/>
      <c r="V38" s="44">
        <v>30.33</v>
      </c>
      <c r="W38" s="44">
        <v>36.91</v>
      </c>
      <c r="X38" s="44">
        <v>37.29</v>
      </c>
      <c r="Y38" s="61"/>
    </row>
    <row r="39" ht="14.25" customHeight="1">
      <c r="B39" s="45"/>
      <c r="C39" s="45"/>
      <c r="D39" s="45"/>
      <c r="E39" s="45"/>
      <c r="F39" s="74">
        <v>23.83</v>
      </c>
      <c r="G39" s="74">
        <v>33.82</v>
      </c>
      <c r="H39" s="44">
        <v>21.44</v>
      </c>
      <c r="I39" s="46"/>
      <c r="J39" s="45"/>
      <c r="K39" s="45"/>
      <c r="L39" s="45"/>
      <c r="M39" s="45"/>
      <c r="N39" s="44">
        <v>29.75</v>
      </c>
      <c r="O39" s="44">
        <v>30.07</v>
      </c>
      <c r="P39" s="44">
        <v>36.03</v>
      </c>
      <c r="Q39" s="46"/>
      <c r="R39" s="44">
        <v>31.59</v>
      </c>
      <c r="S39" s="51"/>
      <c r="T39" s="51"/>
      <c r="U39" s="51"/>
      <c r="V39" s="45"/>
      <c r="W39" s="44">
        <v>34.69</v>
      </c>
      <c r="X39" s="44">
        <v>25.4</v>
      </c>
      <c r="Y39" s="61"/>
    </row>
    <row r="40" ht="14.25" customHeight="1">
      <c r="B40" s="45"/>
      <c r="C40" s="45"/>
      <c r="D40" s="45"/>
      <c r="E40" s="45"/>
      <c r="F40" s="45"/>
      <c r="G40" s="45"/>
      <c r="H40" s="45"/>
      <c r="I40" s="46"/>
      <c r="J40" s="45"/>
      <c r="K40" s="45"/>
      <c r="L40" s="45"/>
      <c r="M40" s="45"/>
      <c r="N40" s="51"/>
      <c r="O40" s="44">
        <v>38.38</v>
      </c>
      <c r="P40" s="51"/>
      <c r="Q40" s="46"/>
      <c r="R40" s="44">
        <v>33.43</v>
      </c>
      <c r="S40" s="51"/>
      <c r="T40" s="51"/>
      <c r="U40" s="51"/>
      <c r="V40" s="45"/>
      <c r="W40" s="45"/>
      <c r="X40" s="45"/>
      <c r="Y40" s="61"/>
    </row>
    <row r="41" ht="14.25" customHeight="1">
      <c r="B41" s="45"/>
      <c r="C41" s="45"/>
      <c r="D41" s="45"/>
      <c r="E41" s="45"/>
      <c r="F41" s="45"/>
      <c r="G41" s="45"/>
      <c r="H41" s="45"/>
      <c r="I41" s="46"/>
      <c r="J41" s="45"/>
      <c r="K41" s="45"/>
      <c r="L41" s="45"/>
      <c r="M41" s="45"/>
      <c r="N41" s="51"/>
      <c r="O41" s="51"/>
      <c r="P41" s="51"/>
      <c r="Q41" s="46"/>
      <c r="R41" s="44">
        <v>20.25</v>
      </c>
      <c r="S41" s="51"/>
      <c r="T41" s="51"/>
      <c r="U41" s="51"/>
      <c r="V41" s="45"/>
      <c r="W41" s="45"/>
      <c r="X41" s="45"/>
      <c r="Y41" s="61"/>
      <c r="Z41" s="1" t="s">
        <v>74</v>
      </c>
    </row>
    <row r="42" ht="14.25" customHeight="1">
      <c r="B42" s="45"/>
      <c r="C42" s="45"/>
      <c r="D42" s="45"/>
      <c r="E42" s="45"/>
      <c r="F42" s="45"/>
      <c r="G42" s="45"/>
      <c r="H42" s="45"/>
      <c r="I42" s="46"/>
      <c r="J42" s="45"/>
      <c r="K42" s="45"/>
      <c r="L42" s="45"/>
      <c r="M42" s="45"/>
      <c r="N42" s="51"/>
      <c r="O42" s="51"/>
      <c r="P42" s="51"/>
      <c r="Q42" s="46"/>
      <c r="R42" s="44">
        <v>21.67</v>
      </c>
      <c r="S42" s="51"/>
      <c r="T42" s="51"/>
      <c r="U42" s="51"/>
      <c r="V42" s="45"/>
      <c r="W42" s="45"/>
      <c r="X42" s="45"/>
      <c r="Y42" s="61"/>
      <c r="AB42" s="21" t="s">
        <v>30</v>
      </c>
      <c r="AC42" s="21" t="s">
        <v>39</v>
      </c>
      <c r="AD42" s="21" t="s">
        <v>40</v>
      </c>
    </row>
    <row r="43" ht="14.25" customHeight="1">
      <c r="B43" s="44"/>
      <c r="C43" s="44"/>
      <c r="D43" s="44"/>
      <c r="E43" s="44"/>
      <c r="F43" s="44"/>
      <c r="G43" s="44"/>
      <c r="H43" s="44"/>
      <c r="I43" s="39"/>
      <c r="J43" s="44"/>
      <c r="K43" s="44"/>
      <c r="L43" s="44"/>
      <c r="M43" s="44"/>
      <c r="Q43" s="39"/>
      <c r="V43" s="44"/>
      <c r="W43" s="44"/>
      <c r="X43" s="44"/>
      <c r="Y43" s="61"/>
      <c r="AA43" s="6" t="s">
        <v>31</v>
      </c>
      <c r="AB43" s="49">
        <f t="shared" ref="AB43:AD43" si="3">(AB34/AB5)</f>
        <v>0.2065756045</v>
      </c>
      <c r="AC43" s="49">
        <f t="shared" si="3"/>
        <v>0.2631422798</v>
      </c>
      <c r="AD43" s="49">
        <f t="shared" si="3"/>
        <v>0.2884310958</v>
      </c>
    </row>
    <row r="44" ht="14.25" customHeight="1">
      <c r="B44" s="44"/>
      <c r="C44" s="44"/>
      <c r="D44" s="44"/>
      <c r="E44" s="44"/>
      <c r="F44" s="44"/>
      <c r="G44" s="44"/>
      <c r="H44" s="44"/>
      <c r="I44" s="39"/>
      <c r="J44" s="44"/>
      <c r="K44" s="44"/>
      <c r="L44" s="44"/>
      <c r="M44" s="44"/>
      <c r="Q44" s="39"/>
      <c r="R44" s="45"/>
      <c r="V44" s="44"/>
      <c r="W44" s="44"/>
      <c r="X44" s="44"/>
      <c r="Y44" s="61"/>
      <c r="AA44" s="6" t="s">
        <v>32</v>
      </c>
      <c r="AB44" s="49">
        <f t="shared" ref="AB44:AD44" si="4">(AB35/AB6)</f>
        <v>0.2579587577</v>
      </c>
      <c r="AC44" s="49">
        <f t="shared" si="4"/>
        <v>0.2357527989</v>
      </c>
      <c r="AD44" s="49">
        <f t="shared" si="4"/>
        <v>0.3085122967</v>
      </c>
    </row>
    <row r="45" ht="14.25" customHeight="1">
      <c r="B45" s="44"/>
      <c r="C45" s="44"/>
      <c r="D45" s="44"/>
      <c r="E45" s="44"/>
      <c r="F45" s="44"/>
      <c r="G45" s="44"/>
      <c r="H45" s="44"/>
      <c r="I45" s="39"/>
      <c r="J45" s="44"/>
      <c r="K45" s="44"/>
      <c r="L45" s="44"/>
      <c r="M45" s="44"/>
      <c r="Q45" s="39"/>
      <c r="V45" s="44"/>
      <c r="W45" s="44"/>
      <c r="X45" s="44"/>
      <c r="Y45" s="61"/>
      <c r="AA45" s="6" t="s">
        <v>33</v>
      </c>
      <c r="AB45" s="49">
        <f t="shared" ref="AB45:AD45" si="5">(AB36/AB9)</f>
        <v>0.2836812098</v>
      </c>
      <c r="AC45" s="49">
        <f t="shared" si="5"/>
        <v>0.1716692493</v>
      </c>
      <c r="AD45" s="49">
        <f t="shared" si="5"/>
        <v>0.2298932104</v>
      </c>
    </row>
    <row r="46" ht="14.25" customHeight="1">
      <c r="B46" s="44"/>
      <c r="C46" s="44"/>
      <c r="D46" s="44"/>
      <c r="E46" s="44"/>
      <c r="F46" s="44"/>
      <c r="G46" s="44"/>
      <c r="H46" s="44"/>
      <c r="I46" s="39"/>
      <c r="J46" s="44"/>
      <c r="K46" s="44"/>
      <c r="L46" s="44"/>
      <c r="M46" s="44"/>
      <c r="Q46" s="39"/>
      <c r="V46" s="44"/>
      <c r="W46" s="44"/>
      <c r="X46" s="44"/>
      <c r="Y46" s="61"/>
      <c r="AA46" s="6" t="s">
        <v>34</v>
      </c>
      <c r="AB46" s="49">
        <f t="shared" ref="AB46:AD46" si="6">(AB37/AB10)</f>
        <v>0.2073736163</v>
      </c>
      <c r="AC46" s="49">
        <f t="shared" si="6"/>
        <v>0.1837945342</v>
      </c>
      <c r="AD46" s="49">
        <f t="shared" si="6"/>
        <v>0.23431061</v>
      </c>
    </row>
    <row r="47" ht="14.25" customHeight="1">
      <c r="B47" s="44"/>
      <c r="C47" s="44"/>
      <c r="D47" s="44"/>
      <c r="E47" s="44"/>
      <c r="F47" s="44"/>
      <c r="G47" s="44"/>
      <c r="H47" s="44"/>
      <c r="I47" s="39"/>
      <c r="J47" s="44"/>
      <c r="K47" s="44"/>
      <c r="L47" s="44"/>
      <c r="M47" s="44"/>
      <c r="Q47" s="39"/>
      <c r="V47" s="44"/>
      <c r="W47" s="44"/>
      <c r="X47" s="44"/>
      <c r="Y47" s="61"/>
      <c r="Z47" s="1" t="s">
        <v>99</v>
      </c>
      <c r="AE47" s="1"/>
    </row>
    <row r="48" ht="14.25" customHeight="1">
      <c r="B48" s="44"/>
      <c r="C48" s="44"/>
      <c r="D48" s="44"/>
      <c r="E48" s="44"/>
      <c r="F48" s="44"/>
      <c r="G48" s="44"/>
      <c r="H48" s="44"/>
      <c r="I48" s="39"/>
      <c r="J48" s="44"/>
      <c r="K48" s="44"/>
      <c r="L48" s="44"/>
      <c r="M48" s="44"/>
      <c r="Q48" s="39"/>
      <c r="V48" s="44"/>
      <c r="W48" s="44"/>
      <c r="X48" s="44"/>
      <c r="Y48" s="61"/>
      <c r="AB48" s="6">
        <f>AVERAGEIF(B3:E55, "&gt;5")</f>
        <v>33.71193277</v>
      </c>
      <c r="AC48" s="6">
        <f>AVERAGEIF(I3:L55, "&gt;5")</f>
        <v>32.33764045</v>
      </c>
      <c r="AD48" s="6">
        <f>AVERAGEIF(P3:P55, "&gt;5")</f>
        <v>37.04756757</v>
      </c>
      <c r="AE48" s="1"/>
    </row>
    <row r="49" ht="14.25" customHeight="1">
      <c r="B49" s="44"/>
      <c r="C49" s="44"/>
      <c r="D49" s="44"/>
      <c r="E49" s="44"/>
      <c r="F49" s="44"/>
      <c r="G49" s="44"/>
      <c r="H49" s="44"/>
      <c r="I49" s="39"/>
      <c r="J49" s="44"/>
      <c r="K49" s="44"/>
      <c r="L49" s="44"/>
      <c r="M49" s="44"/>
      <c r="Q49" s="39"/>
      <c r="V49" s="44"/>
      <c r="W49" s="44"/>
      <c r="X49" s="44"/>
      <c r="Y49" s="61"/>
      <c r="AE49" s="1"/>
    </row>
    <row r="50" ht="14.25" customHeight="1">
      <c r="B50" s="44"/>
      <c r="C50" s="44"/>
      <c r="D50" s="44"/>
      <c r="E50" s="44"/>
      <c r="F50" s="44"/>
      <c r="G50" s="44"/>
      <c r="H50" s="44"/>
      <c r="I50" s="39"/>
      <c r="J50" s="44"/>
      <c r="K50" s="44"/>
      <c r="L50" s="44"/>
      <c r="M50" s="44"/>
      <c r="Q50" s="39"/>
      <c r="V50" s="44"/>
      <c r="W50" s="44"/>
      <c r="X50" s="44"/>
      <c r="Y50" s="61"/>
      <c r="AD50" s="1"/>
      <c r="AE50" s="1"/>
    </row>
    <row r="51" ht="14.25" customHeight="1">
      <c r="B51" s="44"/>
      <c r="C51" s="44"/>
      <c r="D51" s="44"/>
      <c r="E51" s="44"/>
      <c r="F51" s="44"/>
      <c r="G51" s="44"/>
      <c r="H51" s="44"/>
      <c r="I51" s="39"/>
      <c r="J51" s="44"/>
      <c r="K51" s="44"/>
      <c r="L51" s="44"/>
      <c r="M51" s="44"/>
      <c r="Q51" s="39"/>
      <c r="V51" s="44"/>
      <c r="W51" s="44"/>
      <c r="X51" s="44"/>
      <c r="Y51" s="61"/>
    </row>
    <row r="52" ht="14.25" customHeight="1">
      <c r="B52" s="44"/>
      <c r="C52" s="44"/>
      <c r="D52" s="44"/>
      <c r="E52" s="44"/>
      <c r="F52" s="44"/>
      <c r="G52" s="44"/>
      <c r="H52" s="44"/>
      <c r="I52" s="39"/>
      <c r="J52" s="44"/>
      <c r="K52" s="44"/>
      <c r="L52" s="44"/>
      <c r="M52" s="44"/>
      <c r="Q52" s="39"/>
      <c r="V52" s="44"/>
      <c r="W52" s="44"/>
      <c r="X52" s="44"/>
      <c r="Y52" s="61"/>
    </row>
    <row r="53" ht="14.25" customHeight="1">
      <c r="B53" s="44"/>
      <c r="C53" s="44"/>
      <c r="D53" s="44"/>
      <c r="E53" s="44"/>
      <c r="F53" s="44"/>
      <c r="G53" s="44"/>
      <c r="H53" s="44"/>
      <c r="I53" s="39"/>
      <c r="J53" s="44"/>
      <c r="K53" s="44"/>
      <c r="L53" s="44"/>
      <c r="M53" s="44"/>
      <c r="Q53" s="39"/>
      <c r="V53" s="44"/>
      <c r="W53" s="44"/>
      <c r="X53" s="44"/>
      <c r="Y53" s="61"/>
    </row>
    <row r="54" ht="14.25" customHeight="1">
      <c r="B54" s="44"/>
      <c r="C54" s="44"/>
      <c r="D54" s="44"/>
      <c r="E54" s="44"/>
      <c r="F54" s="44"/>
      <c r="G54" s="44"/>
      <c r="H54" s="44"/>
      <c r="I54" s="39"/>
      <c r="J54" s="44"/>
      <c r="K54" s="44"/>
      <c r="L54" s="44"/>
      <c r="M54" s="44"/>
      <c r="Q54" s="39"/>
      <c r="V54" s="44"/>
      <c r="W54" s="44"/>
      <c r="X54" s="44"/>
      <c r="Y54" s="61"/>
    </row>
    <row r="55" ht="14.25" customHeight="1">
      <c r="B55" s="44"/>
      <c r="C55" s="44"/>
      <c r="D55" s="44"/>
      <c r="E55" s="44"/>
      <c r="F55" s="44"/>
      <c r="G55" s="44"/>
      <c r="H55" s="44"/>
      <c r="I55" s="39"/>
      <c r="J55" s="44"/>
      <c r="K55" s="44"/>
      <c r="L55" s="44"/>
      <c r="M55" s="44"/>
      <c r="Q55" s="39"/>
      <c r="V55" s="44"/>
      <c r="W55" s="44"/>
      <c r="X55" s="44"/>
      <c r="Y55" s="61"/>
    </row>
    <row r="56" ht="14.25" customHeight="1">
      <c r="B56" s="44"/>
      <c r="C56" s="44"/>
      <c r="D56" s="44"/>
      <c r="E56" s="44"/>
      <c r="F56" s="44"/>
      <c r="G56" s="44"/>
      <c r="H56" s="44"/>
      <c r="I56" s="39"/>
      <c r="J56" s="44"/>
      <c r="K56" s="44"/>
      <c r="L56" s="44"/>
      <c r="M56" s="44"/>
      <c r="Q56" s="39"/>
      <c r="V56" s="44"/>
      <c r="W56" s="44"/>
      <c r="X56" s="44"/>
      <c r="Y56" s="61"/>
    </row>
    <row r="57" ht="14.25" customHeight="1">
      <c r="B57" s="44"/>
      <c r="C57" s="44"/>
      <c r="D57" s="44"/>
      <c r="E57" s="44"/>
      <c r="F57" s="44"/>
      <c r="G57" s="44"/>
      <c r="H57" s="44"/>
      <c r="I57" s="39"/>
      <c r="J57" s="44"/>
      <c r="K57" s="44"/>
      <c r="L57" s="44"/>
      <c r="M57" s="44"/>
      <c r="Q57" s="39"/>
      <c r="V57" s="44"/>
      <c r="W57" s="44"/>
      <c r="X57" s="44"/>
      <c r="Y57" s="61"/>
    </row>
    <row r="58" ht="14.25" customHeight="1">
      <c r="B58" s="44"/>
      <c r="C58" s="44"/>
      <c r="D58" s="44"/>
      <c r="E58" s="44"/>
      <c r="F58" s="44"/>
      <c r="G58" s="44"/>
      <c r="H58" s="44"/>
      <c r="I58" s="39"/>
      <c r="J58" s="44"/>
      <c r="K58" s="44"/>
      <c r="L58" s="44"/>
      <c r="M58" s="44"/>
      <c r="Q58" s="39"/>
      <c r="V58" s="44"/>
      <c r="W58" s="44"/>
      <c r="X58" s="44"/>
      <c r="Y58" s="61"/>
    </row>
    <row r="59" ht="14.25" customHeight="1">
      <c r="B59" s="44"/>
      <c r="C59" s="44"/>
      <c r="D59" s="44"/>
      <c r="E59" s="44"/>
      <c r="F59" s="44"/>
      <c r="G59" s="44"/>
      <c r="H59" s="44"/>
      <c r="I59" s="39"/>
      <c r="J59" s="44"/>
      <c r="K59" s="44"/>
      <c r="L59" s="44"/>
      <c r="M59" s="44"/>
      <c r="Q59" s="39"/>
      <c r="V59" s="44"/>
      <c r="W59" s="44"/>
      <c r="X59" s="65"/>
      <c r="Y59" s="61"/>
    </row>
    <row r="60" ht="14.25" customHeight="1">
      <c r="B60" s="44"/>
      <c r="C60" s="44"/>
      <c r="D60" s="44"/>
      <c r="E60" s="44"/>
      <c r="F60" s="44"/>
      <c r="G60" s="44"/>
      <c r="H60" s="44"/>
      <c r="I60" s="39"/>
      <c r="J60" s="44"/>
      <c r="K60" s="44"/>
      <c r="L60" s="44"/>
      <c r="M60" s="44"/>
      <c r="Q60" s="39"/>
      <c r="V60" s="44"/>
      <c r="W60" s="44"/>
      <c r="X60" s="65"/>
      <c r="Y60" s="61"/>
    </row>
    <row r="61" ht="14.25" customHeight="1">
      <c r="B61" s="44"/>
      <c r="C61" s="44"/>
      <c r="D61" s="44"/>
      <c r="E61" s="44"/>
      <c r="F61" s="44"/>
      <c r="G61" s="44"/>
      <c r="H61" s="44"/>
      <c r="I61" s="39"/>
      <c r="J61" s="44"/>
      <c r="K61" s="44"/>
      <c r="L61" s="44"/>
      <c r="M61" s="44"/>
      <c r="Q61" s="39"/>
      <c r="V61" s="44"/>
      <c r="W61" s="44"/>
      <c r="X61" s="65"/>
      <c r="Y61" s="61"/>
    </row>
    <row r="62" ht="14.25" customHeight="1">
      <c r="B62" s="44"/>
      <c r="C62" s="44"/>
      <c r="D62" s="44"/>
      <c r="E62" s="44"/>
      <c r="F62" s="44"/>
      <c r="G62" s="44"/>
      <c r="H62" s="44"/>
      <c r="I62" s="39"/>
      <c r="J62" s="44"/>
      <c r="K62" s="44"/>
      <c r="L62" s="44"/>
      <c r="M62" s="44"/>
      <c r="Q62" s="39"/>
      <c r="V62" s="44"/>
      <c r="W62" s="44"/>
      <c r="X62" s="65"/>
      <c r="Y62" s="61"/>
    </row>
    <row r="63" ht="14.25" customHeight="1">
      <c r="B63" s="44"/>
      <c r="C63" s="44"/>
      <c r="D63" s="44"/>
      <c r="E63" s="44"/>
      <c r="F63" s="44"/>
      <c r="G63" s="44"/>
      <c r="H63" s="44"/>
      <c r="I63" s="39"/>
      <c r="J63" s="44"/>
      <c r="K63" s="44"/>
      <c r="L63" s="44"/>
      <c r="M63" s="44"/>
      <c r="Q63" s="39"/>
      <c r="V63" s="44"/>
      <c r="W63" s="44"/>
      <c r="X63" s="65"/>
      <c r="Y63" s="61"/>
    </row>
    <row r="64" ht="14.25" customHeight="1">
      <c r="C64" s="44"/>
      <c r="D64" s="44"/>
      <c r="E64" s="44"/>
      <c r="F64" s="44"/>
      <c r="G64" s="44"/>
      <c r="H64" s="44"/>
      <c r="I64" s="39"/>
      <c r="J64" s="44"/>
      <c r="K64" s="44"/>
      <c r="L64" s="44"/>
      <c r="M64" s="44"/>
      <c r="Q64" s="39"/>
      <c r="V64" s="44"/>
      <c r="W64" s="44"/>
      <c r="X64" s="65"/>
      <c r="Y64" s="61"/>
    </row>
    <row r="65" ht="14.25" customHeight="1">
      <c r="C65" s="44"/>
      <c r="D65" s="44"/>
      <c r="E65" s="44"/>
      <c r="F65" s="44"/>
      <c r="G65" s="44"/>
      <c r="H65" s="44"/>
      <c r="I65" s="39"/>
      <c r="J65" s="44"/>
      <c r="L65" s="44"/>
      <c r="M65" s="44"/>
      <c r="Q65" s="39"/>
      <c r="V65" s="44"/>
      <c r="W65" s="44"/>
      <c r="X65" s="65"/>
      <c r="Y65" s="61"/>
    </row>
    <row r="66" ht="14.25" customHeight="1">
      <c r="C66" s="44"/>
      <c r="D66" s="44"/>
      <c r="E66" s="44"/>
      <c r="F66" s="44"/>
      <c r="G66" s="44"/>
      <c r="H66" s="44"/>
      <c r="I66" s="39"/>
      <c r="J66" s="44"/>
      <c r="L66" s="44"/>
      <c r="M66" s="44"/>
      <c r="Q66" s="39"/>
      <c r="V66" s="44"/>
      <c r="W66" s="44"/>
      <c r="X66" s="65"/>
      <c r="Y66" s="61"/>
    </row>
    <row r="67" ht="14.25" customHeight="1">
      <c r="C67" s="44"/>
      <c r="D67" s="44"/>
      <c r="E67" s="44"/>
      <c r="F67" s="44"/>
      <c r="G67" s="44"/>
      <c r="H67" s="44"/>
      <c r="I67" s="39"/>
      <c r="J67" s="44"/>
      <c r="L67" s="44"/>
      <c r="M67" s="44"/>
      <c r="Q67" s="39"/>
      <c r="V67" s="44"/>
      <c r="W67" s="44"/>
      <c r="X67" s="65"/>
      <c r="Y67" s="61"/>
    </row>
    <row r="68" ht="14.25" customHeight="1">
      <c r="C68" s="44"/>
      <c r="D68" s="44"/>
      <c r="E68" s="44"/>
      <c r="F68" s="44"/>
      <c r="G68" s="44"/>
      <c r="H68" s="44"/>
      <c r="I68" s="39"/>
      <c r="J68" s="44"/>
      <c r="L68" s="44"/>
      <c r="M68" s="44"/>
      <c r="Q68" s="39"/>
      <c r="V68" s="44"/>
      <c r="W68" s="44"/>
      <c r="X68" s="65"/>
      <c r="Y68" s="61"/>
    </row>
    <row r="69" ht="14.25" customHeight="1">
      <c r="C69" s="44"/>
      <c r="D69" s="44"/>
      <c r="E69" s="44"/>
      <c r="F69" s="44"/>
      <c r="G69" s="44"/>
      <c r="H69" s="44"/>
      <c r="I69" s="39"/>
      <c r="J69" s="44"/>
      <c r="L69" s="44"/>
      <c r="M69" s="44"/>
      <c r="Q69" s="39"/>
      <c r="V69" s="44"/>
      <c r="W69" s="44"/>
      <c r="X69" s="65"/>
      <c r="Y69" s="61"/>
    </row>
    <row r="70" ht="14.25" customHeight="1">
      <c r="C70" s="44"/>
      <c r="D70" s="44"/>
      <c r="E70" s="44"/>
      <c r="F70" s="44"/>
      <c r="G70" s="44"/>
      <c r="H70" s="44"/>
      <c r="I70" s="39"/>
      <c r="J70" s="44"/>
      <c r="L70" s="44"/>
      <c r="M70" s="44"/>
      <c r="Q70" s="39"/>
      <c r="V70" s="44"/>
      <c r="W70" s="44"/>
      <c r="X70" s="65"/>
      <c r="Y70" s="61"/>
    </row>
    <row r="71" ht="14.25" customHeight="1">
      <c r="C71" s="44"/>
      <c r="D71" s="44"/>
      <c r="E71" s="44"/>
      <c r="F71" s="44"/>
      <c r="G71" s="44"/>
      <c r="H71" s="44"/>
      <c r="I71" s="39"/>
      <c r="J71" s="44"/>
      <c r="L71" s="44"/>
      <c r="M71" s="44"/>
      <c r="Q71" s="39"/>
      <c r="V71" s="44"/>
      <c r="W71" s="44"/>
      <c r="X71" s="65"/>
      <c r="Y71" s="61"/>
    </row>
    <row r="72" ht="14.25" customHeight="1">
      <c r="C72" s="44"/>
      <c r="D72" s="44"/>
      <c r="E72" s="44"/>
      <c r="F72" s="44"/>
      <c r="G72" s="44"/>
      <c r="H72" s="44"/>
      <c r="I72" s="39"/>
      <c r="J72" s="44"/>
      <c r="L72" s="44"/>
      <c r="M72" s="44"/>
      <c r="Q72" s="39"/>
      <c r="V72" s="44"/>
      <c r="W72" s="44"/>
      <c r="X72" s="65"/>
      <c r="Y72" s="61"/>
    </row>
    <row r="73" ht="14.25" customHeight="1">
      <c r="C73" s="44"/>
      <c r="D73" s="44"/>
      <c r="E73" s="44"/>
      <c r="F73" s="44"/>
      <c r="G73" s="44"/>
      <c r="H73" s="44"/>
      <c r="I73" s="39"/>
      <c r="J73" s="44"/>
      <c r="L73" s="44"/>
      <c r="M73" s="44"/>
      <c r="Q73" s="39"/>
      <c r="V73" s="44"/>
      <c r="W73" s="44"/>
      <c r="X73" s="65"/>
      <c r="Y73" s="61"/>
    </row>
    <row r="74" ht="14.25" customHeight="1">
      <c r="C74" s="44"/>
      <c r="D74" s="44"/>
      <c r="E74" s="44"/>
      <c r="F74" s="44"/>
      <c r="G74" s="44"/>
      <c r="H74" s="44"/>
      <c r="I74" s="39"/>
      <c r="J74" s="44"/>
      <c r="L74" s="44"/>
      <c r="M74" s="44"/>
      <c r="Q74" s="39"/>
      <c r="V74" s="44"/>
      <c r="W74" s="44"/>
      <c r="X74" s="65"/>
      <c r="Y74" s="61"/>
    </row>
    <row r="75" ht="14.25" customHeight="1">
      <c r="C75" s="44"/>
      <c r="D75" s="44"/>
      <c r="E75" s="44"/>
      <c r="F75" s="44"/>
      <c r="G75" s="44"/>
      <c r="H75" s="44"/>
      <c r="I75" s="39"/>
      <c r="J75" s="44"/>
      <c r="L75" s="44"/>
      <c r="M75" s="44"/>
      <c r="Q75" s="39"/>
      <c r="V75" s="44"/>
      <c r="W75" s="44"/>
      <c r="X75" s="65"/>
      <c r="Y75" s="61"/>
    </row>
    <row r="76" ht="14.25" customHeight="1">
      <c r="C76" s="44"/>
      <c r="D76" s="44"/>
      <c r="E76" s="44"/>
      <c r="F76" s="44"/>
      <c r="G76" s="44"/>
      <c r="H76" s="44"/>
      <c r="I76" s="39"/>
      <c r="J76" s="44"/>
      <c r="L76" s="44"/>
      <c r="M76" s="44"/>
      <c r="Q76" s="39"/>
      <c r="V76" s="44"/>
      <c r="W76" s="44"/>
      <c r="X76" s="65"/>
      <c r="Y76" s="61"/>
    </row>
    <row r="77" ht="14.25" customHeight="1">
      <c r="C77" s="44"/>
      <c r="D77" s="44"/>
      <c r="E77" s="44"/>
      <c r="F77" s="44"/>
      <c r="G77" s="44"/>
      <c r="H77" s="44"/>
      <c r="I77" s="39"/>
      <c r="J77" s="44"/>
      <c r="L77" s="44"/>
      <c r="M77" s="44"/>
      <c r="Q77" s="39"/>
      <c r="V77" s="44"/>
      <c r="W77" s="44"/>
      <c r="X77" s="65"/>
      <c r="Y77" s="61"/>
    </row>
    <row r="78" ht="14.25" customHeight="1">
      <c r="C78" s="44"/>
      <c r="D78" s="44"/>
      <c r="E78" s="44"/>
      <c r="F78" s="44"/>
      <c r="G78" s="44"/>
      <c r="H78" s="44"/>
      <c r="I78" s="39"/>
      <c r="J78" s="44"/>
      <c r="L78" s="44"/>
      <c r="M78" s="44"/>
      <c r="Q78" s="39"/>
      <c r="V78" s="44"/>
      <c r="W78" s="44"/>
      <c r="X78" s="65"/>
      <c r="Y78" s="61"/>
    </row>
    <row r="79" ht="14.25" customHeight="1">
      <c r="C79" s="44"/>
      <c r="D79" s="44"/>
      <c r="E79" s="44"/>
      <c r="F79" s="44"/>
      <c r="G79" s="44"/>
      <c r="H79" s="44"/>
      <c r="I79" s="39"/>
      <c r="J79" s="44"/>
      <c r="L79" s="44"/>
      <c r="M79" s="44"/>
      <c r="Q79" s="39"/>
      <c r="V79" s="44"/>
      <c r="W79" s="44"/>
      <c r="X79" s="65"/>
      <c r="Y79" s="61"/>
    </row>
    <row r="80" ht="14.25" customHeight="1">
      <c r="C80" s="44"/>
      <c r="D80" s="44"/>
      <c r="E80" s="44"/>
      <c r="F80" s="44"/>
      <c r="G80" s="44"/>
      <c r="H80" s="44"/>
      <c r="I80" s="39"/>
      <c r="J80" s="44"/>
      <c r="L80" s="44"/>
      <c r="M80" s="44"/>
      <c r="Q80" s="39"/>
      <c r="V80" s="44"/>
      <c r="W80" s="44"/>
      <c r="X80" s="65"/>
      <c r="Y80" s="61"/>
    </row>
    <row r="81" ht="14.25" customHeight="1">
      <c r="C81" s="44"/>
      <c r="D81" s="44"/>
      <c r="E81" s="44"/>
      <c r="F81" s="44"/>
      <c r="G81" s="44"/>
      <c r="H81" s="44"/>
      <c r="I81" s="39"/>
      <c r="J81" s="44"/>
      <c r="L81" s="44"/>
      <c r="M81" s="44"/>
      <c r="Q81" s="39"/>
      <c r="V81" s="44"/>
      <c r="W81" s="44"/>
      <c r="X81" s="65"/>
      <c r="Y81" s="61"/>
    </row>
    <row r="82" ht="14.25" customHeight="1">
      <c r="C82" s="44"/>
      <c r="D82" s="44"/>
      <c r="E82" s="44"/>
      <c r="F82" s="44"/>
      <c r="G82" s="44"/>
      <c r="H82" s="44"/>
      <c r="I82" s="39"/>
      <c r="J82" s="44"/>
      <c r="L82" s="44"/>
      <c r="M82" s="44"/>
      <c r="Q82" s="39"/>
      <c r="V82" s="44"/>
      <c r="W82" s="44"/>
      <c r="X82" s="65"/>
      <c r="Y82" s="61"/>
    </row>
    <row r="83" ht="14.25" customHeight="1">
      <c r="C83" s="44"/>
      <c r="E83" s="44"/>
      <c r="F83" s="44"/>
      <c r="G83" s="44"/>
      <c r="H83" s="44"/>
      <c r="I83" s="39"/>
      <c r="J83" s="44"/>
      <c r="L83" s="44"/>
      <c r="M83" s="44"/>
      <c r="Q83" s="39"/>
      <c r="V83" s="44"/>
      <c r="W83" s="44"/>
      <c r="X83" s="65"/>
      <c r="Y83" s="61"/>
    </row>
    <row r="84" ht="14.25" customHeight="1">
      <c r="C84" s="44"/>
      <c r="E84" s="44"/>
      <c r="F84" s="44"/>
      <c r="G84" s="44"/>
      <c r="H84" s="44"/>
      <c r="I84" s="39"/>
      <c r="J84" s="44"/>
      <c r="L84" s="44"/>
      <c r="M84" s="44"/>
      <c r="Q84" s="39"/>
      <c r="V84" s="44"/>
      <c r="W84" s="44"/>
      <c r="X84" s="65"/>
      <c r="Y84" s="61"/>
    </row>
    <row r="85" ht="14.25" customHeight="1">
      <c r="C85" s="44"/>
      <c r="E85" s="44"/>
      <c r="F85" s="44"/>
      <c r="G85" s="44"/>
      <c r="H85" s="44"/>
      <c r="I85" s="39"/>
      <c r="J85" s="44"/>
      <c r="L85" s="44"/>
      <c r="M85" s="44"/>
      <c r="Q85" s="39"/>
      <c r="V85" s="44"/>
      <c r="W85" s="44"/>
      <c r="X85" s="65"/>
      <c r="Y85" s="61"/>
    </row>
    <row r="86" ht="14.25" customHeight="1">
      <c r="C86" s="44"/>
      <c r="E86" s="44"/>
      <c r="F86" s="44"/>
      <c r="G86" s="44"/>
      <c r="H86" s="44"/>
      <c r="I86" s="39"/>
      <c r="J86" s="44"/>
      <c r="L86" s="44"/>
      <c r="M86" s="44"/>
      <c r="Q86" s="39"/>
      <c r="V86" s="44"/>
      <c r="W86" s="44"/>
      <c r="X86" s="65"/>
      <c r="Y86" s="61"/>
    </row>
    <row r="87" ht="14.25" customHeight="1">
      <c r="C87" s="44"/>
      <c r="E87" s="44"/>
      <c r="F87" s="44"/>
      <c r="G87" s="44"/>
      <c r="H87" s="44"/>
      <c r="I87" s="39"/>
      <c r="J87" s="44"/>
      <c r="L87" s="44"/>
      <c r="M87" s="44"/>
      <c r="Q87" s="39"/>
      <c r="V87" s="44"/>
      <c r="W87" s="44"/>
      <c r="X87" s="65"/>
      <c r="Y87" s="61"/>
    </row>
    <row r="88" ht="14.25" customHeight="1">
      <c r="C88" s="44"/>
      <c r="E88" s="44"/>
      <c r="F88" s="44"/>
      <c r="G88" s="44"/>
      <c r="H88" s="44"/>
      <c r="I88" s="39"/>
      <c r="J88" s="44"/>
      <c r="L88" s="44"/>
      <c r="M88" s="44"/>
      <c r="Q88" s="39"/>
      <c r="V88" s="44"/>
      <c r="W88" s="44"/>
      <c r="X88" s="65"/>
      <c r="Y88" s="61"/>
    </row>
    <row r="89" ht="14.25" customHeight="1">
      <c r="E89" s="44"/>
      <c r="F89" s="44"/>
      <c r="G89" s="44"/>
      <c r="H89" s="44"/>
      <c r="I89" s="39"/>
      <c r="J89" s="44"/>
      <c r="L89" s="44"/>
      <c r="M89" s="44"/>
      <c r="Q89" s="39"/>
      <c r="V89" s="44"/>
      <c r="W89" s="44"/>
      <c r="X89" s="65"/>
      <c r="Y89" s="61"/>
    </row>
    <row r="90" ht="14.25" customHeight="1">
      <c r="E90" s="44"/>
      <c r="F90" s="44"/>
      <c r="G90" s="44"/>
      <c r="H90" s="44"/>
      <c r="I90" s="39"/>
      <c r="J90" s="44"/>
      <c r="L90" s="44"/>
      <c r="Q90" s="39"/>
      <c r="V90" s="65"/>
      <c r="W90" s="65"/>
      <c r="X90" s="65"/>
      <c r="Y90" s="61"/>
    </row>
    <row r="91" ht="14.25" customHeight="1">
      <c r="E91" s="44"/>
      <c r="F91" s="44"/>
      <c r="G91" s="44"/>
      <c r="H91" s="44"/>
      <c r="I91" s="39"/>
      <c r="J91" s="44"/>
      <c r="L91" s="44"/>
      <c r="Q91" s="39"/>
      <c r="V91" s="65"/>
      <c r="W91" s="65"/>
      <c r="X91" s="65"/>
      <c r="Y91" s="61"/>
    </row>
    <row r="92" ht="14.25" customHeight="1">
      <c r="E92" s="44"/>
      <c r="F92" s="44"/>
      <c r="G92" s="44"/>
      <c r="H92" s="44"/>
      <c r="I92" s="39"/>
      <c r="J92" s="44"/>
      <c r="L92" s="44"/>
      <c r="Q92" s="39"/>
      <c r="V92" s="65"/>
      <c r="W92" s="65"/>
      <c r="X92" s="65"/>
      <c r="Y92" s="61"/>
    </row>
    <row r="93" ht="14.25" customHeight="1">
      <c r="E93" s="44"/>
      <c r="F93" s="44"/>
      <c r="G93" s="44"/>
      <c r="H93" s="44"/>
      <c r="I93" s="39"/>
      <c r="J93" s="44"/>
      <c r="L93" s="44"/>
      <c r="Q93" s="39"/>
      <c r="V93" s="65"/>
      <c r="W93" s="65"/>
      <c r="X93" s="65"/>
      <c r="Y93" s="61"/>
    </row>
    <row r="94" ht="14.25" customHeight="1">
      <c r="E94" s="44"/>
      <c r="F94" s="44"/>
      <c r="G94" s="44"/>
      <c r="H94" s="44"/>
      <c r="I94" s="39"/>
      <c r="J94" s="44"/>
      <c r="L94" s="44"/>
      <c r="Q94" s="39"/>
      <c r="V94" s="65"/>
      <c r="W94" s="65"/>
      <c r="X94" s="65"/>
      <c r="Y94" s="61"/>
    </row>
    <row r="95" ht="14.25" customHeight="1">
      <c r="E95" s="44"/>
      <c r="F95" s="44"/>
      <c r="G95" s="44"/>
      <c r="H95" s="44"/>
      <c r="I95" s="39"/>
      <c r="J95" s="44"/>
      <c r="L95" s="44"/>
      <c r="Q95" s="39"/>
      <c r="V95" s="65"/>
      <c r="W95" s="65"/>
      <c r="X95" s="65"/>
      <c r="Y95" s="61"/>
    </row>
    <row r="96" ht="14.25" customHeight="1">
      <c r="E96" s="44"/>
      <c r="F96" s="44"/>
      <c r="G96" s="44"/>
      <c r="H96" s="44"/>
      <c r="I96" s="39"/>
      <c r="J96" s="44"/>
      <c r="L96" s="44"/>
      <c r="Q96" s="39"/>
      <c r="V96" s="65"/>
      <c r="W96" s="65"/>
      <c r="X96" s="65"/>
      <c r="Y96" s="61"/>
    </row>
    <row r="97" ht="14.25" customHeight="1">
      <c r="E97" s="44"/>
      <c r="F97" s="44"/>
      <c r="G97" s="44"/>
      <c r="H97" s="44"/>
      <c r="I97" s="39"/>
      <c r="J97" s="44"/>
      <c r="L97" s="44"/>
      <c r="Q97" s="39"/>
      <c r="V97" s="65"/>
      <c r="W97" s="65"/>
      <c r="X97" s="65"/>
      <c r="Y97" s="61"/>
    </row>
    <row r="98" ht="14.25" customHeight="1">
      <c r="E98" s="44"/>
      <c r="F98" s="44"/>
      <c r="G98" s="44"/>
      <c r="H98" s="44"/>
      <c r="I98" s="39"/>
      <c r="J98" s="44"/>
      <c r="L98" s="44"/>
      <c r="Q98" s="39"/>
      <c r="V98" s="65"/>
      <c r="W98" s="65"/>
      <c r="X98" s="65"/>
      <c r="Y98" s="61"/>
    </row>
    <row r="99" ht="14.25" customHeight="1">
      <c r="E99" s="44"/>
      <c r="F99" s="44"/>
      <c r="G99" s="44"/>
      <c r="H99" s="44"/>
      <c r="I99" s="39"/>
      <c r="J99" s="44"/>
      <c r="L99" s="44"/>
      <c r="Q99" s="39"/>
      <c r="V99" s="65"/>
      <c r="W99" s="65"/>
      <c r="X99" s="65"/>
      <c r="Y99" s="61"/>
    </row>
    <row r="100" ht="14.25" customHeight="1">
      <c r="E100" s="44"/>
      <c r="F100" s="44"/>
      <c r="G100" s="44"/>
      <c r="H100" s="44"/>
      <c r="I100" s="39"/>
      <c r="J100" s="44"/>
      <c r="L100" s="44"/>
      <c r="Q100" s="39"/>
      <c r="V100" s="65"/>
      <c r="W100" s="65"/>
      <c r="X100" s="65"/>
      <c r="Y100" s="61"/>
    </row>
    <row r="101" ht="14.25" customHeight="1">
      <c r="E101" s="44"/>
      <c r="F101" s="44"/>
      <c r="G101" s="44"/>
      <c r="H101" s="44"/>
      <c r="I101" s="39"/>
      <c r="J101" s="44"/>
      <c r="L101" s="44"/>
      <c r="Q101" s="39"/>
      <c r="V101" s="65"/>
      <c r="W101" s="65"/>
      <c r="X101" s="65"/>
      <c r="Y101" s="61"/>
    </row>
    <row r="102" ht="14.25" customHeight="1">
      <c r="E102" s="44"/>
      <c r="F102" s="44"/>
      <c r="G102" s="44"/>
      <c r="H102" s="44"/>
      <c r="I102" s="39"/>
      <c r="J102" s="44"/>
      <c r="L102" s="44"/>
      <c r="Q102" s="39"/>
      <c r="V102" s="65"/>
      <c r="W102" s="65"/>
      <c r="X102" s="65"/>
      <c r="Y102" s="61"/>
    </row>
    <row r="103" ht="14.25" customHeight="1">
      <c r="E103" s="44"/>
      <c r="F103" s="44"/>
      <c r="G103" s="44"/>
      <c r="H103" s="44"/>
      <c r="I103" s="39"/>
      <c r="J103" s="44"/>
      <c r="L103" s="44"/>
      <c r="Q103" s="39"/>
      <c r="V103" s="65"/>
      <c r="W103" s="65"/>
      <c r="X103" s="65"/>
      <c r="Y103" s="61"/>
    </row>
    <row r="104" ht="14.25" customHeight="1">
      <c r="E104" s="44"/>
      <c r="F104" s="44"/>
      <c r="G104" s="44"/>
      <c r="H104" s="44"/>
      <c r="I104" s="39"/>
      <c r="J104" s="44"/>
      <c r="L104" s="44"/>
      <c r="Q104" s="39"/>
      <c r="V104" s="65"/>
      <c r="W104" s="65"/>
      <c r="X104" s="65"/>
      <c r="Y104" s="61"/>
    </row>
    <row r="105" ht="14.25" customHeight="1">
      <c r="E105" s="44"/>
      <c r="F105" s="44"/>
      <c r="G105" s="44"/>
      <c r="H105" s="44"/>
      <c r="I105" s="39"/>
      <c r="J105" s="44"/>
      <c r="L105" s="44"/>
      <c r="Q105" s="39"/>
      <c r="V105" s="65"/>
      <c r="W105" s="65"/>
      <c r="X105" s="65"/>
      <c r="Y105" s="61"/>
    </row>
    <row r="106" ht="14.25" customHeight="1">
      <c r="E106" s="44"/>
      <c r="F106" s="44"/>
      <c r="G106" s="44"/>
      <c r="H106" s="44"/>
      <c r="I106" s="39"/>
      <c r="J106" s="44"/>
      <c r="L106" s="44"/>
      <c r="Q106" s="39"/>
      <c r="V106" s="65"/>
      <c r="W106" s="65"/>
      <c r="X106" s="65"/>
      <c r="Y106" s="61"/>
    </row>
    <row r="107" ht="14.25" customHeight="1">
      <c r="E107" s="44"/>
      <c r="F107" s="44"/>
      <c r="G107" s="44"/>
      <c r="H107" s="44"/>
      <c r="I107" s="39"/>
      <c r="J107" s="44"/>
      <c r="L107" s="44"/>
      <c r="Q107" s="39"/>
      <c r="V107" s="65"/>
      <c r="W107" s="65"/>
      <c r="X107" s="65"/>
      <c r="Y107" s="61"/>
    </row>
    <row r="108" ht="14.25" customHeight="1">
      <c r="E108" s="44"/>
      <c r="F108" s="44"/>
      <c r="G108" s="44"/>
      <c r="H108" s="44"/>
      <c r="I108" s="39"/>
      <c r="J108" s="44"/>
      <c r="L108" s="44"/>
      <c r="Q108" s="39"/>
      <c r="V108" s="65"/>
      <c r="W108" s="65"/>
      <c r="X108" s="65"/>
      <c r="Y108" s="61"/>
    </row>
    <row r="109" ht="14.25" customHeight="1">
      <c r="E109" s="44"/>
      <c r="F109" s="44"/>
      <c r="G109" s="44"/>
      <c r="H109" s="44"/>
      <c r="I109" s="39"/>
      <c r="J109" s="44"/>
      <c r="L109" s="44"/>
      <c r="Q109" s="39"/>
      <c r="V109" s="65"/>
      <c r="W109" s="65"/>
      <c r="X109" s="65"/>
      <c r="Y109" s="61"/>
    </row>
    <row r="110" ht="14.25" customHeight="1">
      <c r="F110" s="44"/>
      <c r="G110" s="44"/>
      <c r="H110" s="44"/>
      <c r="I110" s="39"/>
      <c r="J110" s="44"/>
      <c r="L110" s="44"/>
      <c r="Q110" s="39"/>
      <c r="V110" s="65"/>
      <c r="W110" s="65"/>
      <c r="X110" s="65"/>
      <c r="Y110" s="61"/>
    </row>
    <row r="111" ht="14.25" customHeight="1">
      <c r="F111" s="44"/>
      <c r="G111" s="44"/>
      <c r="H111" s="44"/>
      <c r="I111" s="39"/>
      <c r="J111" s="44"/>
      <c r="L111" s="44"/>
      <c r="Q111" s="39"/>
      <c r="V111" s="65"/>
      <c r="W111" s="65"/>
      <c r="X111" s="65"/>
      <c r="Y111" s="61"/>
    </row>
    <row r="112" ht="14.25" customHeight="1">
      <c r="F112" s="44"/>
      <c r="G112" s="44"/>
      <c r="H112" s="44"/>
      <c r="I112" s="39"/>
      <c r="J112" s="44"/>
      <c r="L112" s="44"/>
      <c r="Q112" s="39"/>
      <c r="V112" s="65"/>
      <c r="W112" s="65"/>
      <c r="X112" s="65"/>
      <c r="Y112" s="61"/>
    </row>
    <row r="113" ht="14.25" customHeight="1">
      <c r="I113" s="39"/>
      <c r="J113" s="44"/>
      <c r="L113" s="44"/>
      <c r="Q113" s="39"/>
      <c r="V113" s="65"/>
      <c r="W113" s="65"/>
      <c r="X113" s="65"/>
      <c r="Y113" s="61"/>
    </row>
    <row r="114" ht="14.25" customHeight="1">
      <c r="I114" s="39"/>
      <c r="J114" s="44"/>
      <c r="L114" s="44"/>
      <c r="Q114" s="39"/>
      <c r="V114" s="65"/>
      <c r="W114" s="65"/>
      <c r="X114" s="65"/>
      <c r="Y114" s="61"/>
    </row>
    <row r="115" ht="14.25" customHeight="1">
      <c r="I115" s="39"/>
      <c r="J115" s="44"/>
      <c r="L115" s="44"/>
      <c r="Q115" s="39"/>
      <c r="V115" s="65"/>
      <c r="W115" s="65"/>
      <c r="X115" s="65"/>
      <c r="Y115" s="61"/>
    </row>
    <row r="116" ht="14.25" customHeight="1">
      <c r="I116" s="39"/>
      <c r="J116" s="44"/>
      <c r="L116" s="44"/>
      <c r="Q116" s="39"/>
      <c r="V116" s="65"/>
      <c r="W116" s="65"/>
      <c r="X116" s="65"/>
      <c r="Y116" s="61"/>
    </row>
    <row r="117" ht="14.25" customHeight="1">
      <c r="I117" s="39"/>
      <c r="J117" s="44"/>
      <c r="L117" s="44"/>
      <c r="Q117" s="39"/>
      <c r="V117" s="65"/>
      <c r="W117" s="65"/>
      <c r="X117" s="65"/>
      <c r="Y117" s="61"/>
    </row>
    <row r="118" ht="14.25" customHeight="1">
      <c r="I118" s="39"/>
      <c r="J118" s="44"/>
      <c r="L118" s="44"/>
      <c r="Q118" s="39"/>
      <c r="V118" s="65"/>
      <c r="W118" s="65"/>
      <c r="X118" s="65"/>
      <c r="Y118" s="61"/>
    </row>
    <row r="119" ht="14.25" customHeight="1">
      <c r="I119" s="39"/>
      <c r="J119" s="44"/>
      <c r="L119" s="44"/>
      <c r="Q119" s="39"/>
      <c r="V119" s="65"/>
      <c r="W119" s="65"/>
      <c r="X119" s="65"/>
      <c r="Y119" s="61"/>
    </row>
    <row r="120" ht="14.25" customHeight="1">
      <c r="I120" s="39"/>
      <c r="J120" s="44"/>
      <c r="L120" s="44"/>
      <c r="Q120" s="39"/>
      <c r="V120" s="65"/>
      <c r="W120" s="65"/>
      <c r="X120" s="65"/>
      <c r="Y120" s="61"/>
    </row>
    <row r="121" ht="14.25" customHeight="1">
      <c r="I121" s="39"/>
      <c r="J121" s="44"/>
      <c r="L121" s="44"/>
      <c r="Q121" s="39"/>
      <c r="V121" s="65"/>
      <c r="W121" s="65"/>
      <c r="X121" s="65"/>
      <c r="Y121" s="61"/>
    </row>
    <row r="122" ht="14.25" customHeight="1">
      <c r="I122" s="39"/>
      <c r="J122" s="44"/>
      <c r="L122" s="44"/>
      <c r="Q122" s="39"/>
      <c r="V122" s="65"/>
      <c r="W122" s="65"/>
      <c r="X122" s="65"/>
      <c r="Y122" s="61"/>
    </row>
    <row r="123" ht="14.25" customHeight="1">
      <c r="I123" s="39"/>
      <c r="J123" s="44"/>
      <c r="L123" s="44"/>
      <c r="Q123" s="39"/>
      <c r="V123" s="65"/>
      <c r="W123" s="65"/>
      <c r="X123" s="65"/>
      <c r="Y123" s="61"/>
    </row>
    <row r="124" ht="14.25" customHeight="1">
      <c r="I124" s="39"/>
      <c r="J124" s="44"/>
      <c r="L124" s="44"/>
      <c r="Q124" s="39"/>
      <c r="V124" s="65"/>
      <c r="W124" s="65"/>
      <c r="X124" s="65"/>
      <c r="Y124" s="61"/>
    </row>
    <row r="125" ht="14.25" customHeight="1">
      <c r="I125" s="39"/>
      <c r="J125" s="44"/>
      <c r="L125" s="44"/>
      <c r="Q125" s="39"/>
      <c r="V125" s="65"/>
      <c r="W125" s="65"/>
      <c r="X125" s="65"/>
      <c r="Y125" s="61"/>
    </row>
    <row r="126" ht="14.25" customHeight="1">
      <c r="I126" s="39"/>
      <c r="J126" s="44"/>
      <c r="L126" s="44"/>
      <c r="Q126" s="39"/>
      <c r="V126" s="65"/>
      <c r="W126" s="65"/>
      <c r="X126" s="65"/>
      <c r="Y126" s="61"/>
    </row>
    <row r="127" ht="14.25" customHeight="1">
      <c r="I127" s="39"/>
      <c r="J127" s="44"/>
      <c r="L127" s="44"/>
      <c r="Q127" s="39"/>
      <c r="V127" s="65"/>
      <c r="W127" s="65"/>
      <c r="X127" s="65"/>
      <c r="Y127" s="61"/>
    </row>
    <row r="128" ht="14.25" customHeight="1">
      <c r="I128" s="39"/>
      <c r="J128" s="44"/>
      <c r="L128" s="44"/>
      <c r="Q128" s="39"/>
      <c r="V128" s="65"/>
      <c r="W128" s="65"/>
      <c r="X128" s="65"/>
      <c r="Y128" s="61"/>
    </row>
    <row r="129" ht="14.25" customHeight="1">
      <c r="I129" s="39"/>
      <c r="J129" s="44"/>
      <c r="L129" s="44"/>
      <c r="Q129" s="39"/>
      <c r="V129" s="65"/>
      <c r="W129" s="65"/>
      <c r="X129" s="65"/>
      <c r="Y129" s="61"/>
    </row>
    <row r="130" ht="14.25" customHeight="1">
      <c r="I130" s="39"/>
      <c r="J130" s="44"/>
      <c r="Q130" s="39"/>
      <c r="V130" s="65"/>
      <c r="W130" s="65"/>
      <c r="X130" s="65"/>
      <c r="Y130" s="61"/>
    </row>
    <row r="131" ht="14.25" customHeight="1">
      <c r="I131" s="39"/>
      <c r="J131" s="44"/>
      <c r="Q131" s="39"/>
      <c r="V131" s="65"/>
      <c r="W131" s="65"/>
      <c r="X131" s="65"/>
      <c r="Y131" s="61"/>
    </row>
    <row r="132" ht="14.25" customHeight="1">
      <c r="I132" s="39"/>
      <c r="J132" s="44"/>
      <c r="Q132" s="39"/>
      <c r="V132" s="65"/>
      <c r="W132" s="65"/>
      <c r="X132" s="65"/>
      <c r="Y132" s="61"/>
    </row>
    <row r="133" ht="14.25" customHeight="1">
      <c r="I133" s="39"/>
      <c r="J133" s="44"/>
      <c r="Q133" s="39"/>
      <c r="V133" s="65"/>
      <c r="W133" s="65"/>
      <c r="X133" s="65"/>
      <c r="Y133" s="61"/>
    </row>
    <row r="134" ht="14.25" customHeight="1">
      <c r="I134" s="39"/>
      <c r="J134" s="44"/>
      <c r="Q134" s="39"/>
      <c r="V134" s="65"/>
      <c r="W134" s="65"/>
      <c r="X134" s="65"/>
      <c r="Y134" s="61"/>
    </row>
    <row r="135" ht="14.25" customHeight="1">
      <c r="I135" s="39"/>
      <c r="J135" s="44"/>
      <c r="Q135" s="39"/>
      <c r="V135" s="65"/>
      <c r="W135" s="65"/>
      <c r="X135" s="65"/>
      <c r="Y135" s="61"/>
    </row>
    <row r="136" ht="14.25" customHeight="1">
      <c r="I136" s="39"/>
      <c r="J136" s="44"/>
      <c r="Q136" s="39"/>
      <c r="V136" s="65"/>
      <c r="W136" s="65"/>
      <c r="X136" s="65"/>
      <c r="Y136" s="61"/>
    </row>
    <row r="137" ht="14.25" customHeight="1">
      <c r="I137" s="39"/>
      <c r="J137" s="44"/>
      <c r="Q137" s="39"/>
      <c r="V137" s="65"/>
      <c r="W137" s="65"/>
      <c r="X137" s="65"/>
      <c r="Y137" s="61"/>
    </row>
    <row r="138" ht="14.25" customHeight="1">
      <c r="I138" s="39"/>
      <c r="J138" s="44"/>
      <c r="Q138" s="39"/>
      <c r="V138" s="65"/>
      <c r="W138" s="65"/>
      <c r="X138" s="65"/>
      <c r="Y138" s="61"/>
    </row>
    <row r="139" ht="14.25" customHeight="1">
      <c r="I139" s="39"/>
      <c r="J139" s="44"/>
      <c r="Q139" s="39"/>
      <c r="V139" s="65"/>
      <c r="W139" s="65"/>
      <c r="X139" s="65"/>
      <c r="Y139" s="61"/>
    </row>
    <row r="140" ht="14.25" customHeight="1">
      <c r="I140" s="39"/>
      <c r="J140" s="44"/>
      <c r="Q140" s="39"/>
      <c r="V140" s="65"/>
      <c r="W140" s="65"/>
      <c r="X140" s="65"/>
      <c r="Y140" s="61"/>
    </row>
    <row r="141" ht="14.25" customHeight="1">
      <c r="I141" s="39"/>
      <c r="J141" s="44"/>
      <c r="Q141" s="39"/>
      <c r="V141" s="65"/>
      <c r="W141" s="65"/>
      <c r="X141" s="65"/>
      <c r="Y141" s="61"/>
    </row>
    <row r="142" ht="14.25" customHeight="1">
      <c r="I142" s="39"/>
      <c r="J142" s="44"/>
      <c r="Q142" s="39"/>
      <c r="V142" s="65"/>
      <c r="W142" s="65"/>
      <c r="X142" s="65"/>
      <c r="Y142" s="61"/>
    </row>
    <row r="143" ht="14.25" customHeight="1">
      <c r="I143" s="39"/>
      <c r="J143" s="44"/>
      <c r="Q143" s="39"/>
      <c r="V143" s="65"/>
      <c r="W143" s="65"/>
      <c r="X143" s="65"/>
      <c r="Y143" s="61"/>
    </row>
    <row r="144" ht="14.25" customHeight="1">
      <c r="I144" s="39"/>
      <c r="J144" s="44"/>
      <c r="Q144" s="39"/>
      <c r="V144" s="65"/>
      <c r="W144" s="65"/>
      <c r="X144" s="65"/>
      <c r="Y144" s="61"/>
    </row>
    <row r="145" ht="14.25" customHeight="1">
      <c r="I145" s="39"/>
      <c r="J145" s="44"/>
      <c r="Q145" s="39"/>
      <c r="V145" s="65"/>
      <c r="W145" s="65"/>
      <c r="X145" s="65"/>
      <c r="Y145" s="61"/>
    </row>
    <row r="146" ht="14.25" customHeight="1">
      <c r="I146" s="39"/>
      <c r="J146" s="44"/>
      <c r="Q146" s="39"/>
      <c r="V146" s="65"/>
      <c r="W146" s="65"/>
      <c r="X146" s="65"/>
      <c r="Y146" s="61"/>
    </row>
    <row r="147" ht="14.25" customHeight="1">
      <c r="I147" s="39"/>
      <c r="Q147" s="39"/>
      <c r="V147" s="65"/>
      <c r="W147" s="65"/>
      <c r="X147" s="65"/>
      <c r="Y147" s="61"/>
    </row>
    <row r="148" ht="14.25" customHeight="1">
      <c r="I148" s="39"/>
      <c r="Q148" s="39"/>
      <c r="V148" s="65"/>
      <c r="W148" s="65"/>
      <c r="X148" s="65"/>
      <c r="Y148" s="61"/>
    </row>
    <row r="149" ht="14.25" customHeight="1">
      <c r="I149" s="39"/>
      <c r="Q149" s="39"/>
      <c r="V149" s="65"/>
      <c r="W149" s="65"/>
      <c r="X149" s="65"/>
      <c r="Y149" s="61"/>
    </row>
    <row r="150" ht="14.25" customHeight="1">
      <c r="I150" s="39"/>
      <c r="Q150" s="39"/>
      <c r="V150" s="65"/>
      <c r="W150" s="65"/>
      <c r="X150" s="65"/>
      <c r="Y150" s="61"/>
    </row>
    <row r="151" ht="14.25" customHeight="1">
      <c r="I151" s="39"/>
      <c r="Q151" s="39"/>
      <c r="V151" s="65"/>
      <c r="W151" s="65"/>
      <c r="X151" s="65"/>
      <c r="Y151" s="61"/>
    </row>
    <row r="152" ht="14.25" customHeight="1">
      <c r="I152" s="39"/>
      <c r="Q152" s="39"/>
      <c r="V152" s="65"/>
      <c r="W152" s="65"/>
      <c r="X152" s="65"/>
      <c r="Y152" s="61"/>
    </row>
    <row r="153" ht="14.25" customHeight="1">
      <c r="I153" s="39"/>
      <c r="Q153" s="39"/>
      <c r="V153" s="65"/>
      <c r="W153" s="65"/>
      <c r="X153" s="65"/>
      <c r="Y153" s="61"/>
    </row>
    <row r="154" ht="14.25" customHeight="1">
      <c r="I154" s="39"/>
      <c r="Q154" s="39"/>
      <c r="V154" s="65"/>
      <c r="W154" s="65"/>
      <c r="X154" s="65"/>
      <c r="Y154" s="61"/>
    </row>
    <row r="155" ht="14.25" customHeight="1">
      <c r="I155" s="39"/>
      <c r="Q155" s="39"/>
      <c r="V155" s="65"/>
      <c r="W155" s="65"/>
      <c r="X155" s="65"/>
      <c r="Y155" s="61"/>
    </row>
    <row r="156" ht="14.25" customHeight="1">
      <c r="I156" s="39"/>
      <c r="Q156" s="39"/>
      <c r="V156" s="65"/>
      <c r="W156" s="65"/>
      <c r="X156" s="65"/>
      <c r="Y156" s="61"/>
    </row>
    <row r="157" ht="14.25" customHeight="1">
      <c r="I157" s="39"/>
      <c r="Q157" s="39"/>
      <c r="V157" s="65"/>
      <c r="W157" s="65"/>
      <c r="X157" s="65"/>
      <c r="Y157" s="61"/>
    </row>
    <row r="158" ht="14.25" customHeight="1">
      <c r="I158" s="39"/>
      <c r="Q158" s="39"/>
      <c r="V158" s="65"/>
      <c r="W158" s="65"/>
      <c r="X158" s="65"/>
      <c r="Y158" s="61"/>
    </row>
    <row r="159" ht="14.25" customHeight="1">
      <c r="I159" s="39"/>
      <c r="Q159" s="39"/>
      <c r="V159" s="65"/>
      <c r="W159" s="65"/>
      <c r="X159" s="65"/>
      <c r="Y159" s="61"/>
    </row>
    <row r="160" ht="14.25" customHeight="1">
      <c r="I160" s="39"/>
      <c r="Q160" s="39"/>
      <c r="V160" s="65"/>
      <c r="W160" s="65"/>
      <c r="X160" s="65"/>
      <c r="Y160" s="61"/>
    </row>
    <row r="161" ht="14.25" customHeight="1">
      <c r="I161" s="39"/>
      <c r="Q161" s="39"/>
      <c r="V161" s="65"/>
      <c r="W161" s="65"/>
      <c r="X161" s="65"/>
      <c r="Y161" s="61"/>
    </row>
    <row r="162" ht="14.25" customHeight="1">
      <c r="I162" s="39"/>
      <c r="Q162" s="39"/>
      <c r="V162" s="65"/>
      <c r="W162" s="65"/>
      <c r="X162" s="65"/>
      <c r="Y162" s="61"/>
    </row>
    <row r="163" ht="14.25" customHeight="1">
      <c r="I163" s="39"/>
      <c r="Q163" s="39"/>
      <c r="V163" s="65"/>
      <c r="W163" s="65"/>
      <c r="X163" s="65"/>
      <c r="Y163" s="61"/>
    </row>
    <row r="164" ht="14.25" customHeight="1">
      <c r="I164" s="39"/>
      <c r="Q164" s="39"/>
      <c r="V164" s="65"/>
      <c r="W164" s="65"/>
      <c r="X164" s="65"/>
      <c r="Y164" s="61"/>
    </row>
    <row r="165" ht="14.25" customHeight="1">
      <c r="I165" s="39"/>
      <c r="Q165" s="39"/>
      <c r="V165" s="65"/>
      <c r="W165" s="65"/>
      <c r="X165" s="65"/>
      <c r="Y165" s="61"/>
    </row>
    <row r="166" ht="14.25" customHeight="1">
      <c r="I166" s="39"/>
      <c r="Q166" s="39"/>
      <c r="V166" s="65"/>
      <c r="W166" s="65"/>
      <c r="X166" s="65"/>
      <c r="Y166" s="61"/>
    </row>
    <row r="167" ht="14.25" customHeight="1">
      <c r="I167" s="39"/>
      <c r="Q167" s="39"/>
      <c r="V167" s="65"/>
      <c r="W167" s="65"/>
      <c r="X167" s="65"/>
      <c r="Y167" s="61"/>
    </row>
    <row r="168" ht="14.25" customHeight="1">
      <c r="I168" s="39"/>
      <c r="Q168" s="39"/>
      <c r="V168" s="65"/>
      <c r="W168" s="65"/>
      <c r="X168" s="65"/>
      <c r="Y168" s="61"/>
    </row>
    <row r="169" ht="14.25" customHeight="1">
      <c r="I169" s="39"/>
      <c r="Q169" s="39"/>
      <c r="V169" s="65"/>
      <c r="W169" s="65"/>
      <c r="X169" s="65"/>
      <c r="Y169" s="61"/>
    </row>
    <row r="170" ht="14.25" customHeight="1">
      <c r="I170" s="39"/>
      <c r="Q170" s="39"/>
      <c r="V170" s="65"/>
      <c r="W170" s="65"/>
      <c r="X170" s="65"/>
      <c r="Y170" s="61"/>
    </row>
    <row r="171" ht="14.25" customHeight="1">
      <c r="I171" s="39"/>
      <c r="Q171" s="39"/>
      <c r="V171" s="65"/>
      <c r="W171" s="65"/>
      <c r="X171" s="65"/>
      <c r="Y171" s="61"/>
    </row>
    <row r="172" ht="14.25" customHeight="1">
      <c r="I172" s="39"/>
      <c r="Q172" s="39"/>
      <c r="V172" s="65"/>
      <c r="W172" s="65"/>
      <c r="X172" s="65"/>
      <c r="Y172" s="61"/>
    </row>
    <row r="173" ht="14.25" customHeight="1">
      <c r="I173" s="39"/>
      <c r="Q173" s="39"/>
      <c r="V173" s="65"/>
      <c r="W173" s="65"/>
      <c r="X173" s="65"/>
      <c r="Y173" s="61"/>
    </row>
    <row r="174" ht="14.25" customHeight="1">
      <c r="I174" s="39"/>
      <c r="Q174" s="39"/>
      <c r="V174" s="65"/>
      <c r="W174" s="65"/>
      <c r="X174" s="65"/>
      <c r="Y174" s="61"/>
    </row>
    <row r="175" ht="14.25" customHeight="1">
      <c r="I175" s="39"/>
      <c r="Q175" s="39"/>
      <c r="V175" s="65"/>
      <c r="W175" s="65"/>
      <c r="X175" s="65"/>
      <c r="Y175" s="61"/>
    </row>
    <row r="176" ht="14.25" customHeight="1">
      <c r="I176" s="39"/>
      <c r="Q176" s="39"/>
      <c r="V176" s="65"/>
      <c r="W176" s="65"/>
      <c r="X176" s="65"/>
      <c r="Y176" s="61"/>
    </row>
    <row r="177" ht="14.25" customHeight="1">
      <c r="I177" s="39"/>
      <c r="Q177" s="39"/>
      <c r="V177" s="65"/>
      <c r="W177" s="65"/>
      <c r="X177" s="65"/>
      <c r="Y177" s="61"/>
    </row>
    <row r="178" ht="14.25" customHeight="1">
      <c r="I178" s="39"/>
      <c r="Q178" s="39"/>
      <c r="V178" s="65"/>
      <c r="W178" s="65"/>
      <c r="X178" s="65"/>
      <c r="Y178" s="61"/>
    </row>
    <row r="179" ht="14.25" customHeight="1">
      <c r="I179" s="39"/>
      <c r="Q179" s="39"/>
      <c r="V179" s="65"/>
      <c r="W179" s="65"/>
      <c r="X179" s="65"/>
      <c r="Y179" s="61"/>
    </row>
    <row r="180" ht="14.25" customHeight="1">
      <c r="I180" s="39"/>
      <c r="Q180" s="39"/>
      <c r="V180" s="65"/>
      <c r="W180" s="65"/>
      <c r="X180" s="65"/>
      <c r="Y180" s="61"/>
    </row>
    <row r="181" ht="14.25" customHeight="1">
      <c r="I181" s="39"/>
      <c r="Q181" s="39"/>
      <c r="V181" s="65"/>
      <c r="W181" s="65"/>
      <c r="X181" s="65"/>
      <c r="Y181" s="61"/>
    </row>
    <row r="182" ht="14.25" customHeight="1">
      <c r="I182" s="39"/>
      <c r="Q182" s="39"/>
      <c r="V182" s="65"/>
      <c r="W182" s="65"/>
      <c r="X182" s="65"/>
      <c r="Y182" s="61"/>
    </row>
    <row r="183" ht="14.25" customHeight="1">
      <c r="I183" s="39"/>
      <c r="Q183" s="39"/>
      <c r="V183" s="65"/>
      <c r="W183" s="65"/>
      <c r="X183" s="65"/>
      <c r="Y183" s="61"/>
    </row>
    <row r="184" ht="14.25" customHeight="1">
      <c r="I184" s="39"/>
      <c r="Q184" s="39"/>
      <c r="V184" s="65"/>
      <c r="W184" s="65"/>
      <c r="X184" s="65"/>
      <c r="Y184" s="61"/>
    </row>
    <row r="185" ht="14.25" customHeight="1">
      <c r="I185" s="39"/>
      <c r="Q185" s="39"/>
      <c r="V185" s="65"/>
      <c r="W185" s="65"/>
      <c r="X185" s="65"/>
      <c r="Y185" s="61"/>
    </row>
    <row r="186" ht="14.25" customHeight="1">
      <c r="I186" s="39"/>
      <c r="Q186" s="39"/>
      <c r="V186" s="65"/>
      <c r="W186" s="65"/>
      <c r="X186" s="65"/>
      <c r="Y186" s="61"/>
    </row>
    <row r="187" ht="14.25" customHeight="1">
      <c r="I187" s="39"/>
      <c r="Q187" s="39"/>
      <c r="V187" s="65"/>
      <c r="W187" s="65"/>
      <c r="X187" s="65"/>
      <c r="Y187" s="61"/>
    </row>
    <row r="188" ht="14.25" customHeight="1">
      <c r="I188" s="39"/>
      <c r="Q188" s="39"/>
      <c r="V188" s="65"/>
      <c r="W188" s="65"/>
      <c r="X188" s="65"/>
      <c r="Y188" s="61"/>
    </row>
    <row r="189" ht="14.25" customHeight="1">
      <c r="I189" s="39"/>
      <c r="Q189" s="39"/>
      <c r="V189" s="65"/>
      <c r="W189" s="65"/>
      <c r="X189" s="65"/>
      <c r="Y189" s="61"/>
    </row>
    <row r="190" ht="14.25" customHeight="1">
      <c r="I190" s="39"/>
      <c r="Q190" s="39"/>
      <c r="V190" s="65"/>
      <c r="W190" s="65"/>
      <c r="X190" s="65"/>
      <c r="Y190" s="61"/>
    </row>
    <row r="191" ht="14.25" customHeight="1">
      <c r="I191" s="39"/>
      <c r="Q191" s="39"/>
      <c r="V191" s="65"/>
      <c r="W191" s="65"/>
      <c r="X191" s="65"/>
      <c r="Y191" s="61"/>
    </row>
    <row r="192" ht="14.25" customHeight="1">
      <c r="I192" s="39"/>
      <c r="Q192" s="39"/>
      <c r="V192" s="65"/>
      <c r="W192" s="65"/>
      <c r="X192" s="65"/>
      <c r="Y192" s="61"/>
    </row>
    <row r="193" ht="14.25" customHeight="1">
      <c r="I193" s="39"/>
      <c r="Q193" s="39"/>
      <c r="V193" s="65"/>
      <c r="W193" s="65"/>
      <c r="X193" s="65"/>
      <c r="Y193" s="61"/>
    </row>
    <row r="194" ht="14.25" customHeight="1">
      <c r="I194" s="39"/>
      <c r="Q194" s="39"/>
      <c r="V194" s="65"/>
      <c r="W194" s="65"/>
      <c r="X194" s="65"/>
      <c r="Y194" s="61"/>
    </row>
    <row r="195" ht="14.25" customHeight="1">
      <c r="I195" s="39"/>
      <c r="Q195" s="39"/>
      <c r="V195" s="65"/>
      <c r="W195" s="65"/>
      <c r="X195" s="65"/>
      <c r="Y195" s="61"/>
    </row>
    <row r="196" ht="14.25" customHeight="1">
      <c r="I196" s="39"/>
      <c r="Q196" s="39"/>
      <c r="V196" s="65"/>
      <c r="W196" s="65"/>
      <c r="X196" s="65"/>
      <c r="Y196" s="61"/>
    </row>
    <row r="197" ht="14.25" customHeight="1">
      <c r="I197" s="39"/>
      <c r="Q197" s="39"/>
      <c r="V197" s="65"/>
      <c r="W197" s="65"/>
      <c r="X197" s="65"/>
      <c r="Y197" s="61"/>
    </row>
    <row r="198" ht="14.25" customHeight="1">
      <c r="I198" s="39"/>
      <c r="Q198" s="39"/>
      <c r="V198" s="65"/>
      <c r="W198" s="65"/>
      <c r="X198" s="65"/>
      <c r="Y198" s="61"/>
    </row>
    <row r="199" ht="14.25" customHeight="1">
      <c r="I199" s="39"/>
      <c r="Q199" s="39"/>
      <c r="V199" s="65"/>
      <c r="W199" s="65"/>
      <c r="X199" s="65"/>
      <c r="Y199" s="61"/>
    </row>
    <row r="200" ht="14.25" customHeight="1">
      <c r="I200" s="39"/>
      <c r="Q200" s="39"/>
      <c r="V200" s="65"/>
      <c r="W200" s="65"/>
      <c r="X200" s="65"/>
      <c r="Y200" s="61"/>
    </row>
    <row r="201" ht="14.25" customHeight="1">
      <c r="I201" s="39"/>
      <c r="Q201" s="39"/>
      <c r="V201" s="65"/>
      <c r="W201" s="65"/>
      <c r="X201" s="65"/>
      <c r="Y201" s="61"/>
    </row>
    <row r="202" ht="14.25" customHeight="1">
      <c r="I202" s="39"/>
      <c r="Q202" s="39"/>
      <c r="V202" s="65"/>
      <c r="W202" s="65"/>
      <c r="X202" s="65"/>
      <c r="Y202" s="61"/>
    </row>
    <row r="203" ht="14.25" customHeight="1">
      <c r="I203" s="39"/>
      <c r="Q203" s="39"/>
      <c r="V203" s="65"/>
      <c r="W203" s="65"/>
      <c r="X203" s="65"/>
      <c r="Y203" s="61"/>
    </row>
    <row r="204" ht="14.25" customHeight="1">
      <c r="I204" s="39"/>
      <c r="Q204" s="39"/>
      <c r="V204" s="65"/>
      <c r="W204" s="65"/>
      <c r="X204" s="65"/>
      <c r="Y204" s="61"/>
    </row>
    <row r="205" ht="14.25" customHeight="1">
      <c r="I205" s="39"/>
      <c r="Q205" s="39"/>
      <c r="V205" s="65"/>
      <c r="W205" s="65"/>
      <c r="X205" s="65"/>
      <c r="Y205" s="61"/>
    </row>
    <row r="206" ht="14.25" customHeight="1">
      <c r="I206" s="39"/>
      <c r="Q206" s="39"/>
      <c r="V206" s="65"/>
      <c r="W206" s="65"/>
      <c r="X206" s="65"/>
      <c r="Y206" s="61"/>
    </row>
    <row r="207" ht="14.25" customHeight="1">
      <c r="I207" s="39"/>
      <c r="Q207" s="39"/>
      <c r="V207" s="65"/>
      <c r="W207" s="65"/>
      <c r="X207" s="65"/>
      <c r="Y207" s="61"/>
    </row>
    <row r="208" ht="14.25" customHeight="1">
      <c r="I208" s="39"/>
      <c r="Q208" s="39"/>
      <c r="V208" s="65"/>
      <c r="W208" s="65"/>
      <c r="X208" s="65"/>
      <c r="Y208" s="61"/>
    </row>
    <row r="209" ht="14.25" customHeight="1">
      <c r="I209" s="39"/>
      <c r="Q209" s="39"/>
      <c r="V209" s="65"/>
      <c r="W209" s="65"/>
      <c r="X209" s="65"/>
      <c r="Y209" s="61"/>
    </row>
    <row r="210" ht="14.25" customHeight="1">
      <c r="I210" s="39"/>
      <c r="Q210" s="39"/>
      <c r="V210" s="65"/>
      <c r="W210" s="65"/>
      <c r="X210" s="65"/>
      <c r="Y210" s="61"/>
    </row>
    <row r="211" ht="14.25" customHeight="1">
      <c r="I211" s="39"/>
      <c r="Q211" s="39"/>
      <c r="V211" s="65"/>
      <c r="W211" s="65"/>
      <c r="X211" s="65"/>
      <c r="Y211" s="61"/>
    </row>
    <row r="212" ht="14.25" customHeight="1">
      <c r="I212" s="39"/>
      <c r="Q212" s="39"/>
      <c r="V212" s="65"/>
      <c r="W212" s="65"/>
      <c r="X212" s="65"/>
      <c r="Y212" s="61"/>
    </row>
    <row r="213" ht="14.25" customHeight="1">
      <c r="I213" s="39"/>
      <c r="Q213" s="39"/>
      <c r="V213" s="65"/>
      <c r="W213" s="65"/>
      <c r="X213" s="65"/>
      <c r="Y213" s="61"/>
    </row>
    <row r="214" ht="14.25" customHeight="1">
      <c r="I214" s="39"/>
      <c r="Q214" s="39"/>
      <c r="V214" s="65"/>
      <c r="W214" s="65"/>
      <c r="X214" s="65"/>
      <c r="Y214" s="61"/>
    </row>
    <row r="215" ht="14.25" customHeight="1">
      <c r="I215" s="39"/>
      <c r="Q215" s="39"/>
      <c r="V215" s="65"/>
      <c r="W215" s="65"/>
      <c r="X215" s="65"/>
      <c r="Y215" s="61"/>
    </row>
    <row r="216" ht="14.25" customHeight="1">
      <c r="I216" s="39"/>
      <c r="Q216" s="39"/>
      <c r="V216" s="65"/>
      <c r="W216" s="65"/>
      <c r="X216" s="65"/>
      <c r="Y216" s="61"/>
    </row>
    <row r="217" ht="14.25" customHeight="1">
      <c r="I217" s="39"/>
      <c r="Q217" s="39"/>
      <c r="V217" s="65"/>
      <c r="W217" s="65"/>
      <c r="X217" s="65"/>
      <c r="Y217" s="61"/>
    </row>
    <row r="218" ht="14.25" customHeight="1">
      <c r="I218" s="39"/>
      <c r="Q218" s="39"/>
      <c r="V218" s="65"/>
      <c r="W218" s="65"/>
      <c r="X218" s="65"/>
      <c r="Y218" s="61"/>
    </row>
    <row r="219" ht="14.25" customHeight="1">
      <c r="I219" s="39"/>
      <c r="Q219" s="39"/>
      <c r="V219" s="65"/>
      <c r="W219" s="65"/>
      <c r="X219" s="65"/>
      <c r="Y219" s="61"/>
    </row>
    <row r="220" ht="14.25" customHeight="1">
      <c r="I220" s="39"/>
      <c r="Q220" s="39"/>
      <c r="V220" s="65"/>
      <c r="W220" s="65"/>
      <c r="X220" s="65"/>
      <c r="Y220" s="61"/>
    </row>
    <row r="221" ht="14.25" customHeight="1">
      <c r="I221" s="39"/>
      <c r="Q221" s="39"/>
      <c r="V221" s="65"/>
      <c r="W221" s="65"/>
      <c r="X221" s="65"/>
      <c r="Y221" s="61"/>
    </row>
    <row r="222" ht="14.25" customHeight="1">
      <c r="I222" s="39"/>
      <c r="Q222" s="39"/>
      <c r="V222" s="65"/>
      <c r="W222" s="65"/>
      <c r="X222" s="65"/>
      <c r="Y222" s="61"/>
    </row>
    <row r="223" ht="14.25" customHeight="1">
      <c r="I223" s="39"/>
      <c r="Q223" s="39"/>
      <c r="V223" s="65"/>
      <c r="W223" s="65"/>
      <c r="X223" s="65"/>
      <c r="Y223" s="61"/>
    </row>
    <row r="224" ht="14.25" customHeight="1">
      <c r="I224" s="39"/>
      <c r="Q224" s="39"/>
      <c r="V224" s="65"/>
      <c r="W224" s="65"/>
      <c r="X224" s="65"/>
      <c r="Y224" s="61"/>
    </row>
    <row r="225" ht="14.25" customHeight="1">
      <c r="I225" s="39"/>
      <c r="Q225" s="39"/>
      <c r="V225" s="65"/>
      <c r="W225" s="65"/>
      <c r="X225" s="65"/>
      <c r="Y225" s="61"/>
    </row>
    <row r="226" ht="14.25" customHeight="1">
      <c r="I226" s="39"/>
      <c r="Q226" s="39"/>
      <c r="V226" s="65"/>
      <c r="W226" s="65"/>
      <c r="X226" s="65"/>
      <c r="Y226" s="61"/>
    </row>
    <row r="227" ht="14.25" customHeight="1">
      <c r="I227" s="39"/>
      <c r="Q227" s="39"/>
      <c r="V227" s="65"/>
      <c r="W227" s="65"/>
      <c r="X227" s="65"/>
      <c r="Y227" s="61"/>
    </row>
    <row r="228" ht="14.25" customHeight="1">
      <c r="I228" s="39"/>
      <c r="Q228" s="39"/>
      <c r="V228" s="65"/>
      <c r="W228" s="65"/>
      <c r="X228" s="65"/>
      <c r="Y228" s="61"/>
    </row>
    <row r="229" ht="14.25" customHeight="1">
      <c r="I229" s="39"/>
      <c r="Q229" s="39"/>
      <c r="V229" s="65"/>
      <c r="W229" s="65"/>
      <c r="X229" s="65"/>
      <c r="Y229" s="61"/>
    </row>
    <row r="230" ht="14.25" customHeight="1">
      <c r="I230" s="39"/>
      <c r="Q230" s="39"/>
      <c r="V230" s="65"/>
      <c r="W230" s="65"/>
      <c r="X230" s="65"/>
      <c r="Y230" s="61"/>
    </row>
    <row r="231" ht="14.25" customHeight="1">
      <c r="I231" s="39"/>
      <c r="Q231" s="39"/>
      <c r="V231" s="65"/>
      <c r="W231" s="65"/>
      <c r="X231" s="65"/>
      <c r="Y231" s="61"/>
    </row>
    <row r="232" ht="14.25" customHeight="1">
      <c r="I232" s="39"/>
      <c r="Q232" s="39"/>
      <c r="V232" s="65"/>
      <c r="W232" s="65"/>
      <c r="X232" s="65"/>
      <c r="Y232" s="61"/>
    </row>
    <row r="233" ht="14.25" customHeight="1">
      <c r="I233" s="39"/>
      <c r="Q233" s="39"/>
      <c r="V233" s="65"/>
      <c r="W233" s="65"/>
      <c r="X233" s="65"/>
      <c r="Y233" s="61"/>
    </row>
    <row r="234" ht="14.25" customHeight="1">
      <c r="I234" s="39"/>
      <c r="Q234" s="39"/>
      <c r="V234" s="65"/>
      <c r="W234" s="65"/>
      <c r="X234" s="65"/>
      <c r="Y234" s="61"/>
    </row>
    <row r="235" ht="14.25" customHeight="1">
      <c r="I235" s="39"/>
      <c r="Q235" s="39"/>
      <c r="V235" s="65"/>
      <c r="W235" s="65"/>
      <c r="X235" s="65"/>
      <c r="Y235" s="61"/>
    </row>
    <row r="236" ht="14.25" customHeight="1">
      <c r="I236" s="39"/>
      <c r="Q236" s="39"/>
      <c r="V236" s="65"/>
      <c r="W236" s="65"/>
      <c r="X236" s="65"/>
      <c r="Y236" s="61"/>
    </row>
    <row r="237" ht="14.25" customHeight="1">
      <c r="I237" s="39"/>
      <c r="Q237" s="39"/>
      <c r="V237" s="65"/>
      <c r="W237" s="65"/>
      <c r="X237" s="65"/>
      <c r="Y237" s="61"/>
    </row>
    <row r="238" ht="14.25" customHeight="1">
      <c r="I238" s="39"/>
      <c r="Q238" s="39"/>
      <c r="V238" s="65"/>
      <c r="W238" s="65"/>
      <c r="X238" s="65"/>
      <c r="Y238" s="61"/>
    </row>
    <row r="239" ht="14.25" customHeight="1">
      <c r="I239" s="39"/>
      <c r="Q239" s="39"/>
      <c r="V239" s="65"/>
      <c r="W239" s="65"/>
      <c r="X239" s="65"/>
      <c r="Y239" s="61"/>
    </row>
    <row r="240" ht="14.25" customHeight="1">
      <c r="I240" s="39"/>
      <c r="Q240" s="39"/>
      <c r="V240" s="65"/>
      <c r="W240" s="65"/>
      <c r="X240" s="65"/>
      <c r="Y240" s="61"/>
    </row>
    <row r="241" ht="14.25" customHeight="1">
      <c r="I241" s="39"/>
      <c r="Q241" s="39"/>
      <c r="V241" s="65"/>
      <c r="W241" s="65"/>
      <c r="X241" s="65"/>
      <c r="Y241" s="61"/>
    </row>
    <row r="242" ht="14.25" customHeight="1">
      <c r="I242" s="39"/>
      <c r="Q242" s="39"/>
      <c r="V242" s="65"/>
      <c r="W242" s="65"/>
      <c r="X242" s="65"/>
      <c r="Y242" s="61"/>
    </row>
    <row r="243" ht="14.25" customHeight="1">
      <c r="I243" s="39"/>
      <c r="Q243" s="39"/>
      <c r="V243" s="65"/>
      <c r="W243" s="65"/>
      <c r="X243" s="65"/>
      <c r="Y243" s="61"/>
    </row>
    <row r="244" ht="14.25" customHeight="1">
      <c r="I244" s="39"/>
      <c r="Q244" s="39"/>
      <c r="V244" s="65"/>
      <c r="W244" s="65"/>
      <c r="X244" s="65"/>
      <c r="Y244" s="61"/>
    </row>
    <row r="245" ht="14.25" customHeight="1">
      <c r="I245" s="39"/>
      <c r="Q245" s="39"/>
      <c r="V245" s="65"/>
      <c r="W245" s="65"/>
      <c r="X245" s="65"/>
      <c r="Y245" s="61"/>
    </row>
    <row r="246" ht="14.25" customHeight="1">
      <c r="I246" s="39"/>
      <c r="Q246" s="39"/>
      <c r="V246" s="65"/>
      <c r="W246" s="65"/>
      <c r="X246" s="65"/>
      <c r="Y246" s="61"/>
    </row>
    <row r="247" ht="14.25" customHeight="1">
      <c r="I247" s="39"/>
      <c r="Q247" s="39"/>
      <c r="V247" s="65"/>
      <c r="W247" s="65"/>
      <c r="X247" s="65"/>
      <c r="Y247" s="61"/>
    </row>
    <row r="248" ht="14.25" customHeight="1">
      <c r="I248" s="39"/>
      <c r="Q248" s="39"/>
      <c r="V248" s="65"/>
      <c r="W248" s="65"/>
      <c r="X248" s="65"/>
      <c r="Y248" s="61"/>
    </row>
    <row r="249" ht="14.25" customHeight="1">
      <c r="I249" s="39"/>
      <c r="Q249" s="39"/>
      <c r="V249" s="65"/>
      <c r="W249" s="65"/>
      <c r="X249" s="65"/>
      <c r="Y249" s="61"/>
    </row>
    <row r="250" ht="14.25" customHeight="1">
      <c r="I250" s="39"/>
      <c r="Q250" s="39"/>
      <c r="V250" s="65"/>
      <c r="W250" s="65"/>
      <c r="X250" s="65"/>
      <c r="Y250" s="61"/>
    </row>
    <row r="251" ht="14.25" customHeight="1">
      <c r="I251" s="39"/>
      <c r="Q251" s="39"/>
      <c r="V251" s="65"/>
      <c r="W251" s="65"/>
      <c r="X251" s="65"/>
      <c r="Y251" s="61"/>
    </row>
    <row r="252" ht="14.25" customHeight="1">
      <c r="I252" s="39"/>
      <c r="Q252" s="39"/>
      <c r="V252" s="65"/>
      <c r="W252" s="65"/>
      <c r="X252" s="65"/>
      <c r="Y252" s="61"/>
    </row>
    <row r="253" ht="14.25" customHeight="1">
      <c r="I253" s="39"/>
      <c r="Q253" s="39"/>
      <c r="V253" s="65"/>
      <c r="W253" s="65"/>
      <c r="X253" s="65"/>
      <c r="Y253" s="61"/>
    </row>
    <row r="254" ht="14.25" customHeight="1">
      <c r="I254" s="39"/>
      <c r="Q254" s="39"/>
      <c r="V254" s="65"/>
      <c r="W254" s="65"/>
      <c r="X254" s="65"/>
      <c r="Y254" s="61"/>
    </row>
    <row r="255" ht="14.25" customHeight="1">
      <c r="I255" s="39"/>
      <c r="Q255" s="39"/>
      <c r="V255" s="65"/>
      <c r="W255" s="65"/>
      <c r="X255" s="65"/>
      <c r="Y255" s="61"/>
    </row>
    <row r="256" ht="14.25" customHeight="1">
      <c r="I256" s="39"/>
      <c r="Q256" s="39"/>
      <c r="V256" s="65"/>
      <c r="W256" s="65"/>
      <c r="X256" s="65"/>
      <c r="Y256" s="61"/>
    </row>
    <row r="257" ht="14.25" customHeight="1">
      <c r="I257" s="39"/>
      <c r="Q257" s="39"/>
      <c r="V257" s="65"/>
      <c r="W257" s="65"/>
      <c r="X257" s="65"/>
      <c r="Y257" s="61"/>
    </row>
    <row r="258" ht="14.25" customHeight="1">
      <c r="I258" s="39"/>
      <c r="Q258" s="39"/>
      <c r="V258" s="65"/>
      <c r="W258" s="65"/>
      <c r="X258" s="65"/>
      <c r="Y258" s="61"/>
    </row>
    <row r="259" ht="14.25" customHeight="1">
      <c r="I259" s="39"/>
      <c r="Q259" s="39"/>
      <c r="V259" s="65"/>
      <c r="W259" s="65"/>
      <c r="X259" s="65"/>
      <c r="Y259" s="61"/>
    </row>
    <row r="260" ht="14.25" customHeight="1">
      <c r="I260" s="39"/>
      <c r="Q260" s="39"/>
      <c r="V260" s="65"/>
      <c r="W260" s="65"/>
      <c r="X260" s="65"/>
      <c r="Y260" s="61"/>
    </row>
    <row r="261" ht="14.25" customHeight="1">
      <c r="I261" s="39"/>
      <c r="Q261" s="39"/>
      <c r="V261" s="65"/>
      <c r="W261" s="65"/>
      <c r="X261" s="65"/>
      <c r="Y261" s="61"/>
    </row>
    <row r="262" ht="14.25" customHeight="1">
      <c r="I262" s="39"/>
      <c r="Q262" s="39"/>
      <c r="V262" s="65"/>
      <c r="W262" s="65"/>
      <c r="X262" s="65"/>
      <c r="Y262" s="61"/>
    </row>
    <row r="263" ht="14.25" customHeight="1">
      <c r="I263" s="39"/>
      <c r="Q263" s="39"/>
      <c r="V263" s="65"/>
      <c r="W263" s="65"/>
      <c r="X263" s="65"/>
      <c r="Y263" s="61"/>
    </row>
    <row r="264" ht="14.25" customHeight="1">
      <c r="I264" s="39"/>
      <c r="Q264" s="39"/>
      <c r="V264" s="65"/>
      <c r="W264" s="65"/>
      <c r="X264" s="65"/>
      <c r="Y264" s="61"/>
    </row>
    <row r="265" ht="14.25" customHeight="1">
      <c r="I265" s="39"/>
      <c r="Q265" s="39"/>
      <c r="V265" s="65"/>
      <c r="W265" s="65"/>
      <c r="X265" s="65"/>
      <c r="Y265" s="61"/>
    </row>
    <row r="266" ht="14.25" customHeight="1">
      <c r="I266" s="39"/>
      <c r="Q266" s="39"/>
      <c r="V266" s="65"/>
      <c r="W266" s="65"/>
      <c r="X266" s="65"/>
      <c r="Y266" s="61"/>
    </row>
    <row r="267" ht="14.25" customHeight="1">
      <c r="I267" s="39"/>
      <c r="Q267" s="39"/>
      <c r="V267" s="65"/>
      <c r="W267" s="65"/>
      <c r="X267" s="65"/>
      <c r="Y267" s="61"/>
    </row>
    <row r="268" ht="14.25" customHeight="1">
      <c r="I268" s="39"/>
      <c r="Q268" s="39"/>
      <c r="V268" s="65"/>
      <c r="W268" s="65"/>
      <c r="X268" s="65"/>
      <c r="Y268" s="61"/>
    </row>
    <row r="269" ht="14.25" customHeight="1">
      <c r="I269" s="39"/>
      <c r="Q269" s="39"/>
      <c r="V269" s="65"/>
      <c r="W269" s="65"/>
      <c r="X269" s="65"/>
      <c r="Y269" s="61"/>
    </row>
    <row r="270" ht="14.25" customHeight="1">
      <c r="I270" s="39"/>
      <c r="Q270" s="39"/>
      <c r="V270" s="65"/>
      <c r="W270" s="65"/>
      <c r="X270" s="65"/>
      <c r="Y270" s="61"/>
    </row>
    <row r="271" ht="14.25" customHeight="1">
      <c r="I271" s="39"/>
      <c r="Q271" s="39"/>
      <c r="V271" s="65"/>
      <c r="W271" s="65"/>
      <c r="X271" s="65"/>
      <c r="Y271" s="61"/>
    </row>
    <row r="272" ht="14.25" customHeight="1">
      <c r="I272" s="39"/>
      <c r="Q272" s="39"/>
      <c r="V272" s="65"/>
      <c r="W272" s="65"/>
      <c r="X272" s="65"/>
      <c r="Y272" s="61"/>
    </row>
    <row r="273" ht="14.25" customHeight="1">
      <c r="I273" s="39"/>
      <c r="Q273" s="39"/>
      <c r="V273" s="65"/>
      <c r="W273" s="65"/>
      <c r="X273" s="65"/>
      <c r="Y273" s="61"/>
    </row>
    <row r="274" ht="14.25" customHeight="1">
      <c r="I274" s="39"/>
      <c r="Q274" s="39"/>
      <c r="V274" s="65"/>
      <c r="W274" s="65"/>
      <c r="X274" s="65"/>
      <c r="Y274" s="61"/>
    </row>
    <row r="275" ht="14.25" customHeight="1">
      <c r="I275" s="39"/>
      <c r="Q275" s="39"/>
      <c r="V275" s="65"/>
      <c r="W275" s="65"/>
      <c r="X275" s="65"/>
      <c r="Y275" s="61"/>
    </row>
    <row r="276" ht="14.25" customHeight="1">
      <c r="I276" s="39"/>
      <c r="Q276" s="39"/>
      <c r="V276" s="65"/>
      <c r="W276" s="65"/>
      <c r="X276" s="65"/>
      <c r="Y276" s="61"/>
    </row>
    <row r="277" ht="14.25" customHeight="1">
      <c r="I277" s="39"/>
      <c r="Q277" s="39"/>
      <c r="V277" s="65"/>
      <c r="W277" s="65"/>
      <c r="X277" s="65"/>
      <c r="Y277" s="61"/>
    </row>
    <row r="278" ht="14.25" customHeight="1">
      <c r="I278" s="39"/>
      <c r="Q278" s="39"/>
      <c r="V278" s="65"/>
      <c r="W278" s="65"/>
      <c r="X278" s="65"/>
      <c r="Y278" s="61"/>
    </row>
    <row r="279" ht="14.25" customHeight="1">
      <c r="I279" s="39"/>
      <c r="Q279" s="39"/>
      <c r="V279" s="65"/>
      <c r="W279" s="65"/>
      <c r="X279" s="65"/>
      <c r="Y279" s="61"/>
    </row>
    <row r="280" ht="14.25" customHeight="1">
      <c r="I280" s="39"/>
      <c r="Q280" s="39"/>
      <c r="V280" s="65"/>
      <c r="W280" s="65"/>
      <c r="X280" s="65"/>
      <c r="Y280" s="61"/>
    </row>
    <row r="281" ht="14.25" customHeight="1">
      <c r="I281" s="39"/>
      <c r="Q281" s="39"/>
      <c r="V281" s="65"/>
      <c r="W281" s="65"/>
      <c r="X281" s="65"/>
      <c r="Y281" s="61"/>
    </row>
    <row r="282" ht="14.25" customHeight="1">
      <c r="I282" s="39"/>
      <c r="Q282" s="39"/>
      <c r="V282" s="65"/>
      <c r="W282" s="65"/>
      <c r="X282" s="65"/>
      <c r="Y282" s="61"/>
    </row>
    <row r="283" ht="14.25" customHeight="1">
      <c r="I283" s="39"/>
      <c r="Q283" s="39"/>
      <c r="V283" s="65"/>
      <c r="W283" s="65"/>
      <c r="X283" s="65"/>
      <c r="Y283" s="61"/>
    </row>
    <row r="284" ht="14.25" customHeight="1">
      <c r="I284" s="39"/>
      <c r="Q284" s="39"/>
      <c r="V284" s="65"/>
      <c r="W284" s="65"/>
      <c r="X284" s="65"/>
      <c r="Y284" s="61"/>
    </row>
    <row r="285" ht="14.25" customHeight="1">
      <c r="I285" s="39"/>
      <c r="Q285" s="39"/>
      <c r="V285" s="65"/>
      <c r="W285" s="65"/>
      <c r="X285" s="65"/>
      <c r="Y285" s="61"/>
    </row>
    <row r="286" ht="14.25" customHeight="1">
      <c r="I286" s="39"/>
      <c r="Q286" s="39"/>
      <c r="V286" s="65"/>
      <c r="W286" s="65"/>
      <c r="X286" s="65"/>
      <c r="Y286" s="61"/>
    </row>
    <row r="287" ht="14.25" customHeight="1">
      <c r="I287" s="39"/>
      <c r="Q287" s="39"/>
      <c r="V287" s="65"/>
      <c r="W287" s="65"/>
      <c r="X287" s="65"/>
      <c r="Y287" s="61"/>
    </row>
    <row r="288" ht="14.25" customHeight="1">
      <c r="I288" s="39"/>
      <c r="Q288" s="39"/>
      <c r="V288" s="65"/>
      <c r="W288" s="65"/>
      <c r="X288" s="65"/>
      <c r="Y288" s="61"/>
    </row>
    <row r="289" ht="14.25" customHeight="1">
      <c r="I289" s="39"/>
      <c r="Q289" s="39"/>
      <c r="V289" s="65"/>
      <c r="W289" s="65"/>
      <c r="X289" s="65"/>
      <c r="Y289" s="61"/>
    </row>
    <row r="290" ht="14.25" customHeight="1">
      <c r="I290" s="39"/>
      <c r="Q290" s="39"/>
      <c r="V290" s="65"/>
      <c r="W290" s="65"/>
      <c r="X290" s="65"/>
      <c r="Y290" s="61"/>
    </row>
    <row r="291" ht="14.25" customHeight="1">
      <c r="I291" s="39"/>
      <c r="Q291" s="39"/>
      <c r="V291" s="65"/>
      <c r="W291" s="65"/>
      <c r="X291" s="65"/>
      <c r="Y291" s="61"/>
    </row>
    <row r="292" ht="14.25" customHeight="1">
      <c r="I292" s="39"/>
      <c r="Q292" s="39"/>
      <c r="V292" s="65"/>
      <c r="W292" s="65"/>
      <c r="X292" s="65"/>
      <c r="Y292" s="61"/>
    </row>
    <row r="293" ht="14.25" customHeight="1">
      <c r="I293" s="39"/>
      <c r="Q293" s="39"/>
      <c r="V293" s="65"/>
      <c r="W293" s="65"/>
      <c r="X293" s="65"/>
      <c r="Y293" s="61"/>
    </row>
    <row r="294" ht="14.25" customHeight="1">
      <c r="I294" s="39"/>
      <c r="Q294" s="39"/>
      <c r="V294" s="65"/>
      <c r="W294" s="65"/>
      <c r="X294" s="65"/>
      <c r="Y294" s="61"/>
    </row>
    <row r="295" ht="14.25" customHeight="1">
      <c r="I295" s="39"/>
      <c r="Q295" s="39"/>
      <c r="V295" s="65"/>
      <c r="W295" s="65"/>
      <c r="X295" s="65"/>
      <c r="Y295" s="61"/>
    </row>
    <row r="296" ht="14.25" customHeight="1">
      <c r="I296" s="39"/>
      <c r="Q296" s="39"/>
      <c r="V296" s="65"/>
      <c r="W296" s="65"/>
      <c r="X296" s="65"/>
      <c r="Y296" s="61"/>
    </row>
    <row r="297" ht="14.25" customHeight="1">
      <c r="I297" s="39"/>
      <c r="Q297" s="39"/>
      <c r="V297" s="65"/>
      <c r="W297" s="65"/>
      <c r="X297" s="65"/>
      <c r="Y297" s="61"/>
    </row>
    <row r="298" ht="14.25" customHeight="1">
      <c r="I298" s="39"/>
      <c r="Q298" s="39"/>
      <c r="V298" s="65"/>
      <c r="W298" s="65"/>
      <c r="X298" s="65"/>
      <c r="Y298" s="61"/>
    </row>
    <row r="299" ht="14.25" customHeight="1">
      <c r="I299" s="39"/>
      <c r="Q299" s="39"/>
      <c r="V299" s="65"/>
      <c r="W299" s="65"/>
      <c r="X299" s="65"/>
      <c r="Y299" s="61"/>
    </row>
    <row r="300" ht="14.25" customHeight="1">
      <c r="I300" s="39"/>
      <c r="Q300" s="39"/>
      <c r="V300" s="65"/>
      <c r="W300" s="65"/>
      <c r="X300" s="65"/>
      <c r="Y300" s="61"/>
    </row>
    <row r="301" ht="14.25" customHeight="1">
      <c r="I301" s="39"/>
      <c r="Q301" s="39"/>
      <c r="V301" s="65"/>
      <c r="W301" s="65"/>
      <c r="X301" s="65"/>
      <c r="Y301" s="61"/>
    </row>
    <row r="302" ht="14.25" customHeight="1">
      <c r="I302" s="39"/>
      <c r="Q302" s="39"/>
      <c r="V302" s="65"/>
      <c r="W302" s="65"/>
      <c r="X302" s="65"/>
      <c r="Y302" s="61"/>
    </row>
    <row r="303" ht="14.25" customHeight="1">
      <c r="I303" s="39"/>
      <c r="Q303" s="39"/>
      <c r="V303" s="65"/>
      <c r="W303" s="65"/>
      <c r="X303" s="65"/>
      <c r="Y303" s="61"/>
    </row>
    <row r="304" ht="14.25" customHeight="1">
      <c r="I304" s="39"/>
      <c r="Q304" s="39"/>
      <c r="V304" s="65"/>
      <c r="W304" s="65"/>
      <c r="X304" s="65"/>
      <c r="Y304" s="61"/>
    </row>
    <row r="305" ht="14.25" customHeight="1">
      <c r="I305" s="39"/>
      <c r="Q305" s="39"/>
      <c r="V305" s="65"/>
      <c r="W305" s="65"/>
      <c r="X305" s="65"/>
      <c r="Y305" s="61"/>
    </row>
    <row r="306" ht="14.25" customHeight="1">
      <c r="I306" s="39"/>
      <c r="Q306" s="39"/>
      <c r="V306" s="65"/>
      <c r="W306" s="65"/>
      <c r="X306" s="65"/>
      <c r="Y306" s="61"/>
    </row>
    <row r="307" ht="14.25" customHeight="1">
      <c r="I307" s="39"/>
      <c r="Q307" s="39"/>
      <c r="V307" s="65"/>
      <c r="W307" s="65"/>
      <c r="X307" s="65"/>
      <c r="Y307" s="61"/>
    </row>
    <row r="308" ht="14.25" customHeight="1">
      <c r="I308" s="39"/>
      <c r="Q308" s="39"/>
      <c r="V308" s="65"/>
      <c r="W308" s="65"/>
      <c r="X308" s="65"/>
      <c r="Y308" s="61"/>
    </row>
    <row r="309" ht="14.25" customHeight="1">
      <c r="I309" s="39"/>
      <c r="Q309" s="39"/>
      <c r="V309" s="65"/>
      <c r="W309" s="65"/>
      <c r="X309" s="65"/>
      <c r="Y309" s="61"/>
    </row>
    <row r="310" ht="14.25" customHeight="1">
      <c r="I310" s="39"/>
      <c r="Q310" s="39"/>
      <c r="V310" s="65"/>
      <c r="W310" s="65"/>
      <c r="X310" s="65"/>
      <c r="Y310" s="61"/>
    </row>
    <row r="311" ht="14.25" customHeight="1">
      <c r="I311" s="39"/>
      <c r="Q311" s="39"/>
      <c r="V311" s="65"/>
      <c r="W311" s="65"/>
      <c r="X311" s="65"/>
      <c r="Y311" s="61"/>
    </row>
    <row r="312" ht="14.25" customHeight="1">
      <c r="I312" s="39"/>
      <c r="Q312" s="39"/>
      <c r="V312" s="65"/>
      <c r="W312" s="65"/>
      <c r="X312" s="65"/>
      <c r="Y312" s="61"/>
    </row>
    <row r="313" ht="14.25" customHeight="1">
      <c r="I313" s="39"/>
      <c r="Q313" s="39"/>
      <c r="V313" s="65"/>
      <c r="W313" s="65"/>
      <c r="X313" s="65"/>
      <c r="Y313" s="61"/>
    </row>
    <row r="314" ht="14.25" customHeight="1">
      <c r="I314" s="39"/>
      <c r="Q314" s="39"/>
      <c r="V314" s="65"/>
      <c r="W314" s="65"/>
      <c r="X314" s="65"/>
      <c r="Y314" s="61"/>
    </row>
    <row r="315" ht="14.25" customHeight="1">
      <c r="I315" s="39"/>
      <c r="Q315" s="39"/>
      <c r="V315" s="65"/>
      <c r="W315" s="65"/>
      <c r="X315" s="65"/>
      <c r="Y315" s="61"/>
    </row>
    <row r="316" ht="14.25" customHeight="1">
      <c r="I316" s="39"/>
      <c r="Q316" s="39"/>
      <c r="V316" s="65"/>
      <c r="W316" s="65"/>
      <c r="X316" s="65"/>
      <c r="Y316" s="61"/>
    </row>
    <row r="317" ht="14.25" customHeight="1">
      <c r="I317" s="39"/>
      <c r="Q317" s="39"/>
      <c r="V317" s="65"/>
      <c r="W317" s="65"/>
      <c r="X317" s="65"/>
      <c r="Y317" s="61"/>
    </row>
    <row r="318" ht="14.25" customHeight="1">
      <c r="I318" s="39"/>
      <c r="Q318" s="39"/>
      <c r="V318" s="65"/>
      <c r="W318" s="65"/>
      <c r="X318" s="65"/>
      <c r="Y318" s="61"/>
    </row>
    <row r="319" ht="14.25" customHeight="1">
      <c r="I319" s="39"/>
      <c r="Q319" s="39"/>
      <c r="V319" s="65"/>
      <c r="W319" s="65"/>
      <c r="X319" s="65"/>
      <c r="Y319" s="61"/>
    </row>
    <row r="320" ht="14.25" customHeight="1">
      <c r="I320" s="39"/>
      <c r="Q320" s="39"/>
      <c r="V320" s="65"/>
      <c r="W320" s="65"/>
      <c r="X320" s="65"/>
      <c r="Y320" s="61"/>
    </row>
    <row r="321" ht="14.25" customHeight="1">
      <c r="I321" s="39"/>
      <c r="Q321" s="39"/>
      <c r="V321" s="65"/>
      <c r="W321" s="65"/>
      <c r="X321" s="65"/>
      <c r="Y321" s="61"/>
    </row>
    <row r="322" ht="14.25" customHeight="1">
      <c r="I322" s="39"/>
      <c r="Q322" s="39"/>
      <c r="V322" s="65"/>
      <c r="W322" s="65"/>
      <c r="X322" s="65"/>
      <c r="Y322" s="61"/>
    </row>
    <row r="323" ht="14.25" customHeight="1">
      <c r="I323" s="39"/>
      <c r="Q323" s="39"/>
      <c r="V323" s="65"/>
      <c r="W323" s="65"/>
      <c r="X323" s="65"/>
      <c r="Y323" s="61"/>
    </row>
    <row r="324" ht="14.25" customHeight="1">
      <c r="I324" s="39"/>
      <c r="Q324" s="39"/>
      <c r="V324" s="65"/>
      <c r="W324" s="65"/>
      <c r="X324" s="65"/>
      <c r="Y324" s="61"/>
    </row>
    <row r="325" ht="14.25" customHeight="1">
      <c r="I325" s="39"/>
      <c r="Q325" s="39"/>
      <c r="V325" s="65"/>
      <c r="W325" s="65"/>
      <c r="X325" s="65"/>
      <c r="Y325" s="61"/>
    </row>
    <row r="326" ht="14.25" customHeight="1">
      <c r="I326" s="39"/>
      <c r="Q326" s="39"/>
      <c r="V326" s="65"/>
      <c r="W326" s="65"/>
      <c r="X326" s="65"/>
      <c r="Y326" s="61"/>
    </row>
    <row r="327" ht="14.25" customHeight="1">
      <c r="I327" s="39"/>
      <c r="Q327" s="39"/>
      <c r="V327" s="65"/>
      <c r="W327" s="65"/>
      <c r="X327" s="65"/>
      <c r="Y327" s="61"/>
    </row>
    <row r="328" ht="14.25" customHeight="1">
      <c r="I328" s="39"/>
      <c r="Q328" s="39"/>
      <c r="V328" s="65"/>
      <c r="W328" s="65"/>
      <c r="X328" s="65"/>
      <c r="Y328" s="61"/>
    </row>
    <row r="329" ht="14.25" customHeight="1">
      <c r="I329" s="39"/>
      <c r="Q329" s="39"/>
      <c r="V329" s="65"/>
      <c r="W329" s="65"/>
      <c r="X329" s="65"/>
      <c r="Y329" s="61"/>
    </row>
    <row r="330" ht="14.25" customHeight="1">
      <c r="I330" s="39"/>
      <c r="Q330" s="39"/>
      <c r="V330" s="65"/>
      <c r="W330" s="65"/>
      <c r="X330" s="65"/>
      <c r="Y330" s="61"/>
    </row>
    <row r="331" ht="14.25" customHeight="1">
      <c r="I331" s="39"/>
      <c r="Q331" s="39"/>
      <c r="V331" s="65"/>
      <c r="W331" s="65"/>
      <c r="X331" s="65"/>
      <c r="Y331" s="61"/>
    </row>
    <row r="332" ht="14.25" customHeight="1">
      <c r="I332" s="39"/>
      <c r="Q332" s="39"/>
      <c r="V332" s="65"/>
      <c r="W332" s="65"/>
      <c r="X332" s="65"/>
      <c r="Y332" s="61"/>
    </row>
    <row r="333" ht="14.25" customHeight="1">
      <c r="I333" s="39"/>
      <c r="Q333" s="39"/>
      <c r="V333" s="65"/>
      <c r="W333" s="65"/>
      <c r="X333" s="65"/>
      <c r="Y333" s="61"/>
    </row>
    <row r="334" ht="14.25" customHeight="1">
      <c r="I334" s="39"/>
      <c r="Q334" s="39"/>
      <c r="V334" s="65"/>
      <c r="W334" s="65"/>
      <c r="X334" s="65"/>
      <c r="Y334" s="61"/>
    </row>
    <row r="335" ht="14.25" customHeight="1">
      <c r="I335" s="39"/>
      <c r="Q335" s="39"/>
      <c r="V335" s="65"/>
      <c r="W335" s="65"/>
      <c r="X335" s="65"/>
      <c r="Y335" s="61"/>
    </row>
    <row r="336" ht="14.25" customHeight="1">
      <c r="I336" s="39"/>
      <c r="Q336" s="39"/>
      <c r="V336" s="65"/>
      <c r="W336" s="65"/>
      <c r="X336" s="65"/>
      <c r="Y336" s="61"/>
    </row>
    <row r="337" ht="14.25" customHeight="1">
      <c r="I337" s="39"/>
      <c r="Q337" s="39"/>
      <c r="V337" s="65"/>
      <c r="W337" s="65"/>
      <c r="X337" s="65"/>
      <c r="Y337" s="61"/>
    </row>
    <row r="338" ht="14.25" customHeight="1">
      <c r="I338" s="39"/>
      <c r="Q338" s="39"/>
      <c r="V338" s="65"/>
      <c r="W338" s="65"/>
      <c r="X338" s="65"/>
      <c r="Y338" s="61"/>
    </row>
    <row r="339" ht="14.25" customHeight="1">
      <c r="I339" s="39"/>
      <c r="Q339" s="39"/>
      <c r="V339" s="65"/>
      <c r="W339" s="65"/>
      <c r="X339" s="65"/>
      <c r="Y339" s="61"/>
    </row>
    <row r="340" ht="14.25" customHeight="1">
      <c r="I340" s="39"/>
      <c r="Q340" s="39"/>
      <c r="V340" s="65"/>
      <c r="W340" s="65"/>
      <c r="X340" s="65"/>
      <c r="Y340" s="61"/>
    </row>
    <row r="341" ht="14.25" customHeight="1">
      <c r="I341" s="39"/>
      <c r="Q341" s="39"/>
      <c r="V341" s="65"/>
      <c r="W341" s="65"/>
      <c r="X341" s="65"/>
      <c r="Y341" s="61"/>
    </row>
    <row r="342" ht="14.25" customHeight="1">
      <c r="I342" s="39"/>
      <c r="Q342" s="39"/>
      <c r="V342" s="65"/>
      <c r="W342" s="65"/>
      <c r="X342" s="65"/>
      <c r="Y342" s="61"/>
    </row>
    <row r="343" ht="14.25" customHeight="1">
      <c r="I343" s="39"/>
      <c r="Q343" s="39"/>
      <c r="V343" s="65"/>
      <c r="W343" s="65"/>
      <c r="X343" s="65"/>
      <c r="Y343" s="61"/>
    </row>
    <row r="344" ht="14.25" customHeight="1">
      <c r="I344" s="39"/>
      <c r="Q344" s="39"/>
      <c r="V344" s="65"/>
      <c r="W344" s="65"/>
      <c r="X344" s="65"/>
      <c r="Y344" s="61"/>
    </row>
    <row r="345" ht="14.25" customHeight="1">
      <c r="I345" s="39"/>
      <c r="Q345" s="39"/>
      <c r="V345" s="65"/>
      <c r="W345" s="65"/>
      <c r="X345" s="65"/>
      <c r="Y345" s="61"/>
    </row>
    <row r="346" ht="14.25" customHeight="1">
      <c r="I346" s="39"/>
      <c r="Q346" s="39"/>
      <c r="V346" s="65"/>
      <c r="W346" s="65"/>
      <c r="X346" s="65"/>
      <c r="Y346" s="61"/>
    </row>
    <row r="347" ht="14.25" customHeight="1">
      <c r="I347" s="39"/>
      <c r="Q347" s="39"/>
      <c r="V347" s="65"/>
      <c r="W347" s="65"/>
      <c r="X347" s="65"/>
      <c r="Y347" s="61"/>
    </row>
    <row r="348" ht="14.25" customHeight="1">
      <c r="I348" s="39"/>
      <c r="Q348" s="39"/>
      <c r="V348" s="65"/>
      <c r="W348" s="65"/>
      <c r="X348" s="65"/>
      <c r="Y348" s="61"/>
    </row>
    <row r="349" ht="14.25" customHeight="1">
      <c r="I349" s="39"/>
      <c r="Q349" s="39"/>
      <c r="V349" s="65"/>
      <c r="W349" s="65"/>
      <c r="X349" s="65"/>
      <c r="Y349" s="61"/>
    </row>
    <row r="350" ht="14.25" customHeight="1">
      <c r="I350" s="39"/>
      <c r="Q350" s="39"/>
      <c r="V350" s="65"/>
      <c r="W350" s="65"/>
      <c r="X350" s="65"/>
      <c r="Y350" s="61"/>
    </row>
    <row r="351" ht="14.25" customHeight="1">
      <c r="I351" s="39"/>
      <c r="Q351" s="39"/>
      <c r="V351" s="65"/>
      <c r="W351" s="65"/>
      <c r="X351" s="65"/>
      <c r="Y351" s="61"/>
    </row>
    <row r="352" ht="14.25" customHeight="1">
      <c r="I352" s="39"/>
      <c r="Q352" s="39"/>
      <c r="V352" s="65"/>
      <c r="W352" s="65"/>
      <c r="X352" s="65"/>
      <c r="Y352" s="61"/>
    </row>
    <row r="353" ht="14.25" customHeight="1">
      <c r="I353" s="39"/>
      <c r="Q353" s="39"/>
      <c r="V353" s="65"/>
      <c r="W353" s="65"/>
      <c r="X353" s="65"/>
      <c r="Y353" s="61"/>
    </row>
    <row r="354" ht="14.25" customHeight="1">
      <c r="I354" s="39"/>
      <c r="Q354" s="39"/>
      <c r="V354" s="65"/>
      <c r="W354" s="65"/>
      <c r="X354" s="65"/>
      <c r="Y354" s="61"/>
    </row>
    <row r="355" ht="14.25" customHeight="1">
      <c r="I355" s="39"/>
      <c r="Q355" s="39"/>
      <c r="V355" s="65"/>
      <c r="W355" s="65"/>
      <c r="X355" s="65"/>
      <c r="Y355" s="61"/>
    </row>
    <row r="356" ht="14.25" customHeight="1">
      <c r="I356" s="39"/>
      <c r="Q356" s="39"/>
      <c r="V356" s="65"/>
      <c r="W356" s="65"/>
      <c r="X356" s="65"/>
      <c r="Y356" s="61"/>
    </row>
    <row r="357" ht="14.25" customHeight="1">
      <c r="I357" s="39"/>
      <c r="Q357" s="39"/>
      <c r="V357" s="65"/>
      <c r="W357" s="65"/>
      <c r="X357" s="65"/>
      <c r="Y357" s="61"/>
    </row>
    <row r="358" ht="14.25" customHeight="1">
      <c r="I358" s="39"/>
      <c r="Q358" s="39"/>
      <c r="V358" s="65"/>
      <c r="W358" s="65"/>
      <c r="X358" s="65"/>
      <c r="Y358" s="61"/>
    </row>
    <row r="359" ht="14.25" customHeight="1">
      <c r="I359" s="39"/>
      <c r="Q359" s="39"/>
      <c r="V359" s="65"/>
      <c r="W359" s="65"/>
      <c r="X359" s="65"/>
      <c r="Y359" s="61"/>
    </row>
    <row r="360" ht="14.25" customHeight="1">
      <c r="I360" s="39"/>
      <c r="Q360" s="39"/>
      <c r="V360" s="65"/>
      <c r="W360" s="65"/>
      <c r="X360" s="65"/>
      <c r="Y360" s="61"/>
    </row>
    <row r="361" ht="14.25" customHeight="1">
      <c r="I361" s="39"/>
      <c r="Q361" s="39"/>
      <c r="V361" s="65"/>
      <c r="W361" s="65"/>
      <c r="X361" s="65"/>
      <c r="Y361" s="61"/>
    </row>
    <row r="362" ht="14.25" customHeight="1">
      <c r="I362" s="39"/>
      <c r="Q362" s="39"/>
      <c r="V362" s="65"/>
      <c r="W362" s="65"/>
      <c r="X362" s="65"/>
      <c r="Y362" s="61"/>
    </row>
    <row r="363" ht="14.25" customHeight="1">
      <c r="I363" s="39"/>
      <c r="Q363" s="39"/>
      <c r="V363" s="65"/>
      <c r="W363" s="65"/>
      <c r="X363" s="65"/>
      <c r="Y363" s="61"/>
    </row>
    <row r="364" ht="14.25" customHeight="1">
      <c r="I364" s="39"/>
      <c r="Q364" s="39"/>
      <c r="V364" s="65"/>
      <c r="W364" s="65"/>
      <c r="X364" s="65"/>
      <c r="Y364" s="61"/>
    </row>
    <row r="365" ht="14.25" customHeight="1">
      <c r="I365" s="39"/>
      <c r="Q365" s="39"/>
      <c r="V365" s="65"/>
      <c r="W365" s="65"/>
      <c r="X365" s="65"/>
      <c r="Y365" s="61"/>
    </row>
    <row r="366" ht="14.25" customHeight="1">
      <c r="I366" s="39"/>
      <c r="Q366" s="39"/>
      <c r="V366" s="65"/>
      <c r="W366" s="65"/>
      <c r="X366" s="65"/>
      <c r="Y366" s="61"/>
    </row>
    <row r="367" ht="14.25" customHeight="1">
      <c r="I367" s="39"/>
      <c r="Q367" s="39"/>
      <c r="V367" s="65"/>
      <c r="W367" s="65"/>
      <c r="X367" s="65"/>
      <c r="Y367" s="61"/>
    </row>
    <row r="368" ht="14.25" customHeight="1">
      <c r="I368" s="39"/>
      <c r="Q368" s="39"/>
      <c r="V368" s="65"/>
      <c r="W368" s="65"/>
      <c r="X368" s="65"/>
      <c r="Y368" s="61"/>
    </row>
    <row r="369" ht="14.25" customHeight="1">
      <c r="I369" s="39"/>
      <c r="Q369" s="39"/>
      <c r="V369" s="65"/>
      <c r="W369" s="65"/>
      <c r="X369" s="65"/>
      <c r="Y369" s="61"/>
    </row>
    <row r="370" ht="14.25" customHeight="1">
      <c r="I370" s="39"/>
      <c r="Q370" s="39"/>
      <c r="V370" s="65"/>
      <c r="W370" s="65"/>
      <c r="X370" s="65"/>
      <c r="Y370" s="61"/>
    </row>
    <row r="371" ht="14.25" customHeight="1">
      <c r="I371" s="39"/>
      <c r="Q371" s="39"/>
      <c r="V371" s="65"/>
      <c r="W371" s="65"/>
      <c r="X371" s="65"/>
      <c r="Y371" s="61"/>
    </row>
    <row r="372" ht="14.25" customHeight="1">
      <c r="I372" s="39"/>
      <c r="Q372" s="39"/>
      <c r="V372" s="65"/>
      <c r="W372" s="65"/>
      <c r="X372" s="65"/>
      <c r="Y372" s="61"/>
    </row>
    <row r="373" ht="14.25" customHeight="1">
      <c r="I373" s="39"/>
      <c r="Q373" s="39"/>
      <c r="V373" s="65"/>
      <c r="W373" s="65"/>
      <c r="X373" s="65"/>
      <c r="Y373" s="61"/>
    </row>
    <row r="374" ht="14.25" customHeight="1">
      <c r="I374" s="39"/>
      <c r="Q374" s="39"/>
      <c r="V374" s="65"/>
      <c r="W374" s="65"/>
      <c r="X374" s="65"/>
      <c r="Y374" s="61"/>
    </row>
    <row r="375" ht="14.25" customHeight="1">
      <c r="I375" s="39"/>
      <c r="Q375" s="39"/>
      <c r="V375" s="65"/>
      <c r="W375" s="65"/>
      <c r="X375" s="65"/>
      <c r="Y375" s="61"/>
    </row>
    <row r="376" ht="14.25" customHeight="1">
      <c r="I376" s="39"/>
      <c r="Q376" s="39"/>
      <c r="V376" s="65"/>
      <c r="W376" s="65"/>
      <c r="X376" s="65"/>
      <c r="Y376" s="61"/>
    </row>
    <row r="377" ht="14.25" customHeight="1">
      <c r="I377" s="39"/>
      <c r="Q377" s="39"/>
      <c r="V377" s="65"/>
      <c r="W377" s="65"/>
      <c r="X377" s="65"/>
      <c r="Y377" s="61"/>
    </row>
    <row r="378" ht="14.25" customHeight="1">
      <c r="I378" s="39"/>
      <c r="Q378" s="39"/>
      <c r="V378" s="65"/>
      <c r="W378" s="65"/>
      <c r="X378" s="65"/>
      <c r="Y378" s="61"/>
    </row>
    <row r="379" ht="14.25" customHeight="1">
      <c r="I379" s="39"/>
      <c r="Q379" s="39"/>
      <c r="V379" s="65"/>
      <c r="W379" s="65"/>
      <c r="X379" s="65"/>
      <c r="Y379" s="61"/>
    </row>
    <row r="380" ht="14.25" customHeight="1">
      <c r="I380" s="39"/>
      <c r="Q380" s="39"/>
      <c r="V380" s="65"/>
      <c r="W380" s="65"/>
      <c r="X380" s="65"/>
      <c r="Y380" s="61"/>
    </row>
    <row r="381" ht="14.25" customHeight="1">
      <c r="I381" s="39"/>
      <c r="Q381" s="39"/>
      <c r="V381" s="65"/>
      <c r="W381" s="65"/>
      <c r="X381" s="65"/>
      <c r="Y381" s="61"/>
    </row>
    <row r="382" ht="14.25" customHeight="1">
      <c r="I382" s="39"/>
      <c r="Q382" s="39"/>
      <c r="V382" s="65"/>
      <c r="W382" s="65"/>
      <c r="X382" s="65"/>
      <c r="Y382" s="61"/>
    </row>
    <row r="383" ht="14.25" customHeight="1">
      <c r="I383" s="39"/>
      <c r="Q383" s="39"/>
      <c r="V383" s="65"/>
      <c r="W383" s="65"/>
      <c r="X383" s="65"/>
      <c r="Y383" s="61"/>
    </row>
    <row r="384" ht="14.25" customHeight="1">
      <c r="I384" s="39"/>
      <c r="Q384" s="39"/>
      <c r="V384" s="65"/>
      <c r="W384" s="65"/>
      <c r="X384" s="65"/>
      <c r="Y384" s="61"/>
    </row>
    <row r="385" ht="14.25" customHeight="1">
      <c r="I385" s="39"/>
      <c r="Q385" s="39"/>
      <c r="V385" s="65"/>
      <c r="W385" s="65"/>
      <c r="X385" s="65"/>
      <c r="Y385" s="61"/>
    </row>
    <row r="386" ht="14.25" customHeight="1">
      <c r="I386" s="39"/>
      <c r="Q386" s="39"/>
      <c r="V386" s="65"/>
      <c r="W386" s="65"/>
      <c r="X386" s="65"/>
      <c r="Y386" s="61"/>
    </row>
    <row r="387" ht="14.25" customHeight="1">
      <c r="I387" s="39"/>
      <c r="Q387" s="39"/>
      <c r="V387" s="65"/>
      <c r="W387" s="65"/>
      <c r="X387" s="65"/>
      <c r="Y387" s="61"/>
    </row>
    <row r="388" ht="14.25" customHeight="1">
      <c r="I388" s="39"/>
      <c r="Q388" s="39"/>
      <c r="V388" s="65"/>
      <c r="W388" s="65"/>
      <c r="X388" s="65"/>
      <c r="Y388" s="61"/>
    </row>
    <row r="389" ht="14.25" customHeight="1">
      <c r="I389" s="39"/>
      <c r="Q389" s="39"/>
      <c r="V389" s="65"/>
      <c r="W389" s="65"/>
      <c r="X389" s="65"/>
      <c r="Y389" s="61"/>
    </row>
    <row r="390" ht="14.25" customHeight="1">
      <c r="I390" s="39"/>
      <c r="Q390" s="39"/>
      <c r="V390" s="65"/>
      <c r="W390" s="65"/>
      <c r="X390" s="65"/>
      <c r="Y390" s="61"/>
    </row>
    <row r="391" ht="14.25" customHeight="1">
      <c r="I391" s="39"/>
      <c r="Q391" s="39"/>
      <c r="V391" s="65"/>
      <c r="W391" s="65"/>
      <c r="X391" s="65"/>
      <c r="Y391" s="61"/>
    </row>
    <row r="392" ht="14.25" customHeight="1">
      <c r="I392" s="39"/>
      <c r="Q392" s="39"/>
      <c r="V392" s="65"/>
      <c r="W392" s="65"/>
      <c r="X392" s="65"/>
      <c r="Y392" s="61"/>
    </row>
    <row r="393" ht="14.25" customHeight="1">
      <c r="I393" s="39"/>
      <c r="Q393" s="39"/>
      <c r="V393" s="65"/>
      <c r="W393" s="65"/>
      <c r="X393" s="65"/>
      <c r="Y393" s="61"/>
    </row>
    <row r="394" ht="14.25" customHeight="1">
      <c r="I394" s="39"/>
      <c r="Q394" s="39"/>
      <c r="V394" s="65"/>
      <c r="W394" s="65"/>
      <c r="X394" s="65"/>
      <c r="Y394" s="61"/>
    </row>
    <row r="395" ht="14.25" customHeight="1">
      <c r="I395" s="39"/>
      <c r="Q395" s="39"/>
      <c r="V395" s="65"/>
      <c r="W395" s="65"/>
      <c r="X395" s="65"/>
      <c r="Y395" s="61"/>
    </row>
    <row r="396" ht="14.25" customHeight="1">
      <c r="I396" s="39"/>
      <c r="Q396" s="39"/>
      <c r="V396" s="65"/>
      <c r="W396" s="65"/>
      <c r="X396" s="65"/>
      <c r="Y396" s="61"/>
    </row>
    <row r="397" ht="14.25" customHeight="1">
      <c r="I397" s="39"/>
      <c r="Q397" s="39"/>
      <c r="V397" s="65"/>
      <c r="W397" s="65"/>
      <c r="X397" s="65"/>
      <c r="Y397" s="61"/>
    </row>
    <row r="398" ht="14.25" customHeight="1">
      <c r="I398" s="39"/>
      <c r="Q398" s="39"/>
      <c r="V398" s="65"/>
      <c r="W398" s="65"/>
      <c r="X398" s="65"/>
      <c r="Y398" s="61"/>
    </row>
    <row r="399" ht="14.25" customHeight="1">
      <c r="I399" s="39"/>
      <c r="Q399" s="39"/>
      <c r="V399" s="65"/>
      <c r="W399" s="65"/>
      <c r="X399" s="65"/>
      <c r="Y399" s="61"/>
    </row>
    <row r="400" ht="14.25" customHeight="1">
      <c r="I400" s="39"/>
      <c r="Q400" s="39"/>
      <c r="V400" s="65"/>
      <c r="W400" s="65"/>
      <c r="X400" s="65"/>
      <c r="Y400" s="61"/>
    </row>
    <row r="401" ht="14.25" customHeight="1">
      <c r="I401" s="39"/>
      <c r="Q401" s="39"/>
      <c r="V401" s="65"/>
      <c r="W401" s="65"/>
      <c r="X401" s="65"/>
      <c r="Y401" s="61"/>
    </row>
    <row r="402" ht="14.25" customHeight="1">
      <c r="I402" s="39"/>
      <c r="Q402" s="39"/>
      <c r="V402" s="65"/>
      <c r="W402" s="65"/>
      <c r="X402" s="65"/>
      <c r="Y402" s="61"/>
    </row>
    <row r="403" ht="14.25" customHeight="1">
      <c r="I403" s="39"/>
      <c r="Q403" s="39"/>
      <c r="V403" s="65"/>
      <c r="W403" s="65"/>
      <c r="X403" s="65"/>
      <c r="Y403" s="61"/>
    </row>
    <row r="404" ht="14.25" customHeight="1">
      <c r="I404" s="39"/>
      <c r="Q404" s="39"/>
      <c r="V404" s="65"/>
      <c r="W404" s="65"/>
      <c r="X404" s="65"/>
      <c r="Y404" s="61"/>
    </row>
    <row r="405" ht="14.25" customHeight="1">
      <c r="I405" s="39"/>
      <c r="Q405" s="39"/>
      <c r="V405" s="65"/>
      <c r="W405" s="65"/>
      <c r="X405" s="65"/>
      <c r="Y405" s="61"/>
    </row>
    <row r="406" ht="14.25" customHeight="1">
      <c r="I406" s="39"/>
      <c r="Q406" s="39"/>
      <c r="V406" s="65"/>
      <c r="W406" s="65"/>
      <c r="X406" s="65"/>
      <c r="Y406" s="61"/>
    </row>
    <row r="407" ht="14.25" customHeight="1">
      <c r="I407" s="39"/>
      <c r="Q407" s="39"/>
      <c r="V407" s="65"/>
      <c r="W407" s="65"/>
      <c r="X407" s="65"/>
      <c r="Y407" s="61"/>
    </row>
    <row r="408" ht="14.25" customHeight="1">
      <c r="I408" s="39"/>
      <c r="Q408" s="39"/>
      <c r="V408" s="65"/>
      <c r="W408" s="65"/>
      <c r="X408" s="65"/>
      <c r="Y408" s="61"/>
    </row>
    <row r="409" ht="14.25" customHeight="1">
      <c r="I409" s="39"/>
      <c r="Q409" s="39"/>
      <c r="V409" s="65"/>
      <c r="W409" s="65"/>
      <c r="X409" s="65"/>
      <c r="Y409" s="61"/>
    </row>
    <row r="410" ht="14.25" customHeight="1">
      <c r="I410" s="39"/>
      <c r="Q410" s="39"/>
      <c r="V410" s="65"/>
      <c r="W410" s="65"/>
      <c r="X410" s="65"/>
      <c r="Y410" s="61"/>
    </row>
    <row r="411" ht="14.25" customHeight="1">
      <c r="I411" s="39"/>
      <c r="Q411" s="39"/>
      <c r="V411" s="65"/>
      <c r="W411" s="65"/>
      <c r="X411" s="65"/>
      <c r="Y411" s="61"/>
    </row>
    <row r="412" ht="14.25" customHeight="1">
      <c r="I412" s="39"/>
      <c r="Q412" s="39"/>
      <c r="V412" s="65"/>
      <c r="W412" s="65"/>
      <c r="X412" s="65"/>
      <c r="Y412" s="61"/>
    </row>
    <row r="413" ht="14.25" customHeight="1">
      <c r="I413" s="39"/>
      <c r="Q413" s="39"/>
      <c r="V413" s="65"/>
      <c r="W413" s="65"/>
      <c r="X413" s="65"/>
      <c r="Y413" s="61"/>
    </row>
    <row r="414" ht="14.25" customHeight="1">
      <c r="I414" s="39"/>
      <c r="Q414" s="39"/>
      <c r="V414" s="65"/>
      <c r="W414" s="65"/>
      <c r="X414" s="65"/>
      <c r="Y414" s="61"/>
    </row>
    <row r="415" ht="14.25" customHeight="1">
      <c r="I415" s="39"/>
      <c r="Q415" s="39"/>
      <c r="V415" s="65"/>
      <c r="W415" s="65"/>
      <c r="X415" s="65"/>
      <c r="Y415" s="61"/>
    </row>
    <row r="416" ht="14.25" customHeight="1">
      <c r="I416" s="39"/>
      <c r="Q416" s="39"/>
      <c r="V416" s="65"/>
      <c r="W416" s="65"/>
      <c r="X416" s="65"/>
      <c r="Y416" s="61"/>
    </row>
    <row r="417" ht="14.25" customHeight="1">
      <c r="I417" s="39"/>
      <c r="Q417" s="39"/>
      <c r="V417" s="65"/>
      <c r="W417" s="65"/>
      <c r="X417" s="65"/>
      <c r="Y417" s="61"/>
    </row>
    <row r="418" ht="14.25" customHeight="1">
      <c r="I418" s="39"/>
      <c r="Q418" s="39"/>
      <c r="V418" s="65"/>
      <c r="W418" s="65"/>
      <c r="X418" s="65"/>
      <c r="Y418" s="61"/>
    </row>
    <row r="419" ht="14.25" customHeight="1">
      <c r="I419" s="39"/>
      <c r="Q419" s="39"/>
      <c r="V419" s="65"/>
      <c r="W419" s="65"/>
      <c r="X419" s="65"/>
      <c r="Y419" s="61"/>
    </row>
    <row r="420" ht="14.25" customHeight="1">
      <c r="I420" s="39"/>
      <c r="Q420" s="39"/>
      <c r="V420" s="65"/>
      <c r="W420" s="65"/>
      <c r="X420" s="65"/>
      <c r="Y420" s="61"/>
    </row>
    <row r="421" ht="14.25" customHeight="1">
      <c r="I421" s="39"/>
      <c r="Q421" s="39"/>
      <c r="V421" s="65"/>
      <c r="W421" s="65"/>
      <c r="X421" s="65"/>
      <c r="Y421" s="61"/>
    </row>
    <row r="422" ht="14.25" customHeight="1">
      <c r="I422" s="39"/>
      <c r="Q422" s="39"/>
      <c r="V422" s="65"/>
      <c r="W422" s="65"/>
      <c r="X422" s="65"/>
      <c r="Y422" s="61"/>
    </row>
    <row r="423" ht="14.25" customHeight="1">
      <c r="I423" s="39"/>
      <c r="Q423" s="39"/>
      <c r="V423" s="65"/>
      <c r="W423" s="65"/>
      <c r="X423" s="65"/>
      <c r="Y423" s="61"/>
    </row>
    <row r="424" ht="14.25" customHeight="1">
      <c r="I424" s="39"/>
      <c r="Q424" s="39"/>
      <c r="V424" s="65"/>
      <c r="W424" s="65"/>
      <c r="X424" s="65"/>
      <c r="Y424" s="61"/>
    </row>
    <row r="425" ht="14.25" customHeight="1">
      <c r="I425" s="39"/>
      <c r="Q425" s="39"/>
      <c r="V425" s="65"/>
      <c r="W425" s="65"/>
      <c r="X425" s="65"/>
      <c r="Y425" s="61"/>
    </row>
    <row r="426" ht="14.25" customHeight="1">
      <c r="I426" s="39"/>
      <c r="Q426" s="39"/>
      <c r="V426" s="65"/>
      <c r="W426" s="65"/>
      <c r="X426" s="65"/>
      <c r="Y426" s="61"/>
    </row>
    <row r="427" ht="14.25" customHeight="1">
      <c r="I427" s="39"/>
      <c r="Q427" s="39"/>
      <c r="V427" s="65"/>
      <c r="W427" s="65"/>
      <c r="X427" s="65"/>
      <c r="Y427" s="61"/>
    </row>
    <row r="428" ht="14.25" customHeight="1">
      <c r="I428" s="39"/>
      <c r="Q428" s="39"/>
      <c r="V428" s="65"/>
      <c r="W428" s="65"/>
      <c r="X428" s="65"/>
      <c r="Y428" s="61"/>
    </row>
    <row r="429" ht="14.25" customHeight="1">
      <c r="I429" s="39"/>
      <c r="Q429" s="39"/>
      <c r="V429" s="65"/>
      <c r="W429" s="65"/>
      <c r="X429" s="65"/>
      <c r="Y429" s="61"/>
    </row>
    <row r="430" ht="14.25" customHeight="1">
      <c r="I430" s="39"/>
      <c r="Q430" s="39"/>
      <c r="V430" s="65"/>
      <c r="W430" s="65"/>
      <c r="X430" s="65"/>
      <c r="Y430" s="61"/>
    </row>
    <row r="431" ht="14.25" customHeight="1">
      <c r="I431" s="39"/>
      <c r="Q431" s="39"/>
      <c r="V431" s="65"/>
      <c r="W431" s="65"/>
      <c r="X431" s="65"/>
      <c r="Y431" s="61"/>
    </row>
    <row r="432" ht="14.25" customHeight="1">
      <c r="I432" s="39"/>
      <c r="Q432" s="39"/>
      <c r="V432" s="65"/>
      <c r="W432" s="65"/>
      <c r="X432" s="65"/>
      <c r="Y432" s="61"/>
    </row>
    <row r="433" ht="14.25" customHeight="1">
      <c r="I433" s="39"/>
      <c r="Q433" s="39"/>
      <c r="V433" s="65"/>
      <c r="W433" s="65"/>
      <c r="X433" s="65"/>
      <c r="Y433" s="61"/>
    </row>
    <row r="434" ht="14.25" customHeight="1">
      <c r="I434" s="39"/>
      <c r="Q434" s="39"/>
      <c r="V434" s="65"/>
      <c r="W434" s="65"/>
      <c r="X434" s="65"/>
      <c r="Y434" s="61"/>
    </row>
    <row r="435" ht="14.25" customHeight="1">
      <c r="I435" s="39"/>
      <c r="Q435" s="39"/>
      <c r="V435" s="65"/>
      <c r="W435" s="65"/>
      <c r="X435" s="65"/>
      <c r="Y435" s="61"/>
    </row>
    <row r="436" ht="14.25" customHeight="1">
      <c r="I436" s="39"/>
      <c r="Q436" s="39"/>
      <c r="V436" s="65"/>
      <c r="W436" s="65"/>
      <c r="X436" s="65"/>
      <c r="Y436" s="61"/>
    </row>
    <row r="437" ht="14.25" customHeight="1">
      <c r="I437" s="39"/>
      <c r="Q437" s="39"/>
      <c r="V437" s="65"/>
      <c r="W437" s="65"/>
      <c r="X437" s="65"/>
      <c r="Y437" s="61"/>
    </row>
    <row r="438" ht="14.25" customHeight="1">
      <c r="I438" s="39"/>
      <c r="Q438" s="39"/>
      <c r="V438" s="65"/>
      <c r="W438" s="65"/>
      <c r="X438" s="65"/>
      <c r="Y438" s="61"/>
    </row>
    <row r="439" ht="14.25" customHeight="1">
      <c r="I439" s="39"/>
      <c r="Q439" s="39"/>
      <c r="V439" s="65"/>
      <c r="W439" s="65"/>
      <c r="X439" s="65"/>
      <c r="Y439" s="61"/>
    </row>
    <row r="440" ht="14.25" customHeight="1">
      <c r="I440" s="39"/>
      <c r="Q440" s="39"/>
      <c r="V440" s="65"/>
      <c r="W440" s="65"/>
      <c r="X440" s="65"/>
      <c r="Y440" s="61"/>
    </row>
    <row r="441" ht="14.25" customHeight="1">
      <c r="I441" s="39"/>
      <c r="Q441" s="39"/>
      <c r="V441" s="65"/>
      <c r="W441" s="65"/>
      <c r="X441" s="65"/>
      <c r="Y441" s="61"/>
    </row>
    <row r="442" ht="14.25" customHeight="1">
      <c r="I442" s="39"/>
      <c r="Q442" s="39"/>
      <c r="V442" s="65"/>
      <c r="W442" s="65"/>
      <c r="X442" s="65"/>
      <c r="Y442" s="61"/>
    </row>
    <row r="443" ht="14.25" customHeight="1">
      <c r="I443" s="39"/>
      <c r="Q443" s="39"/>
      <c r="V443" s="65"/>
      <c r="W443" s="65"/>
      <c r="X443" s="65"/>
      <c r="Y443" s="61"/>
    </row>
    <row r="444" ht="14.25" customHeight="1">
      <c r="I444" s="39"/>
      <c r="Q444" s="39"/>
      <c r="V444" s="65"/>
      <c r="W444" s="65"/>
      <c r="X444" s="65"/>
      <c r="Y444" s="61"/>
    </row>
    <row r="445" ht="14.25" customHeight="1">
      <c r="I445" s="39"/>
      <c r="Q445" s="39"/>
      <c r="V445" s="65"/>
      <c r="W445" s="65"/>
      <c r="X445" s="65"/>
      <c r="Y445" s="61"/>
    </row>
    <row r="446" ht="14.25" customHeight="1">
      <c r="I446" s="39"/>
      <c r="Q446" s="39"/>
      <c r="V446" s="65"/>
      <c r="W446" s="65"/>
      <c r="X446" s="65"/>
      <c r="Y446" s="61"/>
    </row>
    <row r="447" ht="14.25" customHeight="1">
      <c r="I447" s="39"/>
      <c r="Q447" s="39"/>
      <c r="V447" s="65"/>
      <c r="W447" s="65"/>
      <c r="X447" s="65"/>
      <c r="Y447" s="61"/>
    </row>
    <row r="448" ht="14.25" customHeight="1">
      <c r="I448" s="39"/>
      <c r="Q448" s="39"/>
      <c r="V448" s="65"/>
      <c r="W448" s="65"/>
      <c r="X448" s="65"/>
      <c r="Y448" s="61"/>
    </row>
    <row r="449" ht="14.25" customHeight="1">
      <c r="I449" s="39"/>
      <c r="Q449" s="39"/>
      <c r="V449" s="65"/>
      <c r="W449" s="65"/>
      <c r="X449" s="65"/>
      <c r="Y449" s="61"/>
    </row>
    <row r="450" ht="14.25" customHeight="1">
      <c r="I450" s="39"/>
      <c r="Q450" s="39"/>
      <c r="V450" s="65"/>
      <c r="W450" s="65"/>
      <c r="X450" s="65"/>
      <c r="Y450" s="61"/>
    </row>
    <row r="451" ht="14.25" customHeight="1">
      <c r="I451" s="39"/>
      <c r="Q451" s="39"/>
      <c r="V451" s="65"/>
      <c r="W451" s="65"/>
      <c r="X451" s="65"/>
      <c r="Y451" s="61"/>
    </row>
    <row r="452" ht="14.25" customHeight="1">
      <c r="I452" s="39"/>
      <c r="Q452" s="39"/>
      <c r="V452" s="65"/>
      <c r="W452" s="65"/>
      <c r="X452" s="65"/>
      <c r="Y452" s="61"/>
    </row>
    <row r="453" ht="14.25" customHeight="1">
      <c r="I453" s="39"/>
      <c r="Q453" s="39"/>
      <c r="V453" s="65"/>
      <c r="W453" s="65"/>
      <c r="X453" s="65"/>
      <c r="Y453" s="61"/>
    </row>
    <row r="454" ht="14.25" customHeight="1">
      <c r="I454" s="39"/>
      <c r="Q454" s="39"/>
      <c r="V454" s="65"/>
      <c r="W454" s="65"/>
      <c r="X454" s="65"/>
      <c r="Y454" s="61"/>
    </row>
    <row r="455" ht="14.25" customHeight="1">
      <c r="I455" s="39"/>
      <c r="Q455" s="39"/>
      <c r="V455" s="65"/>
      <c r="W455" s="65"/>
      <c r="X455" s="65"/>
      <c r="Y455" s="61"/>
    </row>
    <row r="456" ht="14.25" customHeight="1">
      <c r="I456" s="39"/>
      <c r="Q456" s="39"/>
      <c r="V456" s="65"/>
      <c r="W456" s="65"/>
      <c r="X456" s="65"/>
      <c r="Y456" s="61"/>
    </row>
    <row r="457" ht="14.25" customHeight="1">
      <c r="I457" s="39"/>
      <c r="Q457" s="39"/>
      <c r="V457" s="65"/>
      <c r="W457" s="65"/>
      <c r="X457" s="65"/>
      <c r="Y457" s="61"/>
    </row>
    <row r="458" ht="14.25" customHeight="1">
      <c r="I458" s="39"/>
      <c r="Q458" s="39"/>
      <c r="V458" s="65"/>
      <c r="W458" s="65"/>
      <c r="X458" s="65"/>
      <c r="Y458" s="61"/>
    </row>
    <row r="459" ht="14.25" customHeight="1">
      <c r="I459" s="39"/>
      <c r="Q459" s="39"/>
      <c r="V459" s="65"/>
      <c r="W459" s="65"/>
      <c r="X459" s="65"/>
      <c r="Y459" s="61"/>
    </row>
    <row r="460" ht="14.25" customHeight="1">
      <c r="I460" s="39"/>
      <c r="Q460" s="39"/>
      <c r="V460" s="65"/>
      <c r="W460" s="65"/>
      <c r="X460" s="65"/>
      <c r="Y460" s="61"/>
    </row>
    <row r="461" ht="14.25" customHeight="1">
      <c r="I461" s="39"/>
      <c r="Q461" s="39"/>
      <c r="V461" s="65"/>
      <c r="W461" s="65"/>
      <c r="X461" s="65"/>
      <c r="Y461" s="61"/>
    </row>
    <row r="462" ht="14.25" customHeight="1">
      <c r="I462" s="39"/>
      <c r="Q462" s="39"/>
      <c r="V462" s="65"/>
      <c r="W462" s="65"/>
      <c r="X462" s="65"/>
      <c r="Y462" s="61"/>
    </row>
    <row r="463" ht="14.25" customHeight="1">
      <c r="I463" s="39"/>
      <c r="Q463" s="39"/>
      <c r="V463" s="65"/>
      <c r="W463" s="65"/>
      <c r="X463" s="65"/>
      <c r="Y463" s="61"/>
    </row>
    <row r="464" ht="14.25" customHeight="1">
      <c r="I464" s="39"/>
      <c r="Q464" s="39"/>
      <c r="V464" s="65"/>
      <c r="W464" s="65"/>
      <c r="X464" s="65"/>
      <c r="Y464" s="61"/>
    </row>
    <row r="465" ht="14.25" customHeight="1">
      <c r="I465" s="39"/>
      <c r="Q465" s="39"/>
      <c r="V465" s="65"/>
      <c r="W465" s="65"/>
      <c r="X465" s="65"/>
      <c r="Y465" s="61"/>
    </row>
    <row r="466" ht="14.25" customHeight="1">
      <c r="I466" s="39"/>
      <c r="Q466" s="39"/>
      <c r="V466" s="65"/>
      <c r="W466" s="65"/>
      <c r="X466" s="65"/>
      <c r="Y466" s="61"/>
    </row>
    <row r="467" ht="14.25" customHeight="1">
      <c r="I467" s="39"/>
      <c r="Q467" s="39"/>
      <c r="V467" s="65"/>
      <c r="W467" s="65"/>
      <c r="X467" s="65"/>
      <c r="Y467" s="61"/>
    </row>
    <row r="468" ht="14.25" customHeight="1">
      <c r="I468" s="39"/>
      <c r="Q468" s="39"/>
      <c r="V468" s="65"/>
      <c r="W468" s="65"/>
      <c r="X468" s="65"/>
      <c r="Y468" s="61"/>
    </row>
    <row r="469" ht="14.25" customHeight="1">
      <c r="I469" s="39"/>
      <c r="Q469" s="39"/>
      <c r="V469" s="65"/>
      <c r="W469" s="65"/>
      <c r="X469" s="65"/>
      <c r="Y469" s="61"/>
    </row>
    <row r="470" ht="14.25" customHeight="1">
      <c r="I470" s="39"/>
      <c r="Q470" s="39"/>
      <c r="V470" s="65"/>
      <c r="W470" s="65"/>
      <c r="X470" s="65"/>
      <c r="Y470" s="61"/>
    </row>
    <row r="471" ht="14.25" customHeight="1">
      <c r="I471" s="39"/>
      <c r="Q471" s="39"/>
      <c r="V471" s="65"/>
      <c r="W471" s="65"/>
      <c r="X471" s="65"/>
      <c r="Y471" s="61"/>
    </row>
    <row r="472" ht="14.25" customHeight="1">
      <c r="I472" s="39"/>
      <c r="Q472" s="39"/>
      <c r="V472" s="65"/>
      <c r="W472" s="65"/>
      <c r="X472" s="65"/>
      <c r="Y472" s="61"/>
    </row>
    <row r="473" ht="14.25" customHeight="1">
      <c r="I473" s="39"/>
      <c r="Q473" s="39"/>
      <c r="V473" s="65"/>
      <c r="W473" s="65"/>
      <c r="X473" s="65"/>
      <c r="Y473" s="61"/>
    </row>
    <row r="474" ht="14.25" customHeight="1">
      <c r="I474" s="39"/>
      <c r="Q474" s="39"/>
      <c r="V474" s="65"/>
      <c r="W474" s="65"/>
      <c r="X474" s="65"/>
      <c r="Y474" s="61"/>
    </row>
    <row r="475" ht="14.25" customHeight="1">
      <c r="I475" s="39"/>
      <c r="Q475" s="39"/>
      <c r="V475" s="65"/>
      <c r="W475" s="65"/>
      <c r="X475" s="65"/>
      <c r="Y475" s="61"/>
    </row>
    <row r="476" ht="14.25" customHeight="1">
      <c r="I476" s="39"/>
      <c r="Q476" s="39"/>
      <c r="V476" s="65"/>
      <c r="W476" s="65"/>
      <c r="X476" s="65"/>
      <c r="Y476" s="61"/>
    </row>
    <row r="477" ht="14.25" customHeight="1">
      <c r="I477" s="39"/>
      <c r="Q477" s="39"/>
      <c r="V477" s="65"/>
      <c r="W477" s="65"/>
      <c r="X477" s="65"/>
      <c r="Y477" s="61"/>
    </row>
    <row r="478" ht="14.25" customHeight="1">
      <c r="I478" s="39"/>
      <c r="Q478" s="39"/>
      <c r="V478" s="65"/>
      <c r="W478" s="65"/>
      <c r="X478" s="65"/>
      <c r="Y478" s="61"/>
    </row>
    <row r="479" ht="14.25" customHeight="1">
      <c r="I479" s="39"/>
      <c r="Q479" s="39"/>
      <c r="V479" s="65"/>
      <c r="W479" s="65"/>
      <c r="X479" s="65"/>
      <c r="Y479" s="61"/>
    </row>
    <row r="480" ht="14.25" customHeight="1">
      <c r="I480" s="39"/>
      <c r="Q480" s="39"/>
      <c r="V480" s="65"/>
      <c r="W480" s="65"/>
      <c r="X480" s="65"/>
      <c r="Y480" s="61"/>
    </row>
    <row r="481" ht="14.25" customHeight="1">
      <c r="I481" s="39"/>
      <c r="Q481" s="39"/>
      <c r="V481" s="65"/>
      <c r="W481" s="65"/>
      <c r="X481" s="65"/>
      <c r="Y481" s="61"/>
    </row>
    <row r="482" ht="14.25" customHeight="1">
      <c r="I482" s="39"/>
      <c r="Q482" s="39"/>
      <c r="V482" s="65"/>
      <c r="W482" s="65"/>
      <c r="X482" s="65"/>
      <c r="Y482" s="61"/>
    </row>
    <row r="483" ht="14.25" customHeight="1">
      <c r="I483" s="39"/>
      <c r="Q483" s="39"/>
      <c r="V483" s="65"/>
      <c r="W483" s="65"/>
      <c r="X483" s="65"/>
      <c r="Y483" s="61"/>
    </row>
    <row r="484" ht="14.25" customHeight="1">
      <c r="I484" s="39"/>
      <c r="Q484" s="39"/>
      <c r="V484" s="65"/>
      <c r="W484" s="65"/>
      <c r="X484" s="65"/>
      <c r="Y484" s="61"/>
    </row>
    <row r="485" ht="14.25" customHeight="1">
      <c r="I485" s="39"/>
      <c r="Q485" s="39"/>
      <c r="V485" s="65"/>
      <c r="W485" s="65"/>
      <c r="X485" s="65"/>
      <c r="Y485" s="61"/>
    </row>
    <row r="486" ht="14.25" customHeight="1">
      <c r="I486" s="39"/>
      <c r="Q486" s="39"/>
      <c r="V486" s="65"/>
      <c r="W486" s="65"/>
      <c r="X486" s="65"/>
      <c r="Y486" s="61"/>
    </row>
    <row r="487" ht="14.25" customHeight="1">
      <c r="I487" s="39"/>
      <c r="Q487" s="39"/>
      <c r="V487" s="65"/>
      <c r="W487" s="65"/>
      <c r="X487" s="65"/>
      <c r="Y487" s="61"/>
    </row>
    <row r="488" ht="14.25" customHeight="1">
      <c r="I488" s="39"/>
      <c r="Q488" s="39"/>
      <c r="V488" s="65"/>
      <c r="W488" s="65"/>
      <c r="X488" s="65"/>
      <c r="Y488" s="61"/>
    </row>
    <row r="489" ht="14.25" customHeight="1">
      <c r="I489" s="39"/>
      <c r="Q489" s="39"/>
      <c r="V489" s="65"/>
      <c r="W489" s="65"/>
      <c r="X489" s="65"/>
      <c r="Y489" s="61"/>
    </row>
    <row r="490" ht="14.25" customHeight="1">
      <c r="I490" s="39"/>
      <c r="Q490" s="39"/>
      <c r="V490" s="65"/>
      <c r="W490" s="65"/>
      <c r="X490" s="65"/>
      <c r="Y490" s="61"/>
    </row>
    <row r="491" ht="14.25" customHeight="1">
      <c r="I491" s="39"/>
      <c r="Q491" s="39"/>
      <c r="V491" s="65"/>
      <c r="W491" s="65"/>
      <c r="X491" s="65"/>
      <c r="Y491" s="61"/>
    </row>
    <row r="492" ht="14.25" customHeight="1">
      <c r="I492" s="39"/>
      <c r="Q492" s="39"/>
      <c r="V492" s="65"/>
      <c r="W492" s="65"/>
      <c r="X492" s="65"/>
      <c r="Y492" s="61"/>
    </row>
    <row r="493" ht="14.25" customHeight="1">
      <c r="I493" s="39"/>
      <c r="Q493" s="39"/>
      <c r="V493" s="65"/>
      <c r="W493" s="65"/>
      <c r="X493" s="65"/>
      <c r="Y493" s="61"/>
    </row>
    <row r="494" ht="14.25" customHeight="1">
      <c r="I494" s="39"/>
      <c r="Q494" s="39"/>
      <c r="V494" s="65"/>
      <c r="W494" s="65"/>
      <c r="X494" s="65"/>
      <c r="Y494" s="61"/>
    </row>
    <row r="495" ht="14.25" customHeight="1">
      <c r="I495" s="39"/>
      <c r="Q495" s="39"/>
      <c r="V495" s="65"/>
      <c r="W495" s="65"/>
      <c r="X495" s="65"/>
      <c r="Y495" s="61"/>
    </row>
    <row r="496" ht="14.25" customHeight="1">
      <c r="I496" s="39"/>
      <c r="Q496" s="39"/>
      <c r="V496" s="65"/>
      <c r="W496" s="65"/>
      <c r="X496" s="65"/>
      <c r="Y496" s="61"/>
    </row>
    <row r="497" ht="14.25" customHeight="1">
      <c r="I497" s="39"/>
      <c r="Q497" s="39"/>
      <c r="V497" s="65"/>
      <c r="W497" s="65"/>
      <c r="X497" s="65"/>
      <c r="Y497" s="61"/>
    </row>
    <row r="498" ht="14.25" customHeight="1">
      <c r="I498" s="39"/>
      <c r="Q498" s="39"/>
      <c r="V498" s="65"/>
      <c r="W498" s="65"/>
      <c r="X498" s="65"/>
      <c r="Y498" s="61"/>
    </row>
    <row r="499" ht="14.25" customHeight="1">
      <c r="I499" s="39"/>
      <c r="Q499" s="39"/>
      <c r="V499" s="65"/>
      <c r="W499" s="65"/>
      <c r="X499" s="65"/>
      <c r="Y499" s="61"/>
    </row>
    <row r="500" ht="14.25" customHeight="1">
      <c r="I500" s="39"/>
      <c r="Q500" s="39"/>
      <c r="V500" s="65"/>
      <c r="W500" s="65"/>
      <c r="X500" s="65"/>
      <c r="Y500" s="61"/>
    </row>
    <row r="501" ht="14.25" customHeight="1">
      <c r="I501" s="39"/>
      <c r="Q501" s="39"/>
      <c r="V501" s="65"/>
      <c r="W501" s="65"/>
      <c r="X501" s="65"/>
      <c r="Y501" s="61"/>
    </row>
    <row r="502" ht="14.25" customHeight="1">
      <c r="I502" s="39"/>
      <c r="Q502" s="39"/>
      <c r="V502" s="65"/>
      <c r="W502" s="65"/>
      <c r="X502" s="65"/>
      <c r="Y502" s="61"/>
    </row>
    <row r="503" ht="14.25" customHeight="1">
      <c r="I503" s="39"/>
      <c r="Q503" s="39"/>
      <c r="V503" s="65"/>
      <c r="W503" s="65"/>
      <c r="X503" s="65"/>
      <c r="Y503" s="61"/>
    </row>
    <row r="504" ht="14.25" customHeight="1">
      <c r="I504" s="39"/>
      <c r="Q504" s="39"/>
      <c r="V504" s="65"/>
      <c r="W504" s="65"/>
      <c r="X504" s="65"/>
      <c r="Y504" s="61"/>
    </row>
    <row r="505" ht="14.25" customHeight="1">
      <c r="I505" s="39"/>
      <c r="Q505" s="39"/>
      <c r="V505" s="65"/>
      <c r="W505" s="65"/>
      <c r="X505" s="65"/>
      <c r="Y505" s="61"/>
    </row>
    <row r="506" ht="14.25" customHeight="1">
      <c r="I506" s="39"/>
      <c r="Q506" s="39"/>
      <c r="V506" s="65"/>
      <c r="W506" s="65"/>
      <c r="X506" s="65"/>
      <c r="Y506" s="61"/>
    </row>
    <row r="507" ht="14.25" customHeight="1">
      <c r="I507" s="39"/>
      <c r="Q507" s="39"/>
      <c r="V507" s="65"/>
      <c r="W507" s="65"/>
      <c r="X507" s="65"/>
      <c r="Y507" s="61"/>
    </row>
    <row r="508" ht="14.25" customHeight="1">
      <c r="I508" s="39"/>
      <c r="Q508" s="39"/>
      <c r="V508" s="65"/>
      <c r="W508" s="65"/>
      <c r="X508" s="65"/>
      <c r="Y508" s="61"/>
    </row>
    <row r="509" ht="14.25" customHeight="1">
      <c r="I509" s="39"/>
      <c r="Q509" s="39"/>
      <c r="V509" s="65"/>
      <c r="W509" s="65"/>
      <c r="X509" s="65"/>
      <c r="Y509" s="61"/>
    </row>
    <row r="510" ht="14.25" customHeight="1">
      <c r="I510" s="39"/>
      <c r="Q510" s="39"/>
      <c r="V510" s="65"/>
      <c r="W510" s="65"/>
      <c r="X510" s="65"/>
      <c r="Y510" s="61"/>
    </row>
    <row r="511" ht="14.25" customHeight="1">
      <c r="I511" s="39"/>
      <c r="Q511" s="39"/>
      <c r="V511" s="65"/>
      <c r="W511" s="65"/>
      <c r="X511" s="65"/>
      <c r="Y511" s="61"/>
    </row>
    <row r="512" ht="14.25" customHeight="1">
      <c r="I512" s="39"/>
      <c r="Q512" s="39"/>
      <c r="V512" s="65"/>
      <c r="W512" s="65"/>
      <c r="X512" s="65"/>
      <c r="Y512" s="61"/>
    </row>
    <row r="513" ht="14.25" customHeight="1">
      <c r="I513" s="39"/>
      <c r="Q513" s="39"/>
      <c r="V513" s="65"/>
      <c r="W513" s="65"/>
      <c r="X513" s="65"/>
      <c r="Y513" s="61"/>
    </row>
    <row r="514" ht="14.25" customHeight="1">
      <c r="I514" s="39"/>
      <c r="Q514" s="39"/>
      <c r="V514" s="65"/>
      <c r="W514" s="65"/>
      <c r="X514" s="65"/>
      <c r="Y514" s="61"/>
    </row>
    <row r="515" ht="14.25" customHeight="1">
      <c r="I515" s="39"/>
      <c r="Q515" s="39"/>
      <c r="V515" s="65"/>
      <c r="W515" s="65"/>
      <c r="X515" s="65"/>
      <c r="Y515" s="61"/>
    </row>
    <row r="516" ht="14.25" customHeight="1">
      <c r="I516" s="39"/>
      <c r="Q516" s="39"/>
      <c r="V516" s="65"/>
      <c r="W516" s="65"/>
      <c r="X516" s="65"/>
      <c r="Y516" s="61"/>
    </row>
    <row r="517" ht="14.25" customHeight="1">
      <c r="I517" s="39"/>
      <c r="Q517" s="39"/>
      <c r="V517" s="65"/>
      <c r="W517" s="65"/>
      <c r="X517" s="65"/>
      <c r="Y517" s="61"/>
    </row>
    <row r="518" ht="14.25" customHeight="1">
      <c r="I518" s="39"/>
      <c r="Q518" s="39"/>
      <c r="V518" s="65"/>
      <c r="W518" s="65"/>
      <c r="X518" s="65"/>
      <c r="Y518" s="61"/>
    </row>
    <row r="519" ht="14.25" customHeight="1">
      <c r="I519" s="39"/>
      <c r="Q519" s="39"/>
      <c r="V519" s="65"/>
      <c r="W519" s="65"/>
      <c r="X519" s="65"/>
      <c r="Y519" s="61"/>
    </row>
    <row r="520" ht="14.25" customHeight="1">
      <c r="I520" s="39"/>
      <c r="Q520" s="39"/>
      <c r="V520" s="65"/>
      <c r="W520" s="65"/>
      <c r="X520" s="65"/>
      <c r="Y520" s="61"/>
    </row>
    <row r="521" ht="14.25" customHeight="1">
      <c r="I521" s="39"/>
      <c r="Q521" s="39"/>
      <c r="V521" s="65"/>
      <c r="W521" s="65"/>
      <c r="X521" s="65"/>
      <c r="Y521" s="61"/>
    </row>
    <row r="522" ht="14.25" customHeight="1">
      <c r="I522" s="39"/>
      <c r="Q522" s="39"/>
      <c r="V522" s="65"/>
      <c r="W522" s="65"/>
      <c r="X522" s="65"/>
      <c r="Y522" s="61"/>
    </row>
    <row r="523" ht="14.25" customHeight="1">
      <c r="I523" s="39"/>
      <c r="Q523" s="39"/>
      <c r="V523" s="65"/>
      <c r="W523" s="65"/>
      <c r="X523" s="65"/>
      <c r="Y523" s="61"/>
    </row>
    <row r="524" ht="14.25" customHeight="1">
      <c r="I524" s="39"/>
      <c r="Q524" s="39"/>
      <c r="V524" s="65"/>
      <c r="W524" s="65"/>
      <c r="X524" s="65"/>
      <c r="Y524" s="61"/>
    </row>
    <row r="525" ht="14.25" customHeight="1">
      <c r="I525" s="39"/>
      <c r="Q525" s="39"/>
      <c r="V525" s="65"/>
      <c r="W525" s="65"/>
      <c r="X525" s="65"/>
      <c r="Y525" s="61"/>
    </row>
    <row r="526" ht="14.25" customHeight="1">
      <c r="I526" s="39"/>
      <c r="Q526" s="39"/>
      <c r="V526" s="65"/>
      <c r="W526" s="65"/>
      <c r="X526" s="65"/>
      <c r="Y526" s="61"/>
    </row>
    <row r="527" ht="14.25" customHeight="1">
      <c r="I527" s="39"/>
      <c r="Q527" s="39"/>
      <c r="V527" s="65"/>
      <c r="W527" s="65"/>
      <c r="X527" s="65"/>
      <c r="Y527" s="61"/>
    </row>
    <row r="528" ht="14.25" customHeight="1">
      <c r="I528" s="39"/>
      <c r="Q528" s="39"/>
      <c r="V528" s="65"/>
      <c r="W528" s="65"/>
      <c r="X528" s="65"/>
      <c r="Y528" s="61"/>
    </row>
    <row r="529" ht="14.25" customHeight="1">
      <c r="I529" s="39"/>
      <c r="Q529" s="39"/>
      <c r="V529" s="65"/>
      <c r="W529" s="65"/>
      <c r="X529" s="65"/>
      <c r="Y529" s="61"/>
    </row>
    <row r="530" ht="14.25" customHeight="1">
      <c r="I530" s="39"/>
      <c r="Q530" s="39"/>
      <c r="V530" s="65"/>
      <c r="W530" s="65"/>
      <c r="X530" s="65"/>
      <c r="Y530" s="61"/>
    </row>
    <row r="531" ht="14.25" customHeight="1">
      <c r="I531" s="39"/>
      <c r="Q531" s="39"/>
      <c r="V531" s="65"/>
      <c r="W531" s="65"/>
      <c r="X531" s="65"/>
      <c r="Y531" s="61"/>
    </row>
    <row r="532" ht="14.25" customHeight="1">
      <c r="I532" s="39"/>
      <c r="Q532" s="39"/>
      <c r="V532" s="65"/>
      <c r="W532" s="65"/>
      <c r="X532" s="65"/>
      <c r="Y532" s="61"/>
    </row>
    <row r="533" ht="14.25" customHeight="1">
      <c r="I533" s="39"/>
      <c r="Q533" s="39"/>
      <c r="V533" s="65"/>
      <c r="W533" s="65"/>
      <c r="X533" s="65"/>
      <c r="Y533" s="61"/>
    </row>
    <row r="534" ht="14.25" customHeight="1">
      <c r="I534" s="39"/>
      <c r="Q534" s="39"/>
      <c r="V534" s="65"/>
      <c r="W534" s="65"/>
      <c r="X534" s="65"/>
      <c r="Y534" s="61"/>
    </row>
    <row r="535" ht="14.25" customHeight="1">
      <c r="I535" s="39"/>
      <c r="Q535" s="39"/>
      <c r="V535" s="65"/>
      <c r="W535" s="65"/>
      <c r="X535" s="65"/>
      <c r="Y535" s="61"/>
    </row>
    <row r="536" ht="14.25" customHeight="1">
      <c r="I536" s="39"/>
      <c r="Q536" s="39"/>
      <c r="V536" s="65"/>
      <c r="W536" s="65"/>
      <c r="X536" s="65"/>
      <c r="Y536" s="61"/>
    </row>
    <row r="537" ht="14.25" customHeight="1">
      <c r="I537" s="39"/>
      <c r="Q537" s="39"/>
      <c r="V537" s="65"/>
      <c r="W537" s="65"/>
      <c r="X537" s="65"/>
      <c r="Y537" s="61"/>
    </row>
    <row r="538" ht="14.25" customHeight="1">
      <c r="I538" s="39"/>
      <c r="Q538" s="39"/>
      <c r="V538" s="65"/>
      <c r="W538" s="65"/>
      <c r="X538" s="65"/>
      <c r="Y538" s="61"/>
    </row>
    <row r="539" ht="14.25" customHeight="1">
      <c r="I539" s="39"/>
      <c r="Q539" s="39"/>
      <c r="V539" s="65"/>
      <c r="W539" s="65"/>
      <c r="X539" s="65"/>
      <c r="Y539" s="61"/>
    </row>
    <row r="540" ht="14.25" customHeight="1">
      <c r="I540" s="39"/>
      <c r="Q540" s="39"/>
      <c r="V540" s="65"/>
      <c r="W540" s="65"/>
      <c r="X540" s="65"/>
      <c r="Y540" s="61"/>
    </row>
    <row r="541" ht="14.25" customHeight="1">
      <c r="I541" s="39"/>
      <c r="Q541" s="39"/>
      <c r="V541" s="65"/>
      <c r="W541" s="65"/>
      <c r="X541" s="65"/>
      <c r="Y541" s="61"/>
    </row>
    <row r="542" ht="14.25" customHeight="1">
      <c r="I542" s="39"/>
      <c r="Q542" s="39"/>
      <c r="V542" s="65"/>
      <c r="W542" s="65"/>
      <c r="X542" s="65"/>
      <c r="Y542" s="61"/>
    </row>
    <row r="543" ht="14.25" customHeight="1">
      <c r="I543" s="39"/>
      <c r="Q543" s="39"/>
      <c r="V543" s="65"/>
      <c r="W543" s="65"/>
      <c r="X543" s="65"/>
      <c r="Y543" s="61"/>
    </row>
    <row r="544" ht="14.25" customHeight="1">
      <c r="I544" s="39"/>
      <c r="Q544" s="39"/>
      <c r="V544" s="65"/>
      <c r="W544" s="65"/>
      <c r="X544" s="65"/>
      <c r="Y544" s="61"/>
    </row>
    <row r="545" ht="14.25" customHeight="1">
      <c r="I545" s="39"/>
      <c r="Q545" s="39"/>
      <c r="V545" s="65"/>
      <c r="W545" s="65"/>
      <c r="X545" s="65"/>
      <c r="Y545" s="61"/>
    </row>
    <row r="546" ht="14.25" customHeight="1">
      <c r="I546" s="39"/>
      <c r="Q546" s="39"/>
      <c r="V546" s="65"/>
      <c r="W546" s="65"/>
      <c r="X546" s="65"/>
      <c r="Y546" s="61"/>
    </row>
    <row r="547" ht="14.25" customHeight="1">
      <c r="I547" s="39"/>
      <c r="Q547" s="39"/>
      <c r="V547" s="65"/>
      <c r="W547" s="65"/>
      <c r="X547" s="65"/>
      <c r="Y547" s="61"/>
    </row>
    <row r="548" ht="14.25" customHeight="1">
      <c r="I548" s="39"/>
      <c r="Q548" s="39"/>
      <c r="V548" s="65"/>
      <c r="W548" s="65"/>
      <c r="X548" s="65"/>
      <c r="Y548" s="61"/>
    </row>
    <row r="549" ht="14.25" customHeight="1">
      <c r="I549" s="39"/>
      <c r="Q549" s="39"/>
      <c r="V549" s="65"/>
      <c r="W549" s="65"/>
      <c r="X549" s="65"/>
      <c r="Y549" s="61"/>
    </row>
    <row r="550" ht="14.25" customHeight="1">
      <c r="I550" s="39"/>
      <c r="Q550" s="39"/>
      <c r="V550" s="65"/>
      <c r="W550" s="65"/>
      <c r="X550" s="65"/>
      <c r="Y550" s="61"/>
    </row>
    <row r="551" ht="14.25" customHeight="1">
      <c r="I551" s="39"/>
      <c r="Q551" s="39"/>
      <c r="V551" s="65"/>
      <c r="W551" s="65"/>
      <c r="X551" s="65"/>
      <c r="Y551" s="61"/>
    </row>
    <row r="552" ht="14.25" customHeight="1">
      <c r="I552" s="39"/>
      <c r="Q552" s="39"/>
      <c r="V552" s="65"/>
      <c r="W552" s="65"/>
      <c r="X552" s="65"/>
      <c r="Y552" s="61"/>
    </row>
    <row r="553" ht="14.25" customHeight="1">
      <c r="I553" s="39"/>
      <c r="Q553" s="39"/>
      <c r="V553" s="65"/>
      <c r="W553" s="65"/>
      <c r="X553" s="65"/>
      <c r="Y553" s="61"/>
    </row>
    <row r="554" ht="14.25" customHeight="1">
      <c r="I554" s="39"/>
      <c r="Q554" s="39"/>
      <c r="V554" s="65"/>
      <c r="W554" s="65"/>
      <c r="X554" s="65"/>
      <c r="Y554" s="61"/>
    </row>
    <row r="555" ht="14.25" customHeight="1">
      <c r="I555" s="39"/>
      <c r="Q555" s="39"/>
      <c r="V555" s="65"/>
      <c r="W555" s="65"/>
      <c r="X555" s="65"/>
      <c r="Y555" s="61"/>
    </row>
    <row r="556" ht="14.25" customHeight="1">
      <c r="I556" s="39"/>
      <c r="Q556" s="39"/>
      <c r="V556" s="65"/>
      <c r="W556" s="65"/>
      <c r="X556" s="65"/>
      <c r="Y556" s="61"/>
    </row>
    <row r="557" ht="14.25" customHeight="1">
      <c r="I557" s="39"/>
      <c r="Q557" s="39"/>
      <c r="V557" s="65"/>
      <c r="W557" s="65"/>
      <c r="X557" s="65"/>
      <c r="Y557" s="61"/>
    </row>
    <row r="558" ht="14.25" customHeight="1">
      <c r="I558" s="39"/>
      <c r="Q558" s="39"/>
      <c r="V558" s="65"/>
      <c r="W558" s="65"/>
      <c r="X558" s="65"/>
      <c r="Y558" s="61"/>
    </row>
    <row r="559" ht="14.25" customHeight="1">
      <c r="I559" s="39"/>
      <c r="Q559" s="39"/>
      <c r="V559" s="65"/>
      <c r="W559" s="65"/>
      <c r="X559" s="65"/>
      <c r="Y559" s="61"/>
    </row>
    <row r="560" ht="14.25" customHeight="1">
      <c r="I560" s="39"/>
      <c r="Q560" s="39"/>
      <c r="V560" s="65"/>
      <c r="W560" s="65"/>
      <c r="X560" s="65"/>
      <c r="Y560" s="61"/>
    </row>
    <row r="561" ht="14.25" customHeight="1">
      <c r="I561" s="39"/>
      <c r="Q561" s="39"/>
      <c r="V561" s="65"/>
      <c r="W561" s="65"/>
      <c r="X561" s="65"/>
      <c r="Y561" s="61"/>
    </row>
    <row r="562" ht="14.25" customHeight="1">
      <c r="I562" s="39"/>
      <c r="Q562" s="39"/>
      <c r="V562" s="65"/>
      <c r="W562" s="65"/>
      <c r="X562" s="65"/>
      <c r="Y562" s="61"/>
    </row>
    <row r="563" ht="14.25" customHeight="1">
      <c r="I563" s="39"/>
      <c r="Q563" s="39"/>
      <c r="V563" s="65"/>
      <c r="W563" s="65"/>
      <c r="X563" s="65"/>
      <c r="Y563" s="61"/>
    </row>
    <row r="564" ht="14.25" customHeight="1">
      <c r="I564" s="39"/>
      <c r="Q564" s="39"/>
      <c r="V564" s="65"/>
      <c r="W564" s="65"/>
      <c r="X564" s="65"/>
      <c r="Y564" s="61"/>
    </row>
    <row r="565" ht="14.25" customHeight="1">
      <c r="I565" s="39"/>
      <c r="Q565" s="39"/>
      <c r="V565" s="65"/>
      <c r="W565" s="65"/>
      <c r="X565" s="65"/>
      <c r="Y565" s="61"/>
    </row>
    <row r="566" ht="14.25" customHeight="1">
      <c r="I566" s="39"/>
      <c r="Q566" s="39"/>
      <c r="V566" s="65"/>
      <c r="W566" s="65"/>
      <c r="X566" s="65"/>
      <c r="Y566" s="61"/>
    </row>
    <row r="567" ht="14.25" customHeight="1">
      <c r="I567" s="39"/>
      <c r="Q567" s="39"/>
      <c r="V567" s="65"/>
      <c r="W567" s="65"/>
      <c r="X567" s="65"/>
      <c r="Y567" s="61"/>
    </row>
    <row r="568" ht="14.25" customHeight="1">
      <c r="I568" s="39"/>
      <c r="Q568" s="39"/>
      <c r="V568" s="65"/>
      <c r="W568" s="65"/>
      <c r="X568" s="65"/>
      <c r="Y568" s="61"/>
    </row>
    <row r="569" ht="14.25" customHeight="1">
      <c r="I569" s="39"/>
      <c r="Q569" s="39"/>
      <c r="V569" s="65"/>
      <c r="W569" s="65"/>
      <c r="X569" s="65"/>
      <c r="Y569" s="61"/>
    </row>
    <row r="570" ht="14.25" customHeight="1">
      <c r="I570" s="39"/>
      <c r="Q570" s="39"/>
      <c r="V570" s="65"/>
      <c r="W570" s="65"/>
      <c r="X570" s="65"/>
      <c r="Y570" s="61"/>
    </row>
    <row r="571" ht="14.25" customHeight="1">
      <c r="I571" s="39"/>
      <c r="Q571" s="39"/>
      <c r="V571" s="65"/>
      <c r="W571" s="65"/>
      <c r="X571" s="65"/>
      <c r="Y571" s="61"/>
    </row>
    <row r="572" ht="14.25" customHeight="1">
      <c r="I572" s="39"/>
      <c r="Q572" s="39"/>
      <c r="V572" s="65"/>
      <c r="W572" s="65"/>
      <c r="X572" s="65"/>
      <c r="Y572" s="61"/>
    </row>
    <row r="573" ht="14.25" customHeight="1">
      <c r="I573" s="39"/>
      <c r="Q573" s="39"/>
      <c r="V573" s="65"/>
      <c r="W573" s="65"/>
      <c r="X573" s="65"/>
      <c r="Y573" s="61"/>
    </row>
    <row r="574" ht="14.25" customHeight="1">
      <c r="I574" s="39"/>
      <c r="Q574" s="39"/>
      <c r="V574" s="65"/>
      <c r="W574" s="65"/>
      <c r="X574" s="65"/>
      <c r="Y574" s="61"/>
    </row>
    <row r="575" ht="14.25" customHeight="1">
      <c r="I575" s="39"/>
      <c r="Q575" s="39"/>
      <c r="V575" s="65"/>
      <c r="W575" s="65"/>
      <c r="X575" s="65"/>
      <c r="Y575" s="61"/>
    </row>
    <row r="576" ht="14.25" customHeight="1">
      <c r="I576" s="39"/>
      <c r="Q576" s="39"/>
      <c r="V576" s="65"/>
      <c r="W576" s="65"/>
      <c r="X576" s="65"/>
      <c r="Y576" s="61"/>
    </row>
    <row r="577" ht="14.25" customHeight="1">
      <c r="I577" s="39"/>
      <c r="Q577" s="39"/>
      <c r="V577" s="65"/>
      <c r="W577" s="65"/>
      <c r="X577" s="65"/>
      <c r="Y577" s="61"/>
    </row>
    <row r="578" ht="14.25" customHeight="1">
      <c r="I578" s="39"/>
      <c r="Q578" s="39"/>
      <c r="V578" s="65"/>
      <c r="W578" s="65"/>
      <c r="X578" s="65"/>
      <c r="Y578" s="61"/>
    </row>
    <row r="579" ht="14.25" customHeight="1">
      <c r="I579" s="39"/>
      <c r="Q579" s="39"/>
      <c r="V579" s="65"/>
      <c r="W579" s="65"/>
      <c r="X579" s="65"/>
      <c r="Y579" s="61"/>
    </row>
    <row r="580" ht="14.25" customHeight="1">
      <c r="I580" s="39"/>
      <c r="Q580" s="39"/>
      <c r="V580" s="65"/>
      <c r="W580" s="65"/>
      <c r="X580" s="65"/>
      <c r="Y580" s="61"/>
    </row>
    <row r="581" ht="14.25" customHeight="1">
      <c r="I581" s="39"/>
      <c r="Q581" s="39"/>
      <c r="V581" s="65"/>
      <c r="W581" s="65"/>
      <c r="X581" s="65"/>
      <c r="Y581" s="61"/>
    </row>
    <row r="582" ht="14.25" customHeight="1">
      <c r="I582" s="39"/>
      <c r="Q582" s="39"/>
      <c r="V582" s="65"/>
      <c r="W582" s="65"/>
      <c r="X582" s="65"/>
      <c r="Y582" s="61"/>
    </row>
    <row r="583" ht="14.25" customHeight="1">
      <c r="I583" s="39"/>
      <c r="Q583" s="39"/>
      <c r="V583" s="65"/>
      <c r="W583" s="65"/>
      <c r="X583" s="65"/>
      <c r="Y583" s="61"/>
    </row>
    <row r="584" ht="14.25" customHeight="1">
      <c r="I584" s="39"/>
      <c r="Q584" s="39"/>
      <c r="V584" s="65"/>
      <c r="W584" s="65"/>
      <c r="X584" s="65"/>
      <c r="Y584" s="61"/>
    </row>
    <row r="585" ht="14.25" customHeight="1">
      <c r="I585" s="39"/>
      <c r="Q585" s="39"/>
      <c r="V585" s="65"/>
      <c r="W585" s="65"/>
      <c r="X585" s="65"/>
      <c r="Y585" s="61"/>
    </row>
    <row r="586" ht="14.25" customHeight="1">
      <c r="I586" s="39"/>
      <c r="Q586" s="39"/>
      <c r="V586" s="65"/>
      <c r="W586" s="65"/>
      <c r="X586" s="65"/>
      <c r="Y586" s="61"/>
    </row>
    <row r="587" ht="14.25" customHeight="1">
      <c r="I587" s="39"/>
      <c r="Q587" s="39"/>
      <c r="V587" s="65"/>
      <c r="W587" s="65"/>
      <c r="X587" s="65"/>
      <c r="Y587" s="61"/>
    </row>
    <row r="588" ht="14.25" customHeight="1">
      <c r="I588" s="39"/>
      <c r="Q588" s="39"/>
      <c r="V588" s="65"/>
      <c r="W588" s="65"/>
      <c r="X588" s="65"/>
      <c r="Y588" s="61"/>
    </row>
    <row r="589" ht="14.25" customHeight="1">
      <c r="I589" s="39"/>
      <c r="Q589" s="39"/>
      <c r="V589" s="65"/>
      <c r="W589" s="65"/>
      <c r="X589" s="65"/>
      <c r="Y589" s="61"/>
    </row>
    <row r="590" ht="14.25" customHeight="1">
      <c r="I590" s="39"/>
      <c r="Q590" s="39"/>
      <c r="V590" s="65"/>
      <c r="W590" s="65"/>
      <c r="X590" s="65"/>
      <c r="Y590" s="61"/>
    </row>
    <row r="591" ht="14.25" customHeight="1">
      <c r="I591" s="39"/>
      <c r="Q591" s="39"/>
      <c r="V591" s="65"/>
      <c r="W591" s="65"/>
      <c r="X591" s="65"/>
      <c r="Y591" s="61"/>
    </row>
    <row r="592" ht="14.25" customHeight="1">
      <c r="I592" s="39"/>
      <c r="Q592" s="39"/>
      <c r="V592" s="65"/>
      <c r="W592" s="65"/>
      <c r="X592" s="65"/>
      <c r="Y592" s="61"/>
    </row>
    <row r="593" ht="14.25" customHeight="1">
      <c r="I593" s="39"/>
      <c r="Q593" s="39"/>
      <c r="V593" s="65"/>
      <c r="W593" s="65"/>
      <c r="X593" s="65"/>
      <c r="Y593" s="61"/>
    </row>
    <row r="594" ht="14.25" customHeight="1">
      <c r="I594" s="39"/>
      <c r="Q594" s="39"/>
      <c r="V594" s="65"/>
      <c r="W594" s="65"/>
      <c r="X594" s="65"/>
      <c r="Y594" s="61"/>
    </row>
    <row r="595" ht="14.25" customHeight="1">
      <c r="I595" s="39"/>
      <c r="Q595" s="39"/>
      <c r="V595" s="65"/>
      <c r="W595" s="65"/>
      <c r="X595" s="65"/>
      <c r="Y595" s="61"/>
    </row>
    <row r="596" ht="14.25" customHeight="1">
      <c r="I596" s="39"/>
      <c r="Q596" s="39"/>
      <c r="V596" s="65"/>
      <c r="W596" s="65"/>
      <c r="X596" s="65"/>
      <c r="Y596" s="61"/>
    </row>
    <row r="597" ht="14.25" customHeight="1">
      <c r="I597" s="39"/>
      <c r="Q597" s="39"/>
      <c r="V597" s="65"/>
      <c r="W597" s="65"/>
      <c r="X597" s="65"/>
      <c r="Y597" s="61"/>
    </row>
    <row r="598" ht="14.25" customHeight="1">
      <c r="I598" s="39"/>
      <c r="Q598" s="39"/>
      <c r="V598" s="65"/>
      <c r="W598" s="65"/>
      <c r="X598" s="65"/>
      <c r="Y598" s="61"/>
    </row>
    <row r="599" ht="14.25" customHeight="1">
      <c r="I599" s="39"/>
      <c r="Q599" s="39"/>
      <c r="V599" s="65"/>
      <c r="W599" s="65"/>
      <c r="X599" s="65"/>
      <c r="Y599" s="61"/>
    </row>
    <row r="600" ht="14.25" customHeight="1">
      <c r="I600" s="39"/>
      <c r="Q600" s="39"/>
      <c r="V600" s="65"/>
      <c r="W600" s="65"/>
      <c r="X600" s="65"/>
      <c r="Y600" s="61"/>
    </row>
    <row r="601" ht="14.25" customHeight="1">
      <c r="I601" s="39"/>
      <c r="Q601" s="39"/>
      <c r="V601" s="65"/>
      <c r="W601" s="65"/>
      <c r="X601" s="65"/>
      <c r="Y601" s="61"/>
    </row>
    <row r="602" ht="14.25" customHeight="1">
      <c r="I602" s="39"/>
      <c r="Q602" s="39"/>
      <c r="V602" s="65"/>
      <c r="W602" s="65"/>
      <c r="X602" s="65"/>
      <c r="Y602" s="61"/>
    </row>
    <row r="603" ht="14.25" customHeight="1">
      <c r="I603" s="39"/>
      <c r="Q603" s="39"/>
      <c r="V603" s="65"/>
      <c r="W603" s="65"/>
      <c r="X603" s="65"/>
      <c r="Y603" s="61"/>
    </row>
    <row r="604" ht="14.25" customHeight="1">
      <c r="I604" s="39"/>
      <c r="Q604" s="39"/>
      <c r="V604" s="65"/>
      <c r="W604" s="65"/>
      <c r="X604" s="65"/>
      <c r="Y604" s="61"/>
    </row>
    <row r="605" ht="14.25" customHeight="1">
      <c r="I605" s="39"/>
      <c r="Q605" s="39"/>
      <c r="V605" s="65"/>
      <c r="W605" s="65"/>
      <c r="X605" s="65"/>
      <c r="Y605" s="61"/>
    </row>
    <row r="606" ht="14.25" customHeight="1">
      <c r="I606" s="39"/>
      <c r="Q606" s="39"/>
      <c r="V606" s="65"/>
      <c r="W606" s="65"/>
      <c r="X606" s="65"/>
      <c r="Y606" s="61"/>
    </row>
    <row r="607" ht="14.25" customHeight="1">
      <c r="I607" s="39"/>
      <c r="Q607" s="39"/>
      <c r="V607" s="65"/>
      <c r="W607" s="65"/>
      <c r="X607" s="65"/>
      <c r="Y607" s="61"/>
    </row>
    <row r="608" ht="14.25" customHeight="1">
      <c r="I608" s="39"/>
      <c r="Q608" s="39"/>
      <c r="V608" s="65"/>
      <c r="W608" s="65"/>
      <c r="X608" s="65"/>
      <c r="Y608" s="61"/>
    </row>
    <row r="609" ht="14.25" customHeight="1">
      <c r="I609" s="39"/>
      <c r="Q609" s="39"/>
      <c r="V609" s="65"/>
      <c r="W609" s="65"/>
      <c r="X609" s="65"/>
      <c r="Y609" s="61"/>
    </row>
    <row r="610" ht="14.25" customHeight="1">
      <c r="I610" s="39"/>
      <c r="Q610" s="39"/>
      <c r="V610" s="65"/>
      <c r="W610" s="65"/>
      <c r="X610" s="65"/>
      <c r="Y610" s="61"/>
    </row>
    <row r="611" ht="14.25" customHeight="1">
      <c r="I611" s="39"/>
      <c r="Q611" s="39"/>
      <c r="V611" s="65"/>
      <c r="W611" s="65"/>
      <c r="X611" s="65"/>
      <c r="Y611" s="61"/>
    </row>
    <row r="612" ht="14.25" customHeight="1">
      <c r="I612" s="39"/>
      <c r="Q612" s="39"/>
      <c r="V612" s="65"/>
      <c r="W612" s="65"/>
      <c r="X612" s="65"/>
      <c r="Y612" s="61"/>
    </row>
    <row r="613" ht="14.25" customHeight="1">
      <c r="I613" s="39"/>
      <c r="Q613" s="39"/>
      <c r="V613" s="65"/>
      <c r="W613" s="65"/>
      <c r="X613" s="65"/>
      <c r="Y613" s="61"/>
    </row>
    <row r="614" ht="14.25" customHeight="1">
      <c r="I614" s="39"/>
      <c r="Q614" s="39"/>
      <c r="V614" s="65"/>
      <c r="W614" s="65"/>
      <c r="X614" s="65"/>
      <c r="Y614" s="61"/>
    </row>
    <row r="615" ht="14.25" customHeight="1">
      <c r="I615" s="39"/>
      <c r="Q615" s="39"/>
      <c r="V615" s="65"/>
      <c r="W615" s="65"/>
      <c r="X615" s="65"/>
      <c r="Y615" s="61"/>
    </row>
    <row r="616" ht="14.25" customHeight="1">
      <c r="I616" s="39"/>
      <c r="Q616" s="39"/>
      <c r="V616" s="65"/>
      <c r="W616" s="65"/>
      <c r="X616" s="65"/>
      <c r="Y616" s="61"/>
    </row>
    <row r="617" ht="14.25" customHeight="1">
      <c r="I617" s="39"/>
      <c r="Q617" s="39"/>
      <c r="V617" s="65"/>
      <c r="W617" s="65"/>
      <c r="X617" s="65"/>
      <c r="Y617" s="61"/>
    </row>
    <row r="618" ht="14.25" customHeight="1">
      <c r="I618" s="39"/>
      <c r="Q618" s="39"/>
      <c r="V618" s="65"/>
      <c r="W618" s="65"/>
      <c r="X618" s="65"/>
      <c r="Y618" s="61"/>
    </row>
    <row r="619" ht="14.25" customHeight="1">
      <c r="I619" s="39"/>
      <c r="Q619" s="39"/>
      <c r="V619" s="65"/>
      <c r="W619" s="65"/>
      <c r="X619" s="65"/>
      <c r="Y619" s="61"/>
    </row>
    <row r="620" ht="14.25" customHeight="1">
      <c r="I620" s="39"/>
      <c r="Q620" s="39"/>
      <c r="V620" s="65"/>
      <c r="W620" s="65"/>
      <c r="X620" s="65"/>
      <c r="Y620" s="61"/>
    </row>
    <row r="621" ht="14.25" customHeight="1">
      <c r="I621" s="39"/>
      <c r="Q621" s="39"/>
      <c r="V621" s="65"/>
      <c r="W621" s="65"/>
      <c r="X621" s="65"/>
      <c r="Y621" s="61"/>
    </row>
    <row r="622" ht="14.25" customHeight="1">
      <c r="I622" s="39"/>
      <c r="Q622" s="39"/>
      <c r="V622" s="65"/>
      <c r="W622" s="65"/>
      <c r="X622" s="65"/>
      <c r="Y622" s="61"/>
    </row>
    <row r="623" ht="14.25" customHeight="1">
      <c r="I623" s="39"/>
      <c r="Q623" s="39"/>
      <c r="V623" s="65"/>
      <c r="W623" s="65"/>
      <c r="X623" s="65"/>
      <c r="Y623" s="61"/>
    </row>
    <row r="624" ht="14.25" customHeight="1">
      <c r="I624" s="39"/>
      <c r="Q624" s="39"/>
      <c r="V624" s="65"/>
      <c r="W624" s="65"/>
      <c r="X624" s="65"/>
      <c r="Y624" s="61"/>
    </row>
    <row r="625" ht="14.25" customHeight="1">
      <c r="I625" s="39"/>
      <c r="Q625" s="39"/>
      <c r="V625" s="65"/>
      <c r="W625" s="65"/>
      <c r="X625" s="65"/>
      <c r="Y625" s="61"/>
    </row>
    <row r="626" ht="14.25" customHeight="1">
      <c r="I626" s="39"/>
      <c r="Q626" s="39"/>
      <c r="V626" s="65"/>
      <c r="W626" s="65"/>
      <c r="X626" s="65"/>
      <c r="Y626" s="61"/>
    </row>
    <row r="627" ht="14.25" customHeight="1">
      <c r="I627" s="39"/>
      <c r="Q627" s="39"/>
      <c r="V627" s="65"/>
      <c r="W627" s="65"/>
      <c r="X627" s="65"/>
      <c r="Y627" s="61"/>
    </row>
    <row r="628" ht="14.25" customHeight="1">
      <c r="I628" s="39"/>
      <c r="Q628" s="39"/>
      <c r="V628" s="65"/>
      <c r="W628" s="65"/>
      <c r="X628" s="65"/>
      <c r="Y628" s="61"/>
    </row>
    <row r="629" ht="14.25" customHeight="1">
      <c r="I629" s="39"/>
      <c r="Q629" s="39"/>
      <c r="V629" s="65"/>
      <c r="W629" s="65"/>
      <c r="X629" s="65"/>
      <c r="Y629" s="61"/>
    </row>
    <row r="630" ht="14.25" customHeight="1">
      <c r="I630" s="39"/>
      <c r="Q630" s="39"/>
      <c r="V630" s="65"/>
      <c r="W630" s="65"/>
      <c r="X630" s="65"/>
      <c r="Y630" s="61"/>
    </row>
    <row r="631" ht="14.25" customHeight="1">
      <c r="I631" s="39"/>
      <c r="Q631" s="39"/>
      <c r="V631" s="65"/>
      <c r="W631" s="65"/>
      <c r="X631" s="65"/>
      <c r="Y631" s="61"/>
    </row>
    <row r="632" ht="14.25" customHeight="1">
      <c r="I632" s="39"/>
      <c r="Q632" s="39"/>
      <c r="V632" s="65"/>
      <c r="W632" s="65"/>
      <c r="X632" s="65"/>
      <c r="Y632" s="61"/>
    </row>
    <row r="633" ht="14.25" customHeight="1">
      <c r="I633" s="39"/>
      <c r="Q633" s="39"/>
      <c r="V633" s="65"/>
      <c r="W633" s="65"/>
      <c r="X633" s="65"/>
      <c r="Y633" s="61"/>
    </row>
    <row r="634" ht="14.25" customHeight="1">
      <c r="I634" s="39"/>
      <c r="Q634" s="39"/>
      <c r="V634" s="65"/>
      <c r="W634" s="65"/>
      <c r="X634" s="65"/>
      <c r="Y634" s="61"/>
    </row>
    <row r="635" ht="14.25" customHeight="1">
      <c r="I635" s="39"/>
      <c r="Q635" s="39"/>
      <c r="V635" s="65"/>
      <c r="W635" s="65"/>
      <c r="X635" s="65"/>
      <c r="Y635" s="61"/>
    </row>
    <row r="636" ht="14.25" customHeight="1">
      <c r="I636" s="39"/>
      <c r="Q636" s="39"/>
      <c r="V636" s="65"/>
      <c r="W636" s="65"/>
      <c r="X636" s="65"/>
      <c r="Y636" s="61"/>
    </row>
    <row r="637" ht="14.25" customHeight="1">
      <c r="I637" s="39"/>
      <c r="Q637" s="39"/>
      <c r="V637" s="65"/>
      <c r="W637" s="65"/>
      <c r="X637" s="65"/>
      <c r="Y637" s="61"/>
    </row>
    <row r="638" ht="14.25" customHeight="1">
      <c r="I638" s="39"/>
      <c r="Q638" s="39"/>
      <c r="V638" s="65"/>
      <c r="W638" s="65"/>
      <c r="X638" s="65"/>
      <c r="Y638" s="61"/>
    </row>
    <row r="639" ht="14.25" customHeight="1">
      <c r="I639" s="39"/>
      <c r="Q639" s="39"/>
      <c r="V639" s="65"/>
      <c r="W639" s="65"/>
      <c r="X639" s="65"/>
      <c r="Y639" s="61"/>
    </row>
    <row r="640" ht="14.25" customHeight="1">
      <c r="I640" s="39"/>
      <c r="Q640" s="39"/>
      <c r="V640" s="65"/>
      <c r="W640" s="65"/>
      <c r="X640" s="65"/>
      <c r="Y640" s="61"/>
    </row>
    <row r="641" ht="14.25" customHeight="1">
      <c r="I641" s="39"/>
      <c r="Q641" s="39"/>
      <c r="V641" s="65"/>
      <c r="W641" s="65"/>
      <c r="X641" s="65"/>
      <c r="Y641" s="61"/>
    </row>
    <row r="642" ht="14.25" customHeight="1">
      <c r="I642" s="39"/>
      <c r="Q642" s="39"/>
      <c r="V642" s="65"/>
      <c r="W642" s="65"/>
      <c r="X642" s="65"/>
      <c r="Y642" s="61"/>
    </row>
    <row r="643" ht="14.25" customHeight="1">
      <c r="I643" s="39"/>
      <c r="Q643" s="39"/>
      <c r="V643" s="65"/>
      <c r="W643" s="65"/>
      <c r="X643" s="65"/>
      <c r="Y643" s="61"/>
    </row>
    <row r="644" ht="14.25" customHeight="1">
      <c r="I644" s="39"/>
      <c r="Q644" s="39"/>
      <c r="V644" s="65"/>
      <c r="W644" s="65"/>
      <c r="X644" s="65"/>
      <c r="Y644" s="61"/>
    </row>
    <row r="645" ht="14.25" customHeight="1">
      <c r="I645" s="39"/>
      <c r="Q645" s="39"/>
      <c r="V645" s="65"/>
      <c r="W645" s="65"/>
      <c r="X645" s="65"/>
      <c r="Y645" s="61"/>
    </row>
    <row r="646" ht="14.25" customHeight="1">
      <c r="I646" s="39"/>
      <c r="Q646" s="39"/>
      <c r="V646" s="65"/>
      <c r="W646" s="65"/>
      <c r="X646" s="65"/>
      <c r="Y646" s="61"/>
    </row>
    <row r="647" ht="14.25" customHeight="1">
      <c r="I647" s="39"/>
      <c r="Q647" s="39"/>
      <c r="V647" s="65"/>
      <c r="W647" s="65"/>
      <c r="X647" s="65"/>
      <c r="Y647" s="61"/>
    </row>
    <row r="648" ht="14.25" customHeight="1">
      <c r="I648" s="39"/>
      <c r="Q648" s="39"/>
      <c r="V648" s="65"/>
      <c r="W648" s="65"/>
      <c r="X648" s="65"/>
      <c r="Y648" s="61"/>
    </row>
    <row r="649" ht="14.25" customHeight="1">
      <c r="I649" s="39"/>
      <c r="Q649" s="39"/>
      <c r="V649" s="65"/>
      <c r="W649" s="65"/>
      <c r="X649" s="65"/>
      <c r="Y649" s="61"/>
    </row>
    <row r="650" ht="14.25" customHeight="1">
      <c r="I650" s="39"/>
      <c r="Q650" s="39"/>
      <c r="V650" s="65"/>
      <c r="W650" s="65"/>
      <c r="X650" s="65"/>
      <c r="Y650" s="61"/>
    </row>
    <row r="651" ht="14.25" customHeight="1">
      <c r="I651" s="39"/>
      <c r="Q651" s="39"/>
      <c r="V651" s="65"/>
      <c r="W651" s="65"/>
      <c r="X651" s="65"/>
      <c r="Y651" s="61"/>
    </row>
    <row r="652" ht="14.25" customHeight="1">
      <c r="I652" s="39"/>
      <c r="Q652" s="39"/>
      <c r="V652" s="65"/>
      <c r="W652" s="65"/>
      <c r="X652" s="65"/>
      <c r="Y652" s="61"/>
    </row>
    <row r="653" ht="14.25" customHeight="1">
      <c r="I653" s="39"/>
      <c r="Q653" s="39"/>
      <c r="V653" s="65"/>
      <c r="W653" s="65"/>
      <c r="X653" s="65"/>
      <c r="Y653" s="61"/>
    </row>
    <row r="654" ht="14.25" customHeight="1">
      <c r="I654" s="39"/>
      <c r="Q654" s="39"/>
      <c r="V654" s="65"/>
      <c r="W654" s="65"/>
      <c r="X654" s="65"/>
      <c r="Y654" s="61"/>
    </row>
    <row r="655" ht="14.25" customHeight="1">
      <c r="I655" s="39"/>
      <c r="Q655" s="39"/>
      <c r="V655" s="65"/>
      <c r="W655" s="65"/>
      <c r="X655" s="65"/>
      <c r="Y655" s="61"/>
    </row>
    <row r="656" ht="14.25" customHeight="1">
      <c r="I656" s="39"/>
      <c r="Q656" s="39"/>
      <c r="V656" s="65"/>
      <c r="W656" s="65"/>
      <c r="X656" s="65"/>
      <c r="Y656" s="61"/>
    </row>
    <row r="657" ht="14.25" customHeight="1">
      <c r="I657" s="39"/>
      <c r="Q657" s="39"/>
      <c r="V657" s="65"/>
      <c r="W657" s="65"/>
      <c r="X657" s="65"/>
      <c r="Y657" s="61"/>
    </row>
    <row r="658" ht="14.25" customHeight="1">
      <c r="I658" s="39"/>
      <c r="Q658" s="39"/>
      <c r="V658" s="65"/>
      <c r="W658" s="65"/>
      <c r="X658" s="65"/>
      <c r="Y658" s="61"/>
    </row>
    <row r="659" ht="14.25" customHeight="1">
      <c r="I659" s="39"/>
      <c r="Q659" s="39"/>
      <c r="V659" s="65"/>
      <c r="W659" s="65"/>
      <c r="X659" s="65"/>
      <c r="Y659" s="61"/>
    </row>
    <row r="660" ht="14.25" customHeight="1">
      <c r="I660" s="39"/>
      <c r="Q660" s="39"/>
      <c r="V660" s="65"/>
      <c r="W660" s="65"/>
      <c r="X660" s="65"/>
      <c r="Y660" s="61"/>
    </row>
    <row r="661" ht="14.25" customHeight="1">
      <c r="I661" s="39"/>
      <c r="Q661" s="39"/>
      <c r="V661" s="65"/>
      <c r="W661" s="65"/>
      <c r="X661" s="65"/>
      <c r="Y661" s="61"/>
    </row>
    <row r="662" ht="14.25" customHeight="1">
      <c r="I662" s="39"/>
      <c r="Q662" s="39"/>
      <c r="V662" s="65"/>
      <c r="W662" s="65"/>
      <c r="X662" s="65"/>
      <c r="Y662" s="61"/>
    </row>
    <row r="663" ht="14.25" customHeight="1">
      <c r="I663" s="39"/>
      <c r="Q663" s="39"/>
      <c r="V663" s="65"/>
      <c r="W663" s="65"/>
      <c r="X663" s="65"/>
      <c r="Y663" s="61"/>
    </row>
    <row r="664" ht="14.25" customHeight="1">
      <c r="I664" s="39"/>
      <c r="Q664" s="39"/>
      <c r="V664" s="65"/>
      <c r="W664" s="65"/>
      <c r="X664" s="65"/>
      <c r="Y664" s="61"/>
    </row>
    <row r="665" ht="14.25" customHeight="1">
      <c r="I665" s="39"/>
      <c r="Q665" s="39"/>
      <c r="V665" s="65"/>
      <c r="W665" s="65"/>
      <c r="X665" s="65"/>
      <c r="Y665" s="61"/>
    </row>
    <row r="666" ht="14.25" customHeight="1">
      <c r="I666" s="39"/>
      <c r="Q666" s="39"/>
      <c r="V666" s="65"/>
      <c r="W666" s="65"/>
      <c r="X666" s="65"/>
      <c r="Y666" s="61"/>
    </row>
    <row r="667" ht="14.25" customHeight="1">
      <c r="I667" s="39"/>
      <c r="Q667" s="39"/>
      <c r="V667" s="65"/>
      <c r="W667" s="65"/>
      <c r="X667" s="65"/>
      <c r="Y667" s="61"/>
    </row>
    <row r="668" ht="14.25" customHeight="1">
      <c r="I668" s="39"/>
      <c r="Q668" s="39"/>
      <c r="V668" s="65"/>
      <c r="W668" s="65"/>
      <c r="X668" s="65"/>
      <c r="Y668" s="61"/>
    </row>
    <row r="669" ht="14.25" customHeight="1">
      <c r="I669" s="39"/>
      <c r="Q669" s="39"/>
      <c r="V669" s="65"/>
      <c r="W669" s="65"/>
      <c r="X669" s="65"/>
      <c r="Y669" s="61"/>
    </row>
    <row r="670" ht="14.25" customHeight="1">
      <c r="I670" s="39"/>
      <c r="Q670" s="39"/>
      <c r="V670" s="65"/>
      <c r="W670" s="65"/>
      <c r="X670" s="65"/>
      <c r="Y670" s="61"/>
    </row>
    <row r="671" ht="14.25" customHeight="1">
      <c r="I671" s="39"/>
      <c r="Q671" s="39"/>
      <c r="V671" s="65"/>
      <c r="W671" s="65"/>
      <c r="X671" s="65"/>
      <c r="Y671" s="61"/>
    </row>
    <row r="672" ht="14.25" customHeight="1">
      <c r="I672" s="39"/>
      <c r="Q672" s="39"/>
      <c r="V672" s="65"/>
      <c r="W672" s="65"/>
      <c r="X672" s="65"/>
      <c r="Y672" s="61"/>
    </row>
    <row r="673" ht="14.25" customHeight="1">
      <c r="I673" s="39"/>
      <c r="Q673" s="39"/>
      <c r="V673" s="65"/>
      <c r="W673" s="65"/>
      <c r="X673" s="65"/>
      <c r="Y673" s="61"/>
    </row>
    <row r="674" ht="14.25" customHeight="1">
      <c r="I674" s="39"/>
      <c r="Q674" s="39"/>
      <c r="V674" s="65"/>
      <c r="W674" s="65"/>
      <c r="X674" s="65"/>
      <c r="Y674" s="61"/>
    </row>
    <row r="675" ht="14.25" customHeight="1">
      <c r="I675" s="39"/>
      <c r="Q675" s="39"/>
      <c r="V675" s="65"/>
      <c r="W675" s="65"/>
      <c r="X675" s="65"/>
      <c r="Y675" s="61"/>
    </row>
    <row r="676" ht="14.25" customHeight="1">
      <c r="I676" s="39"/>
      <c r="Q676" s="39"/>
      <c r="V676" s="65"/>
      <c r="W676" s="65"/>
      <c r="X676" s="65"/>
      <c r="Y676" s="61"/>
    </row>
    <row r="677" ht="14.25" customHeight="1">
      <c r="I677" s="39"/>
      <c r="Q677" s="39"/>
      <c r="V677" s="65"/>
      <c r="W677" s="65"/>
      <c r="X677" s="65"/>
      <c r="Y677" s="61"/>
    </row>
    <row r="678" ht="14.25" customHeight="1">
      <c r="I678" s="39"/>
      <c r="Q678" s="39"/>
      <c r="V678" s="65"/>
      <c r="W678" s="65"/>
      <c r="X678" s="65"/>
      <c r="Y678" s="61"/>
    </row>
    <row r="679" ht="14.25" customHeight="1">
      <c r="I679" s="39"/>
      <c r="Q679" s="39"/>
      <c r="V679" s="65"/>
      <c r="W679" s="65"/>
      <c r="X679" s="65"/>
      <c r="Y679" s="61"/>
    </row>
    <row r="680" ht="14.25" customHeight="1">
      <c r="I680" s="39"/>
      <c r="Q680" s="39"/>
      <c r="V680" s="65"/>
      <c r="W680" s="65"/>
      <c r="X680" s="65"/>
      <c r="Y680" s="61"/>
    </row>
    <row r="681" ht="14.25" customHeight="1">
      <c r="I681" s="39"/>
      <c r="Q681" s="39"/>
      <c r="V681" s="65"/>
      <c r="W681" s="65"/>
      <c r="X681" s="65"/>
      <c r="Y681" s="61"/>
    </row>
    <row r="682" ht="14.25" customHeight="1">
      <c r="I682" s="39"/>
      <c r="Q682" s="39"/>
      <c r="V682" s="65"/>
      <c r="W682" s="65"/>
      <c r="X682" s="65"/>
      <c r="Y682" s="61"/>
    </row>
    <row r="683" ht="14.25" customHeight="1">
      <c r="I683" s="39"/>
      <c r="Q683" s="39"/>
      <c r="V683" s="65"/>
      <c r="W683" s="65"/>
      <c r="X683" s="65"/>
      <c r="Y683" s="61"/>
    </row>
    <row r="684" ht="14.25" customHeight="1">
      <c r="I684" s="39"/>
      <c r="Q684" s="39"/>
      <c r="V684" s="65"/>
      <c r="W684" s="65"/>
      <c r="X684" s="65"/>
      <c r="Y684" s="61"/>
    </row>
    <row r="685" ht="14.25" customHeight="1">
      <c r="I685" s="39"/>
      <c r="Q685" s="39"/>
      <c r="V685" s="65"/>
      <c r="W685" s="65"/>
      <c r="X685" s="65"/>
      <c r="Y685" s="61"/>
    </row>
    <row r="686" ht="14.25" customHeight="1">
      <c r="I686" s="39"/>
      <c r="Q686" s="39"/>
      <c r="V686" s="65"/>
      <c r="W686" s="65"/>
      <c r="X686" s="65"/>
      <c r="Y686" s="61"/>
    </row>
    <row r="687" ht="14.25" customHeight="1">
      <c r="I687" s="39"/>
      <c r="Q687" s="39"/>
      <c r="V687" s="65"/>
      <c r="W687" s="65"/>
      <c r="X687" s="65"/>
      <c r="Y687" s="61"/>
    </row>
    <row r="688" ht="14.25" customHeight="1">
      <c r="I688" s="39"/>
      <c r="Q688" s="39"/>
      <c r="V688" s="65"/>
      <c r="W688" s="65"/>
      <c r="X688" s="65"/>
      <c r="Y688" s="61"/>
    </row>
    <row r="689" ht="14.25" customHeight="1">
      <c r="I689" s="39"/>
      <c r="Q689" s="39"/>
      <c r="V689" s="65"/>
      <c r="W689" s="65"/>
      <c r="X689" s="65"/>
      <c r="Y689" s="61"/>
    </row>
    <row r="690" ht="14.25" customHeight="1">
      <c r="I690" s="39"/>
      <c r="Q690" s="39"/>
      <c r="V690" s="65"/>
      <c r="W690" s="65"/>
      <c r="X690" s="65"/>
      <c r="Y690" s="61"/>
    </row>
    <row r="691" ht="14.25" customHeight="1">
      <c r="I691" s="39"/>
      <c r="Q691" s="39"/>
      <c r="V691" s="65"/>
      <c r="W691" s="65"/>
      <c r="X691" s="65"/>
      <c r="Y691" s="61"/>
    </row>
    <row r="692" ht="14.25" customHeight="1">
      <c r="I692" s="39"/>
      <c r="Q692" s="39"/>
      <c r="V692" s="65"/>
      <c r="W692" s="65"/>
      <c r="X692" s="65"/>
      <c r="Y692" s="61"/>
    </row>
    <row r="693" ht="14.25" customHeight="1">
      <c r="I693" s="39"/>
      <c r="Q693" s="39"/>
      <c r="V693" s="65"/>
      <c r="W693" s="65"/>
      <c r="X693" s="65"/>
      <c r="Y693" s="61"/>
    </row>
    <row r="694" ht="14.25" customHeight="1">
      <c r="I694" s="39"/>
      <c r="Q694" s="39"/>
      <c r="V694" s="65"/>
      <c r="W694" s="65"/>
      <c r="X694" s="65"/>
      <c r="Y694" s="61"/>
    </row>
    <row r="695" ht="14.25" customHeight="1">
      <c r="I695" s="39"/>
      <c r="Q695" s="39"/>
      <c r="V695" s="65"/>
      <c r="W695" s="65"/>
      <c r="X695" s="65"/>
      <c r="Y695" s="61"/>
    </row>
    <row r="696" ht="14.25" customHeight="1">
      <c r="I696" s="39"/>
      <c r="Q696" s="39"/>
      <c r="V696" s="65"/>
      <c r="W696" s="65"/>
      <c r="X696" s="65"/>
      <c r="Y696" s="61"/>
    </row>
    <row r="697" ht="14.25" customHeight="1">
      <c r="I697" s="39"/>
      <c r="Q697" s="39"/>
      <c r="V697" s="65"/>
      <c r="W697" s="65"/>
      <c r="X697" s="65"/>
      <c r="Y697" s="61"/>
    </row>
    <row r="698" ht="14.25" customHeight="1">
      <c r="I698" s="39"/>
      <c r="Q698" s="39"/>
      <c r="V698" s="65"/>
      <c r="W698" s="65"/>
      <c r="X698" s="65"/>
      <c r="Y698" s="61"/>
    </row>
    <row r="699" ht="14.25" customHeight="1">
      <c r="I699" s="39"/>
      <c r="Q699" s="39"/>
      <c r="V699" s="65"/>
      <c r="W699" s="65"/>
      <c r="X699" s="65"/>
      <c r="Y699" s="61"/>
    </row>
    <row r="700" ht="14.25" customHeight="1">
      <c r="I700" s="39"/>
      <c r="Q700" s="39"/>
      <c r="V700" s="65"/>
      <c r="W700" s="65"/>
      <c r="X700" s="65"/>
      <c r="Y700" s="61"/>
    </row>
    <row r="701" ht="14.25" customHeight="1">
      <c r="I701" s="39"/>
      <c r="Q701" s="39"/>
      <c r="V701" s="65"/>
      <c r="W701" s="65"/>
      <c r="X701" s="65"/>
      <c r="Y701" s="61"/>
    </row>
    <row r="702" ht="14.25" customHeight="1">
      <c r="I702" s="39"/>
      <c r="Q702" s="39"/>
      <c r="V702" s="65"/>
      <c r="W702" s="65"/>
      <c r="X702" s="65"/>
      <c r="Y702" s="61"/>
    </row>
    <row r="703" ht="14.25" customHeight="1">
      <c r="I703" s="39"/>
      <c r="Q703" s="39"/>
      <c r="V703" s="65"/>
      <c r="W703" s="65"/>
      <c r="X703" s="65"/>
      <c r="Y703" s="61"/>
    </row>
    <row r="704" ht="14.25" customHeight="1">
      <c r="I704" s="39"/>
      <c r="Q704" s="39"/>
      <c r="V704" s="65"/>
      <c r="W704" s="65"/>
      <c r="X704" s="65"/>
      <c r="Y704" s="61"/>
    </row>
    <row r="705" ht="14.25" customHeight="1">
      <c r="I705" s="39"/>
      <c r="Q705" s="39"/>
      <c r="V705" s="65"/>
      <c r="W705" s="65"/>
      <c r="X705" s="65"/>
      <c r="Y705" s="61"/>
    </row>
    <row r="706" ht="14.25" customHeight="1">
      <c r="I706" s="39"/>
      <c r="Q706" s="39"/>
      <c r="V706" s="65"/>
      <c r="W706" s="65"/>
      <c r="X706" s="65"/>
      <c r="Y706" s="61"/>
    </row>
    <row r="707" ht="14.25" customHeight="1">
      <c r="I707" s="39"/>
      <c r="Q707" s="39"/>
      <c r="V707" s="65"/>
      <c r="W707" s="65"/>
      <c r="X707" s="65"/>
      <c r="Y707" s="61"/>
    </row>
    <row r="708" ht="14.25" customHeight="1">
      <c r="I708" s="39"/>
      <c r="Q708" s="39"/>
      <c r="V708" s="65"/>
      <c r="W708" s="65"/>
      <c r="X708" s="65"/>
      <c r="Y708" s="61"/>
    </row>
    <row r="709" ht="14.25" customHeight="1">
      <c r="I709" s="39"/>
      <c r="Q709" s="39"/>
      <c r="V709" s="65"/>
      <c r="W709" s="65"/>
      <c r="X709" s="65"/>
      <c r="Y709" s="61"/>
    </row>
    <row r="710" ht="14.25" customHeight="1">
      <c r="I710" s="39"/>
      <c r="Q710" s="39"/>
      <c r="V710" s="65"/>
      <c r="W710" s="65"/>
      <c r="X710" s="65"/>
      <c r="Y710" s="61"/>
    </row>
    <row r="711" ht="14.25" customHeight="1">
      <c r="I711" s="39"/>
      <c r="Q711" s="39"/>
      <c r="V711" s="65"/>
      <c r="W711" s="65"/>
      <c r="X711" s="65"/>
      <c r="Y711" s="61"/>
    </row>
    <row r="712" ht="14.25" customHeight="1">
      <c r="I712" s="39"/>
      <c r="Q712" s="39"/>
      <c r="V712" s="65"/>
      <c r="W712" s="65"/>
      <c r="X712" s="65"/>
      <c r="Y712" s="61"/>
    </row>
    <row r="713" ht="14.25" customHeight="1">
      <c r="I713" s="39"/>
      <c r="Q713" s="39"/>
      <c r="V713" s="65"/>
      <c r="W713" s="65"/>
      <c r="X713" s="65"/>
      <c r="Y713" s="61"/>
    </row>
    <row r="714" ht="14.25" customHeight="1">
      <c r="I714" s="39"/>
      <c r="Q714" s="39"/>
      <c r="V714" s="65"/>
      <c r="W714" s="65"/>
      <c r="X714" s="65"/>
      <c r="Y714" s="61"/>
    </row>
    <row r="715" ht="14.25" customHeight="1">
      <c r="I715" s="39"/>
      <c r="Q715" s="39"/>
      <c r="V715" s="65"/>
      <c r="W715" s="65"/>
      <c r="X715" s="65"/>
      <c r="Y715" s="61"/>
    </row>
    <row r="716" ht="14.25" customHeight="1">
      <c r="I716" s="39"/>
      <c r="Q716" s="39"/>
      <c r="V716" s="65"/>
      <c r="W716" s="65"/>
      <c r="X716" s="65"/>
      <c r="Y716" s="61"/>
    </row>
    <row r="717" ht="14.25" customHeight="1">
      <c r="I717" s="39"/>
      <c r="Q717" s="39"/>
      <c r="V717" s="65"/>
      <c r="W717" s="65"/>
      <c r="X717" s="65"/>
      <c r="Y717" s="61"/>
    </row>
    <row r="718" ht="14.25" customHeight="1">
      <c r="I718" s="39"/>
      <c r="Q718" s="39"/>
      <c r="V718" s="65"/>
      <c r="W718" s="65"/>
      <c r="X718" s="65"/>
      <c r="Y718" s="61"/>
    </row>
    <row r="719" ht="14.25" customHeight="1">
      <c r="I719" s="39"/>
      <c r="Q719" s="39"/>
      <c r="V719" s="65"/>
      <c r="W719" s="65"/>
      <c r="X719" s="65"/>
      <c r="Y719" s="61"/>
    </row>
    <row r="720" ht="14.25" customHeight="1">
      <c r="I720" s="39"/>
      <c r="Q720" s="39"/>
      <c r="V720" s="65"/>
      <c r="W720" s="65"/>
      <c r="X720" s="65"/>
      <c r="Y720" s="61"/>
    </row>
    <row r="721" ht="14.25" customHeight="1">
      <c r="I721" s="39"/>
      <c r="Q721" s="39"/>
      <c r="V721" s="65"/>
      <c r="W721" s="65"/>
      <c r="X721" s="65"/>
      <c r="Y721" s="61"/>
    </row>
    <row r="722" ht="14.25" customHeight="1">
      <c r="I722" s="39"/>
      <c r="Q722" s="39"/>
      <c r="V722" s="65"/>
      <c r="W722" s="65"/>
      <c r="X722" s="65"/>
      <c r="Y722" s="61"/>
    </row>
    <row r="723" ht="14.25" customHeight="1">
      <c r="I723" s="39"/>
      <c r="Q723" s="39"/>
      <c r="V723" s="65"/>
      <c r="W723" s="65"/>
      <c r="X723" s="65"/>
      <c r="Y723" s="61"/>
    </row>
    <row r="724" ht="14.25" customHeight="1">
      <c r="I724" s="39"/>
      <c r="Q724" s="39"/>
      <c r="V724" s="65"/>
      <c r="W724" s="65"/>
      <c r="X724" s="65"/>
      <c r="Y724" s="61"/>
    </row>
    <row r="725" ht="14.25" customHeight="1">
      <c r="I725" s="39"/>
      <c r="Q725" s="39"/>
      <c r="V725" s="65"/>
      <c r="W725" s="65"/>
      <c r="X725" s="65"/>
      <c r="Y725" s="61"/>
    </row>
    <row r="726" ht="14.25" customHeight="1">
      <c r="I726" s="39"/>
      <c r="Q726" s="39"/>
      <c r="V726" s="65"/>
      <c r="W726" s="65"/>
      <c r="X726" s="65"/>
      <c r="Y726" s="61"/>
    </row>
    <row r="727" ht="14.25" customHeight="1">
      <c r="I727" s="39"/>
      <c r="Q727" s="39"/>
      <c r="V727" s="65"/>
      <c r="W727" s="65"/>
      <c r="X727" s="65"/>
      <c r="Y727" s="61"/>
    </row>
    <row r="728" ht="14.25" customHeight="1">
      <c r="I728" s="39"/>
      <c r="Q728" s="39"/>
      <c r="V728" s="65"/>
      <c r="W728" s="65"/>
      <c r="X728" s="65"/>
      <c r="Y728" s="61"/>
    </row>
    <row r="729" ht="14.25" customHeight="1">
      <c r="I729" s="39"/>
      <c r="Q729" s="39"/>
      <c r="V729" s="65"/>
      <c r="W729" s="65"/>
      <c r="X729" s="65"/>
      <c r="Y729" s="61"/>
    </row>
    <row r="730" ht="14.25" customHeight="1">
      <c r="I730" s="39"/>
      <c r="Q730" s="39"/>
      <c r="V730" s="65"/>
      <c r="W730" s="65"/>
      <c r="X730" s="65"/>
      <c r="Y730" s="61"/>
    </row>
    <row r="731" ht="14.25" customHeight="1">
      <c r="I731" s="39"/>
      <c r="Q731" s="39"/>
      <c r="V731" s="65"/>
      <c r="W731" s="65"/>
      <c r="X731" s="65"/>
      <c r="Y731" s="61"/>
    </row>
    <row r="732" ht="14.25" customHeight="1">
      <c r="I732" s="39"/>
      <c r="Q732" s="39"/>
      <c r="V732" s="65"/>
      <c r="W732" s="65"/>
      <c r="X732" s="65"/>
      <c r="Y732" s="61"/>
    </row>
    <row r="733" ht="14.25" customHeight="1">
      <c r="I733" s="39"/>
      <c r="Q733" s="39"/>
      <c r="V733" s="65"/>
      <c r="W733" s="65"/>
      <c r="X733" s="65"/>
      <c r="Y733" s="61"/>
    </row>
    <row r="734" ht="14.25" customHeight="1">
      <c r="I734" s="39"/>
      <c r="Q734" s="39"/>
      <c r="V734" s="65"/>
      <c r="W734" s="65"/>
      <c r="X734" s="65"/>
      <c r="Y734" s="61"/>
    </row>
    <row r="735" ht="14.25" customHeight="1">
      <c r="I735" s="39"/>
      <c r="Q735" s="39"/>
      <c r="V735" s="65"/>
      <c r="W735" s="65"/>
      <c r="X735" s="65"/>
      <c r="Y735" s="61"/>
    </row>
    <row r="736" ht="14.25" customHeight="1">
      <c r="I736" s="39"/>
      <c r="Q736" s="39"/>
      <c r="V736" s="65"/>
      <c r="W736" s="65"/>
      <c r="X736" s="65"/>
      <c r="Y736" s="61"/>
    </row>
    <row r="737" ht="14.25" customHeight="1">
      <c r="I737" s="39"/>
      <c r="Q737" s="39"/>
      <c r="V737" s="65"/>
      <c r="W737" s="65"/>
      <c r="X737" s="65"/>
      <c r="Y737" s="61"/>
    </row>
    <row r="738" ht="14.25" customHeight="1">
      <c r="I738" s="39"/>
      <c r="Q738" s="39"/>
      <c r="V738" s="65"/>
      <c r="W738" s="65"/>
      <c r="X738" s="65"/>
      <c r="Y738" s="61"/>
    </row>
    <row r="739" ht="14.25" customHeight="1">
      <c r="I739" s="39"/>
      <c r="Q739" s="39"/>
      <c r="V739" s="65"/>
      <c r="W739" s="65"/>
      <c r="X739" s="65"/>
      <c r="Y739" s="61"/>
    </row>
    <row r="740" ht="14.25" customHeight="1">
      <c r="I740" s="39"/>
      <c r="Q740" s="39"/>
      <c r="V740" s="65"/>
      <c r="W740" s="65"/>
      <c r="X740" s="65"/>
      <c r="Y740" s="61"/>
    </row>
    <row r="741" ht="14.25" customHeight="1">
      <c r="I741" s="39"/>
      <c r="Q741" s="39"/>
      <c r="V741" s="65"/>
      <c r="W741" s="65"/>
      <c r="X741" s="65"/>
      <c r="Y741" s="61"/>
    </row>
    <row r="742" ht="14.25" customHeight="1">
      <c r="I742" s="39"/>
      <c r="Q742" s="39"/>
      <c r="V742" s="65"/>
      <c r="W742" s="65"/>
      <c r="X742" s="65"/>
      <c r="Y742" s="61"/>
    </row>
    <row r="743" ht="14.25" customHeight="1">
      <c r="I743" s="39"/>
      <c r="Q743" s="39"/>
      <c r="V743" s="65"/>
      <c r="W743" s="65"/>
      <c r="X743" s="65"/>
      <c r="Y743" s="61"/>
    </row>
    <row r="744" ht="14.25" customHeight="1">
      <c r="I744" s="39"/>
      <c r="Q744" s="39"/>
      <c r="V744" s="65"/>
      <c r="W744" s="65"/>
      <c r="X744" s="65"/>
      <c r="Y744" s="61"/>
    </row>
    <row r="745" ht="14.25" customHeight="1">
      <c r="I745" s="39"/>
      <c r="Q745" s="39"/>
      <c r="V745" s="65"/>
      <c r="W745" s="65"/>
      <c r="X745" s="65"/>
      <c r="Y745" s="61"/>
    </row>
    <row r="746" ht="14.25" customHeight="1">
      <c r="I746" s="39"/>
      <c r="Q746" s="39"/>
      <c r="V746" s="65"/>
      <c r="W746" s="65"/>
      <c r="X746" s="65"/>
      <c r="Y746" s="61"/>
    </row>
    <row r="747" ht="14.25" customHeight="1">
      <c r="I747" s="39"/>
      <c r="Q747" s="39"/>
      <c r="V747" s="65"/>
      <c r="W747" s="65"/>
      <c r="X747" s="65"/>
      <c r="Y747" s="61"/>
    </row>
    <row r="748" ht="14.25" customHeight="1">
      <c r="I748" s="39"/>
      <c r="Q748" s="39"/>
      <c r="V748" s="65"/>
      <c r="W748" s="65"/>
      <c r="X748" s="65"/>
      <c r="Y748" s="61"/>
    </row>
    <row r="749" ht="14.25" customHeight="1">
      <c r="I749" s="39"/>
      <c r="Q749" s="39"/>
      <c r="V749" s="65"/>
      <c r="W749" s="65"/>
      <c r="X749" s="65"/>
      <c r="Y749" s="61"/>
    </row>
    <row r="750" ht="14.25" customHeight="1">
      <c r="I750" s="39"/>
      <c r="Q750" s="39"/>
      <c r="V750" s="65"/>
      <c r="W750" s="65"/>
      <c r="X750" s="65"/>
      <c r="Y750" s="61"/>
    </row>
    <row r="751" ht="14.25" customHeight="1">
      <c r="I751" s="39"/>
      <c r="Q751" s="39"/>
      <c r="V751" s="65"/>
      <c r="W751" s="65"/>
      <c r="X751" s="65"/>
      <c r="Y751" s="61"/>
    </row>
    <row r="752" ht="14.25" customHeight="1">
      <c r="I752" s="39"/>
      <c r="Q752" s="39"/>
      <c r="V752" s="65"/>
      <c r="W752" s="65"/>
      <c r="X752" s="65"/>
      <c r="Y752" s="61"/>
    </row>
    <row r="753" ht="14.25" customHeight="1">
      <c r="I753" s="39"/>
      <c r="Q753" s="39"/>
      <c r="V753" s="65"/>
      <c r="W753" s="65"/>
      <c r="X753" s="65"/>
      <c r="Y753" s="61"/>
    </row>
    <row r="754" ht="14.25" customHeight="1">
      <c r="I754" s="39"/>
      <c r="Q754" s="39"/>
      <c r="V754" s="65"/>
      <c r="W754" s="65"/>
      <c r="X754" s="65"/>
      <c r="Y754" s="61"/>
    </row>
    <row r="755" ht="14.25" customHeight="1">
      <c r="I755" s="39"/>
      <c r="Q755" s="39"/>
      <c r="V755" s="65"/>
      <c r="W755" s="65"/>
      <c r="X755" s="65"/>
      <c r="Y755" s="61"/>
    </row>
    <row r="756" ht="14.25" customHeight="1">
      <c r="I756" s="39"/>
      <c r="Q756" s="39"/>
      <c r="V756" s="65"/>
      <c r="W756" s="65"/>
      <c r="X756" s="65"/>
      <c r="Y756" s="61"/>
    </row>
    <row r="757" ht="14.25" customHeight="1">
      <c r="I757" s="39"/>
      <c r="Q757" s="39"/>
      <c r="V757" s="65"/>
      <c r="W757" s="65"/>
      <c r="X757" s="65"/>
      <c r="Y757" s="61"/>
    </row>
    <row r="758" ht="14.25" customHeight="1">
      <c r="I758" s="39"/>
      <c r="Q758" s="39"/>
      <c r="V758" s="65"/>
      <c r="W758" s="65"/>
      <c r="X758" s="65"/>
      <c r="Y758" s="61"/>
    </row>
    <row r="759" ht="14.25" customHeight="1">
      <c r="I759" s="39"/>
      <c r="Q759" s="39"/>
      <c r="V759" s="65"/>
      <c r="W759" s="65"/>
      <c r="X759" s="65"/>
      <c r="Y759" s="61"/>
    </row>
    <row r="760" ht="14.25" customHeight="1">
      <c r="I760" s="39"/>
      <c r="Q760" s="39"/>
      <c r="V760" s="65"/>
      <c r="W760" s="65"/>
      <c r="X760" s="65"/>
      <c r="Y760" s="61"/>
    </row>
    <row r="761" ht="14.25" customHeight="1">
      <c r="I761" s="39"/>
      <c r="Q761" s="39"/>
      <c r="V761" s="65"/>
      <c r="W761" s="65"/>
      <c r="X761" s="65"/>
      <c r="Y761" s="61"/>
    </row>
    <row r="762" ht="14.25" customHeight="1">
      <c r="I762" s="39"/>
      <c r="Q762" s="39"/>
      <c r="V762" s="65"/>
      <c r="W762" s="65"/>
      <c r="X762" s="65"/>
      <c r="Y762" s="61"/>
    </row>
    <row r="763" ht="14.25" customHeight="1">
      <c r="I763" s="39"/>
      <c r="Q763" s="39"/>
      <c r="V763" s="65"/>
      <c r="W763" s="65"/>
      <c r="X763" s="65"/>
      <c r="Y763" s="61"/>
    </row>
    <row r="764" ht="14.25" customHeight="1">
      <c r="I764" s="39"/>
      <c r="Q764" s="39"/>
      <c r="V764" s="65"/>
      <c r="W764" s="65"/>
      <c r="X764" s="65"/>
      <c r="Y764" s="61"/>
    </row>
    <row r="765" ht="14.25" customHeight="1">
      <c r="I765" s="39"/>
      <c r="Q765" s="39"/>
      <c r="V765" s="65"/>
      <c r="W765" s="65"/>
      <c r="X765" s="65"/>
      <c r="Y765" s="61"/>
    </row>
    <row r="766" ht="14.25" customHeight="1">
      <c r="I766" s="39"/>
      <c r="Q766" s="39"/>
      <c r="V766" s="65"/>
      <c r="W766" s="65"/>
      <c r="X766" s="65"/>
      <c r="Y766" s="61"/>
    </row>
    <row r="767" ht="14.25" customHeight="1">
      <c r="I767" s="39"/>
      <c r="Q767" s="39"/>
      <c r="V767" s="65"/>
      <c r="W767" s="65"/>
      <c r="X767" s="65"/>
      <c r="Y767" s="61"/>
    </row>
    <row r="768" ht="14.25" customHeight="1">
      <c r="I768" s="39"/>
      <c r="Q768" s="39"/>
      <c r="V768" s="65"/>
      <c r="W768" s="65"/>
      <c r="X768" s="65"/>
      <c r="Y768" s="61"/>
    </row>
    <row r="769" ht="14.25" customHeight="1">
      <c r="I769" s="39"/>
      <c r="Q769" s="39"/>
      <c r="V769" s="65"/>
      <c r="W769" s="65"/>
      <c r="X769" s="65"/>
      <c r="Y769" s="61"/>
    </row>
    <row r="770" ht="14.25" customHeight="1">
      <c r="I770" s="39"/>
      <c r="Q770" s="39"/>
      <c r="V770" s="65"/>
      <c r="W770" s="65"/>
      <c r="X770" s="65"/>
      <c r="Y770" s="61"/>
    </row>
    <row r="771" ht="14.25" customHeight="1">
      <c r="I771" s="39"/>
      <c r="Q771" s="39"/>
      <c r="V771" s="65"/>
      <c r="W771" s="65"/>
      <c r="X771" s="65"/>
      <c r="Y771" s="61"/>
    </row>
    <row r="772" ht="14.25" customHeight="1">
      <c r="I772" s="39"/>
      <c r="Q772" s="39"/>
      <c r="V772" s="65"/>
      <c r="W772" s="65"/>
      <c r="X772" s="65"/>
      <c r="Y772" s="61"/>
    </row>
    <row r="773" ht="14.25" customHeight="1">
      <c r="I773" s="39"/>
      <c r="Q773" s="39"/>
      <c r="V773" s="65"/>
      <c r="W773" s="65"/>
      <c r="X773" s="65"/>
      <c r="Y773" s="61"/>
    </row>
    <row r="774" ht="14.25" customHeight="1">
      <c r="I774" s="39"/>
      <c r="Q774" s="39"/>
      <c r="V774" s="65"/>
      <c r="W774" s="65"/>
      <c r="X774" s="65"/>
      <c r="Y774" s="61"/>
    </row>
    <row r="775" ht="14.25" customHeight="1">
      <c r="I775" s="39"/>
      <c r="Q775" s="39"/>
      <c r="V775" s="65"/>
      <c r="W775" s="65"/>
      <c r="X775" s="65"/>
      <c r="Y775" s="61"/>
    </row>
    <row r="776" ht="14.25" customHeight="1">
      <c r="I776" s="39"/>
      <c r="Q776" s="39"/>
      <c r="V776" s="65"/>
      <c r="W776" s="65"/>
      <c r="X776" s="65"/>
      <c r="Y776" s="61"/>
    </row>
    <row r="777" ht="14.25" customHeight="1">
      <c r="I777" s="39"/>
      <c r="Q777" s="39"/>
      <c r="V777" s="65"/>
      <c r="W777" s="65"/>
      <c r="X777" s="65"/>
      <c r="Y777" s="61"/>
    </row>
    <row r="778" ht="14.25" customHeight="1">
      <c r="I778" s="39"/>
      <c r="Q778" s="39"/>
      <c r="V778" s="65"/>
      <c r="W778" s="65"/>
      <c r="X778" s="65"/>
      <c r="Y778" s="61"/>
    </row>
    <row r="779" ht="14.25" customHeight="1">
      <c r="I779" s="39"/>
      <c r="Q779" s="39"/>
      <c r="V779" s="65"/>
      <c r="W779" s="65"/>
      <c r="X779" s="65"/>
      <c r="Y779" s="61"/>
    </row>
    <row r="780" ht="14.25" customHeight="1">
      <c r="I780" s="39"/>
      <c r="Q780" s="39"/>
      <c r="V780" s="65"/>
      <c r="W780" s="65"/>
      <c r="X780" s="65"/>
      <c r="Y780" s="61"/>
    </row>
    <row r="781" ht="14.25" customHeight="1">
      <c r="I781" s="39"/>
      <c r="Q781" s="39"/>
      <c r="V781" s="65"/>
      <c r="W781" s="65"/>
      <c r="X781" s="65"/>
      <c r="Y781" s="61"/>
    </row>
    <row r="782" ht="14.25" customHeight="1">
      <c r="I782" s="39"/>
      <c r="Q782" s="39"/>
      <c r="V782" s="65"/>
      <c r="W782" s="65"/>
      <c r="X782" s="65"/>
      <c r="Y782" s="61"/>
    </row>
    <row r="783" ht="14.25" customHeight="1">
      <c r="I783" s="39"/>
      <c r="Q783" s="39"/>
      <c r="V783" s="65"/>
      <c r="W783" s="65"/>
      <c r="X783" s="65"/>
      <c r="Y783" s="61"/>
    </row>
    <row r="784" ht="14.25" customHeight="1">
      <c r="I784" s="39"/>
      <c r="Q784" s="39"/>
      <c r="V784" s="65"/>
      <c r="W784" s="65"/>
      <c r="X784" s="65"/>
      <c r="Y784" s="61"/>
    </row>
    <row r="785" ht="14.25" customHeight="1">
      <c r="I785" s="39"/>
      <c r="Q785" s="39"/>
      <c r="V785" s="65"/>
      <c r="W785" s="65"/>
      <c r="X785" s="65"/>
      <c r="Y785" s="61"/>
    </row>
    <row r="786" ht="14.25" customHeight="1">
      <c r="I786" s="39"/>
      <c r="Q786" s="39"/>
      <c r="V786" s="65"/>
      <c r="W786" s="65"/>
      <c r="X786" s="65"/>
      <c r="Y786" s="61"/>
    </row>
    <row r="787" ht="14.25" customHeight="1">
      <c r="I787" s="39"/>
      <c r="Q787" s="39"/>
      <c r="V787" s="65"/>
      <c r="W787" s="65"/>
      <c r="X787" s="65"/>
      <c r="Y787" s="61"/>
    </row>
    <row r="788" ht="14.25" customHeight="1">
      <c r="I788" s="39"/>
      <c r="Q788" s="39"/>
      <c r="V788" s="65"/>
      <c r="W788" s="65"/>
      <c r="X788" s="65"/>
      <c r="Y788" s="61"/>
    </row>
    <row r="789" ht="14.25" customHeight="1">
      <c r="I789" s="39"/>
      <c r="Q789" s="39"/>
      <c r="V789" s="65"/>
      <c r="W789" s="65"/>
      <c r="X789" s="65"/>
      <c r="Y789" s="61"/>
    </row>
    <row r="790" ht="14.25" customHeight="1">
      <c r="I790" s="39"/>
      <c r="Q790" s="39"/>
      <c r="V790" s="65"/>
      <c r="W790" s="65"/>
      <c r="X790" s="65"/>
      <c r="Y790" s="61"/>
    </row>
    <row r="791" ht="14.25" customHeight="1">
      <c r="I791" s="39"/>
      <c r="Q791" s="39"/>
      <c r="V791" s="65"/>
      <c r="W791" s="65"/>
      <c r="X791" s="65"/>
      <c r="Y791" s="61"/>
    </row>
    <row r="792" ht="14.25" customHeight="1">
      <c r="I792" s="39"/>
      <c r="Q792" s="39"/>
      <c r="V792" s="65"/>
      <c r="W792" s="65"/>
      <c r="X792" s="65"/>
      <c r="Y792" s="61"/>
    </row>
    <row r="793" ht="14.25" customHeight="1">
      <c r="I793" s="39"/>
      <c r="Q793" s="39"/>
      <c r="V793" s="65"/>
      <c r="W793" s="65"/>
      <c r="X793" s="65"/>
      <c r="Y793" s="61"/>
    </row>
    <row r="794" ht="14.25" customHeight="1">
      <c r="I794" s="39"/>
      <c r="Q794" s="39"/>
      <c r="V794" s="65"/>
      <c r="W794" s="65"/>
      <c r="X794" s="65"/>
      <c r="Y794" s="61"/>
    </row>
    <row r="795" ht="14.25" customHeight="1">
      <c r="I795" s="39"/>
      <c r="Q795" s="39"/>
      <c r="V795" s="65"/>
      <c r="W795" s="65"/>
      <c r="X795" s="65"/>
      <c r="Y795" s="61"/>
    </row>
    <row r="796" ht="14.25" customHeight="1">
      <c r="I796" s="39"/>
      <c r="Q796" s="39"/>
      <c r="V796" s="65"/>
      <c r="W796" s="65"/>
      <c r="X796" s="65"/>
      <c r="Y796" s="61"/>
    </row>
    <row r="797" ht="14.25" customHeight="1">
      <c r="I797" s="39"/>
      <c r="Q797" s="39"/>
      <c r="V797" s="65"/>
      <c r="W797" s="65"/>
      <c r="X797" s="65"/>
      <c r="Y797" s="61"/>
    </row>
    <row r="798" ht="14.25" customHeight="1">
      <c r="I798" s="39"/>
      <c r="Q798" s="39"/>
      <c r="V798" s="65"/>
      <c r="W798" s="65"/>
      <c r="X798" s="65"/>
      <c r="Y798" s="61"/>
    </row>
    <row r="799" ht="14.25" customHeight="1">
      <c r="I799" s="39"/>
      <c r="Q799" s="39"/>
      <c r="V799" s="65"/>
      <c r="W799" s="65"/>
      <c r="X799" s="65"/>
      <c r="Y799" s="61"/>
    </row>
    <row r="800" ht="14.25" customHeight="1">
      <c r="I800" s="39"/>
      <c r="Q800" s="39"/>
      <c r="V800" s="65"/>
      <c r="W800" s="65"/>
      <c r="X800" s="65"/>
      <c r="Y800" s="61"/>
    </row>
    <row r="801" ht="14.25" customHeight="1">
      <c r="I801" s="39"/>
      <c r="Q801" s="39"/>
      <c r="V801" s="65"/>
      <c r="W801" s="65"/>
      <c r="X801" s="65"/>
      <c r="Y801" s="61"/>
    </row>
    <row r="802" ht="14.25" customHeight="1">
      <c r="I802" s="39"/>
      <c r="Q802" s="39"/>
      <c r="V802" s="65"/>
      <c r="W802" s="65"/>
      <c r="X802" s="65"/>
      <c r="Y802" s="61"/>
    </row>
    <row r="803" ht="14.25" customHeight="1">
      <c r="I803" s="39"/>
      <c r="Q803" s="39"/>
      <c r="V803" s="65"/>
      <c r="W803" s="65"/>
      <c r="X803" s="65"/>
      <c r="Y803" s="61"/>
    </row>
    <row r="804" ht="14.25" customHeight="1">
      <c r="I804" s="39"/>
      <c r="Q804" s="39"/>
      <c r="V804" s="65"/>
      <c r="W804" s="65"/>
      <c r="X804" s="65"/>
      <c r="Y804" s="61"/>
    </row>
    <row r="805" ht="14.25" customHeight="1">
      <c r="I805" s="39"/>
      <c r="Q805" s="39"/>
      <c r="V805" s="65"/>
      <c r="W805" s="65"/>
      <c r="X805" s="65"/>
      <c r="Y805" s="61"/>
    </row>
    <row r="806" ht="14.25" customHeight="1">
      <c r="I806" s="39"/>
      <c r="Q806" s="39"/>
      <c r="V806" s="65"/>
      <c r="W806" s="65"/>
      <c r="X806" s="65"/>
      <c r="Y806" s="61"/>
    </row>
    <row r="807" ht="14.25" customHeight="1">
      <c r="I807" s="39"/>
      <c r="Q807" s="39"/>
      <c r="V807" s="65"/>
      <c r="W807" s="65"/>
      <c r="X807" s="65"/>
      <c r="Y807" s="61"/>
    </row>
    <row r="808" ht="14.25" customHeight="1">
      <c r="I808" s="39"/>
      <c r="Q808" s="39"/>
      <c r="V808" s="65"/>
      <c r="W808" s="65"/>
      <c r="X808" s="65"/>
      <c r="Y808" s="61"/>
    </row>
    <row r="809" ht="14.25" customHeight="1">
      <c r="I809" s="39"/>
      <c r="Q809" s="39"/>
      <c r="V809" s="65"/>
      <c r="W809" s="65"/>
      <c r="X809" s="65"/>
      <c r="Y809" s="61"/>
    </row>
    <row r="810" ht="14.25" customHeight="1">
      <c r="I810" s="39"/>
      <c r="Q810" s="39"/>
      <c r="V810" s="65"/>
      <c r="W810" s="65"/>
      <c r="X810" s="65"/>
      <c r="Y810" s="61"/>
    </row>
    <row r="811" ht="14.25" customHeight="1">
      <c r="I811" s="39"/>
      <c r="Q811" s="39"/>
      <c r="V811" s="65"/>
      <c r="W811" s="65"/>
      <c r="X811" s="65"/>
      <c r="Y811" s="61"/>
    </row>
    <row r="812" ht="14.25" customHeight="1">
      <c r="I812" s="39"/>
      <c r="Q812" s="39"/>
      <c r="V812" s="65"/>
      <c r="W812" s="65"/>
      <c r="X812" s="65"/>
      <c r="Y812" s="61"/>
    </row>
    <row r="813" ht="14.25" customHeight="1">
      <c r="I813" s="39"/>
      <c r="Q813" s="39"/>
      <c r="V813" s="65"/>
      <c r="W813" s="65"/>
      <c r="X813" s="65"/>
      <c r="Y813" s="61"/>
    </row>
    <row r="814" ht="14.25" customHeight="1">
      <c r="I814" s="39"/>
      <c r="Q814" s="39"/>
      <c r="V814" s="65"/>
      <c r="W814" s="65"/>
      <c r="X814" s="65"/>
      <c r="Y814" s="61"/>
    </row>
    <row r="815" ht="14.25" customHeight="1">
      <c r="I815" s="39"/>
      <c r="Q815" s="39"/>
      <c r="V815" s="65"/>
      <c r="W815" s="65"/>
      <c r="X815" s="65"/>
      <c r="Y815" s="61"/>
    </row>
    <row r="816" ht="14.25" customHeight="1">
      <c r="I816" s="39"/>
      <c r="Q816" s="39"/>
      <c r="V816" s="65"/>
      <c r="W816" s="65"/>
      <c r="X816" s="65"/>
      <c r="Y816" s="61"/>
    </row>
    <row r="817" ht="14.25" customHeight="1">
      <c r="I817" s="39"/>
      <c r="Q817" s="39"/>
      <c r="V817" s="65"/>
      <c r="W817" s="65"/>
      <c r="X817" s="65"/>
      <c r="Y817" s="61"/>
    </row>
    <row r="818" ht="14.25" customHeight="1">
      <c r="I818" s="39"/>
      <c r="Q818" s="39"/>
      <c r="V818" s="65"/>
      <c r="W818" s="65"/>
      <c r="X818" s="65"/>
      <c r="Y818" s="61"/>
    </row>
    <row r="819" ht="14.25" customHeight="1">
      <c r="I819" s="39"/>
      <c r="Q819" s="39"/>
      <c r="V819" s="65"/>
      <c r="W819" s="65"/>
      <c r="X819" s="65"/>
      <c r="Y819" s="61"/>
    </row>
    <row r="820" ht="14.25" customHeight="1">
      <c r="I820" s="39"/>
      <c r="Q820" s="39"/>
      <c r="V820" s="65"/>
      <c r="W820" s="65"/>
      <c r="X820" s="65"/>
      <c r="Y820" s="61"/>
    </row>
    <row r="821" ht="14.25" customHeight="1">
      <c r="I821" s="39"/>
      <c r="Q821" s="39"/>
      <c r="V821" s="65"/>
      <c r="W821" s="65"/>
      <c r="X821" s="65"/>
      <c r="Y821" s="61"/>
    </row>
    <row r="822" ht="14.25" customHeight="1">
      <c r="I822" s="39"/>
      <c r="Q822" s="39"/>
      <c r="V822" s="65"/>
      <c r="W822" s="65"/>
      <c r="X822" s="65"/>
      <c r="Y822" s="61"/>
    </row>
    <row r="823" ht="14.25" customHeight="1">
      <c r="I823" s="39"/>
      <c r="Q823" s="39"/>
      <c r="V823" s="65"/>
      <c r="W823" s="65"/>
      <c r="X823" s="65"/>
      <c r="Y823" s="61"/>
    </row>
    <row r="824" ht="14.25" customHeight="1">
      <c r="I824" s="39"/>
      <c r="Q824" s="39"/>
      <c r="V824" s="65"/>
      <c r="W824" s="65"/>
      <c r="X824" s="65"/>
      <c r="Y824" s="61"/>
    </row>
    <row r="825" ht="14.25" customHeight="1">
      <c r="I825" s="39"/>
      <c r="Q825" s="39"/>
      <c r="V825" s="65"/>
      <c r="W825" s="65"/>
      <c r="X825" s="65"/>
      <c r="Y825" s="61"/>
    </row>
    <row r="826" ht="14.25" customHeight="1">
      <c r="I826" s="39"/>
      <c r="Q826" s="39"/>
      <c r="V826" s="65"/>
      <c r="W826" s="65"/>
      <c r="X826" s="65"/>
      <c r="Y826" s="61"/>
    </row>
    <row r="827" ht="14.25" customHeight="1">
      <c r="I827" s="39"/>
      <c r="Q827" s="39"/>
      <c r="V827" s="65"/>
      <c r="W827" s="65"/>
      <c r="X827" s="65"/>
      <c r="Y827" s="61"/>
    </row>
    <row r="828" ht="14.25" customHeight="1">
      <c r="I828" s="39"/>
      <c r="Q828" s="39"/>
      <c r="V828" s="65"/>
      <c r="W828" s="65"/>
      <c r="X828" s="65"/>
      <c r="Y828" s="61"/>
    </row>
    <row r="829" ht="14.25" customHeight="1">
      <c r="I829" s="39"/>
      <c r="Q829" s="39"/>
      <c r="V829" s="65"/>
      <c r="W829" s="65"/>
      <c r="X829" s="65"/>
      <c r="Y829" s="61"/>
    </row>
    <row r="830" ht="14.25" customHeight="1">
      <c r="I830" s="39"/>
      <c r="Q830" s="39"/>
      <c r="V830" s="65"/>
      <c r="W830" s="65"/>
      <c r="X830" s="65"/>
      <c r="Y830" s="61"/>
    </row>
    <row r="831" ht="14.25" customHeight="1">
      <c r="I831" s="39"/>
      <c r="Q831" s="39"/>
      <c r="V831" s="65"/>
      <c r="W831" s="65"/>
      <c r="X831" s="65"/>
      <c r="Y831" s="61"/>
    </row>
    <row r="832" ht="14.25" customHeight="1">
      <c r="I832" s="39"/>
      <c r="Q832" s="39"/>
      <c r="V832" s="65"/>
      <c r="W832" s="65"/>
      <c r="X832" s="65"/>
      <c r="Y832" s="61"/>
    </row>
    <row r="833" ht="14.25" customHeight="1">
      <c r="I833" s="39"/>
      <c r="Q833" s="39"/>
      <c r="V833" s="65"/>
      <c r="W833" s="65"/>
      <c r="X833" s="65"/>
      <c r="Y833" s="61"/>
    </row>
    <row r="834" ht="14.25" customHeight="1">
      <c r="I834" s="39"/>
      <c r="Q834" s="39"/>
      <c r="V834" s="65"/>
      <c r="W834" s="65"/>
      <c r="X834" s="65"/>
      <c r="Y834" s="61"/>
    </row>
    <row r="835" ht="14.25" customHeight="1">
      <c r="I835" s="39"/>
      <c r="Q835" s="39"/>
      <c r="V835" s="65"/>
      <c r="W835" s="65"/>
      <c r="X835" s="65"/>
      <c r="Y835" s="61"/>
    </row>
    <row r="836" ht="14.25" customHeight="1">
      <c r="I836" s="39"/>
      <c r="Q836" s="39"/>
      <c r="V836" s="65"/>
      <c r="W836" s="65"/>
      <c r="X836" s="65"/>
      <c r="Y836" s="61"/>
    </row>
    <row r="837" ht="14.25" customHeight="1">
      <c r="I837" s="39"/>
      <c r="Q837" s="39"/>
      <c r="V837" s="65"/>
      <c r="W837" s="65"/>
      <c r="X837" s="65"/>
      <c r="Y837" s="61"/>
    </row>
    <row r="838" ht="14.25" customHeight="1">
      <c r="I838" s="39"/>
      <c r="Q838" s="39"/>
      <c r="V838" s="65"/>
      <c r="W838" s="65"/>
      <c r="X838" s="65"/>
      <c r="Y838" s="61"/>
    </row>
    <row r="839" ht="14.25" customHeight="1">
      <c r="I839" s="39"/>
      <c r="Q839" s="39"/>
      <c r="V839" s="65"/>
      <c r="W839" s="65"/>
      <c r="X839" s="65"/>
      <c r="Y839" s="61"/>
    </row>
    <row r="840" ht="14.25" customHeight="1">
      <c r="I840" s="39"/>
      <c r="Q840" s="39"/>
      <c r="V840" s="65"/>
      <c r="W840" s="65"/>
      <c r="X840" s="65"/>
      <c r="Y840" s="61"/>
    </row>
    <row r="841" ht="14.25" customHeight="1">
      <c r="I841" s="39"/>
      <c r="Q841" s="39"/>
      <c r="V841" s="65"/>
      <c r="W841" s="65"/>
      <c r="X841" s="65"/>
      <c r="Y841" s="61"/>
    </row>
    <row r="842" ht="14.25" customHeight="1">
      <c r="I842" s="39"/>
      <c r="Q842" s="39"/>
      <c r="V842" s="65"/>
      <c r="W842" s="65"/>
      <c r="X842" s="65"/>
      <c r="Y842" s="61"/>
    </row>
    <row r="843" ht="14.25" customHeight="1">
      <c r="I843" s="39"/>
      <c r="Q843" s="39"/>
      <c r="V843" s="65"/>
      <c r="W843" s="65"/>
      <c r="X843" s="65"/>
      <c r="Y843" s="61"/>
    </row>
    <row r="844" ht="14.25" customHeight="1">
      <c r="I844" s="39"/>
      <c r="Q844" s="39"/>
      <c r="V844" s="65"/>
      <c r="W844" s="65"/>
      <c r="X844" s="65"/>
      <c r="Y844" s="61"/>
    </row>
    <row r="845" ht="14.25" customHeight="1">
      <c r="I845" s="39"/>
      <c r="Q845" s="39"/>
      <c r="V845" s="65"/>
      <c r="W845" s="65"/>
      <c r="X845" s="65"/>
      <c r="Y845" s="61"/>
    </row>
    <row r="846" ht="14.25" customHeight="1">
      <c r="I846" s="39"/>
      <c r="Q846" s="39"/>
      <c r="V846" s="65"/>
      <c r="W846" s="65"/>
      <c r="X846" s="65"/>
      <c r="Y846" s="61"/>
    </row>
    <row r="847" ht="14.25" customHeight="1">
      <c r="I847" s="39"/>
      <c r="Q847" s="39"/>
      <c r="V847" s="65"/>
      <c r="W847" s="65"/>
      <c r="X847" s="65"/>
      <c r="Y847" s="61"/>
    </row>
    <row r="848" ht="14.25" customHeight="1">
      <c r="I848" s="39"/>
      <c r="Q848" s="39"/>
      <c r="V848" s="65"/>
      <c r="W848" s="65"/>
      <c r="X848" s="65"/>
      <c r="Y848" s="61"/>
    </row>
    <row r="849" ht="14.25" customHeight="1">
      <c r="I849" s="39"/>
      <c r="Q849" s="39"/>
      <c r="V849" s="65"/>
      <c r="W849" s="65"/>
      <c r="X849" s="65"/>
      <c r="Y849" s="61"/>
    </row>
    <row r="850" ht="14.25" customHeight="1">
      <c r="I850" s="39"/>
      <c r="Q850" s="39"/>
      <c r="V850" s="65"/>
      <c r="W850" s="65"/>
      <c r="X850" s="65"/>
      <c r="Y850" s="61"/>
    </row>
    <row r="851" ht="14.25" customHeight="1">
      <c r="I851" s="39"/>
      <c r="Q851" s="39"/>
      <c r="V851" s="65"/>
      <c r="W851" s="65"/>
      <c r="X851" s="65"/>
      <c r="Y851" s="61"/>
    </row>
    <row r="852" ht="14.25" customHeight="1">
      <c r="I852" s="39"/>
      <c r="Q852" s="39"/>
      <c r="V852" s="65"/>
      <c r="W852" s="65"/>
      <c r="X852" s="65"/>
      <c r="Y852" s="61"/>
    </row>
    <row r="853" ht="14.25" customHeight="1">
      <c r="I853" s="39"/>
      <c r="Q853" s="39"/>
      <c r="V853" s="65"/>
      <c r="W853" s="65"/>
      <c r="X853" s="65"/>
      <c r="Y853" s="61"/>
    </row>
    <row r="854" ht="14.25" customHeight="1">
      <c r="I854" s="39"/>
      <c r="Q854" s="39"/>
      <c r="V854" s="65"/>
      <c r="W854" s="65"/>
      <c r="X854" s="65"/>
      <c r="Y854" s="61"/>
    </row>
    <row r="855" ht="14.25" customHeight="1">
      <c r="I855" s="39"/>
      <c r="Q855" s="39"/>
      <c r="V855" s="65"/>
      <c r="W855" s="65"/>
      <c r="X855" s="65"/>
      <c r="Y855" s="61"/>
    </row>
    <row r="856" ht="14.25" customHeight="1">
      <c r="I856" s="39"/>
      <c r="Q856" s="39"/>
      <c r="V856" s="65"/>
      <c r="W856" s="65"/>
      <c r="X856" s="65"/>
      <c r="Y856" s="61"/>
    </row>
    <row r="857" ht="14.25" customHeight="1">
      <c r="I857" s="39"/>
      <c r="Q857" s="39"/>
      <c r="V857" s="65"/>
      <c r="W857" s="65"/>
      <c r="X857" s="65"/>
      <c r="Y857" s="61"/>
    </row>
    <row r="858" ht="14.25" customHeight="1">
      <c r="I858" s="39"/>
      <c r="Q858" s="39"/>
      <c r="V858" s="65"/>
      <c r="W858" s="65"/>
      <c r="X858" s="65"/>
      <c r="Y858" s="61"/>
    </row>
    <row r="859" ht="14.25" customHeight="1">
      <c r="I859" s="39"/>
      <c r="Q859" s="39"/>
      <c r="V859" s="65"/>
      <c r="W859" s="65"/>
      <c r="X859" s="65"/>
      <c r="Y859" s="61"/>
    </row>
    <row r="860" ht="14.25" customHeight="1">
      <c r="I860" s="39"/>
      <c r="Q860" s="39"/>
      <c r="V860" s="65"/>
      <c r="W860" s="65"/>
      <c r="X860" s="65"/>
      <c r="Y860" s="61"/>
    </row>
    <row r="861" ht="14.25" customHeight="1">
      <c r="I861" s="39"/>
      <c r="Q861" s="39"/>
      <c r="V861" s="65"/>
      <c r="W861" s="65"/>
      <c r="X861" s="65"/>
      <c r="Y861" s="61"/>
    </row>
    <row r="862" ht="14.25" customHeight="1">
      <c r="I862" s="39"/>
      <c r="Q862" s="39"/>
      <c r="V862" s="65"/>
      <c r="W862" s="65"/>
      <c r="X862" s="65"/>
      <c r="Y862" s="61"/>
    </row>
    <row r="863" ht="14.25" customHeight="1">
      <c r="I863" s="39"/>
      <c r="Q863" s="39"/>
      <c r="V863" s="65"/>
      <c r="W863" s="65"/>
      <c r="X863" s="65"/>
      <c r="Y863" s="61"/>
    </row>
    <row r="864" ht="14.25" customHeight="1">
      <c r="I864" s="39"/>
      <c r="Q864" s="39"/>
      <c r="V864" s="65"/>
      <c r="W864" s="65"/>
      <c r="X864" s="65"/>
      <c r="Y864" s="61"/>
    </row>
    <row r="865" ht="14.25" customHeight="1">
      <c r="I865" s="39"/>
      <c r="Q865" s="39"/>
      <c r="V865" s="65"/>
      <c r="W865" s="65"/>
      <c r="X865" s="65"/>
      <c r="Y865" s="61"/>
    </row>
    <row r="866" ht="14.25" customHeight="1">
      <c r="I866" s="39"/>
      <c r="Q866" s="39"/>
      <c r="V866" s="65"/>
      <c r="W866" s="65"/>
      <c r="X866" s="65"/>
      <c r="Y866" s="61"/>
    </row>
    <row r="867" ht="14.25" customHeight="1">
      <c r="I867" s="39"/>
      <c r="Q867" s="39"/>
      <c r="V867" s="65"/>
      <c r="W867" s="65"/>
      <c r="X867" s="65"/>
      <c r="Y867" s="61"/>
    </row>
    <row r="868" ht="14.25" customHeight="1">
      <c r="I868" s="39"/>
      <c r="Q868" s="39"/>
      <c r="V868" s="65"/>
      <c r="W868" s="65"/>
      <c r="X868" s="65"/>
      <c r="Y868" s="61"/>
    </row>
    <row r="869" ht="14.25" customHeight="1">
      <c r="I869" s="39"/>
      <c r="Q869" s="39"/>
      <c r="V869" s="65"/>
      <c r="W869" s="65"/>
      <c r="X869" s="65"/>
      <c r="Y869" s="61"/>
    </row>
    <row r="870" ht="14.25" customHeight="1">
      <c r="I870" s="39"/>
      <c r="Q870" s="39"/>
      <c r="V870" s="65"/>
      <c r="W870" s="65"/>
      <c r="X870" s="65"/>
      <c r="Y870" s="61"/>
    </row>
    <row r="871" ht="14.25" customHeight="1">
      <c r="I871" s="39"/>
      <c r="Q871" s="39"/>
      <c r="V871" s="65"/>
      <c r="W871" s="65"/>
      <c r="X871" s="65"/>
      <c r="Y871" s="61"/>
    </row>
    <row r="872" ht="14.25" customHeight="1">
      <c r="I872" s="39"/>
      <c r="Q872" s="39"/>
      <c r="V872" s="65"/>
      <c r="W872" s="65"/>
      <c r="X872" s="65"/>
      <c r="Y872" s="61"/>
    </row>
    <row r="873" ht="14.25" customHeight="1">
      <c r="I873" s="39"/>
      <c r="Q873" s="39"/>
      <c r="V873" s="65"/>
      <c r="W873" s="65"/>
      <c r="X873" s="65"/>
      <c r="Y873" s="61"/>
    </row>
    <row r="874" ht="14.25" customHeight="1">
      <c r="I874" s="39"/>
      <c r="Q874" s="39"/>
      <c r="V874" s="65"/>
      <c r="W874" s="65"/>
      <c r="X874" s="65"/>
      <c r="Y874" s="61"/>
    </row>
    <row r="875" ht="14.25" customHeight="1">
      <c r="I875" s="39"/>
      <c r="Q875" s="39"/>
      <c r="V875" s="65"/>
      <c r="W875" s="65"/>
      <c r="X875" s="65"/>
      <c r="Y875" s="61"/>
    </row>
    <row r="876" ht="14.25" customHeight="1">
      <c r="I876" s="39"/>
      <c r="Q876" s="39"/>
      <c r="V876" s="65"/>
      <c r="W876" s="65"/>
      <c r="X876" s="65"/>
      <c r="Y876" s="61"/>
    </row>
    <row r="877" ht="14.25" customHeight="1">
      <c r="I877" s="39"/>
      <c r="Q877" s="39"/>
      <c r="V877" s="65"/>
      <c r="W877" s="65"/>
      <c r="X877" s="65"/>
      <c r="Y877" s="61"/>
    </row>
    <row r="878" ht="14.25" customHeight="1">
      <c r="I878" s="39"/>
      <c r="Q878" s="39"/>
      <c r="V878" s="65"/>
      <c r="W878" s="65"/>
      <c r="X878" s="65"/>
      <c r="Y878" s="61"/>
    </row>
    <row r="879" ht="14.25" customHeight="1">
      <c r="I879" s="39"/>
      <c r="Q879" s="39"/>
      <c r="V879" s="65"/>
      <c r="W879" s="65"/>
      <c r="X879" s="65"/>
      <c r="Y879" s="61"/>
    </row>
    <row r="880" ht="14.25" customHeight="1">
      <c r="I880" s="39"/>
      <c r="Q880" s="39"/>
      <c r="V880" s="65"/>
      <c r="W880" s="65"/>
      <c r="X880" s="65"/>
      <c r="Y880" s="61"/>
    </row>
    <row r="881" ht="14.25" customHeight="1">
      <c r="I881" s="39"/>
      <c r="Q881" s="39"/>
      <c r="V881" s="65"/>
      <c r="W881" s="65"/>
      <c r="X881" s="65"/>
      <c r="Y881" s="61"/>
    </row>
    <row r="882" ht="14.25" customHeight="1">
      <c r="I882" s="39"/>
      <c r="Q882" s="39"/>
      <c r="V882" s="65"/>
      <c r="W882" s="65"/>
      <c r="X882" s="65"/>
      <c r="Y882" s="61"/>
    </row>
    <row r="883" ht="14.25" customHeight="1">
      <c r="I883" s="39"/>
      <c r="Q883" s="39"/>
      <c r="V883" s="65"/>
      <c r="W883" s="65"/>
      <c r="X883" s="65"/>
      <c r="Y883" s="61"/>
    </row>
    <row r="884" ht="14.25" customHeight="1">
      <c r="I884" s="39"/>
      <c r="Q884" s="39"/>
      <c r="V884" s="65"/>
      <c r="W884" s="65"/>
      <c r="X884" s="65"/>
      <c r="Y884" s="61"/>
    </row>
    <row r="885" ht="14.25" customHeight="1">
      <c r="I885" s="39"/>
      <c r="Q885" s="39"/>
      <c r="V885" s="65"/>
      <c r="W885" s="65"/>
      <c r="X885" s="65"/>
      <c r="Y885" s="61"/>
    </row>
    <row r="886" ht="14.25" customHeight="1">
      <c r="I886" s="39"/>
      <c r="Q886" s="39"/>
      <c r="V886" s="65"/>
      <c r="W886" s="65"/>
      <c r="X886" s="65"/>
      <c r="Y886" s="61"/>
    </row>
    <row r="887" ht="14.25" customHeight="1">
      <c r="I887" s="39"/>
      <c r="Q887" s="39"/>
      <c r="V887" s="65"/>
      <c r="W887" s="65"/>
      <c r="X887" s="65"/>
      <c r="Y887" s="61"/>
    </row>
    <row r="888" ht="14.25" customHeight="1">
      <c r="I888" s="39"/>
      <c r="Q888" s="39"/>
      <c r="V888" s="65"/>
      <c r="W888" s="65"/>
      <c r="X888" s="65"/>
      <c r="Y888" s="61"/>
    </row>
    <row r="889" ht="14.25" customHeight="1">
      <c r="I889" s="39"/>
      <c r="Q889" s="39"/>
      <c r="V889" s="65"/>
      <c r="W889" s="65"/>
      <c r="X889" s="65"/>
      <c r="Y889" s="61"/>
    </row>
    <row r="890" ht="14.25" customHeight="1">
      <c r="I890" s="39"/>
      <c r="Q890" s="39"/>
      <c r="V890" s="65"/>
      <c r="W890" s="65"/>
      <c r="X890" s="65"/>
      <c r="Y890" s="61"/>
    </row>
    <row r="891" ht="14.25" customHeight="1">
      <c r="I891" s="39"/>
      <c r="Q891" s="39"/>
      <c r="V891" s="65"/>
      <c r="W891" s="65"/>
      <c r="X891" s="65"/>
      <c r="Y891" s="61"/>
    </row>
    <row r="892" ht="14.25" customHeight="1">
      <c r="I892" s="39"/>
      <c r="Q892" s="39"/>
      <c r="V892" s="65"/>
      <c r="W892" s="65"/>
      <c r="X892" s="65"/>
      <c r="Y892" s="61"/>
    </row>
    <row r="893" ht="14.25" customHeight="1">
      <c r="I893" s="39"/>
      <c r="Q893" s="39"/>
      <c r="V893" s="65"/>
      <c r="W893" s="65"/>
      <c r="X893" s="65"/>
      <c r="Y893" s="61"/>
    </row>
    <row r="894" ht="14.25" customHeight="1">
      <c r="I894" s="39"/>
      <c r="Q894" s="39"/>
      <c r="V894" s="65"/>
      <c r="W894" s="65"/>
      <c r="X894" s="65"/>
      <c r="Y894" s="61"/>
    </row>
    <row r="895" ht="14.25" customHeight="1">
      <c r="I895" s="39"/>
      <c r="Q895" s="39"/>
      <c r="V895" s="65"/>
      <c r="W895" s="65"/>
      <c r="X895" s="65"/>
      <c r="Y895" s="61"/>
    </row>
    <row r="896" ht="14.25" customHeight="1">
      <c r="I896" s="39"/>
      <c r="Q896" s="39"/>
      <c r="V896" s="65"/>
      <c r="W896" s="65"/>
      <c r="X896" s="65"/>
      <c r="Y896" s="61"/>
    </row>
    <row r="897" ht="14.25" customHeight="1">
      <c r="I897" s="39"/>
      <c r="Q897" s="39"/>
      <c r="V897" s="65"/>
      <c r="W897" s="65"/>
      <c r="X897" s="65"/>
      <c r="Y897" s="61"/>
    </row>
    <row r="898" ht="14.25" customHeight="1">
      <c r="I898" s="39"/>
      <c r="Q898" s="39"/>
      <c r="V898" s="65"/>
      <c r="W898" s="65"/>
      <c r="X898" s="65"/>
      <c r="Y898" s="61"/>
    </row>
    <row r="899" ht="14.25" customHeight="1">
      <c r="I899" s="39"/>
      <c r="Q899" s="39"/>
      <c r="V899" s="65"/>
      <c r="W899" s="65"/>
      <c r="X899" s="65"/>
      <c r="Y899" s="61"/>
    </row>
    <row r="900" ht="14.25" customHeight="1">
      <c r="I900" s="39"/>
      <c r="Q900" s="39"/>
      <c r="V900" s="65"/>
      <c r="W900" s="65"/>
      <c r="X900" s="65"/>
      <c r="Y900" s="61"/>
    </row>
    <row r="901" ht="14.25" customHeight="1">
      <c r="I901" s="39"/>
      <c r="Q901" s="39"/>
      <c r="V901" s="65"/>
      <c r="W901" s="65"/>
      <c r="X901" s="65"/>
      <c r="Y901" s="61"/>
    </row>
    <row r="902" ht="14.25" customHeight="1">
      <c r="I902" s="39"/>
      <c r="Q902" s="39"/>
      <c r="V902" s="65"/>
      <c r="W902" s="65"/>
      <c r="X902" s="65"/>
      <c r="Y902" s="61"/>
    </row>
    <row r="903" ht="14.25" customHeight="1">
      <c r="I903" s="39"/>
      <c r="Q903" s="39"/>
      <c r="V903" s="65"/>
      <c r="W903" s="65"/>
      <c r="X903" s="65"/>
      <c r="Y903" s="61"/>
    </row>
    <row r="904" ht="14.25" customHeight="1">
      <c r="I904" s="39"/>
      <c r="Q904" s="39"/>
      <c r="V904" s="65"/>
      <c r="W904" s="65"/>
      <c r="X904" s="65"/>
      <c r="Y904" s="61"/>
    </row>
    <row r="905" ht="14.25" customHeight="1">
      <c r="I905" s="39"/>
      <c r="Q905" s="39"/>
      <c r="V905" s="65"/>
      <c r="W905" s="65"/>
      <c r="X905" s="65"/>
      <c r="Y905" s="61"/>
    </row>
    <row r="906" ht="14.25" customHeight="1">
      <c r="I906" s="39"/>
      <c r="Q906" s="39"/>
      <c r="V906" s="65"/>
      <c r="W906" s="65"/>
      <c r="X906" s="65"/>
      <c r="Y906" s="61"/>
    </row>
    <row r="907" ht="14.25" customHeight="1">
      <c r="I907" s="39"/>
      <c r="Q907" s="39"/>
      <c r="V907" s="65"/>
      <c r="W907" s="65"/>
      <c r="X907" s="65"/>
      <c r="Y907" s="61"/>
    </row>
    <row r="908" ht="14.25" customHeight="1">
      <c r="I908" s="39"/>
      <c r="Q908" s="39"/>
      <c r="V908" s="65"/>
      <c r="W908" s="65"/>
      <c r="X908" s="65"/>
      <c r="Y908" s="61"/>
    </row>
    <row r="909" ht="14.25" customHeight="1">
      <c r="I909" s="39"/>
      <c r="Q909" s="39"/>
      <c r="V909" s="65"/>
      <c r="W909" s="65"/>
      <c r="X909" s="65"/>
      <c r="Y909" s="61"/>
    </row>
    <row r="910" ht="14.25" customHeight="1">
      <c r="I910" s="39"/>
      <c r="Q910" s="39"/>
      <c r="V910" s="65"/>
      <c r="W910" s="65"/>
      <c r="X910" s="65"/>
      <c r="Y910" s="61"/>
    </row>
    <row r="911" ht="14.25" customHeight="1">
      <c r="I911" s="39"/>
      <c r="Q911" s="39"/>
      <c r="V911" s="65"/>
      <c r="W911" s="65"/>
      <c r="X911" s="65"/>
      <c r="Y911" s="61"/>
    </row>
    <row r="912" ht="14.25" customHeight="1">
      <c r="I912" s="39"/>
      <c r="Q912" s="39"/>
      <c r="V912" s="65"/>
      <c r="W912" s="65"/>
      <c r="X912" s="65"/>
      <c r="Y912" s="61"/>
    </row>
    <row r="913" ht="14.25" customHeight="1">
      <c r="I913" s="39"/>
      <c r="Q913" s="39"/>
      <c r="V913" s="65"/>
      <c r="W913" s="65"/>
      <c r="X913" s="65"/>
      <c r="Y913" s="61"/>
    </row>
    <row r="914" ht="14.25" customHeight="1">
      <c r="I914" s="39"/>
      <c r="Q914" s="39"/>
      <c r="V914" s="65"/>
      <c r="W914" s="65"/>
      <c r="X914" s="65"/>
      <c r="Y914" s="61"/>
    </row>
    <row r="915" ht="14.25" customHeight="1">
      <c r="I915" s="39"/>
      <c r="Q915" s="39"/>
      <c r="V915" s="65"/>
      <c r="W915" s="65"/>
      <c r="X915" s="65"/>
      <c r="Y915" s="61"/>
    </row>
    <row r="916" ht="14.25" customHeight="1">
      <c r="I916" s="39"/>
      <c r="Q916" s="39"/>
      <c r="V916" s="65"/>
      <c r="W916" s="65"/>
      <c r="X916" s="65"/>
      <c r="Y916" s="61"/>
    </row>
    <row r="917" ht="14.25" customHeight="1">
      <c r="I917" s="39"/>
      <c r="Q917" s="39"/>
      <c r="V917" s="65"/>
      <c r="W917" s="65"/>
      <c r="X917" s="65"/>
      <c r="Y917" s="61"/>
    </row>
    <row r="918" ht="14.25" customHeight="1">
      <c r="I918" s="39"/>
      <c r="Q918" s="39"/>
      <c r="V918" s="65"/>
      <c r="W918" s="65"/>
      <c r="X918" s="65"/>
      <c r="Y918" s="61"/>
    </row>
    <row r="919" ht="14.25" customHeight="1">
      <c r="I919" s="39"/>
      <c r="Q919" s="39"/>
      <c r="V919" s="65"/>
      <c r="W919" s="65"/>
      <c r="X919" s="65"/>
      <c r="Y919" s="61"/>
    </row>
    <row r="920" ht="14.25" customHeight="1">
      <c r="I920" s="39"/>
      <c r="Q920" s="39"/>
      <c r="V920" s="65"/>
      <c r="W920" s="65"/>
      <c r="X920" s="65"/>
      <c r="Y920" s="61"/>
    </row>
    <row r="921" ht="14.25" customHeight="1">
      <c r="I921" s="39"/>
      <c r="Q921" s="39"/>
      <c r="V921" s="65"/>
      <c r="W921" s="65"/>
      <c r="X921" s="65"/>
      <c r="Y921" s="61"/>
    </row>
    <row r="922" ht="14.25" customHeight="1">
      <c r="I922" s="39"/>
      <c r="Q922" s="39"/>
      <c r="V922" s="65"/>
      <c r="W922" s="65"/>
      <c r="X922" s="65"/>
      <c r="Y922" s="61"/>
    </row>
    <row r="923" ht="14.25" customHeight="1">
      <c r="I923" s="39"/>
      <c r="Q923" s="39"/>
      <c r="V923" s="65"/>
      <c r="W923" s="65"/>
      <c r="X923" s="65"/>
      <c r="Y923" s="61"/>
    </row>
    <row r="924" ht="14.25" customHeight="1">
      <c r="I924" s="39"/>
      <c r="Q924" s="39"/>
      <c r="V924" s="65"/>
      <c r="W924" s="65"/>
      <c r="X924" s="65"/>
      <c r="Y924" s="61"/>
    </row>
    <row r="925" ht="14.25" customHeight="1">
      <c r="I925" s="39"/>
      <c r="Q925" s="39"/>
      <c r="V925" s="65"/>
      <c r="W925" s="65"/>
      <c r="X925" s="65"/>
      <c r="Y925" s="61"/>
    </row>
    <row r="926" ht="14.25" customHeight="1">
      <c r="I926" s="39"/>
      <c r="Q926" s="39"/>
      <c r="V926" s="65"/>
      <c r="W926" s="65"/>
      <c r="X926" s="65"/>
      <c r="Y926" s="61"/>
    </row>
    <row r="927" ht="14.25" customHeight="1">
      <c r="I927" s="39"/>
      <c r="Q927" s="39"/>
      <c r="V927" s="65"/>
      <c r="W927" s="65"/>
      <c r="X927" s="65"/>
      <c r="Y927" s="61"/>
    </row>
    <row r="928" ht="14.25" customHeight="1">
      <c r="I928" s="39"/>
      <c r="Q928" s="39"/>
      <c r="V928" s="65"/>
      <c r="W928" s="65"/>
      <c r="X928" s="65"/>
      <c r="Y928" s="61"/>
    </row>
    <row r="929" ht="14.25" customHeight="1">
      <c r="I929" s="39"/>
      <c r="Q929" s="39"/>
      <c r="V929" s="65"/>
      <c r="W929" s="65"/>
      <c r="X929" s="65"/>
      <c r="Y929" s="61"/>
    </row>
    <row r="930" ht="14.25" customHeight="1">
      <c r="I930" s="39"/>
      <c r="Q930" s="39"/>
      <c r="V930" s="65"/>
      <c r="W930" s="65"/>
      <c r="X930" s="65"/>
      <c r="Y930" s="61"/>
    </row>
    <row r="931" ht="14.25" customHeight="1">
      <c r="I931" s="39"/>
      <c r="Q931" s="39"/>
      <c r="V931" s="65"/>
      <c r="W931" s="65"/>
      <c r="X931" s="65"/>
      <c r="Y931" s="61"/>
    </row>
    <row r="932" ht="14.25" customHeight="1">
      <c r="I932" s="39"/>
      <c r="Q932" s="39"/>
      <c r="V932" s="65"/>
      <c r="W932" s="65"/>
      <c r="X932" s="65"/>
      <c r="Y932" s="61"/>
    </row>
    <row r="933" ht="14.25" customHeight="1">
      <c r="I933" s="39"/>
      <c r="Q933" s="39"/>
      <c r="V933" s="65"/>
      <c r="W933" s="65"/>
      <c r="X933" s="65"/>
      <c r="Y933" s="61"/>
    </row>
    <row r="934" ht="14.25" customHeight="1">
      <c r="I934" s="39"/>
      <c r="Q934" s="39"/>
      <c r="V934" s="65"/>
      <c r="W934" s="65"/>
      <c r="X934" s="65"/>
      <c r="Y934" s="61"/>
    </row>
    <row r="935" ht="14.25" customHeight="1">
      <c r="I935" s="39"/>
      <c r="Q935" s="39"/>
      <c r="V935" s="65"/>
      <c r="W935" s="65"/>
      <c r="X935" s="65"/>
      <c r="Y935" s="61"/>
    </row>
    <row r="936" ht="14.25" customHeight="1">
      <c r="I936" s="39"/>
      <c r="Q936" s="39"/>
      <c r="V936" s="65"/>
      <c r="W936" s="65"/>
      <c r="X936" s="65"/>
      <c r="Y936" s="61"/>
    </row>
    <row r="937" ht="14.25" customHeight="1">
      <c r="I937" s="39"/>
      <c r="Q937" s="39"/>
      <c r="V937" s="65"/>
      <c r="W937" s="65"/>
      <c r="X937" s="65"/>
      <c r="Y937" s="61"/>
    </row>
    <row r="938" ht="14.25" customHeight="1">
      <c r="I938" s="39"/>
      <c r="Q938" s="39"/>
      <c r="V938" s="65"/>
      <c r="W938" s="65"/>
      <c r="X938" s="65"/>
      <c r="Y938" s="61"/>
    </row>
    <row r="939" ht="14.25" customHeight="1">
      <c r="I939" s="39"/>
      <c r="Q939" s="39"/>
      <c r="V939" s="65"/>
      <c r="W939" s="65"/>
      <c r="X939" s="65"/>
      <c r="Y939" s="61"/>
    </row>
    <row r="940" ht="14.25" customHeight="1">
      <c r="I940" s="39"/>
      <c r="Q940" s="39"/>
      <c r="V940" s="65"/>
      <c r="W940" s="65"/>
      <c r="X940" s="65"/>
      <c r="Y940" s="61"/>
    </row>
    <row r="941" ht="14.25" customHeight="1">
      <c r="I941" s="39"/>
      <c r="Q941" s="39"/>
      <c r="V941" s="65"/>
      <c r="W941" s="65"/>
      <c r="X941" s="65"/>
      <c r="Y941" s="61"/>
    </row>
    <row r="942" ht="14.25" customHeight="1">
      <c r="I942" s="39"/>
      <c r="Q942" s="39"/>
      <c r="V942" s="65"/>
      <c r="W942" s="65"/>
      <c r="X942" s="65"/>
      <c r="Y942" s="61"/>
    </row>
    <row r="943" ht="14.25" customHeight="1">
      <c r="I943" s="39"/>
      <c r="Q943" s="39"/>
      <c r="V943" s="65"/>
      <c r="W943" s="65"/>
      <c r="X943" s="65"/>
      <c r="Y943" s="61"/>
    </row>
    <row r="944" ht="14.25" customHeight="1">
      <c r="I944" s="39"/>
      <c r="Q944" s="39"/>
      <c r="V944" s="65"/>
      <c r="W944" s="65"/>
      <c r="X944" s="65"/>
      <c r="Y944" s="61"/>
    </row>
    <row r="945" ht="14.25" customHeight="1">
      <c r="I945" s="39"/>
      <c r="Q945" s="39"/>
      <c r="V945" s="65"/>
      <c r="W945" s="65"/>
      <c r="X945" s="65"/>
      <c r="Y945" s="61"/>
    </row>
    <row r="946" ht="14.25" customHeight="1">
      <c r="I946" s="39"/>
      <c r="Q946" s="39"/>
      <c r="V946" s="65"/>
      <c r="W946" s="65"/>
      <c r="X946" s="65"/>
      <c r="Y946" s="61"/>
    </row>
    <row r="947" ht="14.25" customHeight="1">
      <c r="I947" s="39"/>
      <c r="Q947" s="39"/>
      <c r="V947" s="65"/>
      <c r="W947" s="65"/>
      <c r="X947" s="65"/>
      <c r="Y947" s="61"/>
    </row>
    <row r="948" ht="14.25" customHeight="1">
      <c r="I948" s="39"/>
      <c r="Q948" s="39"/>
      <c r="V948" s="65"/>
      <c r="W948" s="65"/>
      <c r="X948" s="65"/>
      <c r="Y948" s="61"/>
    </row>
    <row r="949" ht="14.25" customHeight="1">
      <c r="I949" s="39"/>
      <c r="Q949" s="39"/>
      <c r="V949" s="65"/>
      <c r="W949" s="65"/>
      <c r="X949" s="65"/>
      <c r="Y949" s="61"/>
    </row>
    <row r="950" ht="14.25" customHeight="1">
      <c r="I950" s="39"/>
      <c r="Q950" s="39"/>
      <c r="V950" s="65"/>
      <c r="W950" s="65"/>
      <c r="X950" s="65"/>
      <c r="Y950" s="61"/>
    </row>
    <row r="951" ht="14.25" customHeight="1">
      <c r="I951" s="39"/>
      <c r="Q951" s="39"/>
      <c r="V951" s="65"/>
      <c r="W951" s="65"/>
      <c r="X951" s="65"/>
      <c r="Y951" s="61"/>
    </row>
    <row r="952" ht="14.25" customHeight="1">
      <c r="I952" s="39"/>
      <c r="Q952" s="39"/>
      <c r="V952" s="65"/>
      <c r="W952" s="65"/>
      <c r="X952" s="65"/>
      <c r="Y952" s="61"/>
    </row>
    <row r="953" ht="14.25" customHeight="1">
      <c r="I953" s="39"/>
      <c r="Q953" s="39"/>
      <c r="V953" s="65"/>
      <c r="W953" s="65"/>
      <c r="X953" s="65"/>
      <c r="Y953" s="61"/>
    </row>
    <row r="954" ht="14.25" customHeight="1">
      <c r="I954" s="39"/>
      <c r="Q954" s="39"/>
      <c r="V954" s="65"/>
      <c r="W954" s="65"/>
      <c r="X954" s="65"/>
      <c r="Y954" s="61"/>
    </row>
    <row r="955" ht="14.25" customHeight="1">
      <c r="I955" s="39"/>
      <c r="Q955" s="39"/>
      <c r="V955" s="65"/>
      <c r="W955" s="65"/>
      <c r="X955" s="65"/>
      <c r="Y955" s="61"/>
    </row>
    <row r="956" ht="14.25" customHeight="1">
      <c r="I956" s="39"/>
      <c r="Q956" s="39"/>
      <c r="V956" s="65"/>
      <c r="W956" s="65"/>
      <c r="X956" s="65"/>
      <c r="Y956" s="61"/>
    </row>
    <row r="957" ht="14.25" customHeight="1">
      <c r="I957" s="39"/>
      <c r="Q957" s="39"/>
      <c r="V957" s="65"/>
      <c r="W957" s="65"/>
      <c r="X957" s="65"/>
      <c r="Y957" s="61"/>
    </row>
    <row r="958" ht="14.25" customHeight="1">
      <c r="I958" s="39"/>
      <c r="Q958" s="39"/>
      <c r="V958" s="65"/>
      <c r="W958" s="65"/>
      <c r="X958" s="65"/>
      <c r="Y958" s="61"/>
    </row>
    <row r="959" ht="14.25" customHeight="1">
      <c r="I959" s="39"/>
      <c r="Q959" s="39"/>
      <c r="V959" s="65"/>
      <c r="W959" s="65"/>
      <c r="X959" s="65"/>
      <c r="Y959" s="61"/>
    </row>
    <row r="960" ht="14.25" customHeight="1">
      <c r="I960" s="39"/>
      <c r="Q960" s="39"/>
      <c r="V960" s="65"/>
      <c r="W960" s="65"/>
      <c r="X960" s="65"/>
      <c r="Y960" s="61"/>
    </row>
    <row r="961" ht="14.25" customHeight="1">
      <c r="I961" s="39"/>
      <c r="Q961" s="39"/>
      <c r="V961" s="65"/>
      <c r="W961" s="65"/>
      <c r="X961" s="65"/>
      <c r="Y961" s="61"/>
    </row>
    <row r="962" ht="14.25" customHeight="1">
      <c r="I962" s="39"/>
      <c r="Q962" s="39"/>
      <c r="V962" s="65"/>
      <c r="W962" s="65"/>
      <c r="X962" s="65"/>
      <c r="Y962" s="61"/>
    </row>
    <row r="963" ht="14.25" customHeight="1">
      <c r="I963" s="39"/>
      <c r="Q963" s="39"/>
      <c r="V963" s="65"/>
      <c r="W963" s="65"/>
      <c r="X963" s="65"/>
      <c r="Y963" s="61"/>
    </row>
    <row r="964" ht="14.25" customHeight="1">
      <c r="I964" s="39"/>
      <c r="Q964" s="39"/>
      <c r="V964" s="65"/>
      <c r="W964" s="65"/>
      <c r="X964" s="65"/>
      <c r="Y964" s="61"/>
    </row>
    <row r="965" ht="14.25" customHeight="1">
      <c r="I965" s="39"/>
      <c r="Q965" s="39"/>
      <c r="V965" s="65"/>
      <c r="W965" s="65"/>
      <c r="X965" s="65"/>
      <c r="Y965" s="61"/>
    </row>
    <row r="966" ht="14.25" customHeight="1">
      <c r="I966" s="39"/>
      <c r="Q966" s="39"/>
      <c r="V966" s="65"/>
      <c r="W966" s="65"/>
      <c r="X966" s="65"/>
      <c r="Y966" s="61"/>
    </row>
    <row r="967" ht="14.25" customHeight="1">
      <c r="I967" s="39"/>
      <c r="Q967" s="39"/>
      <c r="V967" s="65"/>
      <c r="W967" s="65"/>
      <c r="X967" s="65"/>
      <c r="Y967" s="61"/>
    </row>
    <row r="968" ht="14.25" customHeight="1">
      <c r="I968" s="39"/>
      <c r="Q968" s="39"/>
      <c r="V968" s="65"/>
      <c r="W968" s="65"/>
      <c r="X968" s="65"/>
      <c r="Y968" s="61"/>
    </row>
    <row r="969" ht="14.25" customHeight="1">
      <c r="I969" s="39"/>
      <c r="Q969" s="39"/>
      <c r="V969" s="65"/>
      <c r="W969" s="65"/>
      <c r="X969" s="65"/>
      <c r="Y969" s="61"/>
    </row>
    <row r="970" ht="14.25" customHeight="1">
      <c r="I970" s="39"/>
      <c r="Q970" s="39"/>
      <c r="V970" s="65"/>
      <c r="W970" s="65"/>
      <c r="X970" s="65"/>
      <c r="Y970" s="61"/>
    </row>
    <row r="971" ht="14.25" customHeight="1">
      <c r="I971" s="39"/>
      <c r="Q971" s="39"/>
      <c r="V971" s="65"/>
      <c r="W971" s="65"/>
      <c r="X971" s="65"/>
      <c r="Y971" s="61"/>
    </row>
    <row r="972" ht="14.25" customHeight="1">
      <c r="I972" s="39"/>
      <c r="Q972" s="39"/>
      <c r="V972" s="65"/>
      <c r="W972" s="65"/>
      <c r="X972" s="65"/>
      <c r="Y972" s="61"/>
    </row>
    <row r="973" ht="14.25" customHeight="1">
      <c r="I973" s="39"/>
      <c r="Q973" s="39"/>
      <c r="V973" s="65"/>
      <c r="W973" s="65"/>
      <c r="X973" s="65"/>
      <c r="Y973" s="61"/>
    </row>
    <row r="974" ht="14.25" customHeight="1">
      <c r="I974" s="39"/>
      <c r="Q974" s="39"/>
      <c r="V974" s="65"/>
      <c r="W974" s="65"/>
      <c r="X974" s="65"/>
      <c r="Y974" s="61"/>
    </row>
    <row r="975" ht="14.25" customHeight="1">
      <c r="I975" s="39"/>
      <c r="Q975" s="39"/>
      <c r="V975" s="65"/>
      <c r="W975" s="65"/>
      <c r="X975" s="65"/>
      <c r="Y975" s="61"/>
    </row>
    <row r="976" ht="14.25" customHeight="1">
      <c r="I976" s="39"/>
      <c r="Q976" s="39"/>
      <c r="V976" s="65"/>
      <c r="W976" s="65"/>
      <c r="X976" s="65"/>
      <c r="Y976" s="61"/>
    </row>
    <row r="977" ht="14.25" customHeight="1">
      <c r="I977" s="39"/>
      <c r="Q977" s="39"/>
      <c r="V977" s="65"/>
      <c r="W977" s="65"/>
      <c r="X977" s="65"/>
      <c r="Y977" s="61"/>
    </row>
    <row r="978" ht="14.25" customHeight="1">
      <c r="I978" s="39"/>
      <c r="Q978" s="39"/>
      <c r="V978" s="65"/>
      <c r="W978" s="65"/>
      <c r="X978" s="65"/>
      <c r="Y978" s="61"/>
    </row>
    <row r="979" ht="14.25" customHeight="1">
      <c r="I979" s="39"/>
      <c r="Q979" s="39"/>
      <c r="V979" s="65"/>
      <c r="W979" s="65"/>
      <c r="X979" s="65"/>
      <c r="Y979" s="61"/>
    </row>
    <row r="980" ht="14.25" customHeight="1">
      <c r="I980" s="39"/>
      <c r="Q980" s="39"/>
      <c r="V980" s="65"/>
      <c r="W980" s="65"/>
      <c r="X980" s="65"/>
      <c r="Y980" s="61"/>
    </row>
    <row r="981" ht="14.25" customHeight="1">
      <c r="I981" s="39"/>
      <c r="Q981" s="39"/>
      <c r="V981" s="65"/>
      <c r="W981" s="65"/>
      <c r="X981" s="65"/>
      <c r="Y981" s="61"/>
    </row>
    <row r="982" ht="14.25" customHeight="1">
      <c r="I982" s="39"/>
      <c r="Q982" s="39"/>
      <c r="V982" s="65"/>
      <c r="W982" s="65"/>
      <c r="X982" s="65"/>
      <c r="Y982" s="61"/>
    </row>
    <row r="983" ht="14.25" customHeight="1">
      <c r="I983" s="39"/>
      <c r="Q983" s="39"/>
      <c r="V983" s="65"/>
      <c r="W983" s="65"/>
      <c r="X983" s="65"/>
      <c r="Y983" s="61"/>
    </row>
    <row r="984" ht="14.25" customHeight="1">
      <c r="I984" s="39"/>
      <c r="Q984" s="39"/>
      <c r="V984" s="65"/>
      <c r="W984" s="65"/>
      <c r="X984" s="65"/>
      <c r="Y984" s="61"/>
    </row>
    <row r="985" ht="14.25" customHeight="1">
      <c r="I985" s="39"/>
      <c r="Q985" s="39"/>
      <c r="V985" s="65"/>
      <c r="W985" s="65"/>
      <c r="X985" s="65"/>
      <c r="Y985" s="61"/>
    </row>
    <row r="986" ht="14.25" customHeight="1">
      <c r="I986" s="39"/>
      <c r="Q986" s="39"/>
      <c r="V986" s="65"/>
      <c r="W986" s="65"/>
      <c r="X986" s="65"/>
      <c r="Y986" s="61"/>
    </row>
    <row r="987" ht="14.25" customHeight="1">
      <c r="I987" s="39"/>
      <c r="Q987" s="39"/>
      <c r="V987" s="65"/>
      <c r="W987" s="65"/>
      <c r="X987" s="65"/>
      <c r="Y987" s="61"/>
    </row>
    <row r="988" ht="14.25" customHeight="1">
      <c r="I988" s="39"/>
      <c r="Q988" s="39"/>
      <c r="V988" s="65"/>
      <c r="W988" s="65"/>
      <c r="X988" s="65"/>
      <c r="Y988" s="61"/>
    </row>
    <row r="989" ht="14.25" customHeight="1">
      <c r="I989" s="39"/>
      <c r="Q989" s="39"/>
      <c r="V989" s="65"/>
      <c r="W989" s="65"/>
      <c r="X989" s="65"/>
      <c r="Y989" s="61"/>
    </row>
    <row r="990" ht="14.25" customHeight="1">
      <c r="I990" s="39"/>
      <c r="Q990" s="39"/>
      <c r="V990" s="65"/>
      <c r="W990" s="65"/>
      <c r="X990" s="65"/>
      <c r="Y990" s="61"/>
    </row>
    <row r="991" ht="14.25" customHeight="1">
      <c r="I991" s="39"/>
      <c r="Q991" s="39"/>
      <c r="V991" s="65"/>
      <c r="W991" s="65"/>
      <c r="X991" s="65"/>
      <c r="Y991" s="61"/>
    </row>
    <row r="992" ht="14.25" customHeight="1">
      <c r="I992" s="39"/>
      <c r="Q992" s="39"/>
      <c r="V992" s="65"/>
      <c r="W992" s="65"/>
      <c r="X992" s="65"/>
      <c r="Y992" s="61"/>
    </row>
    <row r="993" ht="14.25" customHeight="1">
      <c r="I993" s="39"/>
      <c r="Q993" s="39"/>
      <c r="V993" s="65"/>
      <c r="W993" s="65"/>
      <c r="X993" s="65"/>
      <c r="Y993" s="61"/>
    </row>
    <row r="994" ht="14.25" customHeight="1">
      <c r="I994" s="39"/>
      <c r="Q994" s="39"/>
      <c r="V994" s="65"/>
      <c r="W994" s="65"/>
      <c r="X994" s="65"/>
      <c r="Y994" s="61"/>
    </row>
    <row r="995" ht="14.25" customHeight="1">
      <c r="I995" s="39"/>
      <c r="Q995" s="39"/>
      <c r="V995" s="65"/>
      <c r="W995" s="65"/>
      <c r="X995" s="65"/>
      <c r="Y995" s="61"/>
    </row>
    <row r="996" ht="14.25" customHeight="1">
      <c r="I996" s="39"/>
      <c r="Q996" s="39"/>
      <c r="V996" s="65"/>
      <c r="W996" s="65"/>
      <c r="X996" s="65"/>
      <c r="Y996" s="61"/>
    </row>
    <row r="997" ht="14.25" customHeight="1">
      <c r="I997" s="39"/>
      <c r="Q997" s="39"/>
      <c r="V997" s="65"/>
      <c r="W997" s="65"/>
      <c r="X997" s="65"/>
      <c r="Y997" s="61"/>
    </row>
    <row r="998" ht="14.25" customHeight="1">
      <c r="I998" s="39"/>
      <c r="Q998" s="39"/>
      <c r="V998" s="65"/>
      <c r="W998" s="65"/>
      <c r="X998" s="65"/>
      <c r="Y998" s="61"/>
    </row>
    <row r="999" ht="14.25" customHeight="1">
      <c r="I999" s="39"/>
      <c r="Q999" s="39"/>
      <c r="V999" s="65"/>
      <c r="W999" s="65"/>
      <c r="X999" s="65"/>
      <c r="Y999" s="61"/>
    </row>
    <row r="1000" ht="14.25" customHeight="1">
      <c r="I1000" s="39"/>
      <c r="Q1000" s="39"/>
      <c r="V1000" s="65"/>
      <c r="W1000" s="65"/>
      <c r="X1000" s="65"/>
      <c r="Y1000" s="61"/>
    </row>
    <row r="1001" ht="14.25" customHeight="1">
      <c r="Y1001" s="61"/>
    </row>
    <row r="1002" ht="14.25" customHeight="1">
      <c r="Y1002" s="61"/>
    </row>
  </sheetData>
  <mergeCells count="1">
    <mergeCell ref="AB1:AF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8" width="10.71"/>
    <col customWidth="1" min="9" max="9" width="2.71"/>
    <col customWidth="1" min="10" max="16" width="10.71"/>
    <col customWidth="1" min="17" max="17" width="3.14"/>
    <col customWidth="1" min="18" max="25" width="10.71"/>
    <col customWidth="1" min="26" max="27" width="8.86"/>
    <col customWidth="1" min="28" max="28" width="18.0"/>
    <col customWidth="1" min="29" max="29" width="17.0"/>
    <col customWidth="1" min="30" max="31" width="17.71"/>
    <col customWidth="1" min="32" max="44" width="8.86"/>
  </cols>
  <sheetData>
    <row r="1" ht="14.25" customHeight="1">
      <c r="A1" s="53" t="s">
        <v>78</v>
      </c>
      <c r="B1" s="38"/>
      <c r="C1" s="38"/>
      <c r="D1" s="38"/>
      <c r="E1" s="38"/>
      <c r="F1" s="38"/>
      <c r="G1" s="38"/>
      <c r="H1" s="38"/>
      <c r="I1" s="39"/>
      <c r="J1" s="38"/>
      <c r="K1" s="38"/>
      <c r="L1" s="38"/>
      <c r="M1" s="38"/>
      <c r="N1" s="38"/>
      <c r="O1" s="38"/>
      <c r="P1" s="38"/>
      <c r="Q1" s="39"/>
      <c r="R1" s="38"/>
      <c r="S1" s="52"/>
      <c r="T1" s="38"/>
      <c r="U1" s="38"/>
      <c r="V1" s="38"/>
      <c r="W1" s="38"/>
      <c r="X1" s="57"/>
      <c r="Y1" s="57"/>
      <c r="AA1" s="6" t="s">
        <v>60</v>
      </c>
      <c r="AB1" s="40"/>
      <c r="AE1" s="84"/>
      <c r="AF1" s="40"/>
      <c r="AG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1" t="s">
        <v>100</v>
      </c>
      <c r="G2" s="41" t="s">
        <v>101</v>
      </c>
      <c r="H2" s="42"/>
      <c r="I2" s="43"/>
      <c r="J2" s="41" t="s">
        <v>62</v>
      </c>
      <c r="K2" s="41" t="s">
        <v>63</v>
      </c>
      <c r="L2" s="41" t="s">
        <v>64</v>
      </c>
      <c r="M2" s="41" t="s">
        <v>65</v>
      </c>
      <c r="N2" s="41" t="s">
        <v>103</v>
      </c>
      <c r="O2" s="41" t="s">
        <v>104</v>
      </c>
      <c r="P2" s="42"/>
      <c r="Q2" s="43"/>
      <c r="R2" s="41" t="s">
        <v>50</v>
      </c>
      <c r="S2" s="41" t="s">
        <v>51</v>
      </c>
      <c r="T2" s="41" t="s">
        <v>52</v>
      </c>
      <c r="U2" s="41" t="s">
        <v>53</v>
      </c>
      <c r="V2" s="41" t="s">
        <v>106</v>
      </c>
      <c r="W2" s="41" t="s">
        <v>107</v>
      </c>
      <c r="X2" s="59"/>
      <c r="Y2" s="59"/>
      <c r="Z2" s="42"/>
      <c r="AB2" s="21" t="s">
        <v>30</v>
      </c>
      <c r="AC2" s="21" t="s">
        <v>39</v>
      </c>
      <c r="AD2" s="21" t="s">
        <v>40</v>
      </c>
      <c r="AE2" s="21"/>
      <c r="AF2" s="21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</row>
    <row r="3" ht="14.25" customHeight="1">
      <c r="A3" s="85" t="s">
        <v>110</v>
      </c>
      <c r="B3" s="44">
        <v>43.94</v>
      </c>
      <c r="C3" s="44">
        <v>44.51</v>
      </c>
      <c r="D3" s="44">
        <v>20.69</v>
      </c>
      <c r="E3" s="44">
        <v>40.14</v>
      </c>
      <c r="F3" s="44">
        <v>38.12</v>
      </c>
      <c r="G3" s="44">
        <v>49.0</v>
      </c>
      <c r="H3" s="45"/>
      <c r="I3" s="46"/>
      <c r="J3" s="44">
        <v>20.06</v>
      </c>
      <c r="K3" s="44">
        <v>45.7</v>
      </c>
      <c r="L3" s="44">
        <v>44.6</v>
      </c>
      <c r="M3" s="44">
        <v>43.7</v>
      </c>
      <c r="N3" s="44">
        <v>37.87</v>
      </c>
      <c r="O3" s="44">
        <v>38.54</v>
      </c>
      <c r="P3" s="45"/>
      <c r="Q3" s="46"/>
      <c r="R3" s="44">
        <v>45.21</v>
      </c>
      <c r="S3" s="44">
        <v>44.42</v>
      </c>
      <c r="T3" s="44">
        <v>41.87</v>
      </c>
      <c r="U3" s="44">
        <v>40.16</v>
      </c>
      <c r="V3" s="44">
        <v>42.23</v>
      </c>
      <c r="W3" s="44">
        <v>39.4</v>
      </c>
      <c r="X3" s="44"/>
      <c r="Y3" s="44"/>
      <c r="AA3" s="6" t="s">
        <v>31</v>
      </c>
      <c r="AB3" s="6">
        <f>AVERAGE(B$3:B$150)</f>
        <v>38.78322581</v>
      </c>
      <c r="AC3" s="6">
        <f>AVERAGE(J$3:J$100)</f>
        <v>35.87896552</v>
      </c>
      <c r="AD3" s="6">
        <f>AVERAGE(R3:R150)</f>
        <v>37.00433333</v>
      </c>
      <c r="AG3" s="47"/>
    </row>
    <row r="4" ht="14.25" customHeight="1">
      <c r="B4" s="44">
        <v>43.28</v>
      </c>
      <c r="C4" s="44">
        <v>47.25</v>
      </c>
      <c r="D4" s="44">
        <v>49.22</v>
      </c>
      <c r="E4" s="44">
        <v>46.91</v>
      </c>
      <c r="F4" s="44">
        <v>38.01</v>
      </c>
      <c r="G4" s="44">
        <v>41.4</v>
      </c>
      <c r="H4" s="45"/>
      <c r="I4" s="46"/>
      <c r="J4" s="44">
        <v>31.6</v>
      </c>
      <c r="K4" s="44">
        <v>44.25</v>
      </c>
      <c r="L4" s="44">
        <v>42.84</v>
      </c>
      <c r="M4" s="44">
        <v>23.9</v>
      </c>
      <c r="N4" s="44">
        <v>42.49</v>
      </c>
      <c r="O4" s="44">
        <v>47.73</v>
      </c>
      <c r="P4" s="45"/>
      <c r="Q4" s="46"/>
      <c r="R4" s="44">
        <v>37.05</v>
      </c>
      <c r="S4" s="44">
        <v>44.06</v>
      </c>
      <c r="T4" s="44">
        <v>39.57</v>
      </c>
      <c r="U4" s="44">
        <v>45.03</v>
      </c>
      <c r="V4" s="44">
        <v>34.07</v>
      </c>
      <c r="W4" s="44">
        <v>44.05</v>
      </c>
      <c r="X4" s="44"/>
      <c r="Y4" s="44"/>
      <c r="AA4" s="6" t="s">
        <v>32</v>
      </c>
      <c r="AB4" s="6">
        <f>AVERAGE(C$3:C$150)</f>
        <v>39.85166667</v>
      </c>
      <c r="AC4" s="6">
        <f>AVERAGE(K$3:K$100)</f>
        <v>39.6953125</v>
      </c>
      <c r="AD4" s="6">
        <f>AVERAGE(S3:S150)</f>
        <v>37.07</v>
      </c>
      <c r="AG4" s="47"/>
    </row>
    <row r="5" ht="14.25" customHeight="1">
      <c r="B5" s="44">
        <v>33.23</v>
      </c>
      <c r="C5" s="44">
        <v>48.3</v>
      </c>
      <c r="D5" s="44">
        <v>26.61</v>
      </c>
      <c r="E5" s="44">
        <v>29.94</v>
      </c>
      <c r="F5" s="44">
        <v>43.64</v>
      </c>
      <c r="G5" s="44">
        <v>42.15</v>
      </c>
      <c r="H5" s="45"/>
      <c r="I5" s="46"/>
      <c r="J5" s="44">
        <v>44.36</v>
      </c>
      <c r="K5" s="44">
        <v>41.8</v>
      </c>
      <c r="L5" s="44">
        <v>40.98</v>
      </c>
      <c r="M5" s="44">
        <v>37.85</v>
      </c>
      <c r="N5" s="44">
        <v>43.98</v>
      </c>
      <c r="O5" s="44">
        <v>41.35</v>
      </c>
      <c r="P5" s="45"/>
      <c r="Q5" s="46"/>
      <c r="R5" s="44">
        <v>34.99</v>
      </c>
      <c r="S5" s="44">
        <v>35.03</v>
      </c>
      <c r="T5" s="44">
        <v>41.46</v>
      </c>
      <c r="U5" s="44">
        <v>32.96</v>
      </c>
      <c r="V5" s="44">
        <v>37.05</v>
      </c>
      <c r="W5" s="44">
        <v>37.18</v>
      </c>
      <c r="X5" s="44"/>
      <c r="Y5" s="44"/>
      <c r="AA5" s="6" t="s">
        <v>33</v>
      </c>
      <c r="AB5" s="6">
        <f>AVERAGE(D$3:D$150)</f>
        <v>38.8778125</v>
      </c>
      <c r="AC5" s="6">
        <f>AVERAGE(L$3:L$100)</f>
        <v>39.8934375</v>
      </c>
      <c r="AD5" s="6">
        <f>AVERAGE(T3:T150)</f>
        <v>37.00193548</v>
      </c>
      <c r="AG5" s="47"/>
    </row>
    <row r="6" ht="14.25" customHeight="1">
      <c r="B6" s="44">
        <v>40.13</v>
      </c>
      <c r="C6" s="44">
        <v>33.47</v>
      </c>
      <c r="D6" s="44">
        <v>34.34</v>
      </c>
      <c r="E6" s="44">
        <v>30.05</v>
      </c>
      <c r="F6" s="44">
        <v>45.0</v>
      </c>
      <c r="G6" s="44">
        <v>36.52</v>
      </c>
      <c r="H6" s="45"/>
      <c r="I6" s="46"/>
      <c r="J6" s="44">
        <v>45.39</v>
      </c>
      <c r="K6" s="44">
        <v>42.93</v>
      </c>
      <c r="L6" s="44">
        <v>24.93</v>
      </c>
      <c r="M6" s="44">
        <v>41.01</v>
      </c>
      <c r="N6" s="44">
        <v>43.92</v>
      </c>
      <c r="O6" s="44">
        <v>40.5</v>
      </c>
      <c r="P6" s="45"/>
      <c r="Q6" s="46"/>
      <c r="R6" s="44">
        <v>38.61</v>
      </c>
      <c r="S6" s="44">
        <v>35.23</v>
      </c>
      <c r="T6" s="44">
        <v>36.69</v>
      </c>
      <c r="U6" s="44">
        <v>31.31</v>
      </c>
      <c r="V6" s="44">
        <v>44.91</v>
      </c>
      <c r="W6" s="44">
        <v>39.89</v>
      </c>
      <c r="X6" s="44"/>
      <c r="Y6" s="44"/>
      <c r="AA6" s="6" t="s">
        <v>34</v>
      </c>
      <c r="AB6" s="6">
        <f>AVERAGE(E$3:E$150)</f>
        <v>38.2396875</v>
      </c>
      <c r="AC6" s="6">
        <f>AVERAGE(M$3:M$100)</f>
        <v>39.631875</v>
      </c>
      <c r="AD6" s="6">
        <f>AVERAGE(U$3:U150)</f>
        <v>34.29484848</v>
      </c>
    </row>
    <row r="7" ht="14.25" customHeight="1">
      <c r="B7" s="44">
        <v>35.2</v>
      </c>
      <c r="C7" s="44">
        <v>42.41</v>
      </c>
      <c r="D7" s="44">
        <v>37.14</v>
      </c>
      <c r="E7" s="44">
        <v>35.61</v>
      </c>
      <c r="F7" s="44">
        <v>42.26</v>
      </c>
      <c r="G7" s="44">
        <v>39.54</v>
      </c>
      <c r="H7" s="45"/>
      <c r="I7" s="46"/>
      <c r="J7" s="44">
        <v>38.12</v>
      </c>
      <c r="K7" s="44">
        <v>38.35</v>
      </c>
      <c r="L7" s="44">
        <v>44.1</v>
      </c>
      <c r="M7" s="44">
        <v>41.79</v>
      </c>
      <c r="N7" s="44">
        <v>48.02</v>
      </c>
      <c r="O7" s="44">
        <v>46.28</v>
      </c>
      <c r="P7" s="45"/>
      <c r="Q7" s="46"/>
      <c r="R7" s="44">
        <v>39.85</v>
      </c>
      <c r="S7" s="44">
        <v>33.58</v>
      </c>
      <c r="T7" s="44">
        <v>40.48</v>
      </c>
      <c r="U7" s="44">
        <v>32.05</v>
      </c>
      <c r="V7" s="44">
        <v>44.37</v>
      </c>
      <c r="W7" s="44">
        <v>31.04</v>
      </c>
      <c r="X7" s="44"/>
      <c r="Y7" s="44"/>
      <c r="AA7" s="6" t="s">
        <v>35</v>
      </c>
      <c r="AB7" s="6">
        <f>AVERAGE(F$3:F$150)</f>
        <v>40.2225</v>
      </c>
      <c r="AC7" s="6">
        <f>AVERAGE(N$3:N$100)</f>
        <v>41.58645161</v>
      </c>
      <c r="AD7" s="6">
        <f>AVERAGE(V$3:V151)</f>
        <v>39.83636364</v>
      </c>
      <c r="AE7" s="48"/>
    </row>
    <row r="8" ht="14.25" customHeight="1">
      <c r="B8" s="44">
        <v>35.01</v>
      </c>
      <c r="C8" s="44">
        <v>29.42</v>
      </c>
      <c r="D8" s="44">
        <v>36.26</v>
      </c>
      <c r="E8" s="44">
        <v>33.6</v>
      </c>
      <c r="F8" s="44">
        <v>28.49</v>
      </c>
      <c r="G8" s="44">
        <v>44.14</v>
      </c>
      <c r="H8" s="45"/>
      <c r="I8" s="46"/>
      <c r="J8" s="44">
        <v>40.62</v>
      </c>
      <c r="K8" s="44">
        <v>34.65</v>
      </c>
      <c r="L8" s="44">
        <v>40.37</v>
      </c>
      <c r="M8" s="44">
        <v>28.35</v>
      </c>
      <c r="N8" s="44">
        <v>37.31</v>
      </c>
      <c r="O8" s="44">
        <v>39.14</v>
      </c>
      <c r="P8" s="45"/>
      <c r="Q8" s="46"/>
      <c r="R8" s="44">
        <v>32.75</v>
      </c>
      <c r="S8" s="44">
        <v>30.79</v>
      </c>
      <c r="T8" s="44">
        <v>37.5</v>
      </c>
      <c r="U8" s="44">
        <v>30.43</v>
      </c>
      <c r="V8" s="44">
        <v>39.46</v>
      </c>
      <c r="W8" s="44">
        <v>43.22</v>
      </c>
      <c r="X8" s="44"/>
      <c r="Y8" s="44"/>
      <c r="AA8" s="56" t="s">
        <v>36</v>
      </c>
      <c r="AB8" s="6">
        <f>AVERAGE(G$3:G$150)</f>
        <v>41.1909375</v>
      </c>
      <c r="AC8" s="6">
        <f>AVERAGE(O$3:O$100)</f>
        <v>41.7946875</v>
      </c>
      <c r="AD8" s="6">
        <f>AVERAGE(W$3:W152)</f>
        <v>39.965625</v>
      </c>
      <c r="AE8" s="48"/>
    </row>
    <row r="9" ht="14.25" customHeight="1">
      <c r="B9" s="44">
        <v>46.37</v>
      </c>
      <c r="C9" s="44">
        <v>37.95</v>
      </c>
      <c r="D9" s="44">
        <v>46.52</v>
      </c>
      <c r="E9" s="44">
        <v>38.49</v>
      </c>
      <c r="F9" s="44">
        <v>33.99</v>
      </c>
      <c r="G9" s="44">
        <v>42.07</v>
      </c>
      <c r="H9" s="45"/>
      <c r="I9" s="46"/>
      <c r="J9" s="44">
        <v>28.18</v>
      </c>
      <c r="K9" s="44">
        <v>41.84</v>
      </c>
      <c r="L9" s="44">
        <v>45.1</v>
      </c>
      <c r="M9" s="44">
        <v>44.65</v>
      </c>
      <c r="N9" s="44">
        <v>41.91</v>
      </c>
      <c r="O9" s="44">
        <v>41.69</v>
      </c>
      <c r="P9" s="45"/>
      <c r="Q9" s="46"/>
      <c r="R9" s="44">
        <v>37.78</v>
      </c>
      <c r="S9" s="44">
        <v>34.82</v>
      </c>
      <c r="T9" s="44">
        <v>34.09</v>
      </c>
      <c r="U9" s="44">
        <v>25.74</v>
      </c>
      <c r="V9" s="44">
        <v>31.58</v>
      </c>
      <c r="W9" s="44">
        <v>39.97</v>
      </c>
      <c r="X9" s="44"/>
      <c r="Y9" s="44"/>
      <c r="AA9" s="56" t="s">
        <v>37</v>
      </c>
      <c r="AE9" s="48"/>
    </row>
    <row r="10" ht="14.25" customHeight="1">
      <c r="B10" s="44">
        <v>43.97</v>
      </c>
      <c r="C10" s="44">
        <v>43.28</v>
      </c>
      <c r="D10" s="44">
        <v>16.62</v>
      </c>
      <c r="E10" s="44">
        <v>38.06</v>
      </c>
      <c r="F10" s="44">
        <v>42.82</v>
      </c>
      <c r="G10" s="44">
        <v>28.73</v>
      </c>
      <c r="H10" s="45"/>
      <c r="I10" s="46"/>
      <c r="J10" s="44">
        <v>40.81</v>
      </c>
      <c r="K10" s="44">
        <v>42.37</v>
      </c>
      <c r="L10" s="44">
        <v>44.71</v>
      </c>
      <c r="M10" s="44">
        <v>43.02</v>
      </c>
      <c r="N10" s="44">
        <v>46.63</v>
      </c>
      <c r="O10" s="44">
        <v>44.2</v>
      </c>
      <c r="P10" s="45"/>
      <c r="Q10" s="46"/>
      <c r="R10" s="44">
        <v>42.37</v>
      </c>
      <c r="S10" s="44">
        <v>31.99</v>
      </c>
      <c r="T10" s="44">
        <v>39.07</v>
      </c>
      <c r="U10" s="44">
        <v>39.69</v>
      </c>
      <c r="V10" s="44">
        <v>38.41</v>
      </c>
      <c r="W10" s="44">
        <v>39.49</v>
      </c>
      <c r="X10" s="44"/>
      <c r="Y10" s="44"/>
      <c r="AA10" s="48" t="s">
        <v>66</v>
      </c>
      <c r="AB10" s="48">
        <f t="shared" ref="AB10:AD10" si="1">AVERAGE(AB3:AB9)</f>
        <v>39.52763833</v>
      </c>
      <c r="AC10" s="48">
        <f t="shared" si="1"/>
        <v>39.74678827</v>
      </c>
      <c r="AD10" s="48">
        <f t="shared" si="1"/>
        <v>37.52885099</v>
      </c>
    </row>
    <row r="11" ht="14.25" customHeight="1">
      <c r="A11" s="12"/>
      <c r="B11" s="77">
        <v>33.48</v>
      </c>
      <c r="C11" s="77">
        <v>50.6</v>
      </c>
      <c r="D11" s="77">
        <v>41.27</v>
      </c>
      <c r="E11" s="77">
        <v>33.29</v>
      </c>
      <c r="F11" s="77">
        <v>44.33</v>
      </c>
      <c r="G11" s="77">
        <v>45.14</v>
      </c>
      <c r="H11" s="78"/>
      <c r="I11" s="79"/>
      <c r="J11" s="77">
        <v>42.51</v>
      </c>
      <c r="K11" s="77">
        <v>49.86</v>
      </c>
      <c r="L11" s="77">
        <v>38.47</v>
      </c>
      <c r="M11" s="77">
        <v>41.26</v>
      </c>
      <c r="N11" s="77">
        <v>36.36</v>
      </c>
      <c r="O11" s="77">
        <v>37.01</v>
      </c>
      <c r="P11" s="78"/>
      <c r="Q11" s="79"/>
      <c r="R11" s="77">
        <v>29.57</v>
      </c>
      <c r="S11" s="77">
        <v>38.17</v>
      </c>
      <c r="T11" s="77">
        <v>27.41</v>
      </c>
      <c r="U11" s="77">
        <v>28.71</v>
      </c>
      <c r="V11" s="77">
        <v>46.18</v>
      </c>
      <c r="W11" s="77">
        <v>38.95</v>
      </c>
      <c r="X11" s="44"/>
      <c r="Y11" s="44"/>
      <c r="AA11" s="48" t="s">
        <v>67</v>
      </c>
      <c r="AB11" s="48">
        <f t="shared" ref="AB11:AD11" si="2">STDEV(AB3:AB9)/SQRT(4)</f>
        <v>0.5472491292</v>
      </c>
      <c r="AC11" s="48">
        <f t="shared" si="2"/>
        <v>1.062442143</v>
      </c>
      <c r="AD11" s="48">
        <f t="shared" si="2"/>
        <v>1.060296122</v>
      </c>
    </row>
    <row r="12" ht="14.25" customHeight="1">
      <c r="A12" s="86"/>
      <c r="B12" s="44">
        <v>46.05</v>
      </c>
      <c r="C12" s="44">
        <v>39.29</v>
      </c>
      <c r="D12" s="44">
        <v>47.17</v>
      </c>
      <c r="E12" s="44">
        <v>39.12</v>
      </c>
      <c r="F12" s="44">
        <v>46.48</v>
      </c>
      <c r="G12" s="44">
        <v>44.66</v>
      </c>
      <c r="H12" s="45"/>
      <c r="I12" s="46"/>
      <c r="J12" s="44">
        <v>42.79</v>
      </c>
      <c r="K12" s="44">
        <v>45.3</v>
      </c>
      <c r="L12" s="44">
        <v>47.16</v>
      </c>
      <c r="M12" s="44">
        <v>37.17</v>
      </c>
      <c r="N12" s="44">
        <v>41.22</v>
      </c>
      <c r="O12" s="44">
        <v>37.23</v>
      </c>
      <c r="P12" s="45"/>
      <c r="Q12" s="46"/>
      <c r="R12" s="44">
        <v>40.44</v>
      </c>
      <c r="S12" s="44">
        <v>50.76</v>
      </c>
      <c r="T12" s="44">
        <v>42.72</v>
      </c>
      <c r="U12" s="44">
        <v>45.86</v>
      </c>
      <c r="V12" s="44">
        <v>34.37</v>
      </c>
      <c r="W12" s="44">
        <v>37.1</v>
      </c>
      <c r="X12" s="44"/>
      <c r="Y12" s="44"/>
      <c r="AF12" s="47"/>
    </row>
    <row r="13" ht="14.25" customHeight="1">
      <c r="A13" s="73"/>
      <c r="B13" s="44">
        <v>36.53</v>
      </c>
      <c r="C13" s="44">
        <v>45.49</v>
      </c>
      <c r="D13" s="44">
        <v>46.46</v>
      </c>
      <c r="E13" s="44">
        <v>49.77</v>
      </c>
      <c r="F13" s="44">
        <v>49.22</v>
      </c>
      <c r="G13" s="44">
        <v>42.15</v>
      </c>
      <c r="H13" s="45"/>
      <c r="I13" s="46"/>
      <c r="J13" s="44">
        <v>38.31</v>
      </c>
      <c r="K13" s="44">
        <v>49.18</v>
      </c>
      <c r="L13" s="44">
        <v>46.12</v>
      </c>
      <c r="M13" s="44">
        <v>51.43</v>
      </c>
      <c r="N13" s="44">
        <v>43.27</v>
      </c>
      <c r="O13" s="44">
        <v>42.41</v>
      </c>
      <c r="P13" s="45"/>
      <c r="Q13" s="46"/>
      <c r="R13" s="44">
        <v>25.96</v>
      </c>
      <c r="S13" s="44">
        <v>45.32</v>
      </c>
      <c r="T13" s="44">
        <v>24.97</v>
      </c>
      <c r="U13" s="44">
        <v>32.02</v>
      </c>
      <c r="V13" s="44">
        <v>48.49</v>
      </c>
      <c r="W13" s="44">
        <v>47.16</v>
      </c>
      <c r="X13" s="44"/>
      <c r="Y13" s="44"/>
      <c r="AA13" s="6" t="s">
        <v>68</v>
      </c>
      <c r="AB13" s="6">
        <f>MIN(B3:H325)</f>
        <v>14.82</v>
      </c>
      <c r="AC13" s="6">
        <f>MIN(J3:P325)</f>
        <v>11.36</v>
      </c>
      <c r="AD13" s="6">
        <f>MIN(R3:X325)</f>
        <v>16.46</v>
      </c>
      <c r="AF13" s="47"/>
    </row>
    <row r="14" ht="14.25" customHeight="1">
      <c r="A14" s="73"/>
      <c r="B14" s="44">
        <v>44.96</v>
      </c>
      <c r="C14" s="44">
        <v>52.93</v>
      </c>
      <c r="D14" s="44">
        <v>39.8</v>
      </c>
      <c r="E14" s="44">
        <v>44.19</v>
      </c>
      <c r="F14" s="44">
        <v>45.05</v>
      </c>
      <c r="G14" s="44">
        <v>46.57</v>
      </c>
      <c r="H14" s="45"/>
      <c r="I14" s="46"/>
      <c r="J14" s="44">
        <v>29.9</v>
      </c>
      <c r="K14" s="44">
        <v>39.0</v>
      </c>
      <c r="L14" s="44">
        <v>39.76</v>
      </c>
      <c r="M14" s="44">
        <v>35.05</v>
      </c>
      <c r="N14" s="44">
        <v>49.16</v>
      </c>
      <c r="O14" s="44">
        <v>41.82</v>
      </c>
      <c r="P14" s="45"/>
      <c r="Q14" s="46"/>
      <c r="R14" s="44">
        <v>47.39</v>
      </c>
      <c r="S14" s="44">
        <v>30.47</v>
      </c>
      <c r="T14" s="44">
        <v>49.01</v>
      </c>
      <c r="U14" s="44">
        <v>38.34</v>
      </c>
      <c r="V14" s="44">
        <v>33.11</v>
      </c>
      <c r="W14" s="44">
        <v>41.34</v>
      </c>
      <c r="X14" s="44"/>
      <c r="Y14" s="44"/>
      <c r="AA14" s="6" t="s">
        <v>69</v>
      </c>
      <c r="AB14" s="6">
        <f>MAX(B4:H326)</f>
        <v>53.56</v>
      </c>
      <c r="AC14" s="6">
        <f>MAX(J3:P325)</f>
        <v>51.43</v>
      </c>
      <c r="AD14" s="6">
        <f>MAX(R3:X325)</f>
        <v>50.76</v>
      </c>
    </row>
    <row r="15" ht="14.25" customHeight="1">
      <c r="A15" s="51"/>
      <c r="B15" s="44">
        <v>45.49</v>
      </c>
      <c r="C15" s="44">
        <v>51.66</v>
      </c>
      <c r="D15" s="44">
        <v>47.73</v>
      </c>
      <c r="E15" s="44">
        <v>41.18</v>
      </c>
      <c r="F15" s="44">
        <v>43.28</v>
      </c>
      <c r="G15" s="44">
        <v>32.06</v>
      </c>
      <c r="H15" s="45"/>
      <c r="I15" s="46"/>
      <c r="J15" s="44">
        <v>26.59</v>
      </c>
      <c r="K15" s="44">
        <v>38.46</v>
      </c>
      <c r="L15" s="44">
        <v>34.62</v>
      </c>
      <c r="M15" s="44">
        <v>43.04</v>
      </c>
      <c r="N15" s="44">
        <v>45.05</v>
      </c>
      <c r="O15" s="44">
        <v>41.42</v>
      </c>
      <c r="P15" s="45"/>
      <c r="Q15" s="46"/>
      <c r="R15" s="44">
        <v>36.45</v>
      </c>
      <c r="S15" s="44">
        <v>36.58</v>
      </c>
      <c r="T15" s="44">
        <v>23.35</v>
      </c>
      <c r="U15" s="44">
        <v>40.82</v>
      </c>
      <c r="V15" s="44">
        <v>43.62</v>
      </c>
      <c r="W15" s="44">
        <v>44.6</v>
      </c>
      <c r="X15" s="44"/>
      <c r="Y15" s="44"/>
      <c r="AA15" s="1" t="s">
        <v>109</v>
      </c>
      <c r="AB15" s="6">
        <f>MEDIAN(B3:H252)</f>
        <v>41.21</v>
      </c>
      <c r="AC15" s="6">
        <f>MEDIAN(J3:P252)</f>
        <v>41.385</v>
      </c>
      <c r="AD15" s="6">
        <f>MEDIAN(P3:R19)</f>
        <v>37.05</v>
      </c>
    </row>
    <row r="16" ht="14.25" customHeight="1">
      <c r="A16" s="51"/>
      <c r="B16" s="44">
        <v>41.65</v>
      </c>
      <c r="C16" s="44">
        <v>21.61</v>
      </c>
      <c r="D16" s="44">
        <v>51.17</v>
      </c>
      <c r="E16" s="44">
        <v>26.69</v>
      </c>
      <c r="F16" s="44">
        <v>24.39</v>
      </c>
      <c r="G16" s="44">
        <v>24.43</v>
      </c>
      <c r="H16" s="45"/>
      <c r="I16" s="46"/>
      <c r="J16" s="44">
        <v>37.32</v>
      </c>
      <c r="K16" s="44">
        <v>40.42</v>
      </c>
      <c r="L16" s="44">
        <v>41.13</v>
      </c>
      <c r="M16" s="44">
        <v>25.98</v>
      </c>
      <c r="N16" s="44">
        <v>41.56</v>
      </c>
      <c r="O16" s="44">
        <v>37.5</v>
      </c>
      <c r="P16" s="45"/>
      <c r="Q16" s="46"/>
      <c r="R16" s="44">
        <v>43.53</v>
      </c>
      <c r="S16" s="44">
        <v>37.73</v>
      </c>
      <c r="T16" s="44">
        <v>17.66</v>
      </c>
      <c r="U16" s="44">
        <v>42.44</v>
      </c>
      <c r="V16" s="44">
        <v>30.43</v>
      </c>
      <c r="W16" s="44">
        <v>42.86</v>
      </c>
      <c r="X16" s="44"/>
      <c r="Y16" s="44"/>
    </row>
    <row r="17" ht="14.25" customHeight="1">
      <c r="A17" s="51"/>
      <c r="B17" s="44">
        <v>43.28</v>
      </c>
      <c r="C17" s="44">
        <v>43.61</v>
      </c>
      <c r="D17" s="44">
        <v>30.1</v>
      </c>
      <c r="E17" s="44">
        <v>39.88</v>
      </c>
      <c r="F17" s="44">
        <v>38.8</v>
      </c>
      <c r="G17" s="44">
        <v>42.27</v>
      </c>
      <c r="H17" s="45"/>
      <c r="I17" s="46"/>
      <c r="J17" s="44">
        <v>28.0</v>
      </c>
      <c r="K17" s="44">
        <v>41.62</v>
      </c>
      <c r="L17" s="44">
        <v>36.0</v>
      </c>
      <c r="M17" s="44">
        <v>32.77</v>
      </c>
      <c r="N17" s="44">
        <v>40.27</v>
      </c>
      <c r="O17" s="44">
        <v>43.45</v>
      </c>
      <c r="P17" s="45"/>
      <c r="Q17" s="46"/>
      <c r="R17" s="44">
        <v>17.28</v>
      </c>
      <c r="S17" s="44">
        <v>29.84</v>
      </c>
      <c r="T17" s="44">
        <v>30.79</v>
      </c>
      <c r="U17" s="44">
        <v>46.77</v>
      </c>
      <c r="V17" s="44">
        <v>34.31</v>
      </c>
      <c r="W17" s="44">
        <v>35.47</v>
      </c>
      <c r="X17" s="44"/>
      <c r="Y17" s="44"/>
    </row>
    <row r="18" ht="14.25" customHeight="1">
      <c r="A18" s="51"/>
      <c r="B18" s="44">
        <v>36.52</v>
      </c>
      <c r="C18" s="44">
        <v>47.76</v>
      </c>
      <c r="D18" s="44">
        <v>29.23</v>
      </c>
      <c r="E18" s="44">
        <v>29.71</v>
      </c>
      <c r="F18" s="44">
        <v>45.29</v>
      </c>
      <c r="G18" s="44">
        <v>43.43</v>
      </c>
      <c r="H18" s="45"/>
      <c r="I18" s="46"/>
      <c r="J18" s="44">
        <v>48.57</v>
      </c>
      <c r="K18" s="44">
        <v>44.23</v>
      </c>
      <c r="L18" s="44">
        <v>40.41</v>
      </c>
      <c r="M18" s="44">
        <v>44.45</v>
      </c>
      <c r="N18" s="44">
        <v>44.73</v>
      </c>
      <c r="O18" s="44">
        <v>41.91</v>
      </c>
      <c r="P18" s="45"/>
      <c r="Q18" s="46"/>
      <c r="R18" s="44">
        <v>17.66</v>
      </c>
      <c r="S18" s="44">
        <v>42.43</v>
      </c>
      <c r="T18" s="44">
        <v>35.57</v>
      </c>
      <c r="U18" s="44">
        <v>24.96</v>
      </c>
      <c r="V18" s="44">
        <v>36.58</v>
      </c>
      <c r="W18" s="44">
        <v>41.83</v>
      </c>
      <c r="X18" s="44"/>
      <c r="Y18" s="44"/>
      <c r="AE18" s="21"/>
    </row>
    <row r="19" ht="14.25" customHeight="1">
      <c r="A19" s="51"/>
      <c r="B19" s="44">
        <v>43.08</v>
      </c>
      <c r="C19" s="44">
        <v>44.74</v>
      </c>
      <c r="D19" s="44">
        <v>51.62</v>
      </c>
      <c r="E19" s="44">
        <v>40.2</v>
      </c>
      <c r="F19" s="44">
        <v>33.79</v>
      </c>
      <c r="G19" s="44">
        <v>35.11</v>
      </c>
      <c r="H19" s="45"/>
      <c r="I19" s="46"/>
      <c r="J19" s="44">
        <v>36.83</v>
      </c>
      <c r="K19" s="44">
        <v>34.8</v>
      </c>
      <c r="L19" s="44">
        <v>33.07</v>
      </c>
      <c r="M19" s="44">
        <v>45.06</v>
      </c>
      <c r="N19" s="44">
        <v>34.95</v>
      </c>
      <c r="O19" s="44">
        <v>44.19</v>
      </c>
      <c r="P19" s="45"/>
      <c r="Q19" s="46"/>
      <c r="R19" s="44">
        <v>33.81</v>
      </c>
      <c r="S19" s="44">
        <v>40.88</v>
      </c>
      <c r="T19" s="44">
        <v>38.85</v>
      </c>
      <c r="U19" s="44">
        <v>28.4</v>
      </c>
      <c r="V19" s="44">
        <v>42.1</v>
      </c>
      <c r="W19" s="44">
        <v>50.39</v>
      </c>
      <c r="X19" s="44"/>
      <c r="Y19" s="44"/>
      <c r="Z19" s="50"/>
    </row>
    <row r="20" ht="14.25" customHeight="1">
      <c r="A20" s="51"/>
      <c r="B20" s="44">
        <v>38.52</v>
      </c>
      <c r="C20" s="44">
        <v>41.45</v>
      </c>
      <c r="D20" s="44">
        <v>48.03</v>
      </c>
      <c r="E20" s="44">
        <v>42.56</v>
      </c>
      <c r="F20" s="44">
        <v>41.47</v>
      </c>
      <c r="G20" s="44">
        <v>38.58</v>
      </c>
      <c r="H20" s="45"/>
      <c r="I20" s="46"/>
      <c r="J20" s="44">
        <v>47.72</v>
      </c>
      <c r="K20" s="44">
        <v>41.92</v>
      </c>
      <c r="L20" s="44">
        <v>34.14</v>
      </c>
      <c r="M20" s="44">
        <v>42.1</v>
      </c>
      <c r="N20" s="44">
        <v>37.2</v>
      </c>
      <c r="O20" s="44">
        <v>42.9</v>
      </c>
      <c r="P20" s="45"/>
      <c r="Q20" s="46"/>
      <c r="R20" s="44">
        <v>35.91</v>
      </c>
      <c r="S20" s="44">
        <v>50.74</v>
      </c>
      <c r="T20" s="44">
        <v>49.26</v>
      </c>
      <c r="U20" s="44">
        <v>29.2</v>
      </c>
      <c r="V20" s="44">
        <v>35.82</v>
      </c>
      <c r="W20" s="44">
        <v>41.22</v>
      </c>
      <c r="X20" s="44"/>
      <c r="Y20" s="44"/>
      <c r="AB20" s="21"/>
      <c r="AC20" s="21"/>
      <c r="AD20" s="21"/>
      <c r="AE20" s="21"/>
      <c r="AF20" s="48"/>
      <c r="AG20" s="1"/>
    </row>
    <row r="21" ht="14.25" customHeight="1">
      <c r="A21" s="51"/>
      <c r="B21" s="44">
        <v>21.57</v>
      </c>
      <c r="C21" s="44">
        <v>40.61</v>
      </c>
      <c r="D21" s="44">
        <v>45.03</v>
      </c>
      <c r="E21" s="44">
        <v>32.05</v>
      </c>
      <c r="F21" s="44">
        <v>28.59</v>
      </c>
      <c r="G21" s="44">
        <v>37.69</v>
      </c>
      <c r="H21" s="45"/>
      <c r="I21" s="46"/>
      <c r="J21" s="44">
        <v>48.59</v>
      </c>
      <c r="K21" s="44">
        <v>32.87</v>
      </c>
      <c r="L21" s="44">
        <v>45.5</v>
      </c>
      <c r="M21" s="44">
        <v>42.35</v>
      </c>
      <c r="N21" s="44">
        <v>41.62</v>
      </c>
      <c r="O21" s="44">
        <v>42.55</v>
      </c>
      <c r="P21" s="45"/>
      <c r="Q21" s="46"/>
      <c r="R21" s="44">
        <v>41.3</v>
      </c>
      <c r="S21" s="44">
        <v>31.21</v>
      </c>
      <c r="T21" s="44">
        <v>42.83</v>
      </c>
      <c r="U21" s="44">
        <v>34.51</v>
      </c>
      <c r="V21" s="44">
        <v>46.43</v>
      </c>
      <c r="W21" s="44">
        <v>45.3</v>
      </c>
      <c r="X21" s="44"/>
      <c r="Y21" s="44"/>
      <c r="Z21" s="6" t="s">
        <v>72</v>
      </c>
      <c r="AF21" s="48"/>
    </row>
    <row r="22" ht="14.25" customHeight="1">
      <c r="A22" s="51"/>
      <c r="B22" s="44">
        <v>42.03</v>
      </c>
      <c r="C22" s="44">
        <v>39.79</v>
      </c>
      <c r="D22" s="44">
        <v>50.33</v>
      </c>
      <c r="E22" s="44">
        <v>14.82</v>
      </c>
      <c r="F22" s="44">
        <v>33.16</v>
      </c>
      <c r="G22" s="44">
        <v>38.96</v>
      </c>
      <c r="H22" s="45"/>
      <c r="I22" s="46"/>
      <c r="J22" s="44">
        <v>33.06</v>
      </c>
      <c r="K22" s="44">
        <v>37.84</v>
      </c>
      <c r="L22" s="44">
        <v>38.28</v>
      </c>
      <c r="M22" s="44">
        <v>44.07</v>
      </c>
      <c r="N22" s="44">
        <v>46.9</v>
      </c>
      <c r="O22" s="44">
        <v>43.04</v>
      </c>
      <c r="P22" s="45"/>
      <c r="Q22" s="46"/>
      <c r="R22" s="44">
        <v>34.11</v>
      </c>
      <c r="S22" s="44">
        <v>18.84</v>
      </c>
      <c r="T22" s="44">
        <v>39.51</v>
      </c>
      <c r="U22" s="44">
        <v>16.46</v>
      </c>
      <c r="V22" s="44">
        <v>36.77</v>
      </c>
      <c r="W22" s="44">
        <v>38.17</v>
      </c>
      <c r="X22" s="44"/>
      <c r="Y22" s="44"/>
      <c r="AB22" s="21" t="s">
        <v>30</v>
      </c>
      <c r="AC22" s="21" t="s">
        <v>39</v>
      </c>
      <c r="AD22" s="21" t="s">
        <v>40</v>
      </c>
    </row>
    <row r="23" ht="14.25" customHeight="1">
      <c r="A23" s="51"/>
      <c r="B23" s="44">
        <v>42.61</v>
      </c>
      <c r="C23" s="44">
        <v>24.37</v>
      </c>
      <c r="D23" s="44">
        <v>30.13</v>
      </c>
      <c r="E23" s="44">
        <v>51.89</v>
      </c>
      <c r="F23" s="44">
        <v>42.34</v>
      </c>
      <c r="G23" s="44">
        <v>46.8</v>
      </c>
      <c r="H23" s="45"/>
      <c r="I23" s="46"/>
      <c r="J23" s="44">
        <v>28.64</v>
      </c>
      <c r="K23" s="44">
        <v>40.2</v>
      </c>
      <c r="L23" s="44">
        <v>40.2</v>
      </c>
      <c r="M23" s="44">
        <v>34.88</v>
      </c>
      <c r="N23" s="44">
        <v>41.95</v>
      </c>
      <c r="O23" s="44">
        <v>43.49</v>
      </c>
      <c r="P23" s="45"/>
      <c r="Q23" s="46"/>
      <c r="R23" s="44">
        <v>40.45</v>
      </c>
      <c r="S23" s="44">
        <v>42.13</v>
      </c>
      <c r="T23" s="44">
        <v>26.39</v>
      </c>
      <c r="U23" s="44">
        <v>26.63</v>
      </c>
      <c r="V23" s="44">
        <v>35.87</v>
      </c>
      <c r="W23" s="44">
        <v>42.04</v>
      </c>
      <c r="X23" s="44"/>
      <c r="Y23" s="44"/>
      <c r="AA23" s="6" t="s">
        <v>31</v>
      </c>
      <c r="AB23" s="6">
        <f>COUNT(B3:B136)</f>
        <v>31</v>
      </c>
      <c r="AC23" s="6">
        <f>COUNT(J3:J136)</f>
        <v>29</v>
      </c>
      <c r="AD23" s="6">
        <f>COUNT(R3:R44)</f>
        <v>30</v>
      </c>
    </row>
    <row r="24" ht="14.25" customHeight="1">
      <c r="A24" s="51"/>
      <c r="B24" s="44">
        <v>42.17</v>
      </c>
      <c r="C24" s="44">
        <v>24.13</v>
      </c>
      <c r="D24" s="44">
        <v>30.46</v>
      </c>
      <c r="E24" s="44">
        <v>32.28</v>
      </c>
      <c r="F24" s="44">
        <v>39.3</v>
      </c>
      <c r="G24" s="44">
        <v>43.36</v>
      </c>
      <c r="H24" s="45"/>
      <c r="I24" s="46"/>
      <c r="J24" s="44">
        <v>37.85</v>
      </c>
      <c r="K24" s="44">
        <v>44.24</v>
      </c>
      <c r="L24" s="44">
        <v>44.11</v>
      </c>
      <c r="M24" s="44">
        <v>43.23</v>
      </c>
      <c r="N24" s="44">
        <v>44.23</v>
      </c>
      <c r="O24" s="44">
        <v>44.62</v>
      </c>
      <c r="P24" s="45"/>
      <c r="Q24" s="46"/>
      <c r="R24" s="44">
        <v>43.78</v>
      </c>
      <c r="S24" s="44">
        <v>35.51</v>
      </c>
      <c r="T24" s="44">
        <v>40.03</v>
      </c>
      <c r="U24" s="44">
        <v>39.9</v>
      </c>
      <c r="V24" s="44">
        <v>31.34</v>
      </c>
      <c r="W24" s="44">
        <v>44.99</v>
      </c>
      <c r="X24" s="44"/>
      <c r="Y24" s="44"/>
      <c r="AA24" s="6" t="s">
        <v>32</v>
      </c>
      <c r="AB24" s="6">
        <f>COUNT(C3:C136)</f>
        <v>30</v>
      </c>
      <c r="AC24" s="6">
        <f>COUNT(K3:K136)</f>
        <v>32</v>
      </c>
      <c r="AD24" s="6">
        <f>COUNT(S3:S100)</f>
        <v>31</v>
      </c>
    </row>
    <row r="25" ht="14.25" customHeight="1">
      <c r="A25" s="51"/>
      <c r="B25" s="44">
        <v>18.08</v>
      </c>
      <c r="C25" s="44">
        <v>42.64</v>
      </c>
      <c r="D25" s="44">
        <v>50.5</v>
      </c>
      <c r="E25" s="44">
        <v>36.56</v>
      </c>
      <c r="F25" s="44">
        <v>49.08</v>
      </c>
      <c r="G25" s="44">
        <v>46.52</v>
      </c>
      <c r="H25" s="45"/>
      <c r="I25" s="46"/>
      <c r="J25" s="44">
        <v>33.38</v>
      </c>
      <c r="K25" s="44">
        <v>40.0</v>
      </c>
      <c r="L25" s="44">
        <v>37.51</v>
      </c>
      <c r="M25" s="44">
        <v>38.99</v>
      </c>
      <c r="N25" s="44">
        <v>40.43</v>
      </c>
      <c r="O25" s="44">
        <v>44.16</v>
      </c>
      <c r="P25" s="45"/>
      <c r="Q25" s="46"/>
      <c r="R25" s="44">
        <v>47.91</v>
      </c>
      <c r="S25" s="44">
        <v>34.32</v>
      </c>
      <c r="T25" s="44">
        <v>44.84</v>
      </c>
      <c r="U25" s="44">
        <v>45.58</v>
      </c>
      <c r="V25" s="44">
        <v>39.24</v>
      </c>
      <c r="W25" s="44">
        <v>43.56</v>
      </c>
      <c r="X25" s="44"/>
      <c r="Y25" s="44"/>
      <c r="AA25" s="6" t="s">
        <v>33</v>
      </c>
      <c r="AB25" s="6">
        <f>COUNT(D3:D136)</f>
        <v>32</v>
      </c>
      <c r="AC25" s="6">
        <f>COUNT(L3:L136)</f>
        <v>32</v>
      </c>
      <c r="AD25" s="6">
        <f>COUNT(T3:T243)</f>
        <v>31</v>
      </c>
      <c r="AF25" s="47"/>
    </row>
    <row r="26" ht="14.25" customHeight="1">
      <c r="A26" s="51"/>
      <c r="B26" s="44">
        <v>44.89</v>
      </c>
      <c r="C26" s="44">
        <v>40.03</v>
      </c>
      <c r="D26" s="44">
        <v>47.48</v>
      </c>
      <c r="E26" s="44">
        <v>38.35</v>
      </c>
      <c r="F26" s="44">
        <v>48.24</v>
      </c>
      <c r="G26" s="44">
        <v>44.94</v>
      </c>
      <c r="H26" s="45"/>
      <c r="I26" s="46"/>
      <c r="J26" s="44">
        <v>33.56</v>
      </c>
      <c r="K26" s="44">
        <v>41.65</v>
      </c>
      <c r="L26" s="44">
        <v>48.12</v>
      </c>
      <c r="M26" s="44">
        <v>43.09</v>
      </c>
      <c r="N26" s="44">
        <v>41.83</v>
      </c>
      <c r="O26" s="44">
        <v>40.15</v>
      </c>
      <c r="P26" s="45"/>
      <c r="Q26" s="46"/>
      <c r="R26" s="44">
        <v>42.59</v>
      </c>
      <c r="S26" s="44">
        <v>35.08</v>
      </c>
      <c r="T26" s="44">
        <v>42.43</v>
      </c>
      <c r="U26" s="44">
        <v>45.47</v>
      </c>
      <c r="V26" s="44">
        <v>42.22</v>
      </c>
      <c r="W26" s="44">
        <v>46.23</v>
      </c>
      <c r="X26" s="44"/>
      <c r="Y26" s="44"/>
      <c r="AA26" s="6" t="s">
        <v>34</v>
      </c>
      <c r="AB26" s="6">
        <f>COUNT(E3:E136)</f>
        <v>32</v>
      </c>
      <c r="AC26" s="6">
        <f>COUNT(M3:M136)</f>
        <v>32</v>
      </c>
      <c r="AD26" s="6">
        <f>COUNT(U3:U243)</f>
        <v>33</v>
      </c>
      <c r="AF26" s="47"/>
    </row>
    <row r="27" ht="14.25" customHeight="1">
      <c r="A27" s="51"/>
      <c r="B27" s="44">
        <v>48.67</v>
      </c>
      <c r="C27" s="44">
        <v>50.22</v>
      </c>
      <c r="D27" s="44">
        <v>44.45</v>
      </c>
      <c r="E27" s="44">
        <v>34.07</v>
      </c>
      <c r="F27" s="44">
        <v>34.36</v>
      </c>
      <c r="G27" s="44">
        <v>49.47</v>
      </c>
      <c r="H27" s="45"/>
      <c r="I27" s="46"/>
      <c r="J27" s="44">
        <v>38.41</v>
      </c>
      <c r="K27" s="44">
        <v>15.54</v>
      </c>
      <c r="L27" s="44">
        <v>42.99</v>
      </c>
      <c r="M27" s="44">
        <v>45.08</v>
      </c>
      <c r="N27" s="44">
        <v>42.14</v>
      </c>
      <c r="O27" s="44">
        <v>42.29</v>
      </c>
      <c r="P27" s="45"/>
      <c r="Q27" s="46"/>
      <c r="R27" s="44">
        <v>40.53</v>
      </c>
      <c r="S27" s="44">
        <v>21.48</v>
      </c>
      <c r="T27" s="44">
        <v>34.25</v>
      </c>
      <c r="U27" s="44">
        <v>48.45</v>
      </c>
      <c r="V27" s="44">
        <v>40.31</v>
      </c>
      <c r="W27" s="44">
        <v>39.98</v>
      </c>
      <c r="X27" s="44"/>
      <c r="Y27" s="44"/>
      <c r="AA27" s="9" t="s">
        <v>35</v>
      </c>
    </row>
    <row r="28" ht="14.25" customHeight="1">
      <c r="A28" s="51"/>
      <c r="B28" s="44">
        <v>42.73</v>
      </c>
      <c r="C28" s="44">
        <v>27.41</v>
      </c>
      <c r="D28" s="44">
        <v>38.48</v>
      </c>
      <c r="E28" s="44">
        <v>53.56</v>
      </c>
      <c r="F28" s="44">
        <v>45.78</v>
      </c>
      <c r="G28" s="44">
        <v>47.01</v>
      </c>
      <c r="H28" s="45"/>
      <c r="I28" s="46"/>
      <c r="J28" s="44">
        <v>33.44</v>
      </c>
      <c r="K28" s="44">
        <v>45.27</v>
      </c>
      <c r="L28" s="44">
        <v>44.71</v>
      </c>
      <c r="M28" s="44">
        <v>45.27</v>
      </c>
      <c r="N28" s="44">
        <v>35.25</v>
      </c>
      <c r="O28" s="44">
        <v>45.78</v>
      </c>
      <c r="P28" s="45"/>
      <c r="Q28" s="46"/>
      <c r="R28" s="44">
        <v>35.39</v>
      </c>
      <c r="S28" s="44">
        <v>43.91</v>
      </c>
      <c r="T28" s="44">
        <v>39.63</v>
      </c>
      <c r="U28" s="44">
        <v>40.18</v>
      </c>
      <c r="V28" s="44">
        <v>49.65</v>
      </c>
      <c r="W28" s="44">
        <v>42.93</v>
      </c>
      <c r="X28" s="44"/>
      <c r="Y28" s="44"/>
      <c r="AA28" s="9" t="s">
        <v>36</v>
      </c>
      <c r="AE28" s="21"/>
    </row>
    <row r="29" ht="14.25" customHeight="1">
      <c r="A29" s="51"/>
      <c r="B29" s="44">
        <v>41.15</v>
      </c>
      <c r="C29" s="44">
        <v>31.92</v>
      </c>
      <c r="D29" s="44">
        <v>47.51</v>
      </c>
      <c r="E29" s="44">
        <v>46.83</v>
      </c>
      <c r="F29" s="44">
        <v>42.47</v>
      </c>
      <c r="G29" s="44">
        <v>43.53</v>
      </c>
      <c r="H29" s="45"/>
      <c r="I29" s="46"/>
      <c r="J29" s="44">
        <v>35.13</v>
      </c>
      <c r="K29" s="44">
        <v>43.21</v>
      </c>
      <c r="L29" s="44">
        <v>17.58</v>
      </c>
      <c r="M29" s="44">
        <v>34.89</v>
      </c>
      <c r="N29" s="44">
        <v>42.53</v>
      </c>
      <c r="O29" s="44">
        <v>40.6</v>
      </c>
      <c r="P29" s="45"/>
      <c r="Q29" s="46"/>
      <c r="R29" s="44">
        <v>40.81</v>
      </c>
      <c r="S29" s="44">
        <v>43.64</v>
      </c>
      <c r="T29" s="44">
        <v>39.19</v>
      </c>
      <c r="U29" s="44">
        <v>42.14</v>
      </c>
      <c r="V29" s="44">
        <v>36.71</v>
      </c>
      <c r="W29" s="44">
        <v>42.08</v>
      </c>
      <c r="X29" s="44"/>
      <c r="Y29" s="44"/>
      <c r="AA29" s="9" t="s">
        <v>37</v>
      </c>
    </row>
    <row r="30" ht="14.25" customHeight="1">
      <c r="A30" s="51"/>
      <c r="B30" s="44">
        <v>40.36</v>
      </c>
      <c r="C30" s="44">
        <v>36.26</v>
      </c>
      <c r="D30" s="44">
        <v>30.42</v>
      </c>
      <c r="E30" s="44">
        <v>45.3</v>
      </c>
      <c r="F30" s="44">
        <v>41.76</v>
      </c>
      <c r="G30" s="44">
        <v>45.11</v>
      </c>
      <c r="H30" s="45"/>
      <c r="I30" s="46"/>
      <c r="J30" s="44">
        <v>39.39</v>
      </c>
      <c r="K30" s="44">
        <v>35.77</v>
      </c>
      <c r="L30" s="44">
        <v>37.42</v>
      </c>
      <c r="M30" s="44">
        <v>37.06</v>
      </c>
      <c r="N30" s="44">
        <v>45.33</v>
      </c>
      <c r="O30" s="44">
        <v>33.27</v>
      </c>
      <c r="P30" s="51"/>
      <c r="Q30" s="46"/>
      <c r="R30" s="44">
        <v>43.57</v>
      </c>
      <c r="S30" s="44">
        <v>41.38</v>
      </c>
      <c r="T30" s="44">
        <v>48.16</v>
      </c>
      <c r="U30" s="44">
        <v>30.36</v>
      </c>
      <c r="V30" s="44">
        <v>44.39</v>
      </c>
      <c r="W30" s="44">
        <v>39.98</v>
      </c>
      <c r="X30" s="44"/>
      <c r="Y30" s="44"/>
    </row>
    <row r="31" ht="14.25" customHeight="1">
      <c r="A31" s="51"/>
      <c r="B31" s="44">
        <v>29.88</v>
      </c>
      <c r="C31" s="44">
        <v>33.51</v>
      </c>
      <c r="D31" s="44">
        <v>18.52</v>
      </c>
      <c r="E31" s="44">
        <v>42.25</v>
      </c>
      <c r="F31" s="44">
        <v>46.62</v>
      </c>
      <c r="G31" s="44">
        <v>44.36</v>
      </c>
      <c r="H31" s="45"/>
      <c r="I31" s="46"/>
      <c r="J31" s="44">
        <v>11.36</v>
      </c>
      <c r="K31" s="44">
        <v>44.47</v>
      </c>
      <c r="L31" s="44">
        <v>41.68</v>
      </c>
      <c r="M31" s="44">
        <v>45.16</v>
      </c>
      <c r="N31" s="44">
        <v>31.95</v>
      </c>
      <c r="O31" s="44">
        <v>44.26</v>
      </c>
      <c r="P31" s="51"/>
      <c r="Q31" s="46"/>
      <c r="R31" s="44">
        <v>26.37</v>
      </c>
      <c r="S31" s="44">
        <v>45.47</v>
      </c>
      <c r="T31" s="44">
        <v>41.62</v>
      </c>
      <c r="U31" s="44">
        <v>33.55</v>
      </c>
      <c r="V31" s="44">
        <v>47.96</v>
      </c>
      <c r="W31" s="44">
        <v>31.15</v>
      </c>
      <c r="X31" s="44"/>
      <c r="Y31" s="44"/>
    </row>
    <row r="32" ht="14.25" customHeight="1">
      <c r="A32" s="51"/>
      <c r="B32" s="44">
        <v>35.29</v>
      </c>
      <c r="C32" s="44">
        <v>38.93</v>
      </c>
      <c r="D32" s="44">
        <v>38.18</v>
      </c>
      <c r="E32" s="44">
        <v>43.55</v>
      </c>
      <c r="F32" s="44">
        <v>38.45</v>
      </c>
      <c r="G32" s="44">
        <v>41.21</v>
      </c>
      <c r="H32" s="45"/>
      <c r="I32" s="46"/>
      <c r="J32" s="45"/>
      <c r="K32" s="44">
        <v>39.09</v>
      </c>
      <c r="L32" s="44">
        <v>46.16</v>
      </c>
      <c r="M32" s="44">
        <v>42.02</v>
      </c>
      <c r="N32" s="44">
        <v>40.6</v>
      </c>
      <c r="O32" s="44">
        <v>37.62</v>
      </c>
      <c r="P32" s="51"/>
      <c r="Q32" s="46"/>
      <c r="R32" s="44">
        <v>36.71</v>
      </c>
      <c r="S32" s="44">
        <v>36.09</v>
      </c>
      <c r="T32" s="44">
        <v>38.19</v>
      </c>
      <c r="U32" s="44">
        <v>22.09</v>
      </c>
      <c r="V32" s="44">
        <v>42.89</v>
      </c>
      <c r="W32" s="44">
        <v>32.07</v>
      </c>
      <c r="X32" s="44"/>
      <c r="Y32" s="44"/>
      <c r="Z32" s="6" t="s">
        <v>73</v>
      </c>
    </row>
    <row r="33" ht="14.25" customHeight="1">
      <c r="A33" s="51"/>
      <c r="B33" s="44">
        <v>22.16</v>
      </c>
      <c r="C33" s="45"/>
      <c r="D33" s="44">
        <v>31.5</v>
      </c>
      <c r="E33" s="44">
        <v>39.9</v>
      </c>
      <c r="F33" s="44">
        <v>36.6</v>
      </c>
      <c r="G33" s="44">
        <v>40.06</v>
      </c>
      <c r="H33" s="45"/>
      <c r="I33" s="46"/>
      <c r="J33" s="45"/>
      <c r="K33" s="44">
        <v>18.79</v>
      </c>
      <c r="L33" s="44">
        <v>40.9</v>
      </c>
      <c r="M33" s="44">
        <v>32.92</v>
      </c>
      <c r="N33" s="44">
        <v>38.52</v>
      </c>
      <c r="O33" s="44">
        <v>45.66</v>
      </c>
      <c r="P33" s="51"/>
      <c r="Q33" s="46"/>
      <c r="R33" s="51"/>
      <c r="S33" s="44">
        <v>27.27</v>
      </c>
      <c r="T33" s="44">
        <v>19.67</v>
      </c>
      <c r="U33" s="44">
        <v>33.34</v>
      </c>
      <c r="V33" s="44">
        <v>36.82</v>
      </c>
      <c r="W33" s="44">
        <v>19.58</v>
      </c>
      <c r="X33" s="44"/>
      <c r="Y33" s="44"/>
      <c r="AB33" s="21" t="s">
        <v>30</v>
      </c>
      <c r="AC33" s="21" t="s">
        <v>39</v>
      </c>
      <c r="AD33" s="21" t="s">
        <v>40</v>
      </c>
    </row>
    <row r="34" ht="14.25" customHeight="1">
      <c r="A34" s="51"/>
      <c r="B34" s="45"/>
      <c r="C34" s="45"/>
      <c r="D34" s="44">
        <v>41.12</v>
      </c>
      <c r="E34" s="44">
        <v>32.87</v>
      </c>
      <c r="F34" s="44">
        <v>35.94</v>
      </c>
      <c r="G34" s="44">
        <v>31.14</v>
      </c>
      <c r="H34" s="45"/>
      <c r="I34" s="46"/>
      <c r="J34" s="45"/>
      <c r="K34" s="44">
        <v>34.63</v>
      </c>
      <c r="L34" s="44">
        <v>32.92</v>
      </c>
      <c r="M34" s="44">
        <v>36.63</v>
      </c>
      <c r="N34" s="45"/>
      <c r="O34" s="44">
        <v>40.67</v>
      </c>
      <c r="P34" s="51"/>
      <c r="Q34" s="46"/>
      <c r="R34" s="51"/>
      <c r="S34" s="51"/>
      <c r="T34" s="51"/>
      <c r="U34" s="44">
        <v>18.31</v>
      </c>
      <c r="V34" s="44">
        <v>41.66</v>
      </c>
      <c r="W34" s="44">
        <v>35.68</v>
      </c>
      <c r="X34" s="44"/>
      <c r="Y34" s="44"/>
      <c r="AA34" s="6" t="s">
        <v>31</v>
      </c>
      <c r="AB34" s="6">
        <f>STDEV(B$3:B$52)</f>
        <v>7.528434714</v>
      </c>
      <c r="AC34" s="6">
        <f>STDEV(J$3:J$52)</f>
        <v>8.434374541</v>
      </c>
      <c r="AD34" s="6">
        <f>STDEV(R3:R294)</f>
        <v>7.576202617</v>
      </c>
    </row>
    <row r="35" ht="14.25" customHeight="1">
      <c r="A35" s="51"/>
      <c r="B35" s="45"/>
      <c r="C35" s="45"/>
      <c r="D35" s="45"/>
      <c r="E35" s="45"/>
      <c r="F35" s="45"/>
      <c r="G35" s="45"/>
      <c r="H35" s="45"/>
      <c r="I35" s="46"/>
      <c r="J35" s="45"/>
      <c r="K35" s="45"/>
      <c r="L35" s="45"/>
      <c r="M35" s="45"/>
      <c r="N35" s="45"/>
      <c r="O35" s="45"/>
      <c r="P35" s="51"/>
      <c r="Q35" s="46"/>
      <c r="R35" s="51"/>
      <c r="S35" s="51"/>
      <c r="T35" s="51"/>
      <c r="U35" s="44">
        <v>19.87</v>
      </c>
      <c r="V35" s="44">
        <v>45.25</v>
      </c>
      <c r="W35" s="51"/>
      <c r="X35" s="44"/>
      <c r="Y35" s="44"/>
      <c r="AA35" s="6" t="s">
        <v>32</v>
      </c>
      <c r="AB35" s="6">
        <f>STDEV(C$3:C$52)</f>
        <v>8.484613694</v>
      </c>
      <c r="AC35" s="6">
        <f>STDEV(K$3:K$52)</f>
        <v>7.171048416</v>
      </c>
      <c r="AD35" s="6">
        <f>STDEV(S3:S139)</f>
        <v>7.531260187</v>
      </c>
    </row>
    <row r="36" ht="14.25" customHeight="1">
      <c r="A36" s="51"/>
      <c r="B36" s="45"/>
      <c r="C36" s="45"/>
      <c r="D36" s="45"/>
      <c r="E36" s="45"/>
      <c r="F36" s="45"/>
      <c r="G36" s="45"/>
      <c r="H36" s="45"/>
      <c r="I36" s="46"/>
      <c r="J36" s="45"/>
      <c r="K36" s="45"/>
      <c r="L36" s="45"/>
      <c r="M36" s="45"/>
      <c r="N36" s="45"/>
      <c r="O36" s="45"/>
      <c r="P36" s="51"/>
      <c r="Q36" s="46"/>
      <c r="R36" s="51"/>
      <c r="S36" s="51"/>
      <c r="T36" s="51"/>
      <c r="U36" s="51"/>
      <c r="V36" s="51"/>
      <c r="W36" s="51"/>
      <c r="X36" s="44"/>
      <c r="Y36" s="44"/>
      <c r="AA36" s="6" t="s">
        <v>33</v>
      </c>
      <c r="AB36" s="6">
        <f>STDEV(D$3:D$52)</f>
        <v>10.04534099</v>
      </c>
      <c r="AC36" s="6">
        <f>STDEV(L$3:L$52)</f>
        <v>6.466682157</v>
      </c>
      <c r="AD36" s="6">
        <f>STDEV(T3:T123)</f>
        <v>8.090468639</v>
      </c>
    </row>
    <row r="37" ht="14.25" customHeight="1">
      <c r="A37" s="51"/>
      <c r="B37" s="45"/>
      <c r="C37" s="45"/>
      <c r="D37" s="45"/>
      <c r="E37" s="45"/>
      <c r="F37" s="45"/>
      <c r="G37" s="45"/>
      <c r="H37" s="45"/>
      <c r="I37" s="46"/>
      <c r="J37" s="45"/>
      <c r="K37" s="45"/>
      <c r="L37" s="45"/>
      <c r="M37" s="45"/>
      <c r="N37" s="45"/>
      <c r="O37" s="45"/>
      <c r="P37" s="51"/>
      <c r="Q37" s="46"/>
      <c r="R37" s="51"/>
      <c r="S37" s="51"/>
      <c r="T37" s="51"/>
      <c r="U37" s="51"/>
      <c r="V37" s="51"/>
      <c r="W37" s="51"/>
      <c r="X37" s="44"/>
      <c r="Y37" s="44"/>
      <c r="AA37" s="6" t="s">
        <v>34</v>
      </c>
      <c r="AB37" s="6">
        <f>STDEV(E$3:E$52)</f>
        <v>7.910772763</v>
      </c>
      <c r="AC37" s="6">
        <f>STDEV(M$3:M$52)</f>
        <v>6.13382396</v>
      </c>
      <c r="AD37" s="6">
        <f>STDEV(U3:U123)</f>
        <v>8.782201148</v>
      </c>
      <c r="AE37" s="21"/>
    </row>
    <row r="38" ht="14.25" customHeight="1">
      <c r="A38" s="51"/>
      <c r="B38" s="45"/>
      <c r="C38" s="45"/>
      <c r="D38" s="45"/>
      <c r="E38" s="45"/>
      <c r="F38" s="45"/>
      <c r="G38" s="45"/>
      <c r="H38" s="45"/>
      <c r="I38" s="46"/>
      <c r="J38" s="45"/>
      <c r="K38" s="45"/>
      <c r="L38" s="45"/>
      <c r="M38" s="45"/>
      <c r="N38" s="45"/>
      <c r="O38" s="45"/>
      <c r="P38" s="51"/>
      <c r="Q38" s="46"/>
      <c r="R38" s="51"/>
      <c r="S38" s="51"/>
      <c r="T38" s="51"/>
      <c r="U38" s="51"/>
      <c r="V38" s="51"/>
      <c r="W38" s="51"/>
      <c r="X38" s="44"/>
      <c r="Y38" s="44"/>
      <c r="AE38" s="49"/>
    </row>
    <row r="39" ht="14.25" customHeight="1">
      <c r="A39" s="51"/>
      <c r="B39" s="45"/>
      <c r="C39" s="45"/>
      <c r="D39" s="45"/>
      <c r="E39" s="45"/>
      <c r="F39" s="45"/>
      <c r="G39" s="45"/>
      <c r="H39" s="45"/>
      <c r="I39" s="46"/>
      <c r="J39" s="45"/>
      <c r="K39" s="45"/>
      <c r="L39" s="45"/>
      <c r="M39" s="45"/>
      <c r="N39" s="45"/>
      <c r="O39" s="45"/>
      <c r="P39" s="51"/>
      <c r="Q39" s="46"/>
      <c r="R39" s="51"/>
      <c r="S39" s="51"/>
      <c r="T39" s="51"/>
      <c r="U39" s="51"/>
      <c r="V39" s="51"/>
      <c r="W39" s="51"/>
      <c r="X39" s="44"/>
      <c r="Y39" s="44"/>
      <c r="AE39" s="49"/>
    </row>
    <row r="40" ht="14.25" customHeight="1">
      <c r="B40" s="44"/>
      <c r="C40" s="44"/>
      <c r="D40" s="44"/>
      <c r="E40" s="44"/>
      <c r="F40" s="44"/>
      <c r="G40" s="44"/>
      <c r="H40" s="44"/>
      <c r="I40" s="39"/>
      <c r="J40" s="44"/>
      <c r="K40" s="44"/>
      <c r="L40" s="44"/>
      <c r="M40" s="44"/>
      <c r="N40" s="44"/>
      <c r="O40" s="44"/>
      <c r="Q40" s="39"/>
      <c r="X40" s="44"/>
      <c r="Y40" s="44"/>
      <c r="AE40" s="49"/>
    </row>
    <row r="41" ht="14.25" customHeight="1">
      <c r="B41" s="44"/>
      <c r="C41" s="44"/>
      <c r="D41" s="44"/>
      <c r="E41" s="44"/>
      <c r="F41" s="44"/>
      <c r="G41" s="44"/>
      <c r="H41" s="44"/>
      <c r="I41" s="39"/>
      <c r="J41" s="44"/>
      <c r="K41" s="44"/>
      <c r="L41" s="44"/>
      <c r="M41" s="44"/>
      <c r="N41" s="44"/>
      <c r="O41" s="44"/>
      <c r="Q41" s="39"/>
      <c r="X41" s="44"/>
      <c r="Y41" s="44"/>
      <c r="Z41" s="1" t="s">
        <v>74</v>
      </c>
      <c r="AE41" s="49"/>
    </row>
    <row r="42" ht="14.25" customHeight="1">
      <c r="B42" s="44"/>
      <c r="C42" s="44"/>
      <c r="D42" s="44"/>
      <c r="E42" s="44"/>
      <c r="F42" s="44"/>
      <c r="G42" s="44"/>
      <c r="H42" s="44"/>
      <c r="I42" s="39"/>
      <c r="J42" s="44"/>
      <c r="K42" s="44"/>
      <c r="L42" s="44"/>
      <c r="M42" s="44"/>
      <c r="N42" s="44"/>
      <c r="O42" s="44"/>
      <c r="Q42" s="39"/>
      <c r="X42" s="44"/>
      <c r="Y42" s="44"/>
      <c r="AB42" s="21" t="s">
        <v>30</v>
      </c>
      <c r="AC42" s="21" t="s">
        <v>39</v>
      </c>
      <c r="AD42" s="21" t="s">
        <v>40</v>
      </c>
    </row>
    <row r="43" ht="14.25" customHeight="1">
      <c r="B43" s="44"/>
      <c r="C43" s="44"/>
      <c r="D43" s="44"/>
      <c r="E43" s="44"/>
      <c r="F43" s="44"/>
      <c r="G43" s="44"/>
      <c r="H43" s="44"/>
      <c r="I43" s="39"/>
      <c r="J43" s="44"/>
      <c r="K43" s="44"/>
      <c r="L43" s="44"/>
      <c r="M43" s="44"/>
      <c r="N43" s="44"/>
      <c r="O43" s="44"/>
      <c r="Q43" s="39"/>
      <c r="X43" s="44"/>
      <c r="Y43" s="44"/>
      <c r="AA43" s="6" t="s">
        <v>31</v>
      </c>
      <c r="AB43" s="49">
        <f t="shared" ref="AB43:AD43" si="3">(AB34/AB5)</f>
        <v>0.193643475</v>
      </c>
      <c r="AC43" s="49">
        <f t="shared" si="3"/>
        <v>0.2114226066</v>
      </c>
      <c r="AD43" s="49">
        <f t="shared" si="3"/>
        <v>0.2047515223</v>
      </c>
    </row>
    <row r="44" ht="14.25" customHeight="1">
      <c r="B44" s="44"/>
      <c r="C44" s="44"/>
      <c r="D44" s="44"/>
      <c r="E44" s="44"/>
      <c r="F44" s="44"/>
      <c r="G44" s="44"/>
      <c r="H44" s="44"/>
      <c r="I44" s="39"/>
      <c r="J44" s="44"/>
      <c r="K44" s="44"/>
      <c r="L44" s="44"/>
      <c r="M44" s="44"/>
      <c r="N44" s="44"/>
      <c r="O44" s="44"/>
      <c r="Q44" s="39"/>
      <c r="X44" s="44"/>
      <c r="Y44" s="44"/>
      <c r="AA44" s="6" t="s">
        <v>32</v>
      </c>
      <c r="AB44" s="49">
        <f t="shared" ref="AB44:AD44" si="4">(AB35/AB6)</f>
        <v>0.2218797864</v>
      </c>
      <c r="AC44" s="49">
        <f t="shared" si="4"/>
        <v>0.1809414371</v>
      </c>
      <c r="AD44" s="49">
        <f t="shared" si="4"/>
        <v>0.21960325</v>
      </c>
    </row>
    <row r="45" ht="14.25" customHeight="1">
      <c r="B45" s="44"/>
      <c r="C45" s="44"/>
      <c r="D45" s="44"/>
      <c r="E45" s="44"/>
      <c r="F45" s="44"/>
      <c r="G45" s="44"/>
      <c r="H45" s="44"/>
      <c r="I45" s="39"/>
      <c r="J45" s="44"/>
      <c r="K45" s="44"/>
      <c r="L45" s="44"/>
      <c r="M45" s="44"/>
      <c r="N45" s="44"/>
      <c r="O45" s="44"/>
      <c r="Q45" s="39"/>
      <c r="X45" s="44"/>
      <c r="Y45" s="44"/>
      <c r="AA45" s="6" t="s">
        <v>33</v>
      </c>
      <c r="AB45" s="49" t="str">
        <f t="shared" ref="AB45:AD45" si="5">(AB36/AB9)</f>
        <v>#DIV/0!</v>
      </c>
      <c r="AC45" s="49" t="str">
        <f t="shared" si="5"/>
        <v>#DIV/0!</v>
      </c>
      <c r="AD45" s="49" t="str">
        <f t="shared" si="5"/>
        <v>#DIV/0!</v>
      </c>
    </row>
    <row r="46" ht="14.25" customHeight="1">
      <c r="B46" s="44"/>
      <c r="C46" s="44"/>
      <c r="D46" s="44"/>
      <c r="E46" s="44"/>
      <c r="F46" s="44"/>
      <c r="G46" s="44"/>
      <c r="H46" s="44"/>
      <c r="I46" s="39"/>
      <c r="J46" s="44"/>
      <c r="K46" s="44"/>
      <c r="L46" s="44"/>
      <c r="M46" s="44"/>
      <c r="N46" s="44"/>
      <c r="O46" s="44"/>
      <c r="Q46" s="39"/>
      <c r="X46" s="44"/>
      <c r="Y46" s="44"/>
      <c r="AA46" s="6" t="s">
        <v>34</v>
      </c>
      <c r="AB46" s="49">
        <f t="shared" ref="AB46:AD46" si="6">(AB37/AB10)</f>
        <v>0.2001326944</v>
      </c>
      <c r="AC46" s="49">
        <f t="shared" si="6"/>
        <v>0.1543225057</v>
      </c>
      <c r="AD46" s="49">
        <f t="shared" si="6"/>
        <v>0.2340119912</v>
      </c>
    </row>
    <row r="47" ht="14.25" customHeight="1">
      <c r="B47" s="44"/>
      <c r="C47" s="44"/>
      <c r="D47" s="44"/>
      <c r="E47" s="44"/>
      <c r="F47" s="44"/>
      <c r="G47" s="44"/>
      <c r="H47" s="44"/>
      <c r="I47" s="39"/>
      <c r="J47" s="44"/>
      <c r="K47" s="44"/>
      <c r="L47" s="44"/>
      <c r="M47" s="44"/>
      <c r="N47" s="44"/>
      <c r="O47" s="44"/>
      <c r="Q47" s="39"/>
      <c r="X47" s="44"/>
      <c r="Y47" s="44"/>
      <c r="Z47" s="1" t="s">
        <v>99</v>
      </c>
    </row>
    <row r="48" ht="14.25" customHeight="1">
      <c r="B48" s="44"/>
      <c r="C48" s="44"/>
      <c r="D48" s="44"/>
      <c r="E48" s="44"/>
      <c r="F48" s="44"/>
      <c r="G48" s="44"/>
      <c r="H48" s="44"/>
      <c r="I48" s="39"/>
      <c r="J48" s="44"/>
      <c r="K48" s="44"/>
      <c r="L48" s="44"/>
      <c r="M48" s="44"/>
      <c r="N48" s="44"/>
      <c r="O48" s="44"/>
      <c r="Q48" s="39"/>
      <c r="X48" s="44"/>
      <c r="Y48" s="44"/>
      <c r="AB48" s="6">
        <f>AVERAGEIF(B3:E55, "&gt;5")</f>
        <v>38.92472</v>
      </c>
      <c r="AC48" s="6">
        <f>AVERAGEIF(I3:L55, "&gt;5")</f>
        <v>38.57344086</v>
      </c>
      <c r="AD48" s="6" t="str">
        <f>AVERAGEIF(P3:P55, "&gt;5")</f>
        <v>#DIV/0!</v>
      </c>
    </row>
    <row r="49" ht="14.25" customHeight="1">
      <c r="B49" s="44"/>
      <c r="C49" s="44"/>
      <c r="D49" s="44"/>
      <c r="E49" s="44"/>
      <c r="F49" s="44"/>
      <c r="G49" s="44"/>
      <c r="H49" s="44"/>
      <c r="I49" s="39"/>
      <c r="J49" s="44"/>
      <c r="K49" s="44"/>
      <c r="L49" s="44"/>
      <c r="M49" s="44"/>
      <c r="N49" s="44"/>
      <c r="O49" s="44"/>
      <c r="Q49" s="39"/>
      <c r="X49" s="44"/>
      <c r="Y49" s="44"/>
      <c r="AE49" s="49"/>
    </row>
    <row r="50" ht="14.25" customHeight="1">
      <c r="B50" s="44"/>
      <c r="C50" s="44"/>
      <c r="D50" s="44"/>
      <c r="E50" s="44"/>
      <c r="F50" s="44"/>
      <c r="G50" s="44"/>
      <c r="H50" s="44"/>
      <c r="I50" s="39"/>
      <c r="J50" s="44"/>
      <c r="K50" s="44"/>
      <c r="L50" s="44"/>
      <c r="M50" s="44"/>
      <c r="N50" s="44"/>
      <c r="O50" s="44"/>
      <c r="Q50" s="39"/>
      <c r="X50" s="44"/>
      <c r="Y50" s="44"/>
      <c r="AD50" s="1"/>
      <c r="AE50" s="49"/>
    </row>
    <row r="51" ht="14.25" customHeight="1">
      <c r="B51" s="44"/>
      <c r="C51" s="44"/>
      <c r="D51" s="44"/>
      <c r="E51" s="44"/>
      <c r="F51" s="44"/>
      <c r="G51" s="44"/>
      <c r="H51" s="44"/>
      <c r="I51" s="39"/>
      <c r="J51" s="44"/>
      <c r="K51" s="44"/>
      <c r="L51" s="44"/>
      <c r="M51" s="44"/>
      <c r="N51" s="44"/>
      <c r="O51" s="44"/>
      <c r="Q51" s="39"/>
      <c r="X51" s="44"/>
      <c r="Y51" s="44"/>
      <c r="AE51" s="49"/>
    </row>
    <row r="52" ht="14.25" customHeight="1">
      <c r="B52" s="44"/>
      <c r="C52" s="44"/>
      <c r="D52" s="44"/>
      <c r="E52" s="44"/>
      <c r="F52" s="44"/>
      <c r="G52" s="44"/>
      <c r="H52" s="44"/>
      <c r="I52" s="39"/>
      <c r="J52" s="44"/>
      <c r="K52" s="44"/>
      <c r="L52" s="44"/>
      <c r="M52" s="44"/>
      <c r="N52" s="44"/>
      <c r="O52" s="44"/>
      <c r="Q52" s="39"/>
      <c r="X52" s="44"/>
      <c r="Y52" s="44"/>
      <c r="AE52" s="49"/>
    </row>
    <row r="53" ht="14.25" customHeight="1">
      <c r="B53" s="44"/>
      <c r="C53" s="44"/>
      <c r="D53" s="44"/>
      <c r="E53" s="44"/>
      <c r="F53" s="44"/>
      <c r="G53" s="44"/>
      <c r="H53" s="44"/>
      <c r="I53" s="39"/>
      <c r="J53" s="44"/>
      <c r="K53" s="44"/>
      <c r="L53" s="44"/>
      <c r="M53" s="44"/>
      <c r="N53" s="44"/>
      <c r="O53" s="44"/>
      <c r="Q53" s="39"/>
      <c r="X53" s="44"/>
      <c r="Y53" s="44"/>
    </row>
    <row r="54" ht="14.25" customHeight="1">
      <c r="B54" s="44"/>
      <c r="C54" s="44"/>
      <c r="D54" s="44"/>
      <c r="E54" s="44"/>
      <c r="F54" s="44"/>
      <c r="G54" s="44"/>
      <c r="H54" s="44"/>
      <c r="I54" s="39"/>
      <c r="J54" s="44"/>
      <c r="K54" s="44"/>
      <c r="L54" s="44"/>
      <c r="M54" s="44"/>
      <c r="N54" s="44"/>
      <c r="O54" s="44"/>
      <c r="Q54" s="39"/>
      <c r="X54" s="44"/>
      <c r="Y54" s="44"/>
    </row>
    <row r="55" ht="14.25" customHeight="1">
      <c r="B55" s="44"/>
      <c r="C55" s="44"/>
      <c r="D55" s="44"/>
      <c r="E55" s="44"/>
      <c r="F55" s="44"/>
      <c r="G55" s="44"/>
      <c r="H55" s="44"/>
      <c r="I55" s="39"/>
      <c r="J55" s="44"/>
      <c r="K55" s="44"/>
      <c r="L55" s="44"/>
      <c r="M55" s="44"/>
      <c r="N55" s="44"/>
      <c r="O55" s="44"/>
      <c r="Q55" s="39"/>
      <c r="X55" s="44"/>
      <c r="Y55" s="44"/>
    </row>
    <row r="56" ht="14.25" customHeight="1">
      <c r="B56" s="44"/>
      <c r="C56" s="44"/>
      <c r="D56" s="44"/>
      <c r="E56" s="44"/>
      <c r="F56" s="44"/>
      <c r="G56" s="44"/>
      <c r="H56" s="44"/>
      <c r="I56" s="39"/>
      <c r="J56" s="44"/>
      <c r="K56" s="44"/>
      <c r="L56" s="44"/>
      <c r="M56" s="44"/>
      <c r="N56" s="44"/>
      <c r="O56" s="44"/>
      <c r="Q56" s="39"/>
      <c r="X56" s="44"/>
      <c r="Y56" s="44"/>
    </row>
    <row r="57" ht="14.25" customHeight="1">
      <c r="B57" s="44"/>
      <c r="C57" s="44"/>
      <c r="D57" s="44"/>
      <c r="E57" s="44"/>
      <c r="F57" s="44"/>
      <c r="G57" s="44"/>
      <c r="H57" s="44"/>
      <c r="I57" s="39"/>
      <c r="J57" s="44"/>
      <c r="K57" s="44"/>
      <c r="L57" s="44"/>
      <c r="M57" s="44"/>
      <c r="N57" s="44"/>
      <c r="O57" s="44"/>
      <c r="Q57" s="39"/>
      <c r="X57" s="44"/>
      <c r="Y57" s="44"/>
    </row>
    <row r="58" ht="14.25" customHeight="1">
      <c r="B58" s="44"/>
      <c r="C58" s="44"/>
      <c r="D58" s="44"/>
      <c r="E58" s="44"/>
      <c r="F58" s="44"/>
      <c r="G58" s="44"/>
      <c r="H58" s="44"/>
      <c r="I58" s="39"/>
      <c r="J58" s="44"/>
      <c r="K58" s="44"/>
      <c r="L58" s="44"/>
      <c r="M58" s="44"/>
      <c r="N58" s="44"/>
      <c r="O58" s="44"/>
      <c r="Q58" s="39"/>
      <c r="X58" s="44"/>
      <c r="Y58" s="44"/>
    </row>
    <row r="59" ht="14.25" customHeight="1">
      <c r="B59" s="44"/>
      <c r="C59" s="44"/>
      <c r="D59" s="44"/>
      <c r="E59" s="44"/>
      <c r="F59" s="44"/>
      <c r="G59" s="44"/>
      <c r="H59" s="44"/>
      <c r="I59" s="39"/>
      <c r="J59" s="44"/>
      <c r="K59" s="44"/>
      <c r="L59" s="44"/>
      <c r="M59" s="44"/>
      <c r="N59" s="44"/>
      <c r="O59" s="44"/>
      <c r="Q59" s="39"/>
      <c r="X59" s="44"/>
      <c r="Y59" s="65"/>
    </row>
    <row r="60" ht="14.25" customHeight="1">
      <c r="B60" s="44"/>
      <c r="C60" s="44"/>
      <c r="D60" s="44"/>
      <c r="E60" s="44"/>
      <c r="F60" s="44"/>
      <c r="G60" s="44"/>
      <c r="H60" s="44"/>
      <c r="I60" s="39"/>
      <c r="J60" s="44"/>
      <c r="K60" s="44"/>
      <c r="L60" s="44"/>
      <c r="M60" s="44"/>
      <c r="N60" s="44"/>
      <c r="O60" s="44"/>
      <c r="Q60" s="39"/>
      <c r="X60" s="44"/>
      <c r="Y60" s="65"/>
    </row>
    <row r="61" ht="14.25" customHeight="1">
      <c r="B61" s="44"/>
      <c r="C61" s="44"/>
      <c r="D61" s="44"/>
      <c r="E61" s="44"/>
      <c r="F61" s="44"/>
      <c r="G61" s="44"/>
      <c r="H61" s="44"/>
      <c r="I61" s="39"/>
      <c r="J61" s="44"/>
      <c r="K61" s="44"/>
      <c r="L61" s="44"/>
      <c r="M61" s="44"/>
      <c r="N61" s="44"/>
      <c r="O61" s="44"/>
      <c r="Q61" s="39"/>
      <c r="X61" s="44"/>
      <c r="Y61" s="65"/>
    </row>
    <row r="62" ht="14.25" customHeight="1">
      <c r="B62" s="44"/>
      <c r="C62" s="44"/>
      <c r="D62" s="44"/>
      <c r="E62" s="44"/>
      <c r="F62" s="44"/>
      <c r="G62" s="44"/>
      <c r="H62" s="44"/>
      <c r="I62" s="39"/>
      <c r="J62" s="44"/>
      <c r="K62" s="44"/>
      <c r="L62" s="44"/>
      <c r="M62" s="44"/>
      <c r="N62" s="44"/>
      <c r="O62" s="44"/>
      <c r="Q62" s="39"/>
      <c r="X62" s="44"/>
      <c r="Y62" s="65"/>
    </row>
    <row r="63" ht="14.25" customHeight="1">
      <c r="B63" s="44"/>
      <c r="C63" s="44"/>
      <c r="D63" s="44"/>
      <c r="E63" s="44"/>
      <c r="F63" s="44"/>
      <c r="G63" s="44"/>
      <c r="H63" s="44"/>
      <c r="I63" s="39"/>
      <c r="J63" s="44"/>
      <c r="K63" s="44"/>
      <c r="L63" s="44"/>
      <c r="M63" s="44"/>
      <c r="N63" s="44"/>
      <c r="O63" s="44"/>
      <c r="Q63" s="39"/>
      <c r="X63" s="44"/>
      <c r="Y63" s="65"/>
    </row>
    <row r="64" ht="14.25" customHeight="1">
      <c r="C64" s="44"/>
      <c r="D64" s="44"/>
      <c r="E64" s="44"/>
      <c r="F64" s="44"/>
      <c r="G64" s="44"/>
      <c r="H64" s="44"/>
      <c r="I64" s="39"/>
      <c r="J64" s="44"/>
      <c r="K64" s="44"/>
      <c r="L64" s="44"/>
      <c r="M64" s="44"/>
      <c r="N64" s="44"/>
      <c r="O64" s="44"/>
      <c r="Q64" s="39"/>
      <c r="X64" s="44"/>
      <c r="Y64" s="65"/>
    </row>
    <row r="65" ht="14.25" customHeight="1">
      <c r="C65" s="44"/>
      <c r="D65" s="44"/>
      <c r="E65" s="44"/>
      <c r="F65" s="44"/>
      <c r="G65" s="44"/>
      <c r="H65" s="44"/>
      <c r="I65" s="39"/>
      <c r="J65" s="44"/>
      <c r="L65" s="44"/>
      <c r="M65" s="44"/>
      <c r="N65" s="44"/>
      <c r="O65" s="44"/>
      <c r="Q65" s="39"/>
      <c r="X65" s="44"/>
      <c r="Y65" s="65"/>
    </row>
    <row r="66" ht="14.25" customHeight="1">
      <c r="C66" s="44"/>
      <c r="D66" s="44"/>
      <c r="E66" s="44"/>
      <c r="F66" s="44"/>
      <c r="G66" s="44"/>
      <c r="H66" s="44"/>
      <c r="I66" s="39"/>
      <c r="J66" s="44"/>
      <c r="L66" s="44"/>
      <c r="M66" s="44"/>
      <c r="N66" s="44"/>
      <c r="O66" s="44"/>
      <c r="Q66" s="39"/>
      <c r="X66" s="44"/>
      <c r="Y66" s="65"/>
    </row>
    <row r="67" ht="14.25" customHeight="1">
      <c r="C67" s="44"/>
      <c r="D67" s="44"/>
      <c r="E67" s="44"/>
      <c r="F67" s="44"/>
      <c r="G67" s="44"/>
      <c r="H67" s="44"/>
      <c r="I67" s="39"/>
      <c r="J67" s="44"/>
      <c r="L67" s="44"/>
      <c r="M67" s="44"/>
      <c r="N67" s="44"/>
      <c r="O67" s="44"/>
      <c r="Q67" s="39"/>
      <c r="X67" s="44"/>
      <c r="Y67" s="65"/>
    </row>
    <row r="68" ht="14.25" customHeight="1">
      <c r="C68" s="44"/>
      <c r="D68" s="44"/>
      <c r="E68" s="44"/>
      <c r="F68" s="44"/>
      <c r="G68" s="44"/>
      <c r="H68" s="44"/>
      <c r="I68" s="39"/>
      <c r="J68" s="44"/>
      <c r="L68" s="44"/>
      <c r="M68" s="44"/>
      <c r="N68" s="44"/>
      <c r="O68" s="44"/>
      <c r="Q68" s="39"/>
      <c r="X68" s="44"/>
      <c r="Y68" s="65"/>
    </row>
    <row r="69" ht="14.25" customHeight="1">
      <c r="C69" s="44"/>
      <c r="D69" s="44"/>
      <c r="E69" s="44"/>
      <c r="F69" s="44"/>
      <c r="G69" s="44"/>
      <c r="H69" s="44"/>
      <c r="I69" s="39"/>
      <c r="J69" s="44"/>
      <c r="L69" s="44"/>
      <c r="M69" s="44"/>
      <c r="N69" s="44"/>
      <c r="O69" s="44"/>
      <c r="Q69" s="39"/>
      <c r="X69" s="44"/>
      <c r="Y69" s="65"/>
    </row>
    <row r="70" ht="14.25" customHeight="1">
      <c r="C70" s="44"/>
      <c r="D70" s="44"/>
      <c r="E70" s="44"/>
      <c r="F70" s="44"/>
      <c r="G70" s="44"/>
      <c r="H70" s="44"/>
      <c r="I70" s="39"/>
      <c r="J70" s="44"/>
      <c r="L70" s="44"/>
      <c r="M70" s="44"/>
      <c r="N70" s="44"/>
      <c r="O70" s="44"/>
      <c r="Q70" s="39"/>
      <c r="X70" s="44"/>
      <c r="Y70" s="65"/>
    </row>
    <row r="71" ht="14.25" customHeight="1">
      <c r="C71" s="44"/>
      <c r="D71" s="44"/>
      <c r="E71" s="44"/>
      <c r="F71" s="44"/>
      <c r="G71" s="44"/>
      <c r="H71" s="44"/>
      <c r="I71" s="39"/>
      <c r="J71" s="44"/>
      <c r="L71" s="44"/>
      <c r="M71" s="44"/>
      <c r="N71" s="44"/>
      <c r="O71" s="44"/>
      <c r="Q71" s="39"/>
      <c r="X71" s="44"/>
      <c r="Y71" s="65"/>
    </row>
    <row r="72" ht="14.25" customHeight="1">
      <c r="C72" s="44"/>
      <c r="D72" s="44"/>
      <c r="E72" s="44"/>
      <c r="F72" s="44"/>
      <c r="G72" s="44"/>
      <c r="H72" s="44"/>
      <c r="I72" s="39"/>
      <c r="J72" s="44"/>
      <c r="L72" s="44"/>
      <c r="M72" s="44"/>
      <c r="N72" s="44"/>
      <c r="O72" s="44"/>
      <c r="Q72" s="39"/>
      <c r="X72" s="44"/>
      <c r="Y72" s="65"/>
    </row>
    <row r="73" ht="14.25" customHeight="1">
      <c r="C73" s="44"/>
      <c r="D73" s="44"/>
      <c r="E73" s="44"/>
      <c r="F73" s="44"/>
      <c r="G73" s="44"/>
      <c r="H73" s="44"/>
      <c r="I73" s="39"/>
      <c r="J73" s="44"/>
      <c r="L73" s="44"/>
      <c r="M73" s="44"/>
      <c r="N73" s="44"/>
      <c r="O73" s="44"/>
      <c r="Q73" s="39"/>
      <c r="X73" s="44"/>
      <c r="Y73" s="65"/>
    </row>
    <row r="74" ht="14.25" customHeight="1">
      <c r="C74" s="44"/>
      <c r="D74" s="44"/>
      <c r="E74" s="44"/>
      <c r="F74" s="44"/>
      <c r="G74" s="44"/>
      <c r="H74" s="44"/>
      <c r="I74" s="39"/>
      <c r="J74" s="44"/>
      <c r="L74" s="44"/>
      <c r="M74" s="44"/>
      <c r="N74" s="44"/>
      <c r="O74" s="44"/>
      <c r="Q74" s="39"/>
      <c r="X74" s="44"/>
      <c r="Y74" s="65"/>
    </row>
    <row r="75" ht="14.25" customHeight="1">
      <c r="C75" s="44"/>
      <c r="D75" s="44"/>
      <c r="E75" s="44"/>
      <c r="F75" s="44"/>
      <c r="G75" s="44"/>
      <c r="H75" s="44"/>
      <c r="I75" s="39"/>
      <c r="J75" s="44"/>
      <c r="L75" s="44"/>
      <c r="M75" s="44"/>
      <c r="N75" s="44"/>
      <c r="O75" s="44"/>
      <c r="Q75" s="39"/>
      <c r="X75" s="44"/>
      <c r="Y75" s="65"/>
    </row>
    <row r="76" ht="14.25" customHeight="1">
      <c r="C76" s="44"/>
      <c r="D76" s="44"/>
      <c r="E76" s="44"/>
      <c r="F76" s="44"/>
      <c r="G76" s="44"/>
      <c r="H76" s="44"/>
      <c r="I76" s="39"/>
      <c r="J76" s="44"/>
      <c r="L76" s="44"/>
      <c r="M76" s="44"/>
      <c r="N76" s="44"/>
      <c r="O76" s="44"/>
      <c r="Q76" s="39"/>
      <c r="X76" s="44"/>
      <c r="Y76" s="65"/>
    </row>
    <row r="77" ht="14.25" customHeight="1">
      <c r="C77" s="44"/>
      <c r="D77" s="44"/>
      <c r="E77" s="44"/>
      <c r="F77" s="44"/>
      <c r="G77" s="44"/>
      <c r="H77" s="44"/>
      <c r="I77" s="39"/>
      <c r="J77" s="44"/>
      <c r="L77" s="44"/>
      <c r="M77" s="44"/>
      <c r="N77" s="44"/>
      <c r="O77" s="44"/>
      <c r="Q77" s="39"/>
      <c r="X77" s="44"/>
      <c r="Y77" s="65"/>
    </row>
    <row r="78" ht="14.25" customHeight="1">
      <c r="C78" s="44"/>
      <c r="D78" s="44"/>
      <c r="E78" s="44"/>
      <c r="F78" s="44"/>
      <c r="G78" s="44"/>
      <c r="H78" s="44"/>
      <c r="I78" s="39"/>
      <c r="J78" s="44"/>
      <c r="L78" s="44"/>
      <c r="M78" s="44"/>
      <c r="N78" s="44"/>
      <c r="O78" s="44"/>
      <c r="Q78" s="39"/>
      <c r="X78" s="44"/>
      <c r="Y78" s="65"/>
    </row>
    <row r="79" ht="14.25" customHeight="1">
      <c r="C79" s="44"/>
      <c r="D79" s="44"/>
      <c r="E79" s="44"/>
      <c r="F79" s="44"/>
      <c r="G79" s="44"/>
      <c r="H79" s="44"/>
      <c r="I79" s="39"/>
      <c r="J79" s="44"/>
      <c r="L79" s="44"/>
      <c r="M79" s="44"/>
      <c r="N79" s="44"/>
      <c r="O79" s="44"/>
      <c r="Q79" s="39"/>
      <c r="X79" s="44"/>
      <c r="Y79" s="65"/>
    </row>
    <row r="80" ht="14.25" customHeight="1">
      <c r="C80" s="44"/>
      <c r="D80" s="44"/>
      <c r="E80" s="44"/>
      <c r="F80" s="44"/>
      <c r="G80" s="44"/>
      <c r="H80" s="44"/>
      <c r="I80" s="39"/>
      <c r="J80" s="44"/>
      <c r="L80" s="44"/>
      <c r="M80" s="44"/>
      <c r="N80" s="44"/>
      <c r="O80" s="44"/>
      <c r="Q80" s="39"/>
      <c r="X80" s="44"/>
      <c r="Y80" s="65"/>
    </row>
    <row r="81" ht="14.25" customHeight="1">
      <c r="C81" s="44"/>
      <c r="D81" s="44"/>
      <c r="E81" s="44"/>
      <c r="F81" s="44"/>
      <c r="G81" s="44"/>
      <c r="H81" s="44"/>
      <c r="I81" s="39"/>
      <c r="J81" s="44"/>
      <c r="L81" s="44"/>
      <c r="M81" s="44"/>
      <c r="N81" s="44"/>
      <c r="O81" s="44"/>
      <c r="Q81" s="39"/>
      <c r="X81" s="44"/>
      <c r="Y81" s="65"/>
    </row>
    <row r="82" ht="14.25" customHeight="1">
      <c r="C82" s="44"/>
      <c r="D82" s="44"/>
      <c r="E82" s="44"/>
      <c r="F82" s="44"/>
      <c r="G82" s="44"/>
      <c r="H82" s="44"/>
      <c r="I82" s="39"/>
      <c r="J82" s="44"/>
      <c r="L82" s="44"/>
      <c r="M82" s="44"/>
      <c r="N82" s="44"/>
      <c r="O82" s="44"/>
      <c r="Q82" s="39"/>
      <c r="X82" s="44"/>
      <c r="Y82" s="65"/>
    </row>
    <row r="83" ht="14.25" customHeight="1">
      <c r="C83" s="44"/>
      <c r="E83" s="44"/>
      <c r="F83" s="44"/>
      <c r="G83" s="44"/>
      <c r="H83" s="44"/>
      <c r="I83" s="39"/>
      <c r="J83" s="44"/>
      <c r="L83" s="44"/>
      <c r="M83" s="44"/>
      <c r="N83" s="44"/>
      <c r="O83" s="44"/>
      <c r="Q83" s="39"/>
      <c r="X83" s="44"/>
      <c r="Y83" s="65"/>
    </row>
    <row r="84" ht="14.25" customHeight="1">
      <c r="C84" s="44"/>
      <c r="E84" s="44"/>
      <c r="F84" s="44"/>
      <c r="G84" s="44"/>
      <c r="H84" s="44"/>
      <c r="I84" s="39"/>
      <c r="J84" s="44"/>
      <c r="L84" s="44"/>
      <c r="M84" s="44"/>
      <c r="N84" s="44"/>
      <c r="O84" s="44"/>
      <c r="Q84" s="39"/>
      <c r="X84" s="44"/>
      <c r="Y84" s="65"/>
    </row>
    <row r="85" ht="14.25" customHeight="1">
      <c r="C85" s="44"/>
      <c r="E85" s="44"/>
      <c r="F85" s="44"/>
      <c r="G85" s="44"/>
      <c r="H85" s="44"/>
      <c r="I85" s="39"/>
      <c r="J85" s="44"/>
      <c r="L85" s="44"/>
      <c r="M85" s="44"/>
      <c r="N85" s="44"/>
      <c r="O85" s="44"/>
      <c r="Q85" s="39"/>
      <c r="X85" s="44"/>
      <c r="Y85" s="65"/>
    </row>
    <row r="86" ht="14.25" customHeight="1">
      <c r="C86" s="44"/>
      <c r="E86" s="44"/>
      <c r="F86" s="44"/>
      <c r="G86" s="44"/>
      <c r="H86" s="44"/>
      <c r="I86" s="39"/>
      <c r="J86" s="44"/>
      <c r="L86" s="44"/>
      <c r="M86" s="44"/>
      <c r="N86" s="44"/>
      <c r="O86" s="44"/>
      <c r="Q86" s="39"/>
      <c r="X86" s="44"/>
      <c r="Y86" s="65"/>
    </row>
    <row r="87" ht="14.25" customHeight="1">
      <c r="C87" s="44"/>
      <c r="E87" s="44"/>
      <c r="F87" s="44"/>
      <c r="G87" s="44"/>
      <c r="H87" s="44"/>
      <c r="I87" s="39"/>
      <c r="J87" s="44"/>
      <c r="L87" s="44"/>
      <c r="M87" s="44"/>
      <c r="N87" s="44"/>
      <c r="O87" s="44"/>
      <c r="Q87" s="39"/>
      <c r="X87" s="44"/>
      <c r="Y87" s="65"/>
    </row>
    <row r="88" ht="14.25" customHeight="1">
      <c r="C88" s="44"/>
      <c r="E88" s="44"/>
      <c r="F88" s="44"/>
      <c r="G88" s="44"/>
      <c r="H88" s="44"/>
      <c r="I88" s="39"/>
      <c r="J88" s="44"/>
      <c r="L88" s="44"/>
      <c r="M88" s="44"/>
      <c r="N88" s="44"/>
      <c r="O88" s="44"/>
      <c r="Q88" s="39"/>
      <c r="X88" s="44"/>
      <c r="Y88" s="65"/>
    </row>
    <row r="89" ht="14.25" customHeight="1">
      <c r="E89" s="44"/>
      <c r="F89" s="44"/>
      <c r="G89" s="44"/>
      <c r="H89" s="44"/>
      <c r="I89" s="39"/>
      <c r="J89" s="44"/>
      <c r="L89" s="44"/>
      <c r="M89" s="44"/>
      <c r="N89" s="44"/>
      <c r="O89" s="44"/>
      <c r="Q89" s="39"/>
      <c r="X89" s="44"/>
      <c r="Y89" s="65"/>
    </row>
    <row r="90" ht="14.25" customHeight="1">
      <c r="E90" s="44"/>
      <c r="F90" s="44"/>
      <c r="G90" s="44"/>
      <c r="H90" s="44"/>
      <c r="I90" s="39"/>
      <c r="J90" s="44"/>
      <c r="L90" s="44"/>
      <c r="Q90" s="39"/>
      <c r="X90" s="65"/>
      <c r="Y90" s="65"/>
    </row>
    <row r="91" ht="14.25" customHeight="1">
      <c r="E91" s="44"/>
      <c r="F91" s="44"/>
      <c r="G91" s="44"/>
      <c r="H91" s="44"/>
      <c r="I91" s="39"/>
      <c r="J91" s="44"/>
      <c r="L91" s="44"/>
      <c r="Q91" s="39"/>
      <c r="X91" s="65"/>
      <c r="Y91" s="65"/>
    </row>
    <row r="92" ht="14.25" customHeight="1">
      <c r="E92" s="44"/>
      <c r="F92" s="44"/>
      <c r="G92" s="44"/>
      <c r="H92" s="44"/>
      <c r="I92" s="39"/>
      <c r="J92" s="44"/>
      <c r="L92" s="44"/>
      <c r="Q92" s="39"/>
      <c r="X92" s="65"/>
      <c r="Y92" s="65"/>
    </row>
    <row r="93" ht="14.25" customHeight="1">
      <c r="E93" s="44"/>
      <c r="F93" s="44"/>
      <c r="G93" s="44"/>
      <c r="H93" s="44"/>
      <c r="I93" s="39"/>
      <c r="J93" s="44"/>
      <c r="L93" s="44"/>
      <c r="Q93" s="39"/>
      <c r="X93" s="65"/>
      <c r="Y93" s="65"/>
    </row>
    <row r="94" ht="14.25" customHeight="1">
      <c r="E94" s="44"/>
      <c r="F94" s="44"/>
      <c r="G94" s="44"/>
      <c r="H94" s="44"/>
      <c r="I94" s="39"/>
      <c r="J94" s="44"/>
      <c r="L94" s="44"/>
      <c r="Q94" s="39"/>
      <c r="X94" s="65"/>
      <c r="Y94" s="65"/>
    </row>
    <row r="95" ht="14.25" customHeight="1">
      <c r="E95" s="44"/>
      <c r="F95" s="44"/>
      <c r="G95" s="44"/>
      <c r="H95" s="44"/>
      <c r="I95" s="39"/>
      <c r="J95" s="44"/>
      <c r="L95" s="44"/>
      <c r="Q95" s="39"/>
      <c r="X95" s="65"/>
      <c r="Y95" s="65"/>
    </row>
    <row r="96" ht="14.25" customHeight="1">
      <c r="E96" s="44"/>
      <c r="F96" s="44"/>
      <c r="G96" s="44"/>
      <c r="H96" s="44"/>
      <c r="I96" s="39"/>
      <c r="J96" s="44"/>
      <c r="L96" s="44"/>
      <c r="Q96" s="39"/>
      <c r="X96" s="65"/>
      <c r="Y96" s="65"/>
    </row>
    <row r="97" ht="14.25" customHeight="1">
      <c r="E97" s="44"/>
      <c r="F97" s="44"/>
      <c r="G97" s="44"/>
      <c r="H97" s="44"/>
      <c r="I97" s="39"/>
      <c r="J97" s="44"/>
      <c r="L97" s="44"/>
      <c r="Q97" s="39"/>
      <c r="X97" s="65"/>
      <c r="Y97" s="65"/>
    </row>
    <row r="98" ht="14.25" customHeight="1">
      <c r="E98" s="44"/>
      <c r="F98" s="44"/>
      <c r="G98" s="44"/>
      <c r="H98" s="44"/>
      <c r="I98" s="39"/>
      <c r="J98" s="44"/>
      <c r="L98" s="44"/>
      <c r="Q98" s="39"/>
      <c r="X98" s="65"/>
      <c r="Y98" s="65"/>
    </row>
    <row r="99" ht="14.25" customHeight="1">
      <c r="E99" s="44"/>
      <c r="F99" s="44"/>
      <c r="G99" s="44"/>
      <c r="H99" s="44"/>
      <c r="I99" s="39"/>
      <c r="J99" s="44"/>
      <c r="L99" s="44"/>
      <c r="Q99" s="39"/>
      <c r="X99" s="65"/>
      <c r="Y99" s="65"/>
    </row>
    <row r="100" ht="14.25" customHeight="1">
      <c r="E100" s="44"/>
      <c r="F100" s="44"/>
      <c r="G100" s="44"/>
      <c r="H100" s="44"/>
      <c r="I100" s="39"/>
      <c r="J100" s="44"/>
      <c r="L100" s="44"/>
      <c r="Q100" s="39"/>
      <c r="X100" s="65"/>
      <c r="Y100" s="65"/>
    </row>
    <row r="101" ht="14.25" customHeight="1">
      <c r="E101" s="44"/>
      <c r="F101" s="44"/>
      <c r="G101" s="44"/>
      <c r="H101" s="44"/>
      <c r="I101" s="39"/>
      <c r="J101" s="44"/>
      <c r="L101" s="44"/>
      <c r="Q101" s="39"/>
      <c r="X101" s="65"/>
      <c r="Y101" s="65"/>
    </row>
    <row r="102" ht="14.25" customHeight="1">
      <c r="E102" s="44"/>
      <c r="F102" s="44"/>
      <c r="G102" s="44"/>
      <c r="H102" s="44"/>
      <c r="I102" s="39"/>
      <c r="J102" s="44"/>
      <c r="L102" s="44"/>
      <c r="Q102" s="39"/>
      <c r="X102" s="65"/>
      <c r="Y102" s="65"/>
    </row>
    <row r="103" ht="14.25" customHeight="1">
      <c r="E103" s="44"/>
      <c r="F103" s="44"/>
      <c r="G103" s="44"/>
      <c r="H103" s="44"/>
      <c r="I103" s="39"/>
      <c r="J103" s="44"/>
      <c r="L103" s="44"/>
      <c r="Q103" s="39"/>
      <c r="X103" s="65"/>
      <c r="Y103" s="65"/>
    </row>
    <row r="104" ht="14.25" customHeight="1">
      <c r="E104" s="44"/>
      <c r="F104" s="44"/>
      <c r="G104" s="44"/>
      <c r="H104" s="44"/>
      <c r="I104" s="39"/>
      <c r="J104" s="44"/>
      <c r="L104" s="44"/>
      <c r="Q104" s="39"/>
      <c r="X104" s="65"/>
      <c r="Y104" s="65"/>
    </row>
    <row r="105" ht="14.25" customHeight="1">
      <c r="E105" s="44"/>
      <c r="F105" s="44"/>
      <c r="G105" s="44"/>
      <c r="H105" s="44"/>
      <c r="I105" s="39"/>
      <c r="J105" s="44"/>
      <c r="L105" s="44"/>
      <c r="Q105" s="39"/>
      <c r="X105" s="65"/>
      <c r="Y105" s="65"/>
    </row>
    <row r="106" ht="14.25" customHeight="1">
      <c r="E106" s="44"/>
      <c r="F106" s="44"/>
      <c r="G106" s="44"/>
      <c r="H106" s="44"/>
      <c r="I106" s="39"/>
      <c r="J106" s="44"/>
      <c r="L106" s="44"/>
      <c r="Q106" s="39"/>
      <c r="X106" s="65"/>
      <c r="Y106" s="65"/>
    </row>
    <row r="107" ht="14.25" customHeight="1">
      <c r="E107" s="44"/>
      <c r="F107" s="44"/>
      <c r="G107" s="44"/>
      <c r="H107" s="44"/>
      <c r="I107" s="39"/>
      <c r="J107" s="44"/>
      <c r="L107" s="44"/>
      <c r="Q107" s="39"/>
      <c r="X107" s="65"/>
      <c r="Y107" s="65"/>
    </row>
    <row r="108" ht="14.25" customHeight="1">
      <c r="E108" s="44"/>
      <c r="F108" s="44"/>
      <c r="G108" s="44"/>
      <c r="H108" s="44"/>
      <c r="I108" s="39"/>
      <c r="J108" s="44"/>
      <c r="L108" s="44"/>
      <c r="Q108" s="39"/>
      <c r="X108" s="65"/>
      <c r="Y108" s="65"/>
    </row>
    <row r="109" ht="14.25" customHeight="1">
      <c r="E109" s="44"/>
      <c r="F109" s="44"/>
      <c r="G109" s="44"/>
      <c r="H109" s="44"/>
      <c r="I109" s="39"/>
      <c r="J109" s="44"/>
      <c r="L109" s="44"/>
      <c r="Q109" s="39"/>
      <c r="X109" s="65"/>
      <c r="Y109" s="65"/>
    </row>
    <row r="110" ht="14.25" customHeight="1">
      <c r="H110" s="44"/>
      <c r="I110" s="39"/>
      <c r="J110" s="44"/>
      <c r="L110" s="44"/>
      <c r="Q110" s="39"/>
      <c r="X110" s="65"/>
      <c r="Y110" s="65"/>
    </row>
    <row r="111" ht="14.25" customHeight="1">
      <c r="H111" s="44"/>
      <c r="I111" s="39"/>
      <c r="J111" s="44"/>
      <c r="L111" s="44"/>
      <c r="Q111" s="39"/>
      <c r="X111" s="65"/>
      <c r="Y111" s="65"/>
    </row>
    <row r="112" ht="14.25" customHeight="1">
      <c r="H112" s="44"/>
      <c r="I112" s="39"/>
      <c r="J112" s="44"/>
      <c r="L112" s="44"/>
      <c r="Q112" s="39"/>
      <c r="X112" s="65"/>
      <c r="Y112" s="65"/>
    </row>
    <row r="113" ht="14.25" customHeight="1">
      <c r="I113" s="39"/>
      <c r="J113" s="44"/>
      <c r="L113" s="44"/>
      <c r="Q113" s="39"/>
      <c r="X113" s="65"/>
      <c r="Y113" s="65"/>
    </row>
    <row r="114" ht="14.25" customHeight="1">
      <c r="I114" s="39"/>
      <c r="J114" s="44"/>
      <c r="L114" s="44"/>
      <c r="Q114" s="39"/>
      <c r="X114" s="65"/>
      <c r="Y114" s="65"/>
    </row>
    <row r="115" ht="14.25" customHeight="1">
      <c r="I115" s="39"/>
      <c r="J115" s="44"/>
      <c r="L115" s="44"/>
      <c r="Q115" s="39"/>
      <c r="X115" s="65"/>
      <c r="Y115" s="65"/>
    </row>
    <row r="116" ht="14.25" customHeight="1">
      <c r="I116" s="39"/>
      <c r="J116" s="44"/>
      <c r="L116" s="44"/>
      <c r="Q116" s="39"/>
      <c r="X116" s="65"/>
      <c r="Y116" s="65"/>
    </row>
    <row r="117" ht="14.25" customHeight="1">
      <c r="I117" s="39"/>
      <c r="J117" s="44"/>
      <c r="L117" s="44"/>
      <c r="Q117" s="39"/>
      <c r="X117" s="65"/>
      <c r="Y117" s="65"/>
    </row>
    <row r="118" ht="14.25" customHeight="1">
      <c r="I118" s="39"/>
      <c r="J118" s="44"/>
      <c r="L118" s="44"/>
      <c r="Q118" s="39"/>
      <c r="X118" s="65"/>
      <c r="Y118" s="65"/>
    </row>
    <row r="119" ht="14.25" customHeight="1">
      <c r="I119" s="39"/>
      <c r="J119" s="44"/>
      <c r="L119" s="44"/>
      <c r="Q119" s="39"/>
      <c r="X119" s="65"/>
      <c r="Y119" s="65"/>
    </row>
    <row r="120" ht="14.25" customHeight="1">
      <c r="I120" s="39"/>
      <c r="J120" s="44"/>
      <c r="L120" s="44"/>
      <c r="Q120" s="39"/>
      <c r="X120" s="65"/>
      <c r="Y120" s="65"/>
    </row>
    <row r="121" ht="14.25" customHeight="1">
      <c r="I121" s="39"/>
      <c r="J121" s="44"/>
      <c r="L121" s="44"/>
      <c r="Q121" s="39"/>
      <c r="X121" s="65"/>
      <c r="Y121" s="65"/>
    </row>
    <row r="122" ht="14.25" customHeight="1">
      <c r="I122" s="39"/>
      <c r="J122" s="44"/>
      <c r="L122" s="44"/>
      <c r="Q122" s="39"/>
      <c r="X122" s="65"/>
      <c r="Y122" s="65"/>
    </row>
    <row r="123" ht="14.25" customHeight="1">
      <c r="I123" s="39"/>
      <c r="J123" s="44"/>
      <c r="L123" s="44"/>
      <c r="Q123" s="39"/>
      <c r="X123" s="65"/>
      <c r="Y123" s="65"/>
    </row>
    <row r="124" ht="14.25" customHeight="1">
      <c r="I124" s="39"/>
      <c r="J124" s="44"/>
      <c r="L124" s="44"/>
      <c r="Q124" s="39"/>
      <c r="X124" s="65"/>
      <c r="Y124" s="65"/>
    </row>
    <row r="125" ht="14.25" customHeight="1">
      <c r="I125" s="39"/>
      <c r="J125" s="44"/>
      <c r="L125" s="44"/>
      <c r="Q125" s="39"/>
      <c r="X125" s="65"/>
      <c r="Y125" s="65"/>
    </row>
    <row r="126" ht="14.25" customHeight="1">
      <c r="I126" s="39"/>
      <c r="J126" s="44"/>
      <c r="L126" s="44"/>
      <c r="Q126" s="39"/>
      <c r="X126" s="65"/>
      <c r="Y126" s="65"/>
    </row>
    <row r="127" ht="14.25" customHeight="1">
      <c r="I127" s="39"/>
      <c r="J127" s="44"/>
      <c r="L127" s="44"/>
      <c r="Q127" s="39"/>
      <c r="X127" s="65"/>
      <c r="Y127" s="65"/>
    </row>
    <row r="128" ht="14.25" customHeight="1">
      <c r="I128" s="39"/>
      <c r="J128" s="44"/>
      <c r="L128" s="44"/>
      <c r="Q128" s="39"/>
      <c r="X128" s="65"/>
      <c r="Y128" s="65"/>
    </row>
    <row r="129" ht="14.25" customHeight="1">
      <c r="I129" s="39"/>
      <c r="J129" s="44"/>
      <c r="L129" s="44"/>
      <c r="Q129" s="39"/>
      <c r="X129" s="65"/>
      <c r="Y129" s="65"/>
    </row>
    <row r="130" ht="14.25" customHeight="1">
      <c r="I130" s="39"/>
      <c r="J130" s="44"/>
      <c r="Q130" s="39"/>
      <c r="X130" s="65"/>
      <c r="Y130" s="65"/>
    </row>
    <row r="131" ht="14.25" customHeight="1">
      <c r="I131" s="39"/>
      <c r="J131" s="44"/>
      <c r="Q131" s="39"/>
      <c r="X131" s="65"/>
      <c r="Y131" s="65"/>
    </row>
    <row r="132" ht="14.25" customHeight="1">
      <c r="I132" s="39"/>
      <c r="J132" s="44"/>
      <c r="Q132" s="39"/>
      <c r="X132" s="65"/>
      <c r="Y132" s="65"/>
    </row>
    <row r="133" ht="14.25" customHeight="1">
      <c r="I133" s="39"/>
      <c r="J133" s="44"/>
      <c r="Q133" s="39"/>
      <c r="X133" s="65"/>
      <c r="Y133" s="65"/>
    </row>
    <row r="134" ht="14.25" customHeight="1">
      <c r="I134" s="39"/>
      <c r="J134" s="44"/>
      <c r="Q134" s="39"/>
      <c r="X134" s="65"/>
      <c r="Y134" s="65"/>
    </row>
    <row r="135" ht="14.25" customHeight="1">
      <c r="I135" s="39"/>
      <c r="J135" s="44"/>
      <c r="Q135" s="39"/>
      <c r="X135" s="65"/>
      <c r="Y135" s="65"/>
    </row>
    <row r="136" ht="14.25" customHeight="1">
      <c r="I136" s="39"/>
      <c r="J136" s="44"/>
      <c r="Q136" s="39"/>
      <c r="X136" s="65"/>
      <c r="Y136" s="65"/>
    </row>
    <row r="137" ht="14.25" customHeight="1">
      <c r="I137" s="39"/>
      <c r="J137" s="44"/>
      <c r="Q137" s="39"/>
      <c r="X137" s="65"/>
      <c r="Y137" s="65"/>
    </row>
    <row r="138" ht="14.25" customHeight="1">
      <c r="I138" s="39"/>
      <c r="J138" s="44"/>
      <c r="Q138" s="39"/>
      <c r="X138" s="65"/>
      <c r="Y138" s="65"/>
    </row>
    <row r="139" ht="14.25" customHeight="1">
      <c r="I139" s="39"/>
      <c r="J139" s="44"/>
      <c r="Q139" s="39"/>
      <c r="X139" s="65"/>
      <c r="Y139" s="65"/>
    </row>
    <row r="140" ht="14.25" customHeight="1">
      <c r="I140" s="39"/>
      <c r="J140" s="44"/>
      <c r="Q140" s="39"/>
      <c r="X140" s="65"/>
      <c r="Y140" s="65"/>
    </row>
    <row r="141" ht="14.25" customHeight="1">
      <c r="I141" s="39"/>
      <c r="J141" s="44"/>
      <c r="Q141" s="39"/>
      <c r="X141" s="65"/>
      <c r="Y141" s="65"/>
    </row>
    <row r="142" ht="14.25" customHeight="1">
      <c r="I142" s="39"/>
      <c r="J142" s="44"/>
      <c r="Q142" s="39"/>
      <c r="X142" s="65"/>
      <c r="Y142" s="65"/>
    </row>
    <row r="143" ht="14.25" customHeight="1">
      <c r="I143" s="39"/>
      <c r="J143" s="44"/>
      <c r="Q143" s="39"/>
      <c r="X143" s="65"/>
      <c r="Y143" s="65"/>
    </row>
    <row r="144" ht="14.25" customHeight="1">
      <c r="I144" s="39"/>
      <c r="J144" s="44"/>
      <c r="Q144" s="39"/>
      <c r="X144" s="65"/>
      <c r="Y144" s="65"/>
    </row>
    <row r="145" ht="14.25" customHeight="1">
      <c r="I145" s="39"/>
      <c r="J145" s="44"/>
      <c r="Q145" s="39"/>
      <c r="X145" s="65"/>
      <c r="Y145" s="65"/>
    </row>
    <row r="146" ht="14.25" customHeight="1">
      <c r="I146" s="39"/>
      <c r="J146" s="44"/>
      <c r="Q146" s="39"/>
      <c r="X146" s="65"/>
      <c r="Y146" s="65"/>
    </row>
    <row r="147" ht="14.25" customHeight="1">
      <c r="I147" s="39"/>
      <c r="Q147" s="39"/>
      <c r="X147" s="65"/>
      <c r="Y147" s="65"/>
    </row>
    <row r="148" ht="14.25" customHeight="1">
      <c r="I148" s="39"/>
      <c r="Q148" s="39"/>
      <c r="X148" s="65"/>
      <c r="Y148" s="65"/>
    </row>
    <row r="149" ht="14.25" customHeight="1">
      <c r="I149" s="39"/>
      <c r="Q149" s="39"/>
      <c r="X149" s="65"/>
      <c r="Y149" s="65"/>
    </row>
    <row r="150" ht="14.25" customHeight="1">
      <c r="I150" s="39"/>
      <c r="Q150" s="39"/>
      <c r="X150" s="65"/>
      <c r="Y150" s="65"/>
    </row>
    <row r="151" ht="14.25" customHeight="1">
      <c r="I151" s="39"/>
      <c r="Q151" s="39"/>
      <c r="X151" s="65"/>
      <c r="Y151" s="65"/>
    </row>
    <row r="152" ht="14.25" customHeight="1">
      <c r="I152" s="39"/>
      <c r="Q152" s="39"/>
      <c r="X152" s="65"/>
      <c r="Y152" s="65"/>
    </row>
    <row r="153" ht="14.25" customHeight="1">
      <c r="I153" s="39"/>
      <c r="Q153" s="39"/>
      <c r="X153" s="65"/>
      <c r="Y153" s="65"/>
    </row>
    <row r="154" ht="14.25" customHeight="1">
      <c r="I154" s="39"/>
      <c r="Q154" s="39"/>
      <c r="X154" s="65"/>
      <c r="Y154" s="65"/>
    </row>
    <row r="155" ht="14.25" customHeight="1">
      <c r="I155" s="39"/>
      <c r="Q155" s="39"/>
      <c r="X155" s="65"/>
      <c r="Y155" s="65"/>
    </row>
    <row r="156" ht="14.25" customHeight="1">
      <c r="I156" s="39"/>
      <c r="Q156" s="39"/>
      <c r="X156" s="65"/>
      <c r="Y156" s="65"/>
    </row>
    <row r="157" ht="14.25" customHeight="1">
      <c r="I157" s="39"/>
      <c r="Q157" s="39"/>
      <c r="X157" s="65"/>
      <c r="Y157" s="65"/>
    </row>
    <row r="158" ht="14.25" customHeight="1">
      <c r="I158" s="39"/>
      <c r="Q158" s="39"/>
      <c r="X158" s="65"/>
      <c r="Y158" s="65"/>
    </row>
    <row r="159" ht="14.25" customHeight="1">
      <c r="I159" s="39"/>
      <c r="Q159" s="39"/>
      <c r="X159" s="65"/>
      <c r="Y159" s="65"/>
    </row>
    <row r="160" ht="14.25" customHeight="1">
      <c r="I160" s="39"/>
      <c r="Q160" s="39"/>
      <c r="X160" s="65"/>
      <c r="Y160" s="65"/>
    </row>
    <row r="161" ht="14.25" customHeight="1">
      <c r="I161" s="39"/>
      <c r="Q161" s="39"/>
      <c r="X161" s="65"/>
      <c r="Y161" s="65"/>
    </row>
    <row r="162" ht="14.25" customHeight="1">
      <c r="I162" s="39"/>
      <c r="Q162" s="39"/>
      <c r="X162" s="65"/>
      <c r="Y162" s="65"/>
    </row>
    <row r="163" ht="14.25" customHeight="1">
      <c r="I163" s="39"/>
      <c r="Q163" s="39"/>
      <c r="X163" s="65"/>
      <c r="Y163" s="65"/>
    </row>
    <row r="164" ht="14.25" customHeight="1">
      <c r="I164" s="39"/>
      <c r="Q164" s="39"/>
      <c r="X164" s="65"/>
      <c r="Y164" s="65"/>
    </row>
    <row r="165" ht="14.25" customHeight="1">
      <c r="I165" s="39"/>
      <c r="Q165" s="39"/>
      <c r="X165" s="65"/>
      <c r="Y165" s="65"/>
    </row>
    <row r="166" ht="14.25" customHeight="1">
      <c r="I166" s="39"/>
      <c r="Q166" s="39"/>
      <c r="X166" s="65"/>
      <c r="Y166" s="65"/>
    </row>
    <row r="167" ht="14.25" customHeight="1">
      <c r="I167" s="39"/>
      <c r="Q167" s="39"/>
      <c r="X167" s="65"/>
      <c r="Y167" s="65"/>
    </row>
    <row r="168" ht="14.25" customHeight="1">
      <c r="I168" s="39"/>
      <c r="Q168" s="39"/>
      <c r="X168" s="65"/>
      <c r="Y168" s="65"/>
    </row>
    <row r="169" ht="14.25" customHeight="1">
      <c r="I169" s="39"/>
      <c r="Q169" s="39"/>
      <c r="X169" s="65"/>
      <c r="Y169" s="65"/>
    </row>
    <row r="170" ht="14.25" customHeight="1">
      <c r="I170" s="39"/>
      <c r="Q170" s="39"/>
      <c r="X170" s="65"/>
      <c r="Y170" s="65"/>
    </row>
    <row r="171" ht="14.25" customHeight="1">
      <c r="I171" s="39"/>
      <c r="Q171" s="39"/>
      <c r="X171" s="65"/>
      <c r="Y171" s="65"/>
    </row>
    <row r="172" ht="14.25" customHeight="1">
      <c r="I172" s="39"/>
      <c r="Q172" s="39"/>
      <c r="X172" s="65"/>
      <c r="Y172" s="65"/>
    </row>
    <row r="173" ht="14.25" customHeight="1">
      <c r="I173" s="39"/>
      <c r="Q173" s="39"/>
      <c r="X173" s="65"/>
      <c r="Y173" s="65"/>
    </row>
    <row r="174" ht="14.25" customHeight="1">
      <c r="I174" s="39"/>
      <c r="Q174" s="39"/>
      <c r="X174" s="65"/>
      <c r="Y174" s="65"/>
    </row>
    <row r="175" ht="14.25" customHeight="1">
      <c r="I175" s="39"/>
      <c r="Q175" s="39"/>
      <c r="X175" s="65"/>
      <c r="Y175" s="65"/>
    </row>
    <row r="176" ht="14.25" customHeight="1">
      <c r="I176" s="39"/>
      <c r="Q176" s="39"/>
      <c r="X176" s="65"/>
      <c r="Y176" s="65"/>
    </row>
    <row r="177" ht="14.25" customHeight="1">
      <c r="I177" s="39"/>
      <c r="Q177" s="39"/>
      <c r="X177" s="65"/>
      <c r="Y177" s="65"/>
    </row>
    <row r="178" ht="14.25" customHeight="1">
      <c r="I178" s="39"/>
      <c r="Q178" s="39"/>
      <c r="X178" s="65"/>
      <c r="Y178" s="65"/>
    </row>
    <row r="179" ht="14.25" customHeight="1">
      <c r="I179" s="39"/>
      <c r="Q179" s="39"/>
      <c r="X179" s="65"/>
      <c r="Y179" s="65"/>
    </row>
    <row r="180" ht="14.25" customHeight="1">
      <c r="I180" s="39"/>
      <c r="Q180" s="39"/>
      <c r="X180" s="65"/>
      <c r="Y180" s="65"/>
    </row>
    <row r="181" ht="14.25" customHeight="1">
      <c r="I181" s="39"/>
      <c r="Q181" s="39"/>
      <c r="X181" s="65"/>
      <c r="Y181" s="65"/>
    </row>
    <row r="182" ht="14.25" customHeight="1">
      <c r="I182" s="39"/>
      <c r="Q182" s="39"/>
      <c r="X182" s="65"/>
      <c r="Y182" s="65"/>
    </row>
    <row r="183" ht="14.25" customHeight="1">
      <c r="I183" s="39"/>
      <c r="Q183" s="39"/>
      <c r="X183" s="65"/>
      <c r="Y183" s="65"/>
    </row>
    <row r="184" ht="14.25" customHeight="1">
      <c r="I184" s="39"/>
      <c r="Q184" s="39"/>
      <c r="X184" s="65"/>
      <c r="Y184" s="65"/>
    </row>
    <row r="185" ht="14.25" customHeight="1">
      <c r="I185" s="39"/>
      <c r="Q185" s="39"/>
      <c r="X185" s="65"/>
      <c r="Y185" s="65"/>
    </row>
    <row r="186" ht="14.25" customHeight="1">
      <c r="I186" s="39"/>
      <c r="Q186" s="39"/>
      <c r="X186" s="65"/>
      <c r="Y186" s="65"/>
    </row>
    <row r="187" ht="14.25" customHeight="1">
      <c r="I187" s="39"/>
      <c r="Q187" s="39"/>
      <c r="X187" s="65"/>
      <c r="Y187" s="65"/>
    </row>
    <row r="188" ht="14.25" customHeight="1">
      <c r="I188" s="39"/>
      <c r="Q188" s="39"/>
      <c r="X188" s="65"/>
      <c r="Y188" s="65"/>
    </row>
    <row r="189" ht="14.25" customHeight="1">
      <c r="I189" s="39"/>
      <c r="Q189" s="39"/>
      <c r="X189" s="65"/>
      <c r="Y189" s="65"/>
    </row>
    <row r="190" ht="14.25" customHeight="1">
      <c r="I190" s="39"/>
      <c r="Q190" s="39"/>
      <c r="X190" s="65"/>
      <c r="Y190" s="65"/>
    </row>
    <row r="191" ht="14.25" customHeight="1">
      <c r="I191" s="39"/>
      <c r="Q191" s="39"/>
      <c r="X191" s="65"/>
      <c r="Y191" s="65"/>
    </row>
    <row r="192" ht="14.25" customHeight="1">
      <c r="I192" s="39"/>
      <c r="Q192" s="39"/>
      <c r="X192" s="65"/>
      <c r="Y192" s="65"/>
    </row>
    <row r="193" ht="14.25" customHeight="1">
      <c r="I193" s="39"/>
      <c r="Q193" s="39"/>
      <c r="X193" s="65"/>
      <c r="Y193" s="65"/>
    </row>
    <row r="194" ht="14.25" customHeight="1">
      <c r="I194" s="39"/>
      <c r="Q194" s="39"/>
      <c r="X194" s="65"/>
      <c r="Y194" s="65"/>
    </row>
    <row r="195" ht="14.25" customHeight="1">
      <c r="I195" s="39"/>
      <c r="Q195" s="39"/>
      <c r="X195" s="65"/>
      <c r="Y195" s="65"/>
    </row>
    <row r="196" ht="14.25" customHeight="1">
      <c r="I196" s="39"/>
      <c r="Q196" s="39"/>
      <c r="X196" s="65"/>
      <c r="Y196" s="65"/>
    </row>
    <row r="197" ht="14.25" customHeight="1">
      <c r="I197" s="39"/>
      <c r="Q197" s="39"/>
      <c r="X197" s="65"/>
      <c r="Y197" s="65"/>
    </row>
    <row r="198" ht="14.25" customHeight="1">
      <c r="I198" s="39"/>
      <c r="Q198" s="39"/>
      <c r="X198" s="65"/>
      <c r="Y198" s="65"/>
    </row>
    <row r="199" ht="14.25" customHeight="1">
      <c r="I199" s="39"/>
      <c r="Q199" s="39"/>
      <c r="X199" s="65"/>
      <c r="Y199" s="65"/>
    </row>
    <row r="200" ht="14.25" customHeight="1">
      <c r="I200" s="39"/>
      <c r="Q200" s="39"/>
      <c r="X200" s="65"/>
      <c r="Y200" s="65"/>
    </row>
    <row r="201" ht="14.25" customHeight="1">
      <c r="I201" s="39"/>
      <c r="Q201" s="39"/>
      <c r="X201" s="65"/>
      <c r="Y201" s="65"/>
    </row>
    <row r="202" ht="14.25" customHeight="1">
      <c r="I202" s="39"/>
      <c r="Q202" s="39"/>
      <c r="X202" s="65"/>
      <c r="Y202" s="65"/>
    </row>
    <row r="203" ht="14.25" customHeight="1">
      <c r="I203" s="39"/>
      <c r="Q203" s="39"/>
      <c r="X203" s="65"/>
      <c r="Y203" s="65"/>
    </row>
    <row r="204" ht="14.25" customHeight="1">
      <c r="I204" s="39"/>
      <c r="Q204" s="39"/>
      <c r="X204" s="65"/>
      <c r="Y204" s="65"/>
    </row>
    <row r="205" ht="14.25" customHeight="1">
      <c r="I205" s="39"/>
      <c r="Q205" s="39"/>
      <c r="X205" s="65"/>
      <c r="Y205" s="65"/>
    </row>
    <row r="206" ht="14.25" customHeight="1">
      <c r="I206" s="39"/>
      <c r="Q206" s="39"/>
      <c r="X206" s="65"/>
      <c r="Y206" s="65"/>
    </row>
    <row r="207" ht="14.25" customHeight="1">
      <c r="I207" s="39"/>
      <c r="Q207" s="39"/>
      <c r="X207" s="65"/>
      <c r="Y207" s="65"/>
    </row>
    <row r="208" ht="14.25" customHeight="1">
      <c r="I208" s="39"/>
      <c r="Q208" s="39"/>
      <c r="X208" s="65"/>
      <c r="Y208" s="65"/>
    </row>
    <row r="209" ht="14.25" customHeight="1">
      <c r="I209" s="39"/>
      <c r="Q209" s="39"/>
      <c r="X209" s="65"/>
      <c r="Y209" s="65"/>
    </row>
    <row r="210" ht="14.25" customHeight="1">
      <c r="I210" s="39"/>
      <c r="Q210" s="39"/>
      <c r="X210" s="65"/>
      <c r="Y210" s="65"/>
    </row>
    <row r="211" ht="14.25" customHeight="1">
      <c r="I211" s="39"/>
      <c r="Q211" s="39"/>
      <c r="X211" s="65"/>
      <c r="Y211" s="65"/>
    </row>
    <row r="212" ht="14.25" customHeight="1">
      <c r="I212" s="39"/>
      <c r="Q212" s="39"/>
      <c r="X212" s="65"/>
      <c r="Y212" s="65"/>
    </row>
    <row r="213" ht="14.25" customHeight="1">
      <c r="I213" s="39"/>
      <c r="Q213" s="39"/>
      <c r="X213" s="65"/>
      <c r="Y213" s="65"/>
    </row>
    <row r="214" ht="14.25" customHeight="1">
      <c r="I214" s="39"/>
      <c r="Q214" s="39"/>
      <c r="X214" s="65"/>
      <c r="Y214" s="65"/>
    </row>
    <row r="215" ht="14.25" customHeight="1">
      <c r="I215" s="39"/>
      <c r="Q215" s="39"/>
      <c r="X215" s="65"/>
      <c r="Y215" s="65"/>
    </row>
    <row r="216" ht="14.25" customHeight="1">
      <c r="I216" s="39"/>
      <c r="Q216" s="39"/>
      <c r="X216" s="65"/>
      <c r="Y216" s="65"/>
    </row>
    <row r="217" ht="14.25" customHeight="1">
      <c r="I217" s="39"/>
      <c r="Q217" s="39"/>
      <c r="X217" s="65"/>
      <c r="Y217" s="65"/>
    </row>
    <row r="218" ht="14.25" customHeight="1">
      <c r="I218" s="39"/>
      <c r="Q218" s="39"/>
      <c r="X218" s="65"/>
      <c r="Y218" s="65"/>
    </row>
    <row r="219" ht="14.25" customHeight="1">
      <c r="I219" s="39"/>
      <c r="Q219" s="39"/>
      <c r="X219" s="65"/>
      <c r="Y219" s="65"/>
    </row>
    <row r="220" ht="14.25" customHeight="1">
      <c r="I220" s="39"/>
      <c r="Q220" s="39"/>
      <c r="X220" s="65"/>
      <c r="Y220" s="65"/>
    </row>
    <row r="221" ht="14.25" customHeight="1">
      <c r="I221" s="39"/>
      <c r="Q221" s="39"/>
      <c r="X221" s="65"/>
      <c r="Y221" s="65"/>
    </row>
    <row r="222" ht="14.25" customHeight="1">
      <c r="I222" s="39"/>
      <c r="Q222" s="39"/>
      <c r="X222" s="65"/>
      <c r="Y222" s="65"/>
    </row>
    <row r="223" ht="14.25" customHeight="1">
      <c r="I223" s="39"/>
      <c r="Q223" s="39"/>
      <c r="X223" s="65"/>
      <c r="Y223" s="65"/>
    </row>
    <row r="224" ht="14.25" customHeight="1">
      <c r="I224" s="39"/>
      <c r="Q224" s="39"/>
      <c r="X224" s="65"/>
      <c r="Y224" s="65"/>
    </row>
    <row r="225" ht="14.25" customHeight="1">
      <c r="I225" s="39"/>
      <c r="Q225" s="39"/>
      <c r="X225" s="65"/>
      <c r="Y225" s="65"/>
    </row>
    <row r="226" ht="14.25" customHeight="1">
      <c r="I226" s="39"/>
      <c r="Q226" s="39"/>
      <c r="X226" s="65"/>
      <c r="Y226" s="65"/>
    </row>
    <row r="227" ht="14.25" customHeight="1">
      <c r="I227" s="39"/>
      <c r="Q227" s="39"/>
      <c r="X227" s="65"/>
      <c r="Y227" s="65"/>
    </row>
    <row r="228" ht="14.25" customHeight="1">
      <c r="I228" s="39"/>
      <c r="Q228" s="39"/>
      <c r="X228" s="65"/>
      <c r="Y228" s="65"/>
    </row>
    <row r="229" ht="14.25" customHeight="1">
      <c r="I229" s="39"/>
      <c r="Q229" s="39"/>
      <c r="X229" s="65"/>
      <c r="Y229" s="65"/>
    </row>
    <row r="230" ht="14.25" customHeight="1">
      <c r="I230" s="39"/>
      <c r="Q230" s="39"/>
      <c r="X230" s="65"/>
      <c r="Y230" s="65"/>
    </row>
    <row r="231" ht="14.25" customHeight="1">
      <c r="I231" s="39"/>
      <c r="Q231" s="39"/>
      <c r="X231" s="65"/>
      <c r="Y231" s="65"/>
    </row>
    <row r="232" ht="14.25" customHeight="1">
      <c r="I232" s="39"/>
      <c r="Q232" s="39"/>
      <c r="X232" s="65"/>
      <c r="Y232" s="65"/>
    </row>
    <row r="233" ht="14.25" customHeight="1">
      <c r="I233" s="39"/>
      <c r="Q233" s="39"/>
      <c r="X233" s="65"/>
      <c r="Y233" s="65"/>
    </row>
    <row r="234" ht="14.25" customHeight="1">
      <c r="I234" s="39"/>
      <c r="Q234" s="39"/>
      <c r="X234" s="65"/>
      <c r="Y234" s="65"/>
    </row>
    <row r="235" ht="14.25" customHeight="1">
      <c r="I235" s="39"/>
      <c r="Q235" s="39"/>
      <c r="X235" s="65"/>
      <c r="Y235" s="65"/>
    </row>
    <row r="236" ht="14.25" customHeight="1">
      <c r="I236" s="39"/>
      <c r="Q236" s="39"/>
      <c r="X236" s="65"/>
      <c r="Y236" s="65"/>
    </row>
    <row r="237" ht="14.25" customHeight="1">
      <c r="I237" s="39"/>
      <c r="Q237" s="39"/>
      <c r="X237" s="65"/>
      <c r="Y237" s="65"/>
    </row>
    <row r="238" ht="14.25" customHeight="1">
      <c r="I238" s="39"/>
      <c r="Q238" s="39"/>
      <c r="X238" s="65"/>
      <c r="Y238" s="65"/>
    </row>
    <row r="239" ht="14.25" customHeight="1">
      <c r="I239" s="39"/>
      <c r="Q239" s="39"/>
      <c r="X239" s="65"/>
      <c r="Y239" s="65"/>
    </row>
    <row r="240" ht="14.25" customHeight="1">
      <c r="I240" s="39"/>
      <c r="Q240" s="39"/>
      <c r="X240" s="65"/>
      <c r="Y240" s="65"/>
    </row>
    <row r="241" ht="14.25" customHeight="1">
      <c r="I241" s="39"/>
      <c r="Q241" s="39"/>
      <c r="X241" s="65"/>
      <c r="Y241" s="65"/>
    </row>
    <row r="242" ht="14.25" customHeight="1">
      <c r="I242" s="39"/>
      <c r="Q242" s="39"/>
      <c r="X242" s="65"/>
      <c r="Y242" s="65"/>
    </row>
    <row r="243" ht="14.25" customHeight="1">
      <c r="I243" s="39"/>
      <c r="Q243" s="39"/>
      <c r="X243" s="65"/>
      <c r="Y243" s="65"/>
    </row>
    <row r="244" ht="14.25" customHeight="1">
      <c r="I244" s="39"/>
      <c r="Q244" s="39"/>
      <c r="X244" s="65"/>
      <c r="Y244" s="65"/>
    </row>
    <row r="245" ht="14.25" customHeight="1">
      <c r="I245" s="39"/>
      <c r="Q245" s="39"/>
      <c r="X245" s="65"/>
      <c r="Y245" s="65"/>
    </row>
    <row r="246" ht="14.25" customHeight="1">
      <c r="I246" s="39"/>
      <c r="Q246" s="39"/>
      <c r="X246" s="65"/>
      <c r="Y246" s="65"/>
    </row>
    <row r="247" ht="14.25" customHeight="1">
      <c r="I247" s="39"/>
      <c r="Q247" s="39"/>
      <c r="X247" s="65"/>
      <c r="Y247" s="65"/>
    </row>
    <row r="248" ht="14.25" customHeight="1">
      <c r="I248" s="39"/>
      <c r="Q248" s="39"/>
      <c r="X248" s="65"/>
      <c r="Y248" s="65"/>
    </row>
    <row r="249" ht="14.25" customHeight="1">
      <c r="I249" s="39"/>
      <c r="Q249" s="39"/>
      <c r="X249" s="65"/>
      <c r="Y249" s="65"/>
    </row>
    <row r="250" ht="14.25" customHeight="1">
      <c r="I250" s="39"/>
      <c r="Q250" s="39"/>
      <c r="X250" s="65"/>
      <c r="Y250" s="65"/>
    </row>
    <row r="251" ht="14.25" customHeight="1">
      <c r="I251" s="39"/>
      <c r="Q251" s="39"/>
      <c r="X251" s="65"/>
      <c r="Y251" s="65"/>
    </row>
    <row r="252" ht="14.25" customHeight="1">
      <c r="I252" s="39"/>
      <c r="Q252" s="39"/>
      <c r="X252" s="65"/>
      <c r="Y252" s="65"/>
    </row>
    <row r="253" ht="14.25" customHeight="1">
      <c r="I253" s="39"/>
      <c r="Q253" s="39"/>
      <c r="X253" s="65"/>
      <c r="Y253" s="65"/>
    </row>
    <row r="254" ht="14.25" customHeight="1">
      <c r="I254" s="39"/>
      <c r="Q254" s="39"/>
      <c r="X254" s="65"/>
      <c r="Y254" s="65"/>
    </row>
    <row r="255" ht="14.25" customHeight="1">
      <c r="I255" s="39"/>
      <c r="Q255" s="39"/>
      <c r="X255" s="65"/>
      <c r="Y255" s="65"/>
    </row>
    <row r="256" ht="14.25" customHeight="1">
      <c r="I256" s="39"/>
      <c r="Q256" s="39"/>
      <c r="X256" s="65"/>
      <c r="Y256" s="65"/>
    </row>
    <row r="257" ht="14.25" customHeight="1">
      <c r="I257" s="39"/>
      <c r="Q257" s="39"/>
      <c r="X257" s="65"/>
      <c r="Y257" s="65"/>
    </row>
    <row r="258" ht="14.25" customHeight="1">
      <c r="I258" s="39"/>
      <c r="Q258" s="39"/>
      <c r="X258" s="65"/>
      <c r="Y258" s="65"/>
    </row>
    <row r="259" ht="14.25" customHeight="1">
      <c r="I259" s="39"/>
      <c r="Q259" s="39"/>
      <c r="X259" s="65"/>
      <c r="Y259" s="65"/>
    </row>
    <row r="260" ht="14.25" customHeight="1">
      <c r="I260" s="39"/>
      <c r="Q260" s="39"/>
      <c r="X260" s="65"/>
      <c r="Y260" s="65"/>
    </row>
    <row r="261" ht="14.25" customHeight="1">
      <c r="I261" s="39"/>
      <c r="Q261" s="39"/>
      <c r="X261" s="65"/>
      <c r="Y261" s="65"/>
    </row>
    <row r="262" ht="14.25" customHeight="1">
      <c r="I262" s="39"/>
      <c r="Q262" s="39"/>
      <c r="X262" s="65"/>
      <c r="Y262" s="65"/>
    </row>
    <row r="263" ht="14.25" customHeight="1">
      <c r="I263" s="39"/>
      <c r="Q263" s="39"/>
      <c r="X263" s="65"/>
      <c r="Y263" s="65"/>
    </row>
    <row r="264" ht="14.25" customHeight="1">
      <c r="I264" s="39"/>
      <c r="Q264" s="39"/>
      <c r="X264" s="65"/>
      <c r="Y264" s="65"/>
    </row>
    <row r="265" ht="14.25" customHeight="1">
      <c r="I265" s="39"/>
      <c r="Q265" s="39"/>
      <c r="X265" s="65"/>
      <c r="Y265" s="65"/>
    </row>
    <row r="266" ht="14.25" customHeight="1">
      <c r="I266" s="39"/>
      <c r="Q266" s="39"/>
      <c r="X266" s="65"/>
      <c r="Y266" s="65"/>
    </row>
    <row r="267" ht="14.25" customHeight="1">
      <c r="I267" s="39"/>
      <c r="Q267" s="39"/>
      <c r="X267" s="65"/>
      <c r="Y267" s="65"/>
    </row>
    <row r="268" ht="14.25" customHeight="1">
      <c r="I268" s="39"/>
      <c r="Q268" s="39"/>
      <c r="X268" s="65"/>
      <c r="Y268" s="65"/>
    </row>
    <row r="269" ht="14.25" customHeight="1">
      <c r="I269" s="39"/>
      <c r="Q269" s="39"/>
      <c r="X269" s="65"/>
      <c r="Y269" s="65"/>
    </row>
    <row r="270" ht="14.25" customHeight="1">
      <c r="I270" s="39"/>
      <c r="Q270" s="39"/>
      <c r="X270" s="65"/>
      <c r="Y270" s="65"/>
    </row>
    <row r="271" ht="14.25" customHeight="1">
      <c r="I271" s="39"/>
      <c r="Q271" s="39"/>
      <c r="X271" s="65"/>
      <c r="Y271" s="65"/>
    </row>
    <row r="272" ht="14.25" customHeight="1">
      <c r="I272" s="39"/>
      <c r="Q272" s="39"/>
      <c r="X272" s="65"/>
      <c r="Y272" s="65"/>
    </row>
    <row r="273" ht="14.25" customHeight="1">
      <c r="I273" s="39"/>
      <c r="Q273" s="39"/>
      <c r="X273" s="65"/>
      <c r="Y273" s="65"/>
    </row>
    <row r="274" ht="14.25" customHeight="1">
      <c r="I274" s="39"/>
      <c r="Q274" s="39"/>
      <c r="X274" s="65"/>
      <c r="Y274" s="65"/>
    </row>
    <row r="275" ht="14.25" customHeight="1">
      <c r="I275" s="39"/>
      <c r="Q275" s="39"/>
      <c r="X275" s="65"/>
      <c r="Y275" s="65"/>
    </row>
    <row r="276" ht="14.25" customHeight="1">
      <c r="I276" s="39"/>
      <c r="Q276" s="39"/>
      <c r="X276" s="65"/>
      <c r="Y276" s="65"/>
    </row>
    <row r="277" ht="14.25" customHeight="1">
      <c r="I277" s="39"/>
      <c r="Q277" s="39"/>
      <c r="X277" s="65"/>
      <c r="Y277" s="65"/>
    </row>
    <row r="278" ht="14.25" customHeight="1">
      <c r="I278" s="39"/>
      <c r="Q278" s="39"/>
      <c r="X278" s="65"/>
      <c r="Y278" s="65"/>
    </row>
    <row r="279" ht="14.25" customHeight="1">
      <c r="I279" s="39"/>
      <c r="Q279" s="39"/>
      <c r="X279" s="65"/>
      <c r="Y279" s="65"/>
    </row>
    <row r="280" ht="14.25" customHeight="1">
      <c r="I280" s="39"/>
      <c r="Q280" s="39"/>
      <c r="X280" s="65"/>
      <c r="Y280" s="65"/>
    </row>
    <row r="281" ht="14.25" customHeight="1">
      <c r="I281" s="39"/>
      <c r="Q281" s="39"/>
      <c r="X281" s="65"/>
      <c r="Y281" s="65"/>
    </row>
    <row r="282" ht="14.25" customHeight="1">
      <c r="I282" s="39"/>
      <c r="Q282" s="39"/>
      <c r="X282" s="65"/>
      <c r="Y282" s="65"/>
    </row>
    <row r="283" ht="14.25" customHeight="1">
      <c r="I283" s="39"/>
      <c r="Q283" s="39"/>
      <c r="X283" s="65"/>
      <c r="Y283" s="65"/>
    </row>
    <row r="284" ht="14.25" customHeight="1">
      <c r="I284" s="39"/>
      <c r="Q284" s="39"/>
      <c r="X284" s="65"/>
      <c r="Y284" s="65"/>
    </row>
    <row r="285" ht="14.25" customHeight="1">
      <c r="I285" s="39"/>
      <c r="Q285" s="39"/>
      <c r="X285" s="65"/>
      <c r="Y285" s="65"/>
    </row>
    <row r="286" ht="14.25" customHeight="1">
      <c r="I286" s="39"/>
      <c r="Q286" s="39"/>
      <c r="X286" s="65"/>
      <c r="Y286" s="65"/>
    </row>
    <row r="287" ht="14.25" customHeight="1">
      <c r="I287" s="39"/>
      <c r="Q287" s="39"/>
      <c r="X287" s="65"/>
      <c r="Y287" s="65"/>
    </row>
    <row r="288" ht="14.25" customHeight="1">
      <c r="I288" s="39"/>
      <c r="Q288" s="39"/>
      <c r="X288" s="65"/>
      <c r="Y288" s="65"/>
    </row>
    <row r="289" ht="14.25" customHeight="1">
      <c r="I289" s="39"/>
      <c r="Q289" s="39"/>
      <c r="X289" s="65"/>
      <c r="Y289" s="65"/>
    </row>
    <row r="290" ht="14.25" customHeight="1">
      <c r="I290" s="39"/>
      <c r="Q290" s="39"/>
      <c r="X290" s="65"/>
      <c r="Y290" s="65"/>
    </row>
    <row r="291" ht="14.25" customHeight="1">
      <c r="I291" s="39"/>
      <c r="Q291" s="39"/>
      <c r="X291" s="65"/>
      <c r="Y291" s="65"/>
    </row>
    <row r="292" ht="14.25" customHeight="1">
      <c r="I292" s="39"/>
      <c r="Q292" s="39"/>
      <c r="X292" s="65"/>
      <c r="Y292" s="65"/>
    </row>
    <row r="293" ht="14.25" customHeight="1">
      <c r="I293" s="39"/>
      <c r="Q293" s="39"/>
      <c r="X293" s="65"/>
      <c r="Y293" s="65"/>
    </row>
    <row r="294" ht="14.25" customHeight="1">
      <c r="I294" s="39"/>
      <c r="Q294" s="39"/>
      <c r="X294" s="65"/>
      <c r="Y294" s="65"/>
    </row>
    <row r="295" ht="14.25" customHeight="1">
      <c r="I295" s="39"/>
      <c r="Q295" s="39"/>
      <c r="X295" s="65"/>
      <c r="Y295" s="65"/>
    </row>
    <row r="296" ht="14.25" customHeight="1">
      <c r="I296" s="39"/>
      <c r="Q296" s="39"/>
      <c r="X296" s="65"/>
      <c r="Y296" s="65"/>
    </row>
    <row r="297" ht="14.25" customHeight="1">
      <c r="I297" s="39"/>
      <c r="Q297" s="39"/>
      <c r="X297" s="65"/>
      <c r="Y297" s="65"/>
    </row>
    <row r="298" ht="14.25" customHeight="1">
      <c r="I298" s="39"/>
      <c r="Q298" s="39"/>
      <c r="X298" s="65"/>
      <c r="Y298" s="65"/>
    </row>
    <row r="299" ht="14.25" customHeight="1">
      <c r="I299" s="39"/>
      <c r="Q299" s="39"/>
      <c r="X299" s="65"/>
      <c r="Y299" s="65"/>
    </row>
    <row r="300" ht="14.25" customHeight="1">
      <c r="I300" s="39"/>
      <c r="Q300" s="39"/>
      <c r="X300" s="65"/>
      <c r="Y300" s="65"/>
    </row>
    <row r="301" ht="14.25" customHeight="1">
      <c r="I301" s="39"/>
      <c r="Q301" s="39"/>
      <c r="X301" s="65"/>
      <c r="Y301" s="65"/>
    </row>
    <row r="302" ht="14.25" customHeight="1">
      <c r="I302" s="39"/>
      <c r="Q302" s="39"/>
      <c r="X302" s="65"/>
      <c r="Y302" s="65"/>
    </row>
    <row r="303" ht="14.25" customHeight="1">
      <c r="I303" s="39"/>
      <c r="Q303" s="39"/>
      <c r="X303" s="65"/>
      <c r="Y303" s="65"/>
    </row>
    <row r="304" ht="14.25" customHeight="1">
      <c r="I304" s="39"/>
      <c r="Q304" s="39"/>
      <c r="X304" s="65"/>
      <c r="Y304" s="65"/>
    </row>
    <row r="305" ht="14.25" customHeight="1">
      <c r="I305" s="39"/>
      <c r="Q305" s="39"/>
      <c r="X305" s="65"/>
      <c r="Y305" s="65"/>
    </row>
    <row r="306" ht="14.25" customHeight="1">
      <c r="I306" s="39"/>
      <c r="Q306" s="39"/>
      <c r="X306" s="65"/>
      <c r="Y306" s="65"/>
    </row>
    <row r="307" ht="14.25" customHeight="1">
      <c r="I307" s="39"/>
      <c r="Q307" s="39"/>
      <c r="X307" s="65"/>
      <c r="Y307" s="65"/>
    </row>
    <row r="308" ht="14.25" customHeight="1">
      <c r="I308" s="39"/>
      <c r="Q308" s="39"/>
      <c r="X308" s="65"/>
      <c r="Y308" s="65"/>
    </row>
    <row r="309" ht="14.25" customHeight="1">
      <c r="I309" s="39"/>
      <c r="Q309" s="39"/>
      <c r="X309" s="65"/>
      <c r="Y309" s="65"/>
    </row>
    <row r="310" ht="14.25" customHeight="1">
      <c r="I310" s="39"/>
      <c r="Q310" s="39"/>
      <c r="X310" s="65"/>
      <c r="Y310" s="65"/>
    </row>
    <row r="311" ht="14.25" customHeight="1">
      <c r="I311" s="39"/>
      <c r="Q311" s="39"/>
      <c r="X311" s="65"/>
      <c r="Y311" s="65"/>
    </row>
    <row r="312" ht="14.25" customHeight="1">
      <c r="I312" s="39"/>
      <c r="Q312" s="39"/>
      <c r="X312" s="65"/>
      <c r="Y312" s="65"/>
    </row>
    <row r="313" ht="14.25" customHeight="1">
      <c r="I313" s="39"/>
      <c r="Q313" s="39"/>
      <c r="X313" s="65"/>
      <c r="Y313" s="65"/>
    </row>
    <row r="314" ht="14.25" customHeight="1">
      <c r="I314" s="39"/>
      <c r="Q314" s="39"/>
      <c r="X314" s="65"/>
      <c r="Y314" s="65"/>
    </row>
    <row r="315" ht="14.25" customHeight="1">
      <c r="I315" s="39"/>
      <c r="Q315" s="39"/>
      <c r="X315" s="65"/>
      <c r="Y315" s="65"/>
    </row>
    <row r="316" ht="14.25" customHeight="1">
      <c r="I316" s="39"/>
      <c r="Q316" s="39"/>
      <c r="X316" s="65"/>
      <c r="Y316" s="65"/>
    </row>
    <row r="317" ht="14.25" customHeight="1">
      <c r="I317" s="39"/>
      <c r="Q317" s="39"/>
      <c r="X317" s="65"/>
      <c r="Y317" s="65"/>
    </row>
    <row r="318" ht="14.25" customHeight="1">
      <c r="I318" s="39"/>
      <c r="Q318" s="39"/>
      <c r="X318" s="65"/>
      <c r="Y318" s="65"/>
    </row>
    <row r="319" ht="14.25" customHeight="1">
      <c r="I319" s="39"/>
      <c r="Q319" s="39"/>
      <c r="X319" s="65"/>
      <c r="Y319" s="65"/>
    </row>
    <row r="320" ht="14.25" customHeight="1">
      <c r="I320" s="39"/>
      <c r="Q320" s="39"/>
      <c r="X320" s="65"/>
      <c r="Y320" s="65"/>
    </row>
    <row r="321" ht="14.25" customHeight="1">
      <c r="I321" s="39"/>
      <c r="Q321" s="39"/>
      <c r="X321" s="65"/>
      <c r="Y321" s="65"/>
    </row>
    <row r="322" ht="14.25" customHeight="1">
      <c r="I322" s="39"/>
      <c r="Q322" s="39"/>
      <c r="X322" s="65"/>
      <c r="Y322" s="65"/>
    </row>
    <row r="323" ht="14.25" customHeight="1">
      <c r="I323" s="39"/>
      <c r="Q323" s="39"/>
      <c r="X323" s="65"/>
      <c r="Y323" s="65"/>
    </row>
    <row r="324" ht="14.25" customHeight="1">
      <c r="I324" s="39"/>
      <c r="Q324" s="39"/>
      <c r="X324" s="65"/>
      <c r="Y324" s="65"/>
    </row>
    <row r="325" ht="14.25" customHeight="1">
      <c r="I325" s="39"/>
      <c r="Q325" s="39"/>
      <c r="X325" s="65"/>
      <c r="Y325" s="65"/>
    </row>
    <row r="326" ht="14.25" customHeight="1">
      <c r="I326" s="39"/>
      <c r="Q326" s="39"/>
      <c r="X326" s="65"/>
      <c r="Y326" s="65"/>
    </row>
    <row r="327" ht="14.25" customHeight="1">
      <c r="I327" s="39"/>
      <c r="Q327" s="39"/>
      <c r="X327" s="65"/>
      <c r="Y327" s="65"/>
    </row>
    <row r="328" ht="14.25" customHeight="1">
      <c r="I328" s="39"/>
      <c r="Q328" s="39"/>
      <c r="X328" s="65"/>
      <c r="Y328" s="65"/>
    </row>
    <row r="329" ht="14.25" customHeight="1">
      <c r="I329" s="39"/>
      <c r="Q329" s="39"/>
      <c r="X329" s="65"/>
      <c r="Y329" s="65"/>
    </row>
    <row r="330" ht="14.25" customHeight="1">
      <c r="I330" s="39"/>
      <c r="Q330" s="39"/>
      <c r="X330" s="65"/>
      <c r="Y330" s="65"/>
    </row>
    <row r="331" ht="14.25" customHeight="1">
      <c r="I331" s="39"/>
      <c r="Q331" s="39"/>
      <c r="X331" s="65"/>
      <c r="Y331" s="65"/>
    </row>
    <row r="332" ht="14.25" customHeight="1">
      <c r="I332" s="39"/>
      <c r="Q332" s="39"/>
      <c r="X332" s="65"/>
      <c r="Y332" s="65"/>
    </row>
    <row r="333" ht="14.25" customHeight="1">
      <c r="I333" s="39"/>
      <c r="Q333" s="39"/>
      <c r="X333" s="65"/>
      <c r="Y333" s="65"/>
    </row>
    <row r="334" ht="14.25" customHeight="1">
      <c r="I334" s="39"/>
      <c r="Q334" s="39"/>
      <c r="X334" s="65"/>
      <c r="Y334" s="65"/>
    </row>
    <row r="335" ht="14.25" customHeight="1">
      <c r="I335" s="39"/>
      <c r="Q335" s="39"/>
      <c r="X335" s="65"/>
      <c r="Y335" s="65"/>
    </row>
    <row r="336" ht="14.25" customHeight="1">
      <c r="I336" s="39"/>
      <c r="Q336" s="39"/>
      <c r="X336" s="65"/>
      <c r="Y336" s="65"/>
    </row>
    <row r="337" ht="14.25" customHeight="1">
      <c r="I337" s="39"/>
      <c r="Q337" s="39"/>
      <c r="X337" s="65"/>
      <c r="Y337" s="65"/>
    </row>
    <row r="338" ht="14.25" customHeight="1">
      <c r="I338" s="39"/>
      <c r="Q338" s="39"/>
      <c r="X338" s="65"/>
      <c r="Y338" s="65"/>
    </row>
    <row r="339" ht="14.25" customHeight="1">
      <c r="I339" s="39"/>
      <c r="Q339" s="39"/>
      <c r="X339" s="65"/>
      <c r="Y339" s="65"/>
    </row>
    <row r="340" ht="14.25" customHeight="1">
      <c r="I340" s="39"/>
      <c r="Q340" s="39"/>
      <c r="X340" s="65"/>
      <c r="Y340" s="65"/>
    </row>
    <row r="341" ht="14.25" customHeight="1">
      <c r="I341" s="39"/>
      <c r="Q341" s="39"/>
      <c r="X341" s="65"/>
      <c r="Y341" s="65"/>
    </row>
    <row r="342" ht="14.25" customHeight="1">
      <c r="I342" s="39"/>
      <c r="Q342" s="39"/>
      <c r="X342" s="65"/>
      <c r="Y342" s="65"/>
    </row>
    <row r="343" ht="14.25" customHeight="1">
      <c r="I343" s="39"/>
      <c r="Q343" s="39"/>
      <c r="X343" s="65"/>
      <c r="Y343" s="65"/>
    </row>
    <row r="344" ht="14.25" customHeight="1">
      <c r="I344" s="39"/>
      <c r="Q344" s="39"/>
      <c r="X344" s="65"/>
      <c r="Y344" s="65"/>
    </row>
    <row r="345" ht="14.25" customHeight="1">
      <c r="I345" s="39"/>
      <c r="Q345" s="39"/>
      <c r="X345" s="65"/>
      <c r="Y345" s="65"/>
    </row>
    <row r="346" ht="14.25" customHeight="1">
      <c r="I346" s="39"/>
      <c r="Q346" s="39"/>
      <c r="X346" s="65"/>
      <c r="Y346" s="65"/>
    </row>
    <row r="347" ht="14.25" customHeight="1">
      <c r="I347" s="39"/>
      <c r="Q347" s="39"/>
      <c r="X347" s="65"/>
      <c r="Y347" s="65"/>
    </row>
    <row r="348" ht="14.25" customHeight="1">
      <c r="I348" s="39"/>
      <c r="Q348" s="39"/>
      <c r="X348" s="65"/>
      <c r="Y348" s="65"/>
    </row>
    <row r="349" ht="14.25" customHeight="1">
      <c r="I349" s="39"/>
      <c r="Q349" s="39"/>
      <c r="X349" s="65"/>
      <c r="Y349" s="65"/>
    </row>
    <row r="350" ht="14.25" customHeight="1">
      <c r="I350" s="39"/>
      <c r="Q350" s="39"/>
      <c r="X350" s="65"/>
      <c r="Y350" s="65"/>
    </row>
    <row r="351" ht="14.25" customHeight="1">
      <c r="I351" s="39"/>
      <c r="Q351" s="39"/>
      <c r="X351" s="65"/>
      <c r="Y351" s="65"/>
    </row>
    <row r="352" ht="14.25" customHeight="1">
      <c r="I352" s="39"/>
      <c r="Q352" s="39"/>
      <c r="X352" s="65"/>
      <c r="Y352" s="65"/>
    </row>
    <row r="353" ht="14.25" customHeight="1">
      <c r="I353" s="39"/>
      <c r="Q353" s="39"/>
      <c r="X353" s="65"/>
      <c r="Y353" s="65"/>
    </row>
    <row r="354" ht="14.25" customHeight="1">
      <c r="I354" s="39"/>
      <c r="Q354" s="39"/>
      <c r="X354" s="65"/>
      <c r="Y354" s="65"/>
    </row>
    <row r="355" ht="14.25" customHeight="1">
      <c r="I355" s="39"/>
      <c r="Q355" s="39"/>
      <c r="X355" s="65"/>
      <c r="Y355" s="65"/>
    </row>
    <row r="356" ht="14.25" customHeight="1">
      <c r="I356" s="39"/>
      <c r="Q356" s="39"/>
      <c r="X356" s="65"/>
      <c r="Y356" s="65"/>
    </row>
    <row r="357" ht="14.25" customHeight="1">
      <c r="I357" s="39"/>
      <c r="Q357" s="39"/>
      <c r="X357" s="65"/>
      <c r="Y357" s="65"/>
    </row>
    <row r="358" ht="14.25" customHeight="1">
      <c r="I358" s="39"/>
      <c r="Q358" s="39"/>
      <c r="X358" s="65"/>
      <c r="Y358" s="65"/>
    </row>
    <row r="359" ht="14.25" customHeight="1">
      <c r="I359" s="39"/>
      <c r="Q359" s="39"/>
      <c r="X359" s="65"/>
      <c r="Y359" s="65"/>
    </row>
    <row r="360" ht="14.25" customHeight="1">
      <c r="I360" s="39"/>
      <c r="Q360" s="39"/>
      <c r="X360" s="65"/>
      <c r="Y360" s="65"/>
    </row>
    <row r="361" ht="14.25" customHeight="1">
      <c r="I361" s="39"/>
      <c r="Q361" s="39"/>
      <c r="X361" s="65"/>
      <c r="Y361" s="65"/>
    </row>
    <row r="362" ht="14.25" customHeight="1">
      <c r="I362" s="39"/>
      <c r="Q362" s="39"/>
      <c r="X362" s="65"/>
      <c r="Y362" s="65"/>
    </row>
    <row r="363" ht="14.25" customHeight="1">
      <c r="I363" s="39"/>
      <c r="Q363" s="39"/>
      <c r="X363" s="65"/>
      <c r="Y363" s="65"/>
    </row>
    <row r="364" ht="14.25" customHeight="1">
      <c r="I364" s="39"/>
      <c r="Q364" s="39"/>
      <c r="X364" s="65"/>
      <c r="Y364" s="65"/>
    </row>
    <row r="365" ht="14.25" customHeight="1">
      <c r="I365" s="39"/>
      <c r="Q365" s="39"/>
      <c r="X365" s="65"/>
      <c r="Y365" s="65"/>
    </row>
    <row r="366" ht="14.25" customHeight="1">
      <c r="I366" s="39"/>
      <c r="Q366" s="39"/>
      <c r="X366" s="65"/>
      <c r="Y366" s="65"/>
    </row>
    <row r="367" ht="14.25" customHeight="1">
      <c r="I367" s="39"/>
      <c r="Q367" s="39"/>
      <c r="X367" s="65"/>
      <c r="Y367" s="65"/>
    </row>
    <row r="368" ht="14.25" customHeight="1">
      <c r="I368" s="39"/>
      <c r="Q368" s="39"/>
      <c r="X368" s="65"/>
      <c r="Y368" s="65"/>
    </row>
    <row r="369" ht="14.25" customHeight="1">
      <c r="I369" s="39"/>
      <c r="Q369" s="39"/>
      <c r="X369" s="65"/>
      <c r="Y369" s="65"/>
    </row>
    <row r="370" ht="14.25" customHeight="1">
      <c r="I370" s="39"/>
      <c r="Q370" s="39"/>
      <c r="X370" s="65"/>
      <c r="Y370" s="65"/>
    </row>
    <row r="371" ht="14.25" customHeight="1">
      <c r="I371" s="39"/>
      <c r="Q371" s="39"/>
      <c r="X371" s="65"/>
      <c r="Y371" s="65"/>
    </row>
    <row r="372" ht="14.25" customHeight="1">
      <c r="I372" s="39"/>
      <c r="Q372" s="39"/>
      <c r="X372" s="65"/>
      <c r="Y372" s="65"/>
    </row>
    <row r="373" ht="14.25" customHeight="1">
      <c r="I373" s="39"/>
      <c r="Q373" s="39"/>
      <c r="X373" s="65"/>
      <c r="Y373" s="65"/>
    </row>
    <row r="374" ht="14.25" customHeight="1">
      <c r="I374" s="39"/>
      <c r="Q374" s="39"/>
      <c r="X374" s="65"/>
      <c r="Y374" s="65"/>
    </row>
    <row r="375" ht="14.25" customHeight="1">
      <c r="I375" s="39"/>
      <c r="Q375" s="39"/>
      <c r="X375" s="65"/>
      <c r="Y375" s="65"/>
    </row>
    <row r="376" ht="14.25" customHeight="1">
      <c r="I376" s="39"/>
      <c r="Q376" s="39"/>
      <c r="X376" s="65"/>
      <c r="Y376" s="65"/>
    </row>
    <row r="377" ht="14.25" customHeight="1">
      <c r="I377" s="39"/>
      <c r="Q377" s="39"/>
      <c r="X377" s="65"/>
      <c r="Y377" s="65"/>
    </row>
    <row r="378" ht="14.25" customHeight="1">
      <c r="I378" s="39"/>
      <c r="Q378" s="39"/>
      <c r="X378" s="65"/>
      <c r="Y378" s="65"/>
    </row>
    <row r="379" ht="14.25" customHeight="1">
      <c r="I379" s="39"/>
      <c r="Q379" s="39"/>
      <c r="X379" s="65"/>
      <c r="Y379" s="65"/>
    </row>
    <row r="380" ht="14.25" customHeight="1">
      <c r="I380" s="39"/>
      <c r="Q380" s="39"/>
      <c r="X380" s="65"/>
      <c r="Y380" s="65"/>
    </row>
    <row r="381" ht="14.25" customHeight="1">
      <c r="I381" s="39"/>
      <c r="Q381" s="39"/>
      <c r="X381" s="65"/>
      <c r="Y381" s="65"/>
    </row>
    <row r="382" ht="14.25" customHeight="1">
      <c r="I382" s="39"/>
      <c r="Q382" s="39"/>
      <c r="X382" s="65"/>
      <c r="Y382" s="65"/>
    </row>
    <row r="383" ht="14.25" customHeight="1">
      <c r="I383" s="39"/>
      <c r="Q383" s="39"/>
      <c r="X383" s="65"/>
      <c r="Y383" s="65"/>
    </row>
    <row r="384" ht="14.25" customHeight="1">
      <c r="I384" s="39"/>
      <c r="Q384" s="39"/>
      <c r="X384" s="65"/>
      <c r="Y384" s="65"/>
    </row>
    <row r="385" ht="14.25" customHeight="1">
      <c r="I385" s="39"/>
      <c r="Q385" s="39"/>
      <c r="X385" s="65"/>
      <c r="Y385" s="65"/>
    </row>
    <row r="386" ht="14.25" customHeight="1">
      <c r="I386" s="39"/>
      <c r="Q386" s="39"/>
      <c r="X386" s="65"/>
      <c r="Y386" s="65"/>
    </row>
    <row r="387" ht="14.25" customHeight="1">
      <c r="I387" s="39"/>
      <c r="Q387" s="39"/>
      <c r="X387" s="65"/>
      <c r="Y387" s="65"/>
    </row>
    <row r="388" ht="14.25" customHeight="1">
      <c r="I388" s="39"/>
      <c r="Q388" s="39"/>
      <c r="X388" s="65"/>
      <c r="Y388" s="65"/>
    </row>
    <row r="389" ht="14.25" customHeight="1">
      <c r="I389" s="39"/>
      <c r="Q389" s="39"/>
      <c r="X389" s="65"/>
      <c r="Y389" s="65"/>
    </row>
    <row r="390" ht="14.25" customHeight="1">
      <c r="I390" s="39"/>
      <c r="Q390" s="39"/>
      <c r="X390" s="65"/>
      <c r="Y390" s="65"/>
    </row>
    <row r="391" ht="14.25" customHeight="1">
      <c r="I391" s="39"/>
      <c r="Q391" s="39"/>
      <c r="X391" s="65"/>
      <c r="Y391" s="65"/>
    </row>
    <row r="392" ht="14.25" customHeight="1">
      <c r="I392" s="39"/>
      <c r="Q392" s="39"/>
      <c r="X392" s="65"/>
      <c r="Y392" s="65"/>
    </row>
    <row r="393" ht="14.25" customHeight="1">
      <c r="I393" s="39"/>
      <c r="Q393" s="39"/>
      <c r="X393" s="65"/>
      <c r="Y393" s="65"/>
    </row>
    <row r="394" ht="14.25" customHeight="1">
      <c r="I394" s="39"/>
      <c r="Q394" s="39"/>
      <c r="X394" s="65"/>
      <c r="Y394" s="65"/>
    </row>
    <row r="395" ht="14.25" customHeight="1">
      <c r="I395" s="39"/>
      <c r="Q395" s="39"/>
      <c r="X395" s="65"/>
      <c r="Y395" s="65"/>
    </row>
    <row r="396" ht="14.25" customHeight="1">
      <c r="I396" s="39"/>
      <c r="Q396" s="39"/>
      <c r="X396" s="65"/>
      <c r="Y396" s="65"/>
    </row>
    <row r="397" ht="14.25" customHeight="1">
      <c r="I397" s="39"/>
      <c r="Q397" s="39"/>
      <c r="X397" s="65"/>
      <c r="Y397" s="65"/>
    </row>
    <row r="398" ht="14.25" customHeight="1">
      <c r="I398" s="39"/>
      <c r="Q398" s="39"/>
      <c r="X398" s="65"/>
      <c r="Y398" s="65"/>
    </row>
    <row r="399" ht="14.25" customHeight="1">
      <c r="I399" s="39"/>
      <c r="Q399" s="39"/>
      <c r="X399" s="65"/>
      <c r="Y399" s="65"/>
    </row>
    <row r="400" ht="14.25" customHeight="1">
      <c r="I400" s="39"/>
      <c r="Q400" s="39"/>
      <c r="X400" s="65"/>
      <c r="Y400" s="65"/>
    </row>
    <row r="401" ht="14.25" customHeight="1">
      <c r="I401" s="39"/>
      <c r="Q401" s="39"/>
      <c r="X401" s="65"/>
      <c r="Y401" s="65"/>
    </row>
    <row r="402" ht="14.25" customHeight="1">
      <c r="I402" s="39"/>
      <c r="Q402" s="39"/>
      <c r="X402" s="65"/>
      <c r="Y402" s="65"/>
    </row>
    <row r="403" ht="14.25" customHeight="1">
      <c r="I403" s="39"/>
      <c r="Q403" s="39"/>
      <c r="X403" s="65"/>
      <c r="Y403" s="65"/>
    </row>
    <row r="404" ht="14.25" customHeight="1">
      <c r="I404" s="39"/>
      <c r="Q404" s="39"/>
      <c r="X404" s="65"/>
      <c r="Y404" s="65"/>
    </row>
    <row r="405" ht="14.25" customHeight="1">
      <c r="I405" s="39"/>
      <c r="Q405" s="39"/>
      <c r="X405" s="65"/>
      <c r="Y405" s="65"/>
    </row>
    <row r="406" ht="14.25" customHeight="1">
      <c r="I406" s="39"/>
      <c r="Q406" s="39"/>
      <c r="X406" s="65"/>
      <c r="Y406" s="65"/>
    </row>
    <row r="407" ht="14.25" customHeight="1">
      <c r="I407" s="39"/>
      <c r="Q407" s="39"/>
      <c r="X407" s="65"/>
      <c r="Y407" s="65"/>
    </row>
    <row r="408" ht="14.25" customHeight="1">
      <c r="I408" s="39"/>
      <c r="Q408" s="39"/>
      <c r="X408" s="65"/>
      <c r="Y408" s="65"/>
    </row>
    <row r="409" ht="14.25" customHeight="1">
      <c r="I409" s="39"/>
      <c r="Q409" s="39"/>
      <c r="X409" s="65"/>
      <c r="Y409" s="65"/>
    </row>
    <row r="410" ht="14.25" customHeight="1">
      <c r="I410" s="39"/>
      <c r="Q410" s="39"/>
      <c r="X410" s="65"/>
      <c r="Y410" s="65"/>
    </row>
    <row r="411" ht="14.25" customHeight="1">
      <c r="I411" s="39"/>
      <c r="Q411" s="39"/>
      <c r="X411" s="65"/>
      <c r="Y411" s="65"/>
    </row>
    <row r="412" ht="14.25" customHeight="1">
      <c r="I412" s="39"/>
      <c r="Q412" s="39"/>
      <c r="X412" s="65"/>
      <c r="Y412" s="65"/>
    </row>
    <row r="413" ht="14.25" customHeight="1">
      <c r="I413" s="39"/>
      <c r="Q413" s="39"/>
      <c r="X413" s="65"/>
      <c r="Y413" s="65"/>
    </row>
    <row r="414" ht="14.25" customHeight="1">
      <c r="I414" s="39"/>
      <c r="Q414" s="39"/>
      <c r="X414" s="65"/>
      <c r="Y414" s="65"/>
    </row>
    <row r="415" ht="14.25" customHeight="1">
      <c r="I415" s="39"/>
      <c r="Q415" s="39"/>
      <c r="X415" s="65"/>
      <c r="Y415" s="65"/>
    </row>
    <row r="416" ht="14.25" customHeight="1">
      <c r="I416" s="39"/>
      <c r="Q416" s="39"/>
      <c r="X416" s="65"/>
      <c r="Y416" s="65"/>
    </row>
    <row r="417" ht="14.25" customHeight="1">
      <c r="I417" s="39"/>
      <c r="Q417" s="39"/>
      <c r="X417" s="65"/>
      <c r="Y417" s="65"/>
    </row>
    <row r="418" ht="14.25" customHeight="1">
      <c r="I418" s="39"/>
      <c r="Q418" s="39"/>
      <c r="X418" s="65"/>
      <c r="Y418" s="65"/>
    </row>
    <row r="419" ht="14.25" customHeight="1">
      <c r="I419" s="39"/>
      <c r="Q419" s="39"/>
      <c r="X419" s="65"/>
      <c r="Y419" s="65"/>
    </row>
    <row r="420" ht="14.25" customHeight="1">
      <c r="I420" s="39"/>
      <c r="Q420" s="39"/>
      <c r="X420" s="65"/>
      <c r="Y420" s="65"/>
    </row>
    <row r="421" ht="14.25" customHeight="1">
      <c r="I421" s="39"/>
      <c r="Q421" s="39"/>
      <c r="X421" s="65"/>
      <c r="Y421" s="65"/>
    </row>
    <row r="422" ht="14.25" customHeight="1">
      <c r="I422" s="39"/>
      <c r="Q422" s="39"/>
      <c r="X422" s="65"/>
      <c r="Y422" s="65"/>
    </row>
    <row r="423" ht="14.25" customHeight="1">
      <c r="I423" s="39"/>
      <c r="Q423" s="39"/>
      <c r="X423" s="65"/>
      <c r="Y423" s="65"/>
    </row>
    <row r="424" ht="14.25" customHeight="1">
      <c r="I424" s="39"/>
      <c r="Q424" s="39"/>
      <c r="X424" s="65"/>
      <c r="Y424" s="65"/>
    </row>
    <row r="425" ht="14.25" customHeight="1">
      <c r="I425" s="39"/>
      <c r="Q425" s="39"/>
      <c r="X425" s="65"/>
      <c r="Y425" s="65"/>
    </row>
    <row r="426" ht="14.25" customHeight="1">
      <c r="I426" s="39"/>
      <c r="Q426" s="39"/>
      <c r="X426" s="65"/>
      <c r="Y426" s="65"/>
    </row>
    <row r="427" ht="14.25" customHeight="1">
      <c r="I427" s="39"/>
      <c r="Q427" s="39"/>
      <c r="X427" s="65"/>
      <c r="Y427" s="65"/>
    </row>
    <row r="428" ht="14.25" customHeight="1">
      <c r="I428" s="39"/>
      <c r="Q428" s="39"/>
      <c r="X428" s="65"/>
      <c r="Y428" s="65"/>
    </row>
    <row r="429" ht="14.25" customHeight="1">
      <c r="I429" s="39"/>
      <c r="Q429" s="39"/>
      <c r="X429" s="65"/>
      <c r="Y429" s="65"/>
    </row>
    <row r="430" ht="14.25" customHeight="1">
      <c r="I430" s="39"/>
      <c r="Q430" s="39"/>
      <c r="X430" s="65"/>
      <c r="Y430" s="65"/>
    </row>
    <row r="431" ht="14.25" customHeight="1">
      <c r="I431" s="39"/>
      <c r="Q431" s="39"/>
      <c r="X431" s="65"/>
      <c r="Y431" s="65"/>
    </row>
    <row r="432" ht="14.25" customHeight="1">
      <c r="I432" s="39"/>
      <c r="Q432" s="39"/>
      <c r="X432" s="65"/>
      <c r="Y432" s="65"/>
    </row>
    <row r="433" ht="14.25" customHeight="1">
      <c r="I433" s="39"/>
      <c r="Q433" s="39"/>
      <c r="X433" s="65"/>
      <c r="Y433" s="65"/>
    </row>
    <row r="434" ht="14.25" customHeight="1">
      <c r="I434" s="39"/>
      <c r="Q434" s="39"/>
      <c r="X434" s="65"/>
      <c r="Y434" s="65"/>
    </row>
    <row r="435" ht="14.25" customHeight="1">
      <c r="I435" s="39"/>
      <c r="Q435" s="39"/>
      <c r="X435" s="65"/>
      <c r="Y435" s="65"/>
    </row>
    <row r="436" ht="14.25" customHeight="1">
      <c r="I436" s="39"/>
      <c r="Q436" s="39"/>
      <c r="X436" s="65"/>
      <c r="Y436" s="65"/>
    </row>
    <row r="437" ht="14.25" customHeight="1">
      <c r="I437" s="39"/>
      <c r="Q437" s="39"/>
      <c r="X437" s="65"/>
      <c r="Y437" s="65"/>
    </row>
    <row r="438" ht="14.25" customHeight="1">
      <c r="I438" s="39"/>
      <c r="Q438" s="39"/>
      <c r="X438" s="65"/>
      <c r="Y438" s="65"/>
    </row>
    <row r="439" ht="14.25" customHeight="1">
      <c r="I439" s="39"/>
      <c r="Q439" s="39"/>
      <c r="X439" s="65"/>
      <c r="Y439" s="65"/>
    </row>
    <row r="440" ht="14.25" customHeight="1">
      <c r="I440" s="39"/>
      <c r="Q440" s="39"/>
      <c r="X440" s="65"/>
      <c r="Y440" s="65"/>
    </row>
    <row r="441" ht="14.25" customHeight="1">
      <c r="I441" s="39"/>
      <c r="Q441" s="39"/>
      <c r="X441" s="65"/>
      <c r="Y441" s="65"/>
    </row>
    <row r="442" ht="14.25" customHeight="1">
      <c r="I442" s="39"/>
      <c r="Q442" s="39"/>
      <c r="X442" s="65"/>
      <c r="Y442" s="65"/>
    </row>
    <row r="443" ht="14.25" customHeight="1">
      <c r="I443" s="39"/>
      <c r="Q443" s="39"/>
      <c r="X443" s="65"/>
      <c r="Y443" s="65"/>
    </row>
    <row r="444" ht="14.25" customHeight="1">
      <c r="I444" s="39"/>
      <c r="Q444" s="39"/>
      <c r="X444" s="65"/>
      <c r="Y444" s="65"/>
    </row>
    <row r="445" ht="14.25" customHeight="1">
      <c r="I445" s="39"/>
      <c r="Q445" s="39"/>
      <c r="X445" s="65"/>
      <c r="Y445" s="65"/>
    </row>
    <row r="446" ht="14.25" customHeight="1">
      <c r="I446" s="39"/>
      <c r="Q446" s="39"/>
      <c r="X446" s="65"/>
      <c r="Y446" s="65"/>
    </row>
    <row r="447" ht="14.25" customHeight="1">
      <c r="I447" s="39"/>
      <c r="Q447" s="39"/>
      <c r="X447" s="65"/>
      <c r="Y447" s="65"/>
    </row>
    <row r="448" ht="14.25" customHeight="1">
      <c r="I448" s="39"/>
      <c r="Q448" s="39"/>
      <c r="X448" s="65"/>
      <c r="Y448" s="65"/>
    </row>
    <row r="449" ht="14.25" customHeight="1">
      <c r="I449" s="39"/>
      <c r="Q449" s="39"/>
      <c r="X449" s="65"/>
      <c r="Y449" s="65"/>
    </row>
    <row r="450" ht="14.25" customHeight="1">
      <c r="I450" s="39"/>
      <c r="Q450" s="39"/>
      <c r="X450" s="65"/>
      <c r="Y450" s="65"/>
    </row>
    <row r="451" ht="14.25" customHeight="1">
      <c r="I451" s="39"/>
      <c r="Q451" s="39"/>
      <c r="X451" s="65"/>
      <c r="Y451" s="65"/>
    </row>
    <row r="452" ht="14.25" customHeight="1">
      <c r="I452" s="39"/>
      <c r="Q452" s="39"/>
      <c r="X452" s="65"/>
      <c r="Y452" s="65"/>
    </row>
    <row r="453" ht="14.25" customHeight="1">
      <c r="I453" s="39"/>
      <c r="Q453" s="39"/>
      <c r="X453" s="65"/>
      <c r="Y453" s="65"/>
    </row>
    <row r="454" ht="14.25" customHeight="1">
      <c r="I454" s="39"/>
      <c r="Q454" s="39"/>
      <c r="X454" s="65"/>
      <c r="Y454" s="65"/>
    </row>
    <row r="455" ht="14.25" customHeight="1">
      <c r="I455" s="39"/>
      <c r="Q455" s="39"/>
      <c r="X455" s="65"/>
      <c r="Y455" s="65"/>
    </row>
    <row r="456" ht="14.25" customHeight="1">
      <c r="I456" s="39"/>
      <c r="Q456" s="39"/>
      <c r="X456" s="65"/>
      <c r="Y456" s="65"/>
    </row>
    <row r="457" ht="14.25" customHeight="1">
      <c r="I457" s="39"/>
      <c r="Q457" s="39"/>
      <c r="X457" s="65"/>
      <c r="Y457" s="65"/>
    </row>
    <row r="458" ht="14.25" customHeight="1">
      <c r="I458" s="39"/>
      <c r="Q458" s="39"/>
      <c r="X458" s="65"/>
      <c r="Y458" s="65"/>
    </row>
    <row r="459" ht="14.25" customHeight="1">
      <c r="I459" s="39"/>
      <c r="Q459" s="39"/>
      <c r="X459" s="65"/>
      <c r="Y459" s="65"/>
    </row>
    <row r="460" ht="14.25" customHeight="1">
      <c r="I460" s="39"/>
      <c r="Q460" s="39"/>
      <c r="X460" s="65"/>
      <c r="Y460" s="65"/>
    </row>
    <row r="461" ht="14.25" customHeight="1">
      <c r="I461" s="39"/>
      <c r="Q461" s="39"/>
      <c r="X461" s="65"/>
      <c r="Y461" s="65"/>
    </row>
    <row r="462" ht="14.25" customHeight="1">
      <c r="I462" s="39"/>
      <c r="Q462" s="39"/>
      <c r="X462" s="65"/>
      <c r="Y462" s="65"/>
    </row>
    <row r="463" ht="14.25" customHeight="1">
      <c r="I463" s="39"/>
      <c r="Q463" s="39"/>
      <c r="X463" s="65"/>
      <c r="Y463" s="65"/>
    </row>
    <row r="464" ht="14.25" customHeight="1">
      <c r="I464" s="39"/>
      <c r="Q464" s="39"/>
      <c r="X464" s="65"/>
      <c r="Y464" s="65"/>
    </row>
    <row r="465" ht="14.25" customHeight="1">
      <c r="I465" s="39"/>
      <c r="Q465" s="39"/>
      <c r="X465" s="65"/>
      <c r="Y465" s="65"/>
    </row>
    <row r="466" ht="14.25" customHeight="1">
      <c r="I466" s="39"/>
      <c r="Q466" s="39"/>
      <c r="X466" s="65"/>
      <c r="Y466" s="65"/>
    </row>
    <row r="467" ht="14.25" customHeight="1">
      <c r="I467" s="39"/>
      <c r="Q467" s="39"/>
      <c r="X467" s="65"/>
      <c r="Y467" s="65"/>
    </row>
    <row r="468" ht="14.25" customHeight="1">
      <c r="I468" s="39"/>
      <c r="Q468" s="39"/>
      <c r="X468" s="65"/>
      <c r="Y468" s="65"/>
    </row>
    <row r="469" ht="14.25" customHeight="1">
      <c r="I469" s="39"/>
      <c r="Q469" s="39"/>
      <c r="X469" s="65"/>
      <c r="Y469" s="65"/>
    </row>
    <row r="470" ht="14.25" customHeight="1">
      <c r="I470" s="39"/>
      <c r="Q470" s="39"/>
      <c r="X470" s="65"/>
      <c r="Y470" s="65"/>
    </row>
    <row r="471" ht="14.25" customHeight="1">
      <c r="I471" s="39"/>
      <c r="Q471" s="39"/>
      <c r="X471" s="65"/>
      <c r="Y471" s="65"/>
    </row>
    <row r="472" ht="14.25" customHeight="1">
      <c r="I472" s="39"/>
      <c r="Q472" s="39"/>
      <c r="X472" s="65"/>
      <c r="Y472" s="65"/>
    </row>
    <row r="473" ht="14.25" customHeight="1">
      <c r="I473" s="39"/>
      <c r="Q473" s="39"/>
      <c r="X473" s="65"/>
      <c r="Y473" s="65"/>
    </row>
    <row r="474" ht="14.25" customHeight="1">
      <c r="I474" s="39"/>
      <c r="Q474" s="39"/>
      <c r="X474" s="65"/>
      <c r="Y474" s="65"/>
    </row>
    <row r="475" ht="14.25" customHeight="1">
      <c r="I475" s="39"/>
      <c r="Q475" s="39"/>
      <c r="X475" s="65"/>
      <c r="Y475" s="65"/>
    </row>
    <row r="476" ht="14.25" customHeight="1">
      <c r="I476" s="39"/>
      <c r="Q476" s="39"/>
      <c r="X476" s="65"/>
      <c r="Y476" s="65"/>
    </row>
    <row r="477" ht="14.25" customHeight="1">
      <c r="I477" s="39"/>
      <c r="Q477" s="39"/>
      <c r="X477" s="65"/>
      <c r="Y477" s="65"/>
    </row>
    <row r="478" ht="14.25" customHeight="1">
      <c r="I478" s="39"/>
      <c r="Q478" s="39"/>
      <c r="X478" s="65"/>
      <c r="Y478" s="65"/>
    </row>
    <row r="479" ht="14.25" customHeight="1">
      <c r="I479" s="39"/>
      <c r="Q479" s="39"/>
      <c r="X479" s="65"/>
      <c r="Y479" s="65"/>
    </row>
    <row r="480" ht="14.25" customHeight="1">
      <c r="I480" s="39"/>
      <c r="Q480" s="39"/>
      <c r="X480" s="65"/>
      <c r="Y480" s="65"/>
    </row>
    <row r="481" ht="14.25" customHeight="1">
      <c r="I481" s="39"/>
      <c r="Q481" s="39"/>
      <c r="X481" s="65"/>
      <c r="Y481" s="65"/>
    </row>
    <row r="482" ht="14.25" customHeight="1">
      <c r="I482" s="39"/>
      <c r="Q482" s="39"/>
      <c r="X482" s="65"/>
      <c r="Y482" s="65"/>
    </row>
    <row r="483" ht="14.25" customHeight="1">
      <c r="I483" s="39"/>
      <c r="Q483" s="39"/>
      <c r="X483" s="65"/>
      <c r="Y483" s="65"/>
    </row>
    <row r="484" ht="14.25" customHeight="1">
      <c r="I484" s="39"/>
      <c r="Q484" s="39"/>
      <c r="X484" s="65"/>
      <c r="Y484" s="65"/>
    </row>
    <row r="485" ht="14.25" customHeight="1">
      <c r="I485" s="39"/>
      <c r="Q485" s="39"/>
      <c r="X485" s="65"/>
      <c r="Y485" s="65"/>
    </row>
    <row r="486" ht="14.25" customHeight="1">
      <c r="I486" s="39"/>
      <c r="Q486" s="39"/>
      <c r="X486" s="65"/>
      <c r="Y486" s="65"/>
    </row>
    <row r="487" ht="14.25" customHeight="1">
      <c r="I487" s="39"/>
      <c r="Q487" s="39"/>
      <c r="X487" s="65"/>
      <c r="Y487" s="65"/>
    </row>
    <row r="488" ht="14.25" customHeight="1">
      <c r="I488" s="39"/>
      <c r="Q488" s="39"/>
      <c r="X488" s="65"/>
      <c r="Y488" s="65"/>
    </row>
    <row r="489" ht="14.25" customHeight="1">
      <c r="I489" s="39"/>
      <c r="Q489" s="39"/>
      <c r="X489" s="65"/>
      <c r="Y489" s="65"/>
    </row>
    <row r="490" ht="14.25" customHeight="1">
      <c r="I490" s="39"/>
      <c r="Q490" s="39"/>
      <c r="X490" s="65"/>
      <c r="Y490" s="65"/>
    </row>
    <row r="491" ht="14.25" customHeight="1">
      <c r="I491" s="39"/>
      <c r="Q491" s="39"/>
      <c r="X491" s="65"/>
      <c r="Y491" s="65"/>
    </row>
    <row r="492" ht="14.25" customHeight="1">
      <c r="I492" s="39"/>
      <c r="Q492" s="39"/>
      <c r="X492" s="65"/>
      <c r="Y492" s="65"/>
    </row>
    <row r="493" ht="14.25" customHeight="1">
      <c r="I493" s="39"/>
      <c r="Q493" s="39"/>
      <c r="X493" s="65"/>
      <c r="Y493" s="65"/>
    </row>
    <row r="494" ht="14.25" customHeight="1">
      <c r="I494" s="39"/>
      <c r="Q494" s="39"/>
      <c r="X494" s="65"/>
      <c r="Y494" s="65"/>
    </row>
    <row r="495" ht="14.25" customHeight="1">
      <c r="I495" s="39"/>
      <c r="Q495" s="39"/>
      <c r="X495" s="65"/>
      <c r="Y495" s="65"/>
    </row>
    <row r="496" ht="14.25" customHeight="1">
      <c r="I496" s="39"/>
      <c r="Q496" s="39"/>
      <c r="X496" s="65"/>
      <c r="Y496" s="65"/>
    </row>
    <row r="497" ht="14.25" customHeight="1">
      <c r="I497" s="39"/>
      <c r="Q497" s="39"/>
      <c r="X497" s="65"/>
      <c r="Y497" s="65"/>
    </row>
    <row r="498" ht="14.25" customHeight="1">
      <c r="I498" s="39"/>
      <c r="Q498" s="39"/>
      <c r="X498" s="65"/>
      <c r="Y498" s="65"/>
    </row>
    <row r="499" ht="14.25" customHeight="1">
      <c r="I499" s="39"/>
      <c r="Q499" s="39"/>
      <c r="X499" s="65"/>
      <c r="Y499" s="65"/>
    </row>
    <row r="500" ht="14.25" customHeight="1">
      <c r="I500" s="39"/>
      <c r="Q500" s="39"/>
      <c r="X500" s="65"/>
      <c r="Y500" s="65"/>
    </row>
    <row r="501" ht="14.25" customHeight="1">
      <c r="I501" s="39"/>
      <c r="Q501" s="39"/>
      <c r="X501" s="65"/>
      <c r="Y501" s="65"/>
    </row>
    <row r="502" ht="14.25" customHeight="1">
      <c r="I502" s="39"/>
      <c r="Q502" s="39"/>
      <c r="X502" s="65"/>
      <c r="Y502" s="65"/>
    </row>
    <row r="503" ht="14.25" customHeight="1">
      <c r="I503" s="39"/>
      <c r="Q503" s="39"/>
      <c r="X503" s="65"/>
      <c r="Y503" s="65"/>
    </row>
    <row r="504" ht="14.25" customHeight="1">
      <c r="I504" s="39"/>
      <c r="Q504" s="39"/>
      <c r="X504" s="65"/>
      <c r="Y504" s="65"/>
    </row>
    <row r="505" ht="14.25" customHeight="1">
      <c r="I505" s="39"/>
      <c r="Q505" s="39"/>
      <c r="X505" s="65"/>
      <c r="Y505" s="65"/>
    </row>
    <row r="506" ht="14.25" customHeight="1">
      <c r="I506" s="39"/>
      <c r="Q506" s="39"/>
      <c r="X506" s="65"/>
      <c r="Y506" s="65"/>
    </row>
    <row r="507" ht="14.25" customHeight="1">
      <c r="I507" s="39"/>
      <c r="Q507" s="39"/>
      <c r="X507" s="65"/>
      <c r="Y507" s="65"/>
    </row>
    <row r="508" ht="14.25" customHeight="1">
      <c r="I508" s="39"/>
      <c r="Q508" s="39"/>
      <c r="X508" s="65"/>
      <c r="Y508" s="65"/>
    </row>
    <row r="509" ht="14.25" customHeight="1">
      <c r="I509" s="39"/>
      <c r="Q509" s="39"/>
      <c r="X509" s="65"/>
      <c r="Y509" s="65"/>
    </row>
    <row r="510" ht="14.25" customHeight="1">
      <c r="I510" s="39"/>
      <c r="Q510" s="39"/>
      <c r="X510" s="65"/>
      <c r="Y510" s="65"/>
    </row>
    <row r="511" ht="14.25" customHeight="1">
      <c r="I511" s="39"/>
      <c r="Q511" s="39"/>
      <c r="X511" s="65"/>
      <c r="Y511" s="65"/>
    </row>
    <row r="512" ht="14.25" customHeight="1">
      <c r="I512" s="39"/>
      <c r="Q512" s="39"/>
      <c r="X512" s="65"/>
      <c r="Y512" s="65"/>
    </row>
    <row r="513" ht="14.25" customHeight="1">
      <c r="I513" s="39"/>
      <c r="Q513" s="39"/>
      <c r="X513" s="65"/>
      <c r="Y513" s="65"/>
    </row>
    <row r="514" ht="14.25" customHeight="1">
      <c r="I514" s="39"/>
      <c r="Q514" s="39"/>
      <c r="X514" s="65"/>
      <c r="Y514" s="65"/>
    </row>
    <row r="515" ht="14.25" customHeight="1">
      <c r="I515" s="39"/>
      <c r="Q515" s="39"/>
      <c r="X515" s="65"/>
      <c r="Y515" s="65"/>
    </row>
    <row r="516" ht="14.25" customHeight="1">
      <c r="I516" s="39"/>
      <c r="Q516" s="39"/>
      <c r="X516" s="65"/>
      <c r="Y516" s="65"/>
    </row>
    <row r="517" ht="14.25" customHeight="1">
      <c r="I517" s="39"/>
      <c r="Q517" s="39"/>
      <c r="X517" s="65"/>
      <c r="Y517" s="65"/>
    </row>
    <row r="518" ht="14.25" customHeight="1">
      <c r="I518" s="39"/>
      <c r="Q518" s="39"/>
      <c r="X518" s="65"/>
      <c r="Y518" s="65"/>
    </row>
    <row r="519" ht="14.25" customHeight="1">
      <c r="I519" s="39"/>
      <c r="Q519" s="39"/>
      <c r="X519" s="65"/>
      <c r="Y519" s="65"/>
    </row>
    <row r="520" ht="14.25" customHeight="1">
      <c r="I520" s="39"/>
      <c r="Q520" s="39"/>
      <c r="X520" s="65"/>
      <c r="Y520" s="65"/>
    </row>
    <row r="521" ht="14.25" customHeight="1">
      <c r="I521" s="39"/>
      <c r="Q521" s="39"/>
      <c r="X521" s="65"/>
      <c r="Y521" s="65"/>
    </row>
    <row r="522" ht="14.25" customHeight="1">
      <c r="I522" s="39"/>
      <c r="Q522" s="39"/>
      <c r="X522" s="65"/>
      <c r="Y522" s="65"/>
    </row>
    <row r="523" ht="14.25" customHeight="1">
      <c r="I523" s="39"/>
      <c r="Q523" s="39"/>
      <c r="X523" s="65"/>
      <c r="Y523" s="65"/>
    </row>
    <row r="524" ht="14.25" customHeight="1">
      <c r="I524" s="39"/>
      <c r="Q524" s="39"/>
      <c r="X524" s="65"/>
      <c r="Y524" s="65"/>
    </row>
    <row r="525" ht="14.25" customHeight="1">
      <c r="I525" s="39"/>
      <c r="Q525" s="39"/>
      <c r="X525" s="65"/>
      <c r="Y525" s="65"/>
    </row>
    <row r="526" ht="14.25" customHeight="1">
      <c r="I526" s="39"/>
      <c r="Q526" s="39"/>
      <c r="X526" s="65"/>
      <c r="Y526" s="65"/>
    </row>
    <row r="527" ht="14.25" customHeight="1">
      <c r="I527" s="39"/>
      <c r="Q527" s="39"/>
      <c r="X527" s="65"/>
      <c r="Y527" s="65"/>
    </row>
    <row r="528" ht="14.25" customHeight="1">
      <c r="I528" s="39"/>
      <c r="Q528" s="39"/>
      <c r="X528" s="65"/>
      <c r="Y528" s="65"/>
    </row>
    <row r="529" ht="14.25" customHeight="1">
      <c r="I529" s="39"/>
      <c r="Q529" s="39"/>
      <c r="X529" s="65"/>
      <c r="Y529" s="65"/>
    </row>
    <row r="530" ht="14.25" customHeight="1">
      <c r="I530" s="39"/>
      <c r="Q530" s="39"/>
      <c r="X530" s="65"/>
      <c r="Y530" s="65"/>
    </row>
    <row r="531" ht="14.25" customHeight="1">
      <c r="I531" s="39"/>
      <c r="Q531" s="39"/>
      <c r="X531" s="65"/>
      <c r="Y531" s="65"/>
    </row>
    <row r="532" ht="14.25" customHeight="1">
      <c r="I532" s="39"/>
      <c r="Q532" s="39"/>
      <c r="X532" s="65"/>
      <c r="Y532" s="65"/>
    </row>
    <row r="533" ht="14.25" customHeight="1">
      <c r="I533" s="39"/>
      <c r="Q533" s="39"/>
      <c r="X533" s="65"/>
      <c r="Y533" s="65"/>
    </row>
    <row r="534" ht="14.25" customHeight="1">
      <c r="I534" s="39"/>
      <c r="Q534" s="39"/>
      <c r="X534" s="65"/>
      <c r="Y534" s="65"/>
    </row>
    <row r="535" ht="14.25" customHeight="1">
      <c r="I535" s="39"/>
      <c r="Q535" s="39"/>
      <c r="X535" s="65"/>
      <c r="Y535" s="65"/>
    </row>
    <row r="536" ht="14.25" customHeight="1">
      <c r="I536" s="39"/>
      <c r="Q536" s="39"/>
      <c r="X536" s="65"/>
      <c r="Y536" s="65"/>
    </row>
    <row r="537" ht="14.25" customHeight="1">
      <c r="I537" s="39"/>
      <c r="Q537" s="39"/>
      <c r="X537" s="65"/>
      <c r="Y537" s="65"/>
    </row>
    <row r="538" ht="14.25" customHeight="1">
      <c r="I538" s="39"/>
      <c r="Q538" s="39"/>
      <c r="X538" s="65"/>
      <c r="Y538" s="65"/>
    </row>
    <row r="539" ht="14.25" customHeight="1">
      <c r="I539" s="39"/>
      <c r="Q539" s="39"/>
      <c r="X539" s="65"/>
      <c r="Y539" s="65"/>
    </row>
    <row r="540" ht="14.25" customHeight="1">
      <c r="I540" s="39"/>
      <c r="Q540" s="39"/>
      <c r="X540" s="65"/>
      <c r="Y540" s="65"/>
    </row>
    <row r="541" ht="14.25" customHeight="1">
      <c r="I541" s="39"/>
      <c r="Q541" s="39"/>
      <c r="X541" s="65"/>
      <c r="Y541" s="65"/>
    </row>
    <row r="542" ht="14.25" customHeight="1">
      <c r="I542" s="39"/>
      <c r="Q542" s="39"/>
      <c r="X542" s="65"/>
      <c r="Y542" s="65"/>
    </row>
    <row r="543" ht="14.25" customHeight="1">
      <c r="I543" s="39"/>
      <c r="Q543" s="39"/>
      <c r="X543" s="65"/>
      <c r="Y543" s="65"/>
    </row>
    <row r="544" ht="14.25" customHeight="1">
      <c r="I544" s="39"/>
      <c r="Q544" s="39"/>
      <c r="X544" s="65"/>
      <c r="Y544" s="65"/>
    </row>
    <row r="545" ht="14.25" customHeight="1">
      <c r="I545" s="39"/>
      <c r="Q545" s="39"/>
      <c r="X545" s="65"/>
      <c r="Y545" s="65"/>
    </row>
    <row r="546" ht="14.25" customHeight="1">
      <c r="I546" s="39"/>
      <c r="Q546" s="39"/>
      <c r="X546" s="65"/>
      <c r="Y546" s="65"/>
    </row>
    <row r="547" ht="14.25" customHeight="1">
      <c r="I547" s="39"/>
      <c r="Q547" s="39"/>
      <c r="X547" s="65"/>
      <c r="Y547" s="65"/>
    </row>
    <row r="548" ht="14.25" customHeight="1">
      <c r="I548" s="39"/>
      <c r="Q548" s="39"/>
      <c r="X548" s="65"/>
      <c r="Y548" s="65"/>
    </row>
    <row r="549" ht="14.25" customHeight="1">
      <c r="I549" s="39"/>
      <c r="Q549" s="39"/>
      <c r="X549" s="65"/>
      <c r="Y549" s="65"/>
    </row>
    <row r="550" ht="14.25" customHeight="1">
      <c r="I550" s="39"/>
      <c r="Q550" s="39"/>
      <c r="X550" s="65"/>
      <c r="Y550" s="65"/>
    </row>
    <row r="551" ht="14.25" customHeight="1">
      <c r="I551" s="39"/>
      <c r="Q551" s="39"/>
      <c r="X551" s="65"/>
      <c r="Y551" s="65"/>
    </row>
    <row r="552" ht="14.25" customHeight="1">
      <c r="I552" s="39"/>
      <c r="Q552" s="39"/>
      <c r="X552" s="65"/>
      <c r="Y552" s="65"/>
    </row>
    <row r="553" ht="14.25" customHeight="1">
      <c r="I553" s="39"/>
      <c r="Q553" s="39"/>
      <c r="X553" s="65"/>
      <c r="Y553" s="65"/>
    </row>
    <row r="554" ht="14.25" customHeight="1">
      <c r="I554" s="39"/>
      <c r="Q554" s="39"/>
      <c r="X554" s="65"/>
      <c r="Y554" s="65"/>
    </row>
    <row r="555" ht="14.25" customHeight="1">
      <c r="I555" s="39"/>
      <c r="Q555" s="39"/>
      <c r="X555" s="65"/>
      <c r="Y555" s="65"/>
    </row>
    <row r="556" ht="14.25" customHeight="1">
      <c r="I556" s="39"/>
      <c r="Q556" s="39"/>
      <c r="X556" s="65"/>
      <c r="Y556" s="65"/>
    </row>
    <row r="557" ht="14.25" customHeight="1">
      <c r="I557" s="39"/>
      <c r="Q557" s="39"/>
      <c r="X557" s="65"/>
      <c r="Y557" s="65"/>
    </row>
    <row r="558" ht="14.25" customHeight="1">
      <c r="I558" s="39"/>
      <c r="Q558" s="39"/>
      <c r="X558" s="65"/>
      <c r="Y558" s="65"/>
    </row>
    <row r="559" ht="14.25" customHeight="1">
      <c r="I559" s="39"/>
      <c r="Q559" s="39"/>
      <c r="X559" s="65"/>
      <c r="Y559" s="65"/>
    </row>
    <row r="560" ht="14.25" customHeight="1">
      <c r="I560" s="39"/>
      <c r="Q560" s="39"/>
      <c r="X560" s="65"/>
      <c r="Y560" s="65"/>
    </row>
    <row r="561" ht="14.25" customHeight="1">
      <c r="I561" s="39"/>
      <c r="Q561" s="39"/>
      <c r="X561" s="65"/>
      <c r="Y561" s="65"/>
    </row>
    <row r="562" ht="14.25" customHeight="1">
      <c r="I562" s="39"/>
      <c r="Q562" s="39"/>
      <c r="X562" s="65"/>
      <c r="Y562" s="65"/>
    </row>
    <row r="563" ht="14.25" customHeight="1">
      <c r="I563" s="39"/>
      <c r="Q563" s="39"/>
      <c r="X563" s="65"/>
      <c r="Y563" s="65"/>
    </row>
    <row r="564" ht="14.25" customHeight="1">
      <c r="I564" s="39"/>
      <c r="Q564" s="39"/>
      <c r="X564" s="65"/>
      <c r="Y564" s="65"/>
    </row>
    <row r="565" ht="14.25" customHeight="1">
      <c r="I565" s="39"/>
      <c r="Q565" s="39"/>
      <c r="X565" s="65"/>
      <c r="Y565" s="65"/>
    </row>
    <row r="566" ht="14.25" customHeight="1">
      <c r="I566" s="39"/>
      <c r="Q566" s="39"/>
      <c r="X566" s="65"/>
      <c r="Y566" s="65"/>
    </row>
    <row r="567" ht="14.25" customHeight="1">
      <c r="I567" s="39"/>
      <c r="Q567" s="39"/>
      <c r="X567" s="65"/>
      <c r="Y567" s="65"/>
    </row>
    <row r="568" ht="14.25" customHeight="1">
      <c r="I568" s="39"/>
      <c r="Q568" s="39"/>
      <c r="X568" s="65"/>
      <c r="Y568" s="65"/>
    </row>
    <row r="569" ht="14.25" customHeight="1">
      <c r="I569" s="39"/>
      <c r="Q569" s="39"/>
      <c r="X569" s="65"/>
      <c r="Y569" s="65"/>
    </row>
    <row r="570" ht="14.25" customHeight="1">
      <c r="I570" s="39"/>
      <c r="Q570" s="39"/>
      <c r="X570" s="65"/>
      <c r="Y570" s="65"/>
    </row>
    <row r="571" ht="14.25" customHeight="1">
      <c r="I571" s="39"/>
      <c r="Q571" s="39"/>
      <c r="X571" s="65"/>
      <c r="Y571" s="65"/>
    </row>
    <row r="572" ht="14.25" customHeight="1">
      <c r="I572" s="39"/>
      <c r="Q572" s="39"/>
      <c r="X572" s="65"/>
      <c r="Y572" s="65"/>
    </row>
    <row r="573" ht="14.25" customHeight="1">
      <c r="I573" s="39"/>
      <c r="Q573" s="39"/>
      <c r="X573" s="65"/>
      <c r="Y573" s="65"/>
    </row>
    <row r="574" ht="14.25" customHeight="1">
      <c r="I574" s="39"/>
      <c r="Q574" s="39"/>
      <c r="X574" s="65"/>
      <c r="Y574" s="65"/>
    </row>
    <row r="575" ht="14.25" customHeight="1">
      <c r="I575" s="39"/>
      <c r="Q575" s="39"/>
      <c r="X575" s="65"/>
      <c r="Y575" s="65"/>
    </row>
    <row r="576" ht="14.25" customHeight="1">
      <c r="I576" s="39"/>
      <c r="Q576" s="39"/>
      <c r="X576" s="65"/>
      <c r="Y576" s="65"/>
    </row>
    <row r="577" ht="14.25" customHeight="1">
      <c r="I577" s="39"/>
      <c r="Q577" s="39"/>
      <c r="X577" s="65"/>
      <c r="Y577" s="65"/>
    </row>
    <row r="578" ht="14.25" customHeight="1">
      <c r="I578" s="39"/>
      <c r="Q578" s="39"/>
      <c r="X578" s="65"/>
      <c r="Y578" s="65"/>
    </row>
    <row r="579" ht="14.25" customHeight="1">
      <c r="I579" s="39"/>
      <c r="Q579" s="39"/>
      <c r="X579" s="65"/>
      <c r="Y579" s="65"/>
    </row>
    <row r="580" ht="14.25" customHeight="1">
      <c r="I580" s="39"/>
      <c r="Q580" s="39"/>
      <c r="X580" s="65"/>
      <c r="Y580" s="65"/>
    </row>
    <row r="581" ht="14.25" customHeight="1">
      <c r="I581" s="39"/>
      <c r="Q581" s="39"/>
      <c r="X581" s="65"/>
      <c r="Y581" s="65"/>
    </row>
    <row r="582" ht="14.25" customHeight="1">
      <c r="I582" s="39"/>
      <c r="Q582" s="39"/>
      <c r="X582" s="65"/>
      <c r="Y582" s="65"/>
    </row>
    <row r="583" ht="14.25" customHeight="1">
      <c r="I583" s="39"/>
      <c r="Q583" s="39"/>
      <c r="X583" s="65"/>
      <c r="Y583" s="65"/>
    </row>
    <row r="584" ht="14.25" customHeight="1">
      <c r="I584" s="39"/>
      <c r="Q584" s="39"/>
      <c r="X584" s="65"/>
      <c r="Y584" s="65"/>
    </row>
    <row r="585" ht="14.25" customHeight="1">
      <c r="I585" s="39"/>
      <c r="Q585" s="39"/>
      <c r="X585" s="65"/>
      <c r="Y585" s="65"/>
    </row>
    <row r="586" ht="14.25" customHeight="1">
      <c r="I586" s="39"/>
      <c r="Q586" s="39"/>
      <c r="X586" s="65"/>
      <c r="Y586" s="65"/>
    </row>
    <row r="587" ht="14.25" customHeight="1">
      <c r="I587" s="39"/>
      <c r="Q587" s="39"/>
      <c r="X587" s="65"/>
      <c r="Y587" s="65"/>
    </row>
    <row r="588" ht="14.25" customHeight="1">
      <c r="I588" s="39"/>
      <c r="Q588" s="39"/>
      <c r="X588" s="65"/>
      <c r="Y588" s="65"/>
    </row>
    <row r="589" ht="14.25" customHeight="1">
      <c r="I589" s="39"/>
      <c r="Q589" s="39"/>
      <c r="X589" s="65"/>
      <c r="Y589" s="65"/>
    </row>
    <row r="590" ht="14.25" customHeight="1">
      <c r="I590" s="39"/>
      <c r="Q590" s="39"/>
      <c r="X590" s="65"/>
      <c r="Y590" s="65"/>
    </row>
    <row r="591" ht="14.25" customHeight="1">
      <c r="I591" s="39"/>
      <c r="Q591" s="39"/>
      <c r="X591" s="65"/>
      <c r="Y591" s="65"/>
    </row>
    <row r="592" ht="14.25" customHeight="1">
      <c r="I592" s="39"/>
      <c r="Q592" s="39"/>
      <c r="X592" s="65"/>
      <c r="Y592" s="65"/>
    </row>
    <row r="593" ht="14.25" customHeight="1">
      <c r="I593" s="39"/>
      <c r="Q593" s="39"/>
      <c r="X593" s="65"/>
      <c r="Y593" s="65"/>
    </row>
    <row r="594" ht="14.25" customHeight="1">
      <c r="I594" s="39"/>
      <c r="Q594" s="39"/>
      <c r="X594" s="65"/>
      <c r="Y594" s="65"/>
    </row>
    <row r="595" ht="14.25" customHeight="1">
      <c r="I595" s="39"/>
      <c r="Q595" s="39"/>
      <c r="X595" s="65"/>
      <c r="Y595" s="65"/>
    </row>
    <row r="596" ht="14.25" customHeight="1">
      <c r="I596" s="39"/>
      <c r="Q596" s="39"/>
      <c r="X596" s="65"/>
      <c r="Y596" s="65"/>
    </row>
    <row r="597" ht="14.25" customHeight="1">
      <c r="I597" s="39"/>
      <c r="Q597" s="39"/>
      <c r="X597" s="65"/>
      <c r="Y597" s="65"/>
    </row>
    <row r="598" ht="14.25" customHeight="1">
      <c r="I598" s="39"/>
      <c r="Q598" s="39"/>
      <c r="X598" s="65"/>
      <c r="Y598" s="65"/>
    </row>
    <row r="599" ht="14.25" customHeight="1">
      <c r="I599" s="39"/>
      <c r="Q599" s="39"/>
      <c r="X599" s="65"/>
      <c r="Y599" s="65"/>
    </row>
    <row r="600" ht="14.25" customHeight="1">
      <c r="I600" s="39"/>
      <c r="Q600" s="39"/>
      <c r="X600" s="65"/>
      <c r="Y600" s="65"/>
    </row>
    <row r="601" ht="14.25" customHeight="1">
      <c r="I601" s="39"/>
      <c r="Q601" s="39"/>
      <c r="X601" s="65"/>
      <c r="Y601" s="65"/>
    </row>
    <row r="602" ht="14.25" customHeight="1">
      <c r="I602" s="39"/>
      <c r="Q602" s="39"/>
      <c r="X602" s="65"/>
      <c r="Y602" s="65"/>
    </row>
    <row r="603" ht="14.25" customHeight="1">
      <c r="I603" s="39"/>
      <c r="Q603" s="39"/>
      <c r="X603" s="65"/>
      <c r="Y603" s="65"/>
    </row>
    <row r="604" ht="14.25" customHeight="1">
      <c r="I604" s="39"/>
      <c r="Q604" s="39"/>
      <c r="X604" s="65"/>
      <c r="Y604" s="65"/>
    </row>
    <row r="605" ht="14.25" customHeight="1">
      <c r="I605" s="39"/>
      <c r="Q605" s="39"/>
      <c r="X605" s="65"/>
      <c r="Y605" s="65"/>
    </row>
    <row r="606" ht="14.25" customHeight="1">
      <c r="I606" s="39"/>
      <c r="Q606" s="39"/>
      <c r="X606" s="65"/>
      <c r="Y606" s="65"/>
    </row>
    <row r="607" ht="14.25" customHeight="1">
      <c r="I607" s="39"/>
      <c r="Q607" s="39"/>
      <c r="X607" s="65"/>
      <c r="Y607" s="65"/>
    </row>
    <row r="608" ht="14.25" customHeight="1">
      <c r="I608" s="39"/>
      <c r="Q608" s="39"/>
      <c r="X608" s="65"/>
      <c r="Y608" s="65"/>
    </row>
    <row r="609" ht="14.25" customHeight="1">
      <c r="I609" s="39"/>
      <c r="Q609" s="39"/>
      <c r="X609" s="65"/>
      <c r="Y609" s="65"/>
    </row>
    <row r="610" ht="14.25" customHeight="1">
      <c r="I610" s="39"/>
      <c r="Q610" s="39"/>
      <c r="X610" s="65"/>
      <c r="Y610" s="65"/>
    </row>
    <row r="611" ht="14.25" customHeight="1">
      <c r="I611" s="39"/>
      <c r="Q611" s="39"/>
      <c r="X611" s="65"/>
      <c r="Y611" s="65"/>
    </row>
    <row r="612" ht="14.25" customHeight="1">
      <c r="I612" s="39"/>
      <c r="Q612" s="39"/>
      <c r="X612" s="65"/>
      <c r="Y612" s="65"/>
    </row>
    <row r="613" ht="14.25" customHeight="1">
      <c r="I613" s="39"/>
      <c r="Q613" s="39"/>
      <c r="X613" s="65"/>
      <c r="Y613" s="65"/>
    </row>
    <row r="614" ht="14.25" customHeight="1">
      <c r="I614" s="39"/>
      <c r="Q614" s="39"/>
      <c r="X614" s="65"/>
      <c r="Y614" s="65"/>
    </row>
    <row r="615" ht="14.25" customHeight="1">
      <c r="I615" s="39"/>
      <c r="Q615" s="39"/>
      <c r="X615" s="65"/>
      <c r="Y615" s="65"/>
    </row>
    <row r="616" ht="14.25" customHeight="1">
      <c r="I616" s="39"/>
      <c r="Q616" s="39"/>
      <c r="X616" s="65"/>
      <c r="Y616" s="65"/>
    </row>
    <row r="617" ht="14.25" customHeight="1">
      <c r="I617" s="39"/>
      <c r="Q617" s="39"/>
      <c r="X617" s="65"/>
      <c r="Y617" s="65"/>
    </row>
    <row r="618" ht="14.25" customHeight="1">
      <c r="I618" s="39"/>
      <c r="Q618" s="39"/>
      <c r="X618" s="65"/>
      <c r="Y618" s="65"/>
    </row>
    <row r="619" ht="14.25" customHeight="1">
      <c r="I619" s="39"/>
      <c r="Q619" s="39"/>
      <c r="X619" s="65"/>
      <c r="Y619" s="65"/>
    </row>
    <row r="620" ht="14.25" customHeight="1">
      <c r="I620" s="39"/>
      <c r="Q620" s="39"/>
      <c r="X620" s="65"/>
      <c r="Y620" s="65"/>
    </row>
    <row r="621" ht="14.25" customHeight="1">
      <c r="I621" s="39"/>
      <c r="Q621" s="39"/>
      <c r="X621" s="65"/>
      <c r="Y621" s="65"/>
    </row>
    <row r="622" ht="14.25" customHeight="1">
      <c r="I622" s="39"/>
      <c r="Q622" s="39"/>
      <c r="X622" s="65"/>
      <c r="Y622" s="65"/>
    </row>
    <row r="623" ht="14.25" customHeight="1">
      <c r="I623" s="39"/>
      <c r="Q623" s="39"/>
      <c r="X623" s="65"/>
      <c r="Y623" s="65"/>
    </row>
    <row r="624" ht="14.25" customHeight="1">
      <c r="I624" s="39"/>
      <c r="Q624" s="39"/>
      <c r="X624" s="65"/>
      <c r="Y624" s="65"/>
    </row>
    <row r="625" ht="14.25" customHeight="1">
      <c r="I625" s="39"/>
      <c r="Q625" s="39"/>
      <c r="X625" s="65"/>
      <c r="Y625" s="65"/>
    </row>
    <row r="626" ht="14.25" customHeight="1">
      <c r="I626" s="39"/>
      <c r="Q626" s="39"/>
      <c r="X626" s="65"/>
      <c r="Y626" s="65"/>
    </row>
    <row r="627" ht="14.25" customHeight="1">
      <c r="I627" s="39"/>
      <c r="Q627" s="39"/>
      <c r="X627" s="65"/>
      <c r="Y627" s="65"/>
    </row>
    <row r="628" ht="14.25" customHeight="1">
      <c r="I628" s="39"/>
      <c r="Q628" s="39"/>
      <c r="X628" s="65"/>
      <c r="Y628" s="65"/>
    </row>
    <row r="629" ht="14.25" customHeight="1">
      <c r="I629" s="39"/>
      <c r="Q629" s="39"/>
      <c r="X629" s="65"/>
      <c r="Y629" s="65"/>
    </row>
    <row r="630" ht="14.25" customHeight="1">
      <c r="I630" s="39"/>
      <c r="Q630" s="39"/>
      <c r="X630" s="65"/>
      <c r="Y630" s="65"/>
    </row>
    <row r="631" ht="14.25" customHeight="1">
      <c r="I631" s="39"/>
      <c r="Q631" s="39"/>
      <c r="X631" s="65"/>
      <c r="Y631" s="65"/>
    </row>
    <row r="632" ht="14.25" customHeight="1">
      <c r="I632" s="39"/>
      <c r="Q632" s="39"/>
      <c r="X632" s="65"/>
      <c r="Y632" s="65"/>
    </row>
    <row r="633" ht="14.25" customHeight="1">
      <c r="I633" s="39"/>
      <c r="Q633" s="39"/>
      <c r="X633" s="65"/>
      <c r="Y633" s="65"/>
    </row>
    <row r="634" ht="14.25" customHeight="1">
      <c r="I634" s="39"/>
      <c r="Q634" s="39"/>
      <c r="X634" s="65"/>
      <c r="Y634" s="65"/>
    </row>
    <row r="635" ht="14.25" customHeight="1">
      <c r="I635" s="39"/>
      <c r="Q635" s="39"/>
      <c r="X635" s="65"/>
      <c r="Y635" s="65"/>
    </row>
    <row r="636" ht="14.25" customHeight="1">
      <c r="I636" s="39"/>
      <c r="Q636" s="39"/>
      <c r="X636" s="65"/>
      <c r="Y636" s="65"/>
    </row>
    <row r="637" ht="14.25" customHeight="1">
      <c r="I637" s="39"/>
      <c r="Q637" s="39"/>
      <c r="X637" s="65"/>
      <c r="Y637" s="65"/>
    </row>
    <row r="638" ht="14.25" customHeight="1">
      <c r="I638" s="39"/>
      <c r="Q638" s="39"/>
      <c r="X638" s="65"/>
      <c r="Y638" s="65"/>
    </row>
    <row r="639" ht="14.25" customHeight="1">
      <c r="I639" s="39"/>
      <c r="Q639" s="39"/>
      <c r="X639" s="65"/>
      <c r="Y639" s="65"/>
    </row>
    <row r="640" ht="14.25" customHeight="1">
      <c r="I640" s="39"/>
      <c r="Q640" s="39"/>
      <c r="X640" s="65"/>
      <c r="Y640" s="65"/>
    </row>
    <row r="641" ht="14.25" customHeight="1">
      <c r="I641" s="39"/>
      <c r="Q641" s="39"/>
      <c r="X641" s="65"/>
      <c r="Y641" s="65"/>
    </row>
    <row r="642" ht="14.25" customHeight="1">
      <c r="I642" s="39"/>
      <c r="Q642" s="39"/>
      <c r="X642" s="65"/>
      <c r="Y642" s="65"/>
    </row>
    <row r="643" ht="14.25" customHeight="1">
      <c r="I643" s="39"/>
      <c r="Q643" s="39"/>
      <c r="X643" s="65"/>
      <c r="Y643" s="65"/>
    </row>
    <row r="644" ht="14.25" customHeight="1">
      <c r="I644" s="39"/>
      <c r="Q644" s="39"/>
      <c r="X644" s="65"/>
      <c r="Y644" s="65"/>
    </row>
    <row r="645" ht="14.25" customHeight="1">
      <c r="I645" s="39"/>
      <c r="Q645" s="39"/>
      <c r="X645" s="65"/>
      <c r="Y645" s="65"/>
    </row>
    <row r="646" ht="14.25" customHeight="1">
      <c r="I646" s="39"/>
      <c r="Q646" s="39"/>
      <c r="X646" s="65"/>
      <c r="Y646" s="65"/>
    </row>
    <row r="647" ht="14.25" customHeight="1">
      <c r="I647" s="39"/>
      <c r="Q647" s="39"/>
      <c r="X647" s="65"/>
      <c r="Y647" s="65"/>
    </row>
    <row r="648" ht="14.25" customHeight="1">
      <c r="I648" s="39"/>
      <c r="Q648" s="39"/>
      <c r="X648" s="65"/>
      <c r="Y648" s="65"/>
    </row>
    <row r="649" ht="14.25" customHeight="1">
      <c r="I649" s="39"/>
      <c r="Q649" s="39"/>
      <c r="X649" s="65"/>
      <c r="Y649" s="65"/>
    </row>
    <row r="650" ht="14.25" customHeight="1">
      <c r="I650" s="39"/>
      <c r="Q650" s="39"/>
      <c r="X650" s="65"/>
      <c r="Y650" s="65"/>
    </row>
    <row r="651" ht="14.25" customHeight="1">
      <c r="I651" s="39"/>
      <c r="Q651" s="39"/>
      <c r="X651" s="65"/>
      <c r="Y651" s="65"/>
    </row>
    <row r="652" ht="14.25" customHeight="1">
      <c r="I652" s="39"/>
      <c r="Q652" s="39"/>
      <c r="X652" s="65"/>
      <c r="Y652" s="65"/>
    </row>
    <row r="653" ht="14.25" customHeight="1">
      <c r="I653" s="39"/>
      <c r="Q653" s="39"/>
      <c r="X653" s="65"/>
      <c r="Y653" s="65"/>
    </row>
    <row r="654" ht="14.25" customHeight="1">
      <c r="I654" s="39"/>
      <c r="Q654" s="39"/>
      <c r="X654" s="65"/>
      <c r="Y654" s="65"/>
    </row>
    <row r="655" ht="14.25" customHeight="1">
      <c r="I655" s="39"/>
      <c r="Q655" s="39"/>
      <c r="X655" s="65"/>
      <c r="Y655" s="65"/>
    </row>
    <row r="656" ht="14.25" customHeight="1">
      <c r="I656" s="39"/>
      <c r="Q656" s="39"/>
      <c r="X656" s="65"/>
      <c r="Y656" s="65"/>
    </row>
    <row r="657" ht="14.25" customHeight="1">
      <c r="I657" s="39"/>
      <c r="Q657" s="39"/>
      <c r="X657" s="65"/>
      <c r="Y657" s="65"/>
    </row>
    <row r="658" ht="14.25" customHeight="1">
      <c r="I658" s="39"/>
      <c r="Q658" s="39"/>
      <c r="X658" s="65"/>
      <c r="Y658" s="65"/>
    </row>
    <row r="659" ht="14.25" customHeight="1">
      <c r="I659" s="39"/>
      <c r="Q659" s="39"/>
      <c r="X659" s="65"/>
      <c r="Y659" s="65"/>
    </row>
    <row r="660" ht="14.25" customHeight="1">
      <c r="I660" s="39"/>
      <c r="Q660" s="39"/>
      <c r="X660" s="65"/>
      <c r="Y660" s="65"/>
    </row>
    <row r="661" ht="14.25" customHeight="1">
      <c r="I661" s="39"/>
      <c r="Q661" s="39"/>
      <c r="X661" s="65"/>
      <c r="Y661" s="65"/>
    </row>
    <row r="662" ht="14.25" customHeight="1">
      <c r="I662" s="39"/>
      <c r="Q662" s="39"/>
      <c r="X662" s="65"/>
      <c r="Y662" s="65"/>
    </row>
    <row r="663" ht="14.25" customHeight="1">
      <c r="I663" s="39"/>
      <c r="Q663" s="39"/>
      <c r="X663" s="65"/>
      <c r="Y663" s="65"/>
    </row>
    <row r="664" ht="14.25" customHeight="1">
      <c r="I664" s="39"/>
      <c r="Q664" s="39"/>
      <c r="X664" s="65"/>
      <c r="Y664" s="65"/>
    </row>
    <row r="665" ht="14.25" customHeight="1">
      <c r="I665" s="39"/>
      <c r="Q665" s="39"/>
      <c r="X665" s="65"/>
      <c r="Y665" s="65"/>
    </row>
    <row r="666" ht="14.25" customHeight="1">
      <c r="I666" s="39"/>
      <c r="Q666" s="39"/>
      <c r="X666" s="65"/>
      <c r="Y666" s="65"/>
    </row>
    <row r="667" ht="14.25" customHeight="1">
      <c r="I667" s="39"/>
      <c r="Q667" s="39"/>
      <c r="X667" s="65"/>
      <c r="Y667" s="65"/>
    </row>
    <row r="668" ht="14.25" customHeight="1">
      <c r="I668" s="39"/>
      <c r="Q668" s="39"/>
      <c r="X668" s="65"/>
      <c r="Y668" s="65"/>
    </row>
    <row r="669" ht="14.25" customHeight="1">
      <c r="I669" s="39"/>
      <c r="Q669" s="39"/>
      <c r="X669" s="65"/>
      <c r="Y669" s="65"/>
    </row>
    <row r="670" ht="14.25" customHeight="1">
      <c r="I670" s="39"/>
      <c r="Q670" s="39"/>
      <c r="X670" s="65"/>
      <c r="Y670" s="65"/>
    </row>
    <row r="671" ht="14.25" customHeight="1">
      <c r="I671" s="39"/>
      <c r="Q671" s="39"/>
      <c r="X671" s="65"/>
      <c r="Y671" s="65"/>
    </row>
    <row r="672" ht="14.25" customHeight="1">
      <c r="I672" s="39"/>
      <c r="Q672" s="39"/>
      <c r="X672" s="65"/>
      <c r="Y672" s="65"/>
    </row>
    <row r="673" ht="14.25" customHeight="1">
      <c r="I673" s="39"/>
      <c r="Q673" s="39"/>
      <c r="X673" s="65"/>
      <c r="Y673" s="65"/>
    </row>
    <row r="674" ht="14.25" customHeight="1">
      <c r="I674" s="39"/>
      <c r="Q674" s="39"/>
      <c r="X674" s="65"/>
      <c r="Y674" s="65"/>
    </row>
    <row r="675" ht="14.25" customHeight="1">
      <c r="I675" s="39"/>
      <c r="Q675" s="39"/>
      <c r="X675" s="65"/>
      <c r="Y675" s="65"/>
    </row>
    <row r="676" ht="14.25" customHeight="1">
      <c r="I676" s="39"/>
      <c r="Q676" s="39"/>
      <c r="X676" s="65"/>
      <c r="Y676" s="65"/>
    </row>
    <row r="677" ht="14.25" customHeight="1">
      <c r="I677" s="39"/>
      <c r="Q677" s="39"/>
      <c r="X677" s="65"/>
      <c r="Y677" s="65"/>
    </row>
    <row r="678" ht="14.25" customHeight="1">
      <c r="I678" s="39"/>
      <c r="Q678" s="39"/>
      <c r="X678" s="65"/>
      <c r="Y678" s="65"/>
    </row>
    <row r="679" ht="14.25" customHeight="1">
      <c r="I679" s="39"/>
      <c r="Q679" s="39"/>
      <c r="X679" s="65"/>
      <c r="Y679" s="65"/>
    </row>
    <row r="680" ht="14.25" customHeight="1">
      <c r="I680" s="39"/>
      <c r="Q680" s="39"/>
      <c r="X680" s="65"/>
      <c r="Y680" s="65"/>
    </row>
    <row r="681" ht="14.25" customHeight="1">
      <c r="I681" s="39"/>
      <c r="Q681" s="39"/>
      <c r="X681" s="65"/>
      <c r="Y681" s="65"/>
    </row>
    <row r="682" ht="14.25" customHeight="1">
      <c r="I682" s="39"/>
      <c r="Q682" s="39"/>
      <c r="X682" s="65"/>
      <c r="Y682" s="65"/>
    </row>
    <row r="683" ht="14.25" customHeight="1">
      <c r="I683" s="39"/>
      <c r="Q683" s="39"/>
      <c r="X683" s="65"/>
      <c r="Y683" s="65"/>
    </row>
    <row r="684" ht="14.25" customHeight="1">
      <c r="I684" s="39"/>
      <c r="Q684" s="39"/>
      <c r="X684" s="65"/>
      <c r="Y684" s="65"/>
    </row>
    <row r="685" ht="14.25" customHeight="1">
      <c r="I685" s="39"/>
      <c r="Q685" s="39"/>
      <c r="X685" s="65"/>
      <c r="Y685" s="65"/>
    </row>
    <row r="686" ht="14.25" customHeight="1">
      <c r="I686" s="39"/>
      <c r="Q686" s="39"/>
      <c r="X686" s="65"/>
      <c r="Y686" s="65"/>
    </row>
    <row r="687" ht="14.25" customHeight="1">
      <c r="I687" s="39"/>
      <c r="Q687" s="39"/>
      <c r="X687" s="65"/>
      <c r="Y687" s="65"/>
    </row>
    <row r="688" ht="14.25" customHeight="1">
      <c r="I688" s="39"/>
      <c r="Q688" s="39"/>
      <c r="X688" s="65"/>
      <c r="Y688" s="65"/>
    </row>
    <row r="689" ht="14.25" customHeight="1">
      <c r="I689" s="39"/>
      <c r="Q689" s="39"/>
      <c r="X689" s="65"/>
      <c r="Y689" s="65"/>
    </row>
    <row r="690" ht="14.25" customHeight="1">
      <c r="I690" s="39"/>
      <c r="Q690" s="39"/>
      <c r="X690" s="65"/>
      <c r="Y690" s="65"/>
    </row>
    <row r="691" ht="14.25" customHeight="1">
      <c r="I691" s="39"/>
      <c r="Q691" s="39"/>
      <c r="X691" s="65"/>
      <c r="Y691" s="65"/>
    </row>
    <row r="692" ht="14.25" customHeight="1">
      <c r="I692" s="39"/>
      <c r="Q692" s="39"/>
      <c r="X692" s="65"/>
      <c r="Y692" s="65"/>
    </row>
    <row r="693" ht="14.25" customHeight="1">
      <c r="I693" s="39"/>
      <c r="Q693" s="39"/>
      <c r="X693" s="65"/>
      <c r="Y693" s="65"/>
    </row>
    <row r="694" ht="14.25" customHeight="1">
      <c r="I694" s="39"/>
      <c r="Q694" s="39"/>
      <c r="X694" s="65"/>
      <c r="Y694" s="65"/>
    </row>
    <row r="695" ht="14.25" customHeight="1">
      <c r="I695" s="39"/>
      <c r="Q695" s="39"/>
      <c r="X695" s="65"/>
      <c r="Y695" s="65"/>
    </row>
    <row r="696" ht="14.25" customHeight="1">
      <c r="I696" s="39"/>
      <c r="Q696" s="39"/>
      <c r="X696" s="65"/>
      <c r="Y696" s="65"/>
    </row>
    <row r="697" ht="14.25" customHeight="1">
      <c r="I697" s="39"/>
      <c r="Q697" s="39"/>
      <c r="X697" s="65"/>
      <c r="Y697" s="65"/>
    </row>
    <row r="698" ht="14.25" customHeight="1">
      <c r="I698" s="39"/>
      <c r="Q698" s="39"/>
      <c r="X698" s="65"/>
      <c r="Y698" s="65"/>
    </row>
    <row r="699" ht="14.25" customHeight="1">
      <c r="I699" s="39"/>
      <c r="Q699" s="39"/>
      <c r="X699" s="65"/>
      <c r="Y699" s="65"/>
    </row>
    <row r="700" ht="14.25" customHeight="1">
      <c r="I700" s="39"/>
      <c r="Q700" s="39"/>
      <c r="X700" s="65"/>
      <c r="Y700" s="65"/>
    </row>
    <row r="701" ht="14.25" customHeight="1">
      <c r="I701" s="39"/>
      <c r="Q701" s="39"/>
      <c r="X701" s="65"/>
      <c r="Y701" s="65"/>
    </row>
    <row r="702" ht="14.25" customHeight="1">
      <c r="I702" s="39"/>
      <c r="Q702" s="39"/>
      <c r="X702" s="65"/>
      <c r="Y702" s="65"/>
    </row>
    <row r="703" ht="14.25" customHeight="1">
      <c r="I703" s="39"/>
      <c r="Q703" s="39"/>
      <c r="X703" s="65"/>
      <c r="Y703" s="65"/>
    </row>
    <row r="704" ht="14.25" customHeight="1">
      <c r="I704" s="39"/>
      <c r="Q704" s="39"/>
      <c r="X704" s="65"/>
      <c r="Y704" s="65"/>
    </row>
    <row r="705" ht="14.25" customHeight="1">
      <c r="I705" s="39"/>
      <c r="Q705" s="39"/>
      <c r="X705" s="65"/>
      <c r="Y705" s="65"/>
    </row>
    <row r="706" ht="14.25" customHeight="1">
      <c r="I706" s="39"/>
      <c r="Q706" s="39"/>
      <c r="X706" s="65"/>
      <c r="Y706" s="65"/>
    </row>
    <row r="707" ht="14.25" customHeight="1">
      <c r="I707" s="39"/>
      <c r="Q707" s="39"/>
      <c r="X707" s="65"/>
      <c r="Y707" s="65"/>
    </row>
    <row r="708" ht="14.25" customHeight="1">
      <c r="I708" s="39"/>
      <c r="Q708" s="39"/>
      <c r="X708" s="65"/>
      <c r="Y708" s="65"/>
    </row>
    <row r="709" ht="14.25" customHeight="1">
      <c r="I709" s="39"/>
      <c r="Q709" s="39"/>
      <c r="X709" s="65"/>
      <c r="Y709" s="65"/>
    </row>
    <row r="710" ht="14.25" customHeight="1">
      <c r="I710" s="39"/>
      <c r="Q710" s="39"/>
      <c r="X710" s="65"/>
      <c r="Y710" s="65"/>
    </row>
    <row r="711" ht="14.25" customHeight="1">
      <c r="I711" s="39"/>
      <c r="Q711" s="39"/>
      <c r="X711" s="65"/>
      <c r="Y711" s="65"/>
    </row>
    <row r="712" ht="14.25" customHeight="1">
      <c r="I712" s="39"/>
      <c r="Q712" s="39"/>
      <c r="X712" s="65"/>
      <c r="Y712" s="65"/>
    </row>
    <row r="713" ht="14.25" customHeight="1">
      <c r="I713" s="39"/>
      <c r="Q713" s="39"/>
      <c r="X713" s="65"/>
      <c r="Y713" s="65"/>
    </row>
    <row r="714" ht="14.25" customHeight="1">
      <c r="I714" s="39"/>
      <c r="Q714" s="39"/>
      <c r="X714" s="65"/>
      <c r="Y714" s="65"/>
    </row>
    <row r="715" ht="14.25" customHeight="1">
      <c r="I715" s="39"/>
      <c r="Q715" s="39"/>
      <c r="X715" s="65"/>
      <c r="Y715" s="65"/>
    </row>
    <row r="716" ht="14.25" customHeight="1">
      <c r="I716" s="39"/>
      <c r="Q716" s="39"/>
      <c r="X716" s="65"/>
      <c r="Y716" s="65"/>
    </row>
    <row r="717" ht="14.25" customHeight="1">
      <c r="I717" s="39"/>
      <c r="Q717" s="39"/>
      <c r="X717" s="65"/>
      <c r="Y717" s="65"/>
    </row>
    <row r="718" ht="14.25" customHeight="1">
      <c r="I718" s="39"/>
      <c r="Q718" s="39"/>
      <c r="X718" s="65"/>
      <c r="Y718" s="65"/>
    </row>
    <row r="719" ht="14.25" customHeight="1">
      <c r="I719" s="39"/>
      <c r="Q719" s="39"/>
      <c r="X719" s="65"/>
      <c r="Y719" s="65"/>
    </row>
    <row r="720" ht="14.25" customHeight="1">
      <c r="I720" s="39"/>
      <c r="Q720" s="39"/>
      <c r="X720" s="65"/>
      <c r="Y720" s="65"/>
    </row>
    <row r="721" ht="14.25" customHeight="1">
      <c r="I721" s="39"/>
      <c r="Q721" s="39"/>
      <c r="X721" s="65"/>
      <c r="Y721" s="65"/>
    </row>
    <row r="722" ht="14.25" customHeight="1">
      <c r="I722" s="39"/>
      <c r="Q722" s="39"/>
      <c r="X722" s="65"/>
      <c r="Y722" s="65"/>
    </row>
    <row r="723" ht="14.25" customHeight="1">
      <c r="I723" s="39"/>
      <c r="Q723" s="39"/>
      <c r="X723" s="65"/>
      <c r="Y723" s="65"/>
    </row>
    <row r="724" ht="14.25" customHeight="1">
      <c r="I724" s="39"/>
      <c r="Q724" s="39"/>
      <c r="X724" s="65"/>
      <c r="Y724" s="65"/>
    </row>
    <row r="725" ht="14.25" customHeight="1">
      <c r="I725" s="39"/>
      <c r="Q725" s="39"/>
      <c r="X725" s="65"/>
      <c r="Y725" s="65"/>
    </row>
    <row r="726" ht="14.25" customHeight="1">
      <c r="I726" s="39"/>
      <c r="Q726" s="39"/>
      <c r="X726" s="65"/>
      <c r="Y726" s="65"/>
    </row>
    <row r="727" ht="14.25" customHeight="1">
      <c r="I727" s="39"/>
      <c r="Q727" s="39"/>
      <c r="X727" s="65"/>
      <c r="Y727" s="65"/>
    </row>
    <row r="728" ht="14.25" customHeight="1">
      <c r="I728" s="39"/>
      <c r="Q728" s="39"/>
      <c r="X728" s="65"/>
      <c r="Y728" s="65"/>
    </row>
    <row r="729" ht="14.25" customHeight="1">
      <c r="I729" s="39"/>
      <c r="Q729" s="39"/>
      <c r="X729" s="65"/>
      <c r="Y729" s="65"/>
    </row>
    <row r="730" ht="14.25" customHeight="1">
      <c r="I730" s="39"/>
      <c r="Q730" s="39"/>
      <c r="X730" s="65"/>
      <c r="Y730" s="65"/>
    </row>
    <row r="731" ht="14.25" customHeight="1">
      <c r="I731" s="39"/>
      <c r="Q731" s="39"/>
      <c r="X731" s="65"/>
      <c r="Y731" s="65"/>
    </row>
    <row r="732" ht="14.25" customHeight="1">
      <c r="I732" s="39"/>
      <c r="Q732" s="39"/>
      <c r="X732" s="65"/>
      <c r="Y732" s="65"/>
    </row>
    <row r="733" ht="14.25" customHeight="1">
      <c r="I733" s="39"/>
      <c r="Q733" s="39"/>
      <c r="X733" s="65"/>
      <c r="Y733" s="65"/>
    </row>
    <row r="734" ht="14.25" customHeight="1">
      <c r="I734" s="39"/>
      <c r="Q734" s="39"/>
      <c r="X734" s="65"/>
      <c r="Y734" s="65"/>
    </row>
    <row r="735" ht="14.25" customHeight="1">
      <c r="I735" s="39"/>
      <c r="Q735" s="39"/>
      <c r="X735" s="65"/>
      <c r="Y735" s="65"/>
    </row>
    <row r="736" ht="14.25" customHeight="1">
      <c r="I736" s="39"/>
      <c r="Q736" s="39"/>
      <c r="X736" s="65"/>
      <c r="Y736" s="65"/>
    </row>
    <row r="737" ht="14.25" customHeight="1">
      <c r="I737" s="39"/>
      <c r="Q737" s="39"/>
      <c r="X737" s="65"/>
      <c r="Y737" s="65"/>
    </row>
    <row r="738" ht="14.25" customHeight="1">
      <c r="I738" s="39"/>
      <c r="Q738" s="39"/>
      <c r="X738" s="65"/>
      <c r="Y738" s="65"/>
    </row>
    <row r="739" ht="14.25" customHeight="1">
      <c r="I739" s="39"/>
      <c r="Q739" s="39"/>
      <c r="X739" s="65"/>
      <c r="Y739" s="65"/>
    </row>
    <row r="740" ht="14.25" customHeight="1">
      <c r="I740" s="39"/>
      <c r="Q740" s="39"/>
      <c r="X740" s="65"/>
      <c r="Y740" s="65"/>
    </row>
    <row r="741" ht="14.25" customHeight="1">
      <c r="I741" s="39"/>
      <c r="Q741" s="39"/>
      <c r="X741" s="65"/>
      <c r="Y741" s="65"/>
    </row>
    <row r="742" ht="14.25" customHeight="1">
      <c r="I742" s="39"/>
      <c r="Q742" s="39"/>
      <c r="X742" s="65"/>
      <c r="Y742" s="65"/>
    </row>
    <row r="743" ht="14.25" customHeight="1">
      <c r="I743" s="39"/>
      <c r="Q743" s="39"/>
      <c r="X743" s="65"/>
      <c r="Y743" s="65"/>
    </row>
    <row r="744" ht="14.25" customHeight="1">
      <c r="I744" s="39"/>
      <c r="Q744" s="39"/>
      <c r="X744" s="65"/>
      <c r="Y744" s="65"/>
    </row>
    <row r="745" ht="14.25" customHeight="1">
      <c r="I745" s="39"/>
      <c r="Q745" s="39"/>
      <c r="X745" s="65"/>
      <c r="Y745" s="65"/>
    </row>
    <row r="746" ht="14.25" customHeight="1">
      <c r="I746" s="39"/>
      <c r="Q746" s="39"/>
      <c r="X746" s="65"/>
      <c r="Y746" s="65"/>
    </row>
    <row r="747" ht="14.25" customHeight="1">
      <c r="I747" s="39"/>
      <c r="Q747" s="39"/>
      <c r="X747" s="65"/>
      <c r="Y747" s="65"/>
    </row>
    <row r="748" ht="14.25" customHeight="1">
      <c r="I748" s="39"/>
      <c r="Q748" s="39"/>
      <c r="X748" s="65"/>
      <c r="Y748" s="65"/>
    </row>
    <row r="749" ht="14.25" customHeight="1">
      <c r="I749" s="39"/>
      <c r="Q749" s="39"/>
      <c r="X749" s="65"/>
      <c r="Y749" s="65"/>
    </row>
    <row r="750" ht="14.25" customHeight="1">
      <c r="I750" s="39"/>
      <c r="Q750" s="39"/>
      <c r="X750" s="65"/>
      <c r="Y750" s="65"/>
    </row>
    <row r="751" ht="14.25" customHeight="1">
      <c r="I751" s="39"/>
      <c r="Q751" s="39"/>
      <c r="X751" s="65"/>
      <c r="Y751" s="65"/>
    </row>
    <row r="752" ht="14.25" customHeight="1">
      <c r="I752" s="39"/>
      <c r="Q752" s="39"/>
      <c r="X752" s="65"/>
      <c r="Y752" s="65"/>
    </row>
    <row r="753" ht="14.25" customHeight="1">
      <c r="I753" s="39"/>
      <c r="Q753" s="39"/>
      <c r="X753" s="65"/>
      <c r="Y753" s="65"/>
    </row>
    <row r="754" ht="14.25" customHeight="1">
      <c r="I754" s="39"/>
      <c r="Q754" s="39"/>
      <c r="X754" s="65"/>
      <c r="Y754" s="65"/>
    </row>
    <row r="755" ht="14.25" customHeight="1">
      <c r="I755" s="39"/>
      <c r="Q755" s="39"/>
      <c r="X755" s="65"/>
      <c r="Y755" s="65"/>
    </row>
    <row r="756" ht="14.25" customHeight="1">
      <c r="I756" s="39"/>
      <c r="Q756" s="39"/>
      <c r="X756" s="65"/>
      <c r="Y756" s="65"/>
    </row>
    <row r="757" ht="14.25" customHeight="1">
      <c r="I757" s="39"/>
      <c r="Q757" s="39"/>
      <c r="X757" s="65"/>
      <c r="Y757" s="65"/>
    </row>
    <row r="758" ht="14.25" customHeight="1">
      <c r="I758" s="39"/>
      <c r="Q758" s="39"/>
      <c r="X758" s="65"/>
      <c r="Y758" s="65"/>
    </row>
    <row r="759" ht="14.25" customHeight="1">
      <c r="I759" s="39"/>
      <c r="Q759" s="39"/>
      <c r="X759" s="65"/>
      <c r="Y759" s="65"/>
    </row>
    <row r="760" ht="14.25" customHeight="1">
      <c r="I760" s="39"/>
      <c r="Q760" s="39"/>
      <c r="X760" s="65"/>
      <c r="Y760" s="65"/>
    </row>
    <row r="761" ht="14.25" customHeight="1">
      <c r="I761" s="39"/>
      <c r="Q761" s="39"/>
      <c r="X761" s="65"/>
      <c r="Y761" s="65"/>
    </row>
    <row r="762" ht="14.25" customHeight="1">
      <c r="I762" s="39"/>
      <c r="Q762" s="39"/>
      <c r="X762" s="65"/>
      <c r="Y762" s="65"/>
    </row>
    <row r="763" ht="14.25" customHeight="1">
      <c r="I763" s="39"/>
      <c r="Q763" s="39"/>
      <c r="X763" s="65"/>
      <c r="Y763" s="65"/>
    </row>
    <row r="764" ht="14.25" customHeight="1">
      <c r="I764" s="39"/>
      <c r="Q764" s="39"/>
      <c r="X764" s="65"/>
      <c r="Y764" s="65"/>
    </row>
    <row r="765" ht="14.25" customHeight="1">
      <c r="I765" s="39"/>
      <c r="Q765" s="39"/>
      <c r="X765" s="65"/>
      <c r="Y765" s="65"/>
    </row>
    <row r="766" ht="14.25" customHeight="1">
      <c r="I766" s="39"/>
      <c r="Q766" s="39"/>
      <c r="X766" s="65"/>
      <c r="Y766" s="65"/>
    </row>
    <row r="767" ht="14.25" customHeight="1">
      <c r="I767" s="39"/>
      <c r="Q767" s="39"/>
      <c r="X767" s="65"/>
      <c r="Y767" s="65"/>
    </row>
    <row r="768" ht="14.25" customHeight="1">
      <c r="I768" s="39"/>
      <c r="Q768" s="39"/>
      <c r="X768" s="65"/>
      <c r="Y768" s="65"/>
    </row>
    <row r="769" ht="14.25" customHeight="1">
      <c r="I769" s="39"/>
      <c r="Q769" s="39"/>
      <c r="X769" s="65"/>
      <c r="Y769" s="65"/>
    </row>
    <row r="770" ht="14.25" customHeight="1">
      <c r="I770" s="39"/>
      <c r="Q770" s="39"/>
      <c r="X770" s="65"/>
      <c r="Y770" s="65"/>
    </row>
    <row r="771" ht="14.25" customHeight="1">
      <c r="I771" s="39"/>
      <c r="Q771" s="39"/>
      <c r="X771" s="65"/>
      <c r="Y771" s="65"/>
    </row>
    <row r="772" ht="14.25" customHeight="1">
      <c r="I772" s="39"/>
      <c r="Q772" s="39"/>
      <c r="X772" s="65"/>
      <c r="Y772" s="65"/>
    </row>
    <row r="773" ht="14.25" customHeight="1">
      <c r="I773" s="39"/>
      <c r="Q773" s="39"/>
      <c r="X773" s="65"/>
      <c r="Y773" s="65"/>
    </row>
    <row r="774" ht="14.25" customHeight="1">
      <c r="I774" s="39"/>
      <c r="Q774" s="39"/>
      <c r="X774" s="65"/>
      <c r="Y774" s="65"/>
    </row>
    <row r="775" ht="14.25" customHeight="1">
      <c r="I775" s="39"/>
      <c r="Q775" s="39"/>
      <c r="X775" s="65"/>
      <c r="Y775" s="65"/>
    </row>
    <row r="776" ht="14.25" customHeight="1">
      <c r="I776" s="39"/>
      <c r="Q776" s="39"/>
      <c r="X776" s="65"/>
      <c r="Y776" s="65"/>
    </row>
    <row r="777" ht="14.25" customHeight="1">
      <c r="I777" s="39"/>
      <c r="Q777" s="39"/>
      <c r="X777" s="65"/>
      <c r="Y777" s="65"/>
    </row>
    <row r="778" ht="14.25" customHeight="1">
      <c r="I778" s="39"/>
      <c r="Q778" s="39"/>
      <c r="X778" s="65"/>
      <c r="Y778" s="65"/>
    </row>
    <row r="779" ht="14.25" customHeight="1">
      <c r="I779" s="39"/>
      <c r="Q779" s="39"/>
      <c r="X779" s="65"/>
      <c r="Y779" s="65"/>
    </row>
    <row r="780" ht="14.25" customHeight="1">
      <c r="I780" s="39"/>
      <c r="Q780" s="39"/>
      <c r="X780" s="65"/>
      <c r="Y780" s="65"/>
    </row>
    <row r="781" ht="14.25" customHeight="1">
      <c r="I781" s="39"/>
      <c r="Q781" s="39"/>
      <c r="X781" s="65"/>
      <c r="Y781" s="65"/>
    </row>
    <row r="782" ht="14.25" customHeight="1">
      <c r="I782" s="39"/>
      <c r="Q782" s="39"/>
      <c r="X782" s="65"/>
      <c r="Y782" s="65"/>
    </row>
    <row r="783" ht="14.25" customHeight="1">
      <c r="I783" s="39"/>
      <c r="Q783" s="39"/>
      <c r="X783" s="65"/>
      <c r="Y783" s="65"/>
    </row>
    <row r="784" ht="14.25" customHeight="1">
      <c r="I784" s="39"/>
      <c r="Q784" s="39"/>
      <c r="X784" s="65"/>
      <c r="Y784" s="65"/>
    </row>
    <row r="785" ht="14.25" customHeight="1">
      <c r="I785" s="39"/>
      <c r="Q785" s="39"/>
      <c r="X785" s="65"/>
      <c r="Y785" s="65"/>
    </row>
    <row r="786" ht="14.25" customHeight="1">
      <c r="I786" s="39"/>
      <c r="Q786" s="39"/>
      <c r="X786" s="65"/>
      <c r="Y786" s="65"/>
    </row>
    <row r="787" ht="14.25" customHeight="1">
      <c r="I787" s="39"/>
      <c r="Q787" s="39"/>
      <c r="X787" s="65"/>
      <c r="Y787" s="65"/>
    </row>
    <row r="788" ht="14.25" customHeight="1">
      <c r="I788" s="39"/>
      <c r="Q788" s="39"/>
      <c r="X788" s="65"/>
      <c r="Y788" s="65"/>
    </row>
    <row r="789" ht="14.25" customHeight="1">
      <c r="I789" s="39"/>
      <c r="Q789" s="39"/>
      <c r="X789" s="65"/>
      <c r="Y789" s="65"/>
    </row>
    <row r="790" ht="14.25" customHeight="1">
      <c r="I790" s="39"/>
      <c r="Q790" s="39"/>
      <c r="X790" s="65"/>
      <c r="Y790" s="65"/>
    </row>
    <row r="791" ht="14.25" customHeight="1">
      <c r="I791" s="39"/>
      <c r="Q791" s="39"/>
      <c r="X791" s="65"/>
      <c r="Y791" s="65"/>
    </row>
    <row r="792" ht="14.25" customHeight="1">
      <c r="I792" s="39"/>
      <c r="Q792" s="39"/>
      <c r="X792" s="65"/>
      <c r="Y792" s="65"/>
    </row>
    <row r="793" ht="14.25" customHeight="1">
      <c r="I793" s="39"/>
      <c r="Q793" s="39"/>
      <c r="X793" s="65"/>
      <c r="Y793" s="65"/>
    </row>
    <row r="794" ht="14.25" customHeight="1">
      <c r="I794" s="39"/>
      <c r="Q794" s="39"/>
      <c r="X794" s="65"/>
      <c r="Y794" s="65"/>
    </row>
    <row r="795" ht="14.25" customHeight="1">
      <c r="I795" s="39"/>
      <c r="Q795" s="39"/>
      <c r="X795" s="65"/>
      <c r="Y795" s="65"/>
    </row>
    <row r="796" ht="14.25" customHeight="1">
      <c r="I796" s="39"/>
      <c r="Q796" s="39"/>
      <c r="X796" s="65"/>
      <c r="Y796" s="65"/>
    </row>
    <row r="797" ht="14.25" customHeight="1">
      <c r="I797" s="39"/>
      <c r="Q797" s="39"/>
      <c r="X797" s="65"/>
      <c r="Y797" s="65"/>
    </row>
    <row r="798" ht="14.25" customHeight="1">
      <c r="I798" s="39"/>
      <c r="Q798" s="39"/>
      <c r="X798" s="65"/>
      <c r="Y798" s="65"/>
    </row>
    <row r="799" ht="14.25" customHeight="1">
      <c r="I799" s="39"/>
      <c r="Q799" s="39"/>
      <c r="X799" s="65"/>
      <c r="Y799" s="65"/>
    </row>
    <row r="800" ht="14.25" customHeight="1">
      <c r="I800" s="39"/>
      <c r="Q800" s="39"/>
      <c r="X800" s="65"/>
      <c r="Y800" s="65"/>
    </row>
    <row r="801" ht="14.25" customHeight="1">
      <c r="I801" s="39"/>
      <c r="Q801" s="39"/>
      <c r="X801" s="65"/>
      <c r="Y801" s="65"/>
    </row>
    <row r="802" ht="14.25" customHeight="1">
      <c r="I802" s="39"/>
      <c r="Q802" s="39"/>
      <c r="X802" s="65"/>
      <c r="Y802" s="65"/>
    </row>
    <row r="803" ht="14.25" customHeight="1">
      <c r="I803" s="39"/>
      <c r="Q803" s="39"/>
      <c r="X803" s="65"/>
      <c r="Y803" s="65"/>
    </row>
    <row r="804" ht="14.25" customHeight="1">
      <c r="I804" s="39"/>
      <c r="Q804" s="39"/>
      <c r="X804" s="65"/>
      <c r="Y804" s="65"/>
    </row>
    <row r="805" ht="14.25" customHeight="1">
      <c r="I805" s="39"/>
      <c r="Q805" s="39"/>
      <c r="X805" s="65"/>
      <c r="Y805" s="65"/>
    </row>
    <row r="806" ht="14.25" customHeight="1">
      <c r="I806" s="39"/>
      <c r="Q806" s="39"/>
      <c r="X806" s="65"/>
      <c r="Y806" s="65"/>
    </row>
    <row r="807" ht="14.25" customHeight="1">
      <c r="I807" s="39"/>
      <c r="Q807" s="39"/>
      <c r="X807" s="65"/>
      <c r="Y807" s="65"/>
    </row>
    <row r="808" ht="14.25" customHeight="1">
      <c r="I808" s="39"/>
      <c r="Q808" s="39"/>
      <c r="X808" s="65"/>
      <c r="Y808" s="65"/>
    </row>
    <row r="809" ht="14.25" customHeight="1">
      <c r="I809" s="39"/>
      <c r="Q809" s="39"/>
      <c r="X809" s="65"/>
      <c r="Y809" s="65"/>
    </row>
    <row r="810" ht="14.25" customHeight="1">
      <c r="I810" s="39"/>
      <c r="Q810" s="39"/>
      <c r="X810" s="65"/>
      <c r="Y810" s="65"/>
    </row>
    <row r="811" ht="14.25" customHeight="1">
      <c r="I811" s="39"/>
      <c r="Q811" s="39"/>
      <c r="X811" s="65"/>
      <c r="Y811" s="65"/>
    </row>
    <row r="812" ht="14.25" customHeight="1">
      <c r="I812" s="39"/>
      <c r="Q812" s="39"/>
      <c r="X812" s="65"/>
      <c r="Y812" s="65"/>
    </row>
    <row r="813" ht="14.25" customHeight="1">
      <c r="I813" s="39"/>
      <c r="Q813" s="39"/>
      <c r="X813" s="65"/>
      <c r="Y813" s="65"/>
    </row>
    <row r="814" ht="14.25" customHeight="1">
      <c r="I814" s="39"/>
      <c r="Q814" s="39"/>
      <c r="X814" s="65"/>
      <c r="Y814" s="65"/>
    </row>
    <row r="815" ht="14.25" customHeight="1">
      <c r="I815" s="39"/>
      <c r="Q815" s="39"/>
      <c r="X815" s="65"/>
      <c r="Y815" s="65"/>
    </row>
    <row r="816" ht="14.25" customHeight="1">
      <c r="I816" s="39"/>
      <c r="Q816" s="39"/>
      <c r="X816" s="65"/>
      <c r="Y816" s="65"/>
    </row>
    <row r="817" ht="14.25" customHeight="1">
      <c r="I817" s="39"/>
      <c r="Q817" s="39"/>
      <c r="X817" s="65"/>
      <c r="Y817" s="65"/>
    </row>
    <row r="818" ht="14.25" customHeight="1">
      <c r="I818" s="39"/>
      <c r="Q818" s="39"/>
      <c r="X818" s="65"/>
      <c r="Y818" s="65"/>
    </row>
    <row r="819" ht="14.25" customHeight="1">
      <c r="I819" s="39"/>
      <c r="Q819" s="39"/>
      <c r="X819" s="65"/>
      <c r="Y819" s="65"/>
    </row>
    <row r="820" ht="14.25" customHeight="1">
      <c r="I820" s="39"/>
      <c r="Q820" s="39"/>
      <c r="X820" s="65"/>
      <c r="Y820" s="65"/>
    </row>
    <row r="821" ht="14.25" customHeight="1">
      <c r="I821" s="39"/>
      <c r="Q821" s="39"/>
      <c r="X821" s="65"/>
      <c r="Y821" s="65"/>
    </row>
    <row r="822" ht="14.25" customHeight="1">
      <c r="I822" s="39"/>
      <c r="Q822" s="39"/>
      <c r="X822" s="65"/>
      <c r="Y822" s="65"/>
    </row>
    <row r="823" ht="14.25" customHeight="1">
      <c r="I823" s="39"/>
      <c r="Q823" s="39"/>
      <c r="X823" s="65"/>
      <c r="Y823" s="65"/>
    </row>
    <row r="824" ht="14.25" customHeight="1">
      <c r="I824" s="39"/>
      <c r="Q824" s="39"/>
      <c r="X824" s="65"/>
      <c r="Y824" s="65"/>
    </row>
    <row r="825" ht="14.25" customHeight="1">
      <c r="I825" s="39"/>
      <c r="Q825" s="39"/>
      <c r="X825" s="65"/>
      <c r="Y825" s="65"/>
    </row>
    <row r="826" ht="14.25" customHeight="1">
      <c r="I826" s="39"/>
      <c r="Q826" s="39"/>
      <c r="X826" s="65"/>
      <c r="Y826" s="65"/>
    </row>
    <row r="827" ht="14.25" customHeight="1">
      <c r="I827" s="39"/>
      <c r="Q827" s="39"/>
      <c r="X827" s="65"/>
      <c r="Y827" s="65"/>
    </row>
    <row r="828" ht="14.25" customHeight="1">
      <c r="I828" s="39"/>
      <c r="Q828" s="39"/>
      <c r="X828" s="65"/>
      <c r="Y828" s="65"/>
    </row>
    <row r="829" ht="14.25" customHeight="1">
      <c r="I829" s="39"/>
      <c r="Q829" s="39"/>
      <c r="X829" s="65"/>
      <c r="Y829" s="65"/>
    </row>
    <row r="830" ht="14.25" customHeight="1">
      <c r="I830" s="39"/>
      <c r="Q830" s="39"/>
      <c r="X830" s="65"/>
      <c r="Y830" s="65"/>
    </row>
    <row r="831" ht="14.25" customHeight="1">
      <c r="I831" s="39"/>
      <c r="Q831" s="39"/>
      <c r="X831" s="65"/>
      <c r="Y831" s="65"/>
    </row>
    <row r="832" ht="14.25" customHeight="1">
      <c r="I832" s="39"/>
      <c r="Q832" s="39"/>
      <c r="X832" s="65"/>
      <c r="Y832" s="65"/>
    </row>
    <row r="833" ht="14.25" customHeight="1">
      <c r="I833" s="39"/>
      <c r="Q833" s="39"/>
      <c r="X833" s="65"/>
      <c r="Y833" s="65"/>
    </row>
    <row r="834" ht="14.25" customHeight="1">
      <c r="I834" s="39"/>
      <c r="Q834" s="39"/>
      <c r="X834" s="65"/>
      <c r="Y834" s="65"/>
    </row>
    <row r="835" ht="14.25" customHeight="1">
      <c r="I835" s="39"/>
      <c r="Q835" s="39"/>
      <c r="X835" s="65"/>
      <c r="Y835" s="65"/>
    </row>
    <row r="836" ht="14.25" customHeight="1">
      <c r="I836" s="39"/>
      <c r="Q836" s="39"/>
      <c r="X836" s="65"/>
      <c r="Y836" s="65"/>
    </row>
    <row r="837" ht="14.25" customHeight="1">
      <c r="I837" s="39"/>
      <c r="Q837" s="39"/>
      <c r="X837" s="65"/>
      <c r="Y837" s="65"/>
    </row>
    <row r="838" ht="14.25" customHeight="1">
      <c r="I838" s="39"/>
      <c r="Q838" s="39"/>
      <c r="X838" s="65"/>
      <c r="Y838" s="65"/>
    </row>
    <row r="839" ht="14.25" customHeight="1">
      <c r="I839" s="39"/>
      <c r="Q839" s="39"/>
      <c r="X839" s="65"/>
      <c r="Y839" s="65"/>
    </row>
    <row r="840" ht="14.25" customHeight="1">
      <c r="I840" s="39"/>
      <c r="Q840" s="39"/>
      <c r="X840" s="65"/>
      <c r="Y840" s="65"/>
    </row>
    <row r="841" ht="14.25" customHeight="1">
      <c r="I841" s="39"/>
      <c r="Q841" s="39"/>
      <c r="X841" s="65"/>
      <c r="Y841" s="65"/>
    </row>
    <row r="842" ht="14.25" customHeight="1">
      <c r="I842" s="39"/>
      <c r="Q842" s="39"/>
      <c r="X842" s="65"/>
      <c r="Y842" s="65"/>
    </row>
    <row r="843" ht="14.25" customHeight="1">
      <c r="I843" s="39"/>
      <c r="Q843" s="39"/>
      <c r="X843" s="65"/>
      <c r="Y843" s="65"/>
    </row>
    <row r="844" ht="14.25" customHeight="1">
      <c r="I844" s="39"/>
      <c r="Q844" s="39"/>
      <c r="X844" s="65"/>
      <c r="Y844" s="65"/>
    </row>
    <row r="845" ht="14.25" customHeight="1">
      <c r="I845" s="39"/>
      <c r="Q845" s="39"/>
      <c r="X845" s="65"/>
      <c r="Y845" s="65"/>
    </row>
    <row r="846" ht="14.25" customHeight="1">
      <c r="I846" s="39"/>
      <c r="Q846" s="39"/>
      <c r="X846" s="65"/>
      <c r="Y846" s="65"/>
    </row>
    <row r="847" ht="14.25" customHeight="1">
      <c r="I847" s="39"/>
      <c r="Q847" s="39"/>
      <c r="X847" s="65"/>
      <c r="Y847" s="65"/>
    </row>
    <row r="848" ht="14.25" customHeight="1">
      <c r="I848" s="39"/>
      <c r="Q848" s="39"/>
      <c r="X848" s="65"/>
      <c r="Y848" s="65"/>
    </row>
    <row r="849" ht="14.25" customHeight="1">
      <c r="I849" s="39"/>
      <c r="Q849" s="39"/>
      <c r="X849" s="65"/>
      <c r="Y849" s="65"/>
    </row>
    <row r="850" ht="14.25" customHeight="1">
      <c r="I850" s="39"/>
      <c r="Q850" s="39"/>
      <c r="X850" s="65"/>
      <c r="Y850" s="65"/>
    </row>
    <row r="851" ht="14.25" customHeight="1">
      <c r="I851" s="39"/>
      <c r="Q851" s="39"/>
      <c r="X851" s="65"/>
      <c r="Y851" s="65"/>
    </row>
    <row r="852" ht="14.25" customHeight="1">
      <c r="I852" s="39"/>
      <c r="Q852" s="39"/>
      <c r="X852" s="65"/>
      <c r="Y852" s="65"/>
    </row>
    <row r="853" ht="14.25" customHeight="1">
      <c r="I853" s="39"/>
      <c r="Q853" s="39"/>
      <c r="X853" s="65"/>
      <c r="Y853" s="65"/>
    </row>
    <row r="854" ht="14.25" customHeight="1">
      <c r="I854" s="39"/>
      <c r="Q854" s="39"/>
      <c r="X854" s="65"/>
      <c r="Y854" s="65"/>
    </row>
    <row r="855" ht="14.25" customHeight="1">
      <c r="I855" s="39"/>
      <c r="Q855" s="39"/>
      <c r="X855" s="65"/>
      <c r="Y855" s="65"/>
    </row>
    <row r="856" ht="14.25" customHeight="1">
      <c r="I856" s="39"/>
      <c r="Q856" s="39"/>
      <c r="X856" s="65"/>
      <c r="Y856" s="65"/>
    </row>
    <row r="857" ht="14.25" customHeight="1">
      <c r="I857" s="39"/>
      <c r="Q857" s="39"/>
      <c r="X857" s="65"/>
      <c r="Y857" s="65"/>
    </row>
    <row r="858" ht="14.25" customHeight="1">
      <c r="I858" s="39"/>
      <c r="Q858" s="39"/>
      <c r="X858" s="65"/>
      <c r="Y858" s="65"/>
    </row>
    <row r="859" ht="14.25" customHeight="1">
      <c r="I859" s="39"/>
      <c r="Q859" s="39"/>
      <c r="X859" s="65"/>
      <c r="Y859" s="65"/>
    </row>
    <row r="860" ht="14.25" customHeight="1">
      <c r="I860" s="39"/>
      <c r="Q860" s="39"/>
      <c r="X860" s="65"/>
      <c r="Y860" s="65"/>
    </row>
    <row r="861" ht="14.25" customHeight="1">
      <c r="I861" s="39"/>
      <c r="Q861" s="39"/>
      <c r="X861" s="65"/>
      <c r="Y861" s="65"/>
    </row>
    <row r="862" ht="14.25" customHeight="1">
      <c r="I862" s="39"/>
      <c r="Q862" s="39"/>
      <c r="X862" s="65"/>
      <c r="Y862" s="65"/>
    </row>
    <row r="863" ht="14.25" customHeight="1">
      <c r="I863" s="39"/>
      <c r="Q863" s="39"/>
      <c r="X863" s="65"/>
      <c r="Y863" s="65"/>
    </row>
    <row r="864" ht="14.25" customHeight="1">
      <c r="I864" s="39"/>
      <c r="Q864" s="39"/>
      <c r="X864" s="65"/>
      <c r="Y864" s="65"/>
    </row>
    <row r="865" ht="14.25" customHeight="1">
      <c r="I865" s="39"/>
      <c r="Q865" s="39"/>
      <c r="X865" s="65"/>
      <c r="Y865" s="65"/>
    </row>
    <row r="866" ht="14.25" customHeight="1">
      <c r="I866" s="39"/>
      <c r="Q866" s="39"/>
      <c r="X866" s="65"/>
      <c r="Y866" s="65"/>
    </row>
    <row r="867" ht="14.25" customHeight="1">
      <c r="I867" s="39"/>
      <c r="Q867" s="39"/>
      <c r="X867" s="65"/>
      <c r="Y867" s="65"/>
    </row>
    <row r="868" ht="14.25" customHeight="1">
      <c r="I868" s="39"/>
      <c r="Q868" s="39"/>
      <c r="X868" s="65"/>
      <c r="Y868" s="65"/>
    </row>
    <row r="869" ht="14.25" customHeight="1">
      <c r="I869" s="39"/>
      <c r="Q869" s="39"/>
      <c r="X869" s="65"/>
      <c r="Y869" s="65"/>
    </row>
    <row r="870" ht="14.25" customHeight="1">
      <c r="I870" s="39"/>
      <c r="Q870" s="39"/>
      <c r="X870" s="65"/>
      <c r="Y870" s="65"/>
    </row>
    <row r="871" ht="14.25" customHeight="1">
      <c r="I871" s="39"/>
      <c r="Q871" s="39"/>
      <c r="X871" s="65"/>
      <c r="Y871" s="65"/>
    </row>
    <row r="872" ht="14.25" customHeight="1">
      <c r="I872" s="39"/>
      <c r="Q872" s="39"/>
      <c r="X872" s="65"/>
      <c r="Y872" s="65"/>
    </row>
    <row r="873" ht="14.25" customHeight="1">
      <c r="I873" s="39"/>
      <c r="Q873" s="39"/>
      <c r="X873" s="65"/>
      <c r="Y873" s="65"/>
    </row>
    <row r="874" ht="14.25" customHeight="1">
      <c r="I874" s="39"/>
      <c r="Q874" s="39"/>
      <c r="X874" s="65"/>
      <c r="Y874" s="65"/>
    </row>
    <row r="875" ht="14.25" customHeight="1">
      <c r="I875" s="39"/>
      <c r="Q875" s="39"/>
      <c r="X875" s="65"/>
      <c r="Y875" s="65"/>
    </row>
    <row r="876" ht="14.25" customHeight="1">
      <c r="I876" s="39"/>
      <c r="Q876" s="39"/>
      <c r="X876" s="65"/>
      <c r="Y876" s="65"/>
    </row>
    <row r="877" ht="14.25" customHeight="1">
      <c r="I877" s="39"/>
      <c r="Q877" s="39"/>
      <c r="X877" s="65"/>
      <c r="Y877" s="65"/>
    </row>
    <row r="878" ht="14.25" customHeight="1">
      <c r="I878" s="39"/>
      <c r="Q878" s="39"/>
      <c r="X878" s="65"/>
      <c r="Y878" s="65"/>
    </row>
    <row r="879" ht="14.25" customHeight="1">
      <c r="I879" s="39"/>
      <c r="Q879" s="39"/>
      <c r="X879" s="65"/>
      <c r="Y879" s="65"/>
    </row>
    <row r="880" ht="14.25" customHeight="1">
      <c r="I880" s="39"/>
      <c r="Q880" s="39"/>
      <c r="X880" s="65"/>
      <c r="Y880" s="65"/>
    </row>
    <row r="881" ht="14.25" customHeight="1">
      <c r="I881" s="39"/>
      <c r="Q881" s="39"/>
      <c r="X881" s="65"/>
      <c r="Y881" s="65"/>
    </row>
    <row r="882" ht="14.25" customHeight="1">
      <c r="I882" s="39"/>
      <c r="Q882" s="39"/>
      <c r="X882" s="65"/>
      <c r="Y882" s="65"/>
    </row>
    <row r="883" ht="14.25" customHeight="1">
      <c r="I883" s="39"/>
      <c r="Q883" s="39"/>
      <c r="X883" s="65"/>
      <c r="Y883" s="65"/>
    </row>
    <row r="884" ht="14.25" customHeight="1">
      <c r="I884" s="39"/>
      <c r="Q884" s="39"/>
      <c r="X884" s="65"/>
      <c r="Y884" s="65"/>
    </row>
    <row r="885" ht="14.25" customHeight="1">
      <c r="I885" s="39"/>
      <c r="Q885" s="39"/>
      <c r="X885" s="65"/>
      <c r="Y885" s="65"/>
    </row>
    <row r="886" ht="14.25" customHeight="1">
      <c r="I886" s="39"/>
      <c r="Q886" s="39"/>
      <c r="X886" s="65"/>
      <c r="Y886" s="65"/>
    </row>
    <row r="887" ht="14.25" customHeight="1">
      <c r="I887" s="39"/>
      <c r="Q887" s="39"/>
      <c r="X887" s="65"/>
      <c r="Y887" s="65"/>
    </row>
    <row r="888" ht="14.25" customHeight="1">
      <c r="I888" s="39"/>
      <c r="Q888" s="39"/>
      <c r="X888" s="65"/>
      <c r="Y888" s="65"/>
    </row>
    <row r="889" ht="14.25" customHeight="1">
      <c r="I889" s="39"/>
      <c r="Q889" s="39"/>
      <c r="X889" s="65"/>
      <c r="Y889" s="65"/>
    </row>
    <row r="890" ht="14.25" customHeight="1">
      <c r="I890" s="39"/>
      <c r="Q890" s="39"/>
      <c r="X890" s="65"/>
      <c r="Y890" s="65"/>
    </row>
    <row r="891" ht="14.25" customHeight="1">
      <c r="I891" s="39"/>
      <c r="Q891" s="39"/>
      <c r="X891" s="65"/>
      <c r="Y891" s="65"/>
    </row>
    <row r="892" ht="14.25" customHeight="1">
      <c r="I892" s="39"/>
      <c r="Q892" s="39"/>
      <c r="X892" s="65"/>
      <c r="Y892" s="65"/>
    </row>
    <row r="893" ht="14.25" customHeight="1">
      <c r="I893" s="39"/>
      <c r="Q893" s="39"/>
      <c r="X893" s="65"/>
      <c r="Y893" s="65"/>
    </row>
    <row r="894" ht="14.25" customHeight="1">
      <c r="I894" s="39"/>
      <c r="Q894" s="39"/>
      <c r="X894" s="65"/>
      <c r="Y894" s="65"/>
    </row>
    <row r="895" ht="14.25" customHeight="1">
      <c r="I895" s="39"/>
      <c r="Q895" s="39"/>
      <c r="X895" s="65"/>
      <c r="Y895" s="65"/>
    </row>
    <row r="896" ht="14.25" customHeight="1">
      <c r="I896" s="39"/>
      <c r="Q896" s="39"/>
      <c r="X896" s="65"/>
      <c r="Y896" s="65"/>
    </row>
    <row r="897" ht="14.25" customHeight="1">
      <c r="I897" s="39"/>
      <c r="Q897" s="39"/>
      <c r="X897" s="65"/>
      <c r="Y897" s="65"/>
    </row>
    <row r="898" ht="14.25" customHeight="1">
      <c r="I898" s="39"/>
      <c r="Q898" s="39"/>
      <c r="X898" s="65"/>
      <c r="Y898" s="65"/>
    </row>
    <row r="899" ht="14.25" customHeight="1">
      <c r="I899" s="39"/>
      <c r="Q899" s="39"/>
      <c r="X899" s="65"/>
      <c r="Y899" s="65"/>
    </row>
    <row r="900" ht="14.25" customHeight="1">
      <c r="I900" s="39"/>
      <c r="Q900" s="39"/>
      <c r="X900" s="65"/>
      <c r="Y900" s="65"/>
    </row>
    <row r="901" ht="14.25" customHeight="1">
      <c r="I901" s="39"/>
      <c r="Q901" s="39"/>
      <c r="X901" s="65"/>
      <c r="Y901" s="65"/>
    </row>
    <row r="902" ht="14.25" customHeight="1">
      <c r="I902" s="39"/>
      <c r="Q902" s="39"/>
      <c r="X902" s="65"/>
      <c r="Y902" s="65"/>
    </row>
    <row r="903" ht="14.25" customHeight="1">
      <c r="I903" s="39"/>
      <c r="Q903" s="39"/>
      <c r="X903" s="65"/>
      <c r="Y903" s="65"/>
    </row>
    <row r="904" ht="14.25" customHeight="1">
      <c r="I904" s="39"/>
      <c r="Q904" s="39"/>
      <c r="X904" s="65"/>
      <c r="Y904" s="65"/>
    </row>
    <row r="905" ht="14.25" customHeight="1">
      <c r="I905" s="39"/>
      <c r="Q905" s="39"/>
      <c r="X905" s="65"/>
      <c r="Y905" s="65"/>
    </row>
    <row r="906" ht="14.25" customHeight="1">
      <c r="I906" s="39"/>
      <c r="Q906" s="39"/>
      <c r="X906" s="65"/>
      <c r="Y906" s="65"/>
    </row>
    <row r="907" ht="14.25" customHeight="1">
      <c r="I907" s="39"/>
      <c r="Q907" s="39"/>
      <c r="X907" s="65"/>
      <c r="Y907" s="65"/>
    </row>
    <row r="908" ht="14.25" customHeight="1">
      <c r="I908" s="39"/>
      <c r="Q908" s="39"/>
      <c r="X908" s="65"/>
      <c r="Y908" s="65"/>
    </row>
    <row r="909" ht="14.25" customHeight="1">
      <c r="I909" s="39"/>
      <c r="Q909" s="39"/>
      <c r="X909" s="65"/>
      <c r="Y909" s="65"/>
    </row>
    <row r="910" ht="14.25" customHeight="1">
      <c r="I910" s="39"/>
      <c r="Q910" s="39"/>
      <c r="X910" s="65"/>
      <c r="Y910" s="65"/>
    </row>
    <row r="911" ht="14.25" customHeight="1">
      <c r="I911" s="39"/>
      <c r="Q911" s="39"/>
      <c r="X911" s="65"/>
      <c r="Y911" s="65"/>
    </row>
    <row r="912" ht="14.25" customHeight="1">
      <c r="I912" s="39"/>
      <c r="Q912" s="39"/>
      <c r="X912" s="65"/>
      <c r="Y912" s="65"/>
    </row>
    <row r="913" ht="14.25" customHeight="1">
      <c r="I913" s="39"/>
      <c r="Q913" s="39"/>
      <c r="X913" s="65"/>
      <c r="Y913" s="65"/>
    </row>
    <row r="914" ht="14.25" customHeight="1">
      <c r="I914" s="39"/>
      <c r="Q914" s="39"/>
      <c r="X914" s="65"/>
      <c r="Y914" s="65"/>
    </row>
    <row r="915" ht="14.25" customHeight="1">
      <c r="I915" s="39"/>
      <c r="Q915" s="39"/>
      <c r="X915" s="65"/>
      <c r="Y915" s="65"/>
    </row>
    <row r="916" ht="14.25" customHeight="1">
      <c r="I916" s="39"/>
      <c r="Q916" s="39"/>
      <c r="X916" s="65"/>
      <c r="Y916" s="65"/>
    </row>
    <row r="917" ht="14.25" customHeight="1">
      <c r="I917" s="39"/>
      <c r="Q917" s="39"/>
      <c r="X917" s="65"/>
      <c r="Y917" s="65"/>
    </row>
    <row r="918" ht="14.25" customHeight="1">
      <c r="I918" s="39"/>
      <c r="Q918" s="39"/>
      <c r="X918" s="65"/>
      <c r="Y918" s="65"/>
    </row>
    <row r="919" ht="14.25" customHeight="1">
      <c r="I919" s="39"/>
      <c r="Q919" s="39"/>
      <c r="X919" s="65"/>
      <c r="Y919" s="65"/>
    </row>
    <row r="920" ht="14.25" customHeight="1">
      <c r="I920" s="39"/>
      <c r="Q920" s="39"/>
      <c r="X920" s="65"/>
      <c r="Y920" s="65"/>
    </row>
    <row r="921" ht="14.25" customHeight="1">
      <c r="I921" s="39"/>
      <c r="Q921" s="39"/>
      <c r="X921" s="65"/>
      <c r="Y921" s="65"/>
    </row>
    <row r="922" ht="14.25" customHeight="1">
      <c r="I922" s="39"/>
      <c r="Q922" s="39"/>
      <c r="X922" s="65"/>
      <c r="Y922" s="65"/>
    </row>
    <row r="923" ht="14.25" customHeight="1">
      <c r="I923" s="39"/>
      <c r="Q923" s="39"/>
      <c r="X923" s="65"/>
      <c r="Y923" s="65"/>
    </row>
    <row r="924" ht="14.25" customHeight="1">
      <c r="I924" s="39"/>
      <c r="Q924" s="39"/>
      <c r="X924" s="65"/>
      <c r="Y924" s="65"/>
    </row>
    <row r="925" ht="14.25" customHeight="1">
      <c r="I925" s="39"/>
      <c r="Q925" s="39"/>
      <c r="X925" s="65"/>
      <c r="Y925" s="65"/>
    </row>
    <row r="926" ht="14.25" customHeight="1">
      <c r="I926" s="39"/>
      <c r="Q926" s="39"/>
      <c r="X926" s="65"/>
      <c r="Y926" s="65"/>
    </row>
    <row r="927" ht="14.25" customHeight="1">
      <c r="I927" s="39"/>
      <c r="Q927" s="39"/>
      <c r="X927" s="65"/>
      <c r="Y927" s="65"/>
    </row>
    <row r="928" ht="14.25" customHeight="1">
      <c r="I928" s="39"/>
      <c r="Q928" s="39"/>
      <c r="X928" s="65"/>
      <c r="Y928" s="65"/>
    </row>
    <row r="929" ht="14.25" customHeight="1">
      <c r="I929" s="39"/>
      <c r="Q929" s="39"/>
      <c r="X929" s="65"/>
      <c r="Y929" s="65"/>
    </row>
    <row r="930" ht="14.25" customHeight="1">
      <c r="I930" s="39"/>
      <c r="Q930" s="39"/>
      <c r="X930" s="65"/>
      <c r="Y930" s="65"/>
    </row>
    <row r="931" ht="14.25" customHeight="1">
      <c r="I931" s="39"/>
      <c r="Q931" s="39"/>
      <c r="X931" s="65"/>
      <c r="Y931" s="65"/>
    </row>
    <row r="932" ht="14.25" customHeight="1">
      <c r="I932" s="39"/>
      <c r="Q932" s="39"/>
      <c r="X932" s="65"/>
      <c r="Y932" s="65"/>
    </row>
    <row r="933" ht="14.25" customHeight="1">
      <c r="I933" s="39"/>
      <c r="Q933" s="39"/>
      <c r="X933" s="65"/>
      <c r="Y933" s="65"/>
    </row>
    <row r="934" ht="14.25" customHeight="1">
      <c r="I934" s="39"/>
      <c r="Q934" s="39"/>
      <c r="X934" s="65"/>
      <c r="Y934" s="65"/>
    </row>
    <row r="935" ht="14.25" customHeight="1">
      <c r="I935" s="39"/>
      <c r="Q935" s="39"/>
      <c r="X935" s="65"/>
      <c r="Y935" s="65"/>
    </row>
    <row r="936" ht="14.25" customHeight="1">
      <c r="I936" s="39"/>
      <c r="Q936" s="39"/>
      <c r="X936" s="65"/>
      <c r="Y936" s="65"/>
    </row>
    <row r="937" ht="14.25" customHeight="1">
      <c r="I937" s="39"/>
      <c r="Q937" s="39"/>
      <c r="X937" s="65"/>
      <c r="Y937" s="65"/>
    </row>
    <row r="938" ht="14.25" customHeight="1">
      <c r="I938" s="39"/>
      <c r="Q938" s="39"/>
      <c r="X938" s="65"/>
      <c r="Y938" s="65"/>
    </row>
    <row r="939" ht="14.25" customHeight="1">
      <c r="I939" s="39"/>
      <c r="Q939" s="39"/>
      <c r="X939" s="65"/>
      <c r="Y939" s="65"/>
    </row>
    <row r="940" ht="14.25" customHeight="1">
      <c r="I940" s="39"/>
      <c r="Q940" s="39"/>
      <c r="X940" s="65"/>
      <c r="Y940" s="65"/>
    </row>
    <row r="941" ht="14.25" customHeight="1">
      <c r="I941" s="39"/>
      <c r="Q941" s="39"/>
      <c r="X941" s="65"/>
      <c r="Y941" s="65"/>
    </row>
    <row r="942" ht="14.25" customHeight="1">
      <c r="I942" s="39"/>
      <c r="Q942" s="39"/>
      <c r="X942" s="65"/>
      <c r="Y942" s="65"/>
    </row>
    <row r="943" ht="14.25" customHeight="1">
      <c r="I943" s="39"/>
      <c r="Q943" s="39"/>
      <c r="X943" s="65"/>
      <c r="Y943" s="65"/>
    </row>
    <row r="944" ht="14.25" customHeight="1">
      <c r="I944" s="39"/>
      <c r="Q944" s="39"/>
      <c r="X944" s="65"/>
      <c r="Y944" s="65"/>
    </row>
    <row r="945" ht="14.25" customHeight="1">
      <c r="I945" s="39"/>
      <c r="Q945" s="39"/>
      <c r="X945" s="65"/>
      <c r="Y945" s="65"/>
    </row>
    <row r="946" ht="14.25" customHeight="1">
      <c r="I946" s="39"/>
      <c r="Q946" s="39"/>
      <c r="X946" s="65"/>
      <c r="Y946" s="65"/>
    </row>
    <row r="947" ht="14.25" customHeight="1">
      <c r="I947" s="39"/>
      <c r="Q947" s="39"/>
      <c r="X947" s="65"/>
      <c r="Y947" s="65"/>
    </row>
    <row r="948" ht="14.25" customHeight="1">
      <c r="I948" s="39"/>
      <c r="Q948" s="39"/>
      <c r="X948" s="65"/>
      <c r="Y948" s="65"/>
    </row>
    <row r="949" ht="14.25" customHeight="1">
      <c r="I949" s="39"/>
      <c r="Q949" s="39"/>
      <c r="X949" s="65"/>
      <c r="Y949" s="65"/>
    </row>
    <row r="950" ht="14.25" customHeight="1">
      <c r="I950" s="39"/>
      <c r="Q950" s="39"/>
      <c r="X950" s="65"/>
      <c r="Y950" s="65"/>
    </row>
    <row r="951" ht="14.25" customHeight="1">
      <c r="I951" s="39"/>
      <c r="Q951" s="39"/>
      <c r="X951" s="65"/>
      <c r="Y951" s="65"/>
    </row>
    <row r="952" ht="14.25" customHeight="1">
      <c r="I952" s="39"/>
      <c r="Q952" s="39"/>
      <c r="X952" s="65"/>
      <c r="Y952" s="65"/>
    </row>
    <row r="953" ht="14.25" customHeight="1">
      <c r="I953" s="39"/>
      <c r="Q953" s="39"/>
      <c r="X953" s="65"/>
      <c r="Y953" s="65"/>
    </row>
    <row r="954" ht="14.25" customHeight="1">
      <c r="I954" s="39"/>
      <c r="Q954" s="39"/>
      <c r="X954" s="65"/>
      <c r="Y954" s="65"/>
    </row>
    <row r="955" ht="14.25" customHeight="1">
      <c r="I955" s="39"/>
      <c r="Q955" s="39"/>
      <c r="X955" s="65"/>
      <c r="Y955" s="65"/>
    </row>
    <row r="956" ht="14.25" customHeight="1">
      <c r="I956" s="39"/>
      <c r="Q956" s="39"/>
      <c r="X956" s="65"/>
      <c r="Y956" s="65"/>
    </row>
    <row r="957" ht="14.25" customHeight="1">
      <c r="I957" s="39"/>
      <c r="Q957" s="39"/>
      <c r="X957" s="65"/>
      <c r="Y957" s="65"/>
    </row>
    <row r="958" ht="14.25" customHeight="1">
      <c r="I958" s="39"/>
      <c r="Q958" s="39"/>
      <c r="X958" s="65"/>
      <c r="Y958" s="65"/>
    </row>
    <row r="959" ht="14.25" customHeight="1">
      <c r="I959" s="39"/>
      <c r="Q959" s="39"/>
      <c r="X959" s="65"/>
      <c r="Y959" s="65"/>
    </row>
    <row r="960" ht="14.25" customHeight="1">
      <c r="I960" s="39"/>
      <c r="Q960" s="39"/>
      <c r="X960" s="65"/>
      <c r="Y960" s="65"/>
    </row>
    <row r="961" ht="14.25" customHeight="1">
      <c r="I961" s="39"/>
      <c r="Q961" s="39"/>
      <c r="X961" s="65"/>
      <c r="Y961" s="65"/>
    </row>
    <row r="962" ht="14.25" customHeight="1">
      <c r="I962" s="39"/>
      <c r="Q962" s="39"/>
      <c r="X962" s="65"/>
      <c r="Y962" s="65"/>
    </row>
    <row r="963" ht="14.25" customHeight="1">
      <c r="I963" s="39"/>
      <c r="Q963" s="39"/>
      <c r="X963" s="65"/>
      <c r="Y963" s="65"/>
    </row>
    <row r="964" ht="14.25" customHeight="1">
      <c r="I964" s="39"/>
      <c r="Q964" s="39"/>
      <c r="X964" s="65"/>
      <c r="Y964" s="65"/>
    </row>
    <row r="965" ht="14.25" customHeight="1">
      <c r="I965" s="39"/>
      <c r="Q965" s="39"/>
      <c r="X965" s="65"/>
      <c r="Y965" s="65"/>
    </row>
    <row r="966" ht="14.25" customHeight="1">
      <c r="I966" s="39"/>
      <c r="Q966" s="39"/>
      <c r="X966" s="65"/>
      <c r="Y966" s="65"/>
    </row>
    <row r="967" ht="14.25" customHeight="1">
      <c r="I967" s="39"/>
      <c r="Q967" s="39"/>
      <c r="X967" s="65"/>
      <c r="Y967" s="65"/>
    </row>
    <row r="968" ht="14.25" customHeight="1">
      <c r="I968" s="39"/>
      <c r="Q968" s="39"/>
      <c r="X968" s="65"/>
      <c r="Y968" s="65"/>
    </row>
    <row r="969" ht="14.25" customHeight="1">
      <c r="I969" s="39"/>
      <c r="Q969" s="39"/>
      <c r="X969" s="65"/>
      <c r="Y969" s="65"/>
    </row>
    <row r="970" ht="14.25" customHeight="1">
      <c r="I970" s="39"/>
      <c r="Q970" s="39"/>
      <c r="X970" s="65"/>
      <c r="Y970" s="65"/>
    </row>
    <row r="971" ht="14.25" customHeight="1">
      <c r="I971" s="39"/>
      <c r="Q971" s="39"/>
      <c r="X971" s="65"/>
      <c r="Y971" s="65"/>
    </row>
    <row r="972" ht="14.25" customHeight="1">
      <c r="I972" s="39"/>
      <c r="Q972" s="39"/>
      <c r="X972" s="65"/>
      <c r="Y972" s="65"/>
    </row>
    <row r="973" ht="14.25" customHeight="1">
      <c r="I973" s="39"/>
      <c r="Q973" s="39"/>
      <c r="X973" s="65"/>
      <c r="Y973" s="65"/>
    </row>
    <row r="974" ht="14.25" customHeight="1">
      <c r="I974" s="39"/>
      <c r="Q974" s="39"/>
      <c r="X974" s="65"/>
      <c r="Y974" s="65"/>
    </row>
    <row r="975" ht="14.25" customHeight="1">
      <c r="I975" s="39"/>
      <c r="Q975" s="39"/>
      <c r="X975" s="65"/>
      <c r="Y975" s="65"/>
    </row>
    <row r="976" ht="14.25" customHeight="1">
      <c r="I976" s="39"/>
      <c r="Q976" s="39"/>
      <c r="X976" s="65"/>
      <c r="Y976" s="65"/>
    </row>
    <row r="977" ht="14.25" customHeight="1">
      <c r="I977" s="39"/>
      <c r="Q977" s="39"/>
      <c r="X977" s="65"/>
      <c r="Y977" s="65"/>
    </row>
    <row r="978" ht="14.25" customHeight="1">
      <c r="I978" s="39"/>
      <c r="Q978" s="39"/>
      <c r="X978" s="65"/>
      <c r="Y978" s="65"/>
    </row>
    <row r="979" ht="14.25" customHeight="1">
      <c r="I979" s="39"/>
      <c r="Q979" s="39"/>
      <c r="X979" s="65"/>
      <c r="Y979" s="65"/>
    </row>
    <row r="980" ht="14.25" customHeight="1">
      <c r="I980" s="39"/>
      <c r="Q980" s="39"/>
      <c r="X980" s="65"/>
      <c r="Y980" s="65"/>
    </row>
    <row r="981" ht="14.25" customHeight="1">
      <c r="I981" s="39"/>
      <c r="Q981" s="39"/>
      <c r="X981" s="65"/>
      <c r="Y981" s="65"/>
    </row>
    <row r="982" ht="14.25" customHeight="1">
      <c r="I982" s="39"/>
      <c r="Q982" s="39"/>
      <c r="X982" s="65"/>
      <c r="Y982" s="65"/>
    </row>
    <row r="983" ht="14.25" customHeight="1">
      <c r="I983" s="39"/>
      <c r="Q983" s="39"/>
      <c r="X983" s="65"/>
      <c r="Y983" s="65"/>
    </row>
    <row r="984" ht="14.25" customHeight="1">
      <c r="I984" s="39"/>
      <c r="Q984" s="39"/>
      <c r="X984" s="65"/>
      <c r="Y984" s="65"/>
    </row>
    <row r="985" ht="14.25" customHeight="1">
      <c r="I985" s="39"/>
      <c r="Q985" s="39"/>
      <c r="X985" s="65"/>
      <c r="Y985" s="65"/>
    </row>
    <row r="986" ht="14.25" customHeight="1">
      <c r="I986" s="39"/>
      <c r="Q986" s="39"/>
      <c r="X986" s="65"/>
      <c r="Y986" s="65"/>
    </row>
    <row r="987" ht="14.25" customHeight="1">
      <c r="I987" s="39"/>
      <c r="Q987" s="39"/>
      <c r="X987" s="65"/>
      <c r="Y987" s="65"/>
    </row>
    <row r="988" ht="14.25" customHeight="1">
      <c r="I988" s="39"/>
      <c r="Q988" s="39"/>
      <c r="X988" s="65"/>
      <c r="Y988" s="65"/>
    </row>
    <row r="989" ht="14.25" customHeight="1">
      <c r="I989" s="39"/>
      <c r="Q989" s="39"/>
      <c r="X989" s="65"/>
      <c r="Y989" s="65"/>
    </row>
    <row r="990" ht="14.25" customHeight="1">
      <c r="I990" s="39"/>
      <c r="Q990" s="39"/>
      <c r="X990" s="65"/>
      <c r="Y990" s="65"/>
    </row>
    <row r="991" ht="14.25" customHeight="1">
      <c r="I991" s="39"/>
      <c r="Q991" s="39"/>
      <c r="X991" s="65"/>
      <c r="Y991" s="65"/>
    </row>
    <row r="992" ht="14.25" customHeight="1">
      <c r="I992" s="39"/>
      <c r="Q992" s="39"/>
      <c r="X992" s="65"/>
      <c r="Y992" s="65"/>
    </row>
    <row r="993" ht="14.25" customHeight="1">
      <c r="I993" s="39"/>
      <c r="Q993" s="39"/>
      <c r="X993" s="65"/>
      <c r="Y993" s="65"/>
    </row>
    <row r="994" ht="14.25" customHeight="1">
      <c r="I994" s="39"/>
      <c r="Q994" s="39"/>
      <c r="X994" s="65"/>
      <c r="Y994" s="65"/>
    </row>
    <row r="995" ht="14.25" customHeight="1">
      <c r="I995" s="39"/>
      <c r="Q995" s="39"/>
      <c r="X995" s="65"/>
      <c r="Y995" s="65"/>
    </row>
    <row r="996" ht="14.25" customHeight="1">
      <c r="I996" s="39"/>
      <c r="Q996" s="39"/>
      <c r="X996" s="65"/>
      <c r="Y996" s="65"/>
    </row>
    <row r="997" ht="14.25" customHeight="1">
      <c r="I997" s="39"/>
      <c r="Q997" s="39"/>
      <c r="X997" s="65"/>
      <c r="Y997" s="65"/>
    </row>
    <row r="998" ht="14.25" customHeight="1">
      <c r="I998" s="39"/>
      <c r="Q998" s="39"/>
      <c r="X998" s="65"/>
      <c r="Y998" s="65"/>
    </row>
    <row r="999" ht="14.25" customHeight="1">
      <c r="I999" s="39"/>
      <c r="Q999" s="39"/>
      <c r="X999" s="65"/>
      <c r="Y999" s="65"/>
    </row>
    <row r="1000" ht="14.25" customHeight="1">
      <c r="I1000" s="39"/>
      <c r="Q1000" s="39"/>
      <c r="X1000" s="65"/>
      <c r="Y1000" s="65"/>
    </row>
    <row r="1001" ht="14.25" customHeight="1">
      <c r="H1001" s="39"/>
      <c r="M1001" s="87"/>
      <c r="N1001" s="87"/>
      <c r="O1001" s="39"/>
    </row>
    <row r="1002" ht="14.25" customHeight="1">
      <c r="H1002" s="39"/>
      <c r="M1002" s="87"/>
      <c r="N1002" s="87"/>
      <c r="O1002" s="39"/>
    </row>
    <row r="1003" ht="14.25" customHeight="1">
      <c r="H1003" s="39"/>
      <c r="M1003" s="87"/>
      <c r="N1003" s="87"/>
      <c r="O1003" s="39"/>
    </row>
  </sheetData>
  <mergeCells count="1">
    <mergeCell ref="A3:A1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9" width="12.57"/>
    <col customWidth="1" min="10" max="10" width="2.71"/>
    <col customWidth="1" min="11" max="11" width="10.86"/>
    <col customWidth="1" min="12" max="18" width="10.71"/>
    <col customWidth="1" min="19" max="19" width="3.14"/>
    <col customWidth="1" min="20" max="21" width="10.71"/>
    <col customWidth="1" min="22" max="22" width="12.0"/>
    <col customWidth="1" min="23" max="24" width="8.86"/>
    <col customWidth="1" min="25" max="25" width="14.71"/>
    <col customWidth="1" min="26" max="26" width="18.0"/>
    <col customWidth="1" min="27" max="27" width="17.0"/>
    <col customWidth="1" min="28" max="28" width="17.71"/>
    <col customWidth="1" min="29" max="40" width="8.86"/>
  </cols>
  <sheetData>
    <row r="1" ht="14.25" customHeight="1">
      <c r="A1" s="53" t="s">
        <v>78</v>
      </c>
      <c r="B1" s="38"/>
      <c r="C1" s="38"/>
      <c r="D1" s="38"/>
      <c r="E1" s="38"/>
      <c r="F1" s="38"/>
      <c r="G1" s="88"/>
      <c r="H1" s="88"/>
      <c r="I1" s="88"/>
      <c r="J1" s="39"/>
      <c r="K1" s="38"/>
      <c r="L1" s="38"/>
      <c r="M1" s="38"/>
      <c r="N1" s="38"/>
      <c r="O1" s="38"/>
      <c r="P1" s="38"/>
      <c r="Q1" s="38"/>
      <c r="R1" s="38"/>
      <c r="S1" s="39"/>
      <c r="T1" s="38"/>
      <c r="U1" s="38"/>
      <c r="Y1" s="6" t="s">
        <v>60</v>
      </c>
      <c r="Z1" s="40"/>
    </row>
    <row r="2" ht="14.25" customHeight="1">
      <c r="A2" s="6" t="s">
        <v>61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118</v>
      </c>
      <c r="J2" s="43"/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41" t="s">
        <v>125</v>
      </c>
      <c r="R2" s="41" t="s">
        <v>126</v>
      </c>
      <c r="S2" s="43"/>
      <c r="T2" s="41" t="s">
        <v>127</v>
      </c>
      <c r="U2" s="41" t="s">
        <v>128</v>
      </c>
      <c r="V2" s="41" t="s">
        <v>129</v>
      </c>
      <c r="W2" s="41" t="s">
        <v>130</v>
      </c>
      <c r="X2" s="42"/>
      <c r="Z2" s="21" t="s">
        <v>30</v>
      </c>
      <c r="AA2" s="21" t="s">
        <v>39</v>
      </c>
      <c r="AB2" s="21" t="s">
        <v>40</v>
      </c>
      <c r="AC2" s="21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ht="14.25" customHeight="1">
      <c r="B3" s="89"/>
      <c r="C3" s="89"/>
      <c r="D3" s="89"/>
      <c r="E3" s="90"/>
      <c r="F3" s="89"/>
      <c r="G3" s="89"/>
      <c r="H3" s="89"/>
      <c r="I3" s="89"/>
      <c r="J3" s="39"/>
      <c r="K3" s="44"/>
      <c r="L3" s="91"/>
      <c r="M3" s="91"/>
      <c r="N3" s="91"/>
      <c r="O3" s="91"/>
      <c r="P3" s="91"/>
      <c r="Q3" s="91"/>
      <c r="R3" s="91"/>
      <c r="S3" s="39"/>
      <c r="T3" s="44"/>
      <c r="U3" s="92"/>
      <c r="Y3" s="6" t="s">
        <v>31</v>
      </c>
      <c r="Z3" s="6" t="str">
        <f>AVERAGE(E$3:E$150)/1000</f>
        <v>#DIV/0!</v>
      </c>
      <c r="AA3" s="6" t="str">
        <f>AVERAGE(K$3:K$100)/1000</f>
        <v>#DIV/0!</v>
      </c>
      <c r="AB3" s="6" t="str">
        <f>AVERAGE(Q3:Q150)/1000</f>
        <v>#DIV/0!</v>
      </c>
      <c r="AD3" s="47"/>
    </row>
    <row r="4" ht="14.25" customHeight="1">
      <c r="B4" s="89"/>
      <c r="C4" s="89"/>
      <c r="D4" s="89"/>
      <c r="E4" s="90"/>
      <c r="F4" s="89"/>
      <c r="G4" s="89"/>
      <c r="H4" s="89"/>
      <c r="I4" s="89"/>
      <c r="J4" s="39"/>
      <c r="K4" s="44"/>
      <c r="L4" s="91"/>
      <c r="M4" s="91"/>
      <c r="N4" s="91"/>
      <c r="O4" s="91"/>
      <c r="P4" s="91"/>
      <c r="Q4" s="91"/>
      <c r="R4" s="91"/>
      <c r="S4" s="39"/>
      <c r="T4" s="44"/>
      <c r="U4" s="92"/>
      <c r="Y4" s="6" t="s">
        <v>32</v>
      </c>
      <c r="Z4" s="6" t="str">
        <f>AVERAGE(F$3:F$150)/1000</f>
        <v>#DIV/0!</v>
      </c>
      <c r="AA4" s="6" t="str">
        <f>AVERAGE(L$3:L$100)/1000</f>
        <v>#DIV/0!</v>
      </c>
      <c r="AB4" s="6" t="str">
        <f>AVERAGE(R3:R150)/1000</f>
        <v>#DIV/0!</v>
      </c>
      <c r="AD4" s="47"/>
    </row>
    <row r="5" ht="14.25" customHeight="1">
      <c r="B5" s="89"/>
      <c r="C5" s="89"/>
      <c r="D5" s="89"/>
      <c r="E5" s="89"/>
      <c r="F5" s="89"/>
      <c r="G5" s="89"/>
      <c r="H5" s="89"/>
      <c r="I5" s="89"/>
      <c r="J5" s="39"/>
      <c r="K5" s="44"/>
      <c r="L5" s="91"/>
      <c r="M5" s="91"/>
      <c r="N5" s="91"/>
      <c r="O5" s="91"/>
      <c r="P5" s="91"/>
      <c r="Q5" s="91"/>
      <c r="R5" s="91"/>
      <c r="S5" s="39"/>
      <c r="T5" s="44"/>
      <c r="U5" s="92"/>
      <c r="Y5" s="6" t="s">
        <v>33</v>
      </c>
      <c r="Z5" s="6" t="str">
        <f>AVERAGE(G$3:G$150)/1000</f>
        <v>#DIV/0!</v>
      </c>
      <c r="AA5" s="6" t="str">
        <f>AVERAGE(M$3:M$100)/1000</f>
        <v>#DIV/0!</v>
      </c>
      <c r="AB5" s="6" t="str">
        <f>AVERAGE(S3:S150)/1000</f>
        <v>#DIV/0!</v>
      </c>
      <c r="AD5" s="47"/>
    </row>
    <row r="6" ht="14.25" customHeight="1">
      <c r="B6" s="89"/>
      <c r="C6" s="89"/>
      <c r="D6" s="89"/>
      <c r="E6" s="90"/>
      <c r="F6" s="89"/>
      <c r="G6" s="89"/>
      <c r="H6" s="89"/>
      <c r="I6" s="89"/>
      <c r="J6" s="39"/>
      <c r="K6" s="44"/>
      <c r="L6" s="91"/>
      <c r="M6" s="91"/>
      <c r="N6" s="91"/>
      <c r="O6" s="91"/>
      <c r="P6" s="91"/>
      <c r="Q6" s="91"/>
      <c r="R6" s="91"/>
      <c r="S6" s="39"/>
      <c r="T6" s="44"/>
      <c r="U6" s="92"/>
      <c r="Y6" s="6" t="s">
        <v>34</v>
      </c>
      <c r="Z6" s="6" t="str">
        <f>AVERAGE(H$3:H$150)/1000</f>
        <v>#DIV/0!</v>
      </c>
      <c r="AA6" s="6" t="str">
        <f>AVERAGE(N$3:N$100)/1000</f>
        <v>#DIV/0!</v>
      </c>
      <c r="AB6" s="6" t="str">
        <f>AVERAGE(T3:T150)/1000</f>
        <v>#DIV/0!</v>
      </c>
    </row>
    <row r="7" ht="14.25" customHeight="1">
      <c r="B7" s="89"/>
      <c r="C7" s="89"/>
      <c r="D7" s="89"/>
      <c r="E7" s="90"/>
      <c r="F7" s="89"/>
      <c r="G7" s="89"/>
      <c r="H7" s="89"/>
      <c r="I7" s="89"/>
      <c r="J7" s="39"/>
      <c r="K7" s="44"/>
      <c r="L7" s="91"/>
      <c r="M7" s="91"/>
      <c r="N7" s="91"/>
      <c r="O7" s="91"/>
      <c r="P7" s="91"/>
      <c r="Q7" s="91"/>
      <c r="R7" s="91"/>
      <c r="S7" s="39"/>
      <c r="T7" s="44"/>
      <c r="U7" s="92"/>
      <c r="Y7" s="6" t="s">
        <v>35</v>
      </c>
      <c r="Z7" s="6" t="str">
        <f>AVERAGE(F$3:F$64)</f>
        <v>#DIV/0!</v>
      </c>
      <c r="AA7" s="6" t="str">
        <f>AVERAGE(O$3:O$64)</f>
        <v>#DIV/0!</v>
      </c>
    </row>
    <row r="8" ht="14.25" customHeight="1">
      <c r="B8" s="89"/>
      <c r="C8" s="89"/>
      <c r="D8" s="89"/>
      <c r="E8" s="90"/>
      <c r="F8" s="89"/>
      <c r="G8" s="89"/>
      <c r="H8" s="89"/>
      <c r="I8" s="89"/>
      <c r="J8" s="39"/>
      <c r="K8" s="44"/>
      <c r="L8" s="91"/>
      <c r="M8" s="91"/>
      <c r="N8" s="91"/>
      <c r="O8" s="91"/>
      <c r="P8" s="91"/>
      <c r="Q8" s="91"/>
      <c r="R8" s="91"/>
      <c r="S8" s="39"/>
      <c r="T8" s="44"/>
      <c r="U8" s="92"/>
      <c r="Y8" s="56" t="s">
        <v>36</v>
      </c>
      <c r="Z8" s="88" t="str">
        <f>AVERAGE(G3:G128)</f>
        <v>#DIV/0!</v>
      </c>
      <c r="AA8" s="6" t="str">
        <f>AVERAGE(P$3:P$64)</f>
        <v>#DIV/0!</v>
      </c>
      <c r="AB8" s="48"/>
    </row>
    <row r="9" ht="14.25" customHeight="1">
      <c r="B9" s="89"/>
      <c r="C9" s="89"/>
      <c r="D9" s="89"/>
      <c r="E9" s="90"/>
      <c r="F9" s="89"/>
      <c r="G9" s="89"/>
      <c r="H9" s="89"/>
      <c r="I9" s="89"/>
      <c r="J9" s="39"/>
      <c r="K9" s="44"/>
      <c r="L9" s="91"/>
      <c r="M9" s="91"/>
      <c r="N9" s="91"/>
      <c r="O9" s="91"/>
      <c r="P9" s="91"/>
      <c r="Q9" s="91"/>
      <c r="R9" s="91"/>
      <c r="S9" s="39"/>
      <c r="T9" s="44"/>
      <c r="U9" s="92"/>
      <c r="Y9" s="56" t="s">
        <v>37</v>
      </c>
      <c r="Z9" s="88" t="str">
        <f>AVERAGE(H3:H128)</f>
        <v>#DIV/0!</v>
      </c>
      <c r="AA9" s="6" t="str">
        <f>AVERAGE(Q$3:Q$64)</f>
        <v>#DIV/0!</v>
      </c>
      <c r="AB9" s="48"/>
    </row>
    <row r="10" ht="14.25" customHeight="1">
      <c r="B10" s="89"/>
      <c r="C10" s="89"/>
      <c r="D10" s="89"/>
      <c r="E10" s="90"/>
      <c r="F10" s="89"/>
      <c r="G10" s="89"/>
      <c r="H10" s="89"/>
      <c r="I10" s="89"/>
      <c r="J10" s="39"/>
      <c r="K10" s="44"/>
      <c r="L10" s="91"/>
      <c r="M10" s="91"/>
      <c r="N10" s="91"/>
      <c r="O10" s="91"/>
      <c r="P10" s="91"/>
      <c r="Q10" s="91"/>
      <c r="R10" s="91"/>
      <c r="S10" s="39"/>
      <c r="T10" s="44"/>
      <c r="U10" s="92"/>
      <c r="Y10" s="56" t="s">
        <v>38</v>
      </c>
      <c r="Z10" s="88" t="str">
        <f>AVERAGE(I3:I129)</f>
        <v>#DIV/0!</v>
      </c>
      <c r="AA10" s="6" t="str">
        <f>AVERAGE(R$3:R$64)</f>
        <v>#DIV/0!</v>
      </c>
      <c r="AB10" s="48"/>
    </row>
    <row r="11" ht="14.25" customHeight="1">
      <c r="B11" s="89"/>
      <c r="C11" s="89"/>
      <c r="D11" s="89"/>
      <c r="E11" s="90"/>
      <c r="F11" s="89"/>
      <c r="G11" s="89"/>
      <c r="H11" s="89"/>
      <c r="I11" s="89"/>
      <c r="J11" s="39"/>
      <c r="K11" s="44"/>
      <c r="L11" s="91"/>
      <c r="M11" s="91"/>
      <c r="N11" s="91"/>
      <c r="O11" s="91"/>
      <c r="P11" s="91"/>
      <c r="Q11" s="91"/>
      <c r="R11" s="93"/>
      <c r="S11" s="39"/>
      <c r="T11" s="44"/>
      <c r="U11" s="92"/>
      <c r="Y11" s="48" t="s">
        <v>66</v>
      </c>
      <c r="Z11" s="48" t="str">
        <f t="shared" ref="Z11:AA11" si="1">AVERAGE(Z3:Z10)</f>
        <v>#DIV/0!</v>
      </c>
      <c r="AA11" s="48" t="str">
        <f t="shared" si="1"/>
        <v>#DIV/0!</v>
      </c>
      <c r="AB11" s="48" t="str">
        <f>AVERAGE(AB3:AB4)</f>
        <v>#DIV/0!</v>
      </c>
    </row>
    <row r="12" ht="14.25" customHeight="1">
      <c r="B12" s="94"/>
      <c r="C12" s="94"/>
      <c r="D12" s="94"/>
      <c r="E12" s="94"/>
      <c r="F12" s="94"/>
      <c r="G12" s="94"/>
      <c r="H12" s="94"/>
      <c r="I12" s="94"/>
      <c r="J12" s="39"/>
      <c r="K12" s="77"/>
      <c r="L12" s="93"/>
      <c r="M12" s="93"/>
      <c r="N12" s="93"/>
      <c r="O12" s="93"/>
      <c r="P12" s="93"/>
      <c r="Q12" s="93"/>
      <c r="R12" s="44"/>
      <c r="S12" s="39"/>
      <c r="T12" s="77"/>
      <c r="U12" s="92"/>
      <c r="Y12" s="48" t="s">
        <v>67</v>
      </c>
      <c r="Z12" s="48" t="str">
        <f t="shared" ref="Z12:AA12" si="2">STDEV(Z3:Z10)/SQRT(8)</f>
        <v>#DIV/0!</v>
      </c>
      <c r="AA12" s="48" t="str">
        <f t="shared" si="2"/>
        <v>#DIV/0!</v>
      </c>
      <c r="AB12" s="48" t="str">
        <f>STDEV(AB3:AB4)/SQRT(4)</f>
        <v>#DIV/0!</v>
      </c>
      <c r="AC12" s="95"/>
    </row>
    <row r="13" ht="14.25" customHeight="1">
      <c r="B13" s="44"/>
      <c r="C13" s="44"/>
      <c r="D13" s="44"/>
      <c r="E13" s="96"/>
      <c r="F13" s="44"/>
      <c r="G13" s="44"/>
      <c r="H13" s="44"/>
      <c r="I13" s="44"/>
      <c r="J13" s="39"/>
      <c r="K13" s="44"/>
      <c r="L13" s="44"/>
      <c r="M13" s="44"/>
      <c r="N13" s="44"/>
      <c r="O13" s="44"/>
      <c r="P13" s="44"/>
      <c r="Q13" s="44"/>
      <c r="R13" s="44"/>
      <c r="S13" s="39"/>
      <c r="T13" s="44"/>
      <c r="U13" s="92"/>
      <c r="Y13" s="1" t="s">
        <v>97</v>
      </c>
      <c r="Z13" s="6" t="str">
        <f>MEDIAN(B3:I140)</f>
        <v>#NUM!</v>
      </c>
      <c r="AA13" s="6" t="str">
        <f>MEDIAN(K3:R140)</f>
        <v>#NUM!</v>
      </c>
      <c r="AC13" s="47"/>
    </row>
    <row r="14" ht="14.25" customHeight="1">
      <c r="B14" s="44"/>
      <c r="C14" s="44"/>
      <c r="D14" s="44"/>
      <c r="E14" s="96"/>
      <c r="F14" s="44"/>
      <c r="G14" s="44"/>
      <c r="H14" s="44"/>
      <c r="I14" s="44"/>
      <c r="J14" s="39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92"/>
      <c r="Y14" s="6" t="s">
        <v>68</v>
      </c>
      <c r="Z14" s="6">
        <f>MIN(B3:I337)</f>
        <v>0</v>
      </c>
      <c r="AA14" s="6">
        <f>MIN(K3:R337)</f>
        <v>0</v>
      </c>
      <c r="AB14" s="6">
        <f>MIN(T3:W337)</f>
        <v>0</v>
      </c>
    </row>
    <row r="15" ht="14.25" customHeight="1">
      <c r="B15" s="44"/>
      <c r="C15" s="44"/>
      <c r="D15" s="44"/>
      <c r="E15" s="96"/>
      <c r="F15" s="44"/>
      <c r="G15" s="44"/>
      <c r="H15" s="44"/>
      <c r="I15" s="44"/>
      <c r="J15" s="39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92"/>
      <c r="Y15" s="6" t="s">
        <v>69</v>
      </c>
      <c r="Z15" s="6">
        <f>MAX(B4:I338)</f>
        <v>0</v>
      </c>
      <c r="AA15" s="6">
        <f>MAX(K3:R337)</f>
        <v>0</v>
      </c>
      <c r="AB15" s="6">
        <f>MAX(T3:W337)</f>
        <v>0</v>
      </c>
    </row>
    <row r="16" ht="14.25" customHeight="1">
      <c r="B16" s="44"/>
      <c r="C16" s="44"/>
      <c r="D16" s="44"/>
      <c r="E16" s="96"/>
      <c r="F16" s="44"/>
      <c r="G16" s="44"/>
      <c r="H16" s="44"/>
      <c r="I16" s="44"/>
      <c r="J16" s="39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92"/>
      <c r="Y16" s="1" t="s">
        <v>85</v>
      </c>
      <c r="Z16" s="6">
        <f>COUNTIF(B3:I112, "&gt; 15")</f>
        <v>0</v>
      </c>
      <c r="AA16" s="6">
        <f>COUNTIF(K3:R112, "&gt; 15")</f>
        <v>0</v>
      </c>
      <c r="AB16" s="6">
        <f>COUNTIF(T3:W112, "&gt; 15")</f>
        <v>0</v>
      </c>
    </row>
    <row r="17" ht="14.25" customHeight="1">
      <c r="B17" s="44"/>
      <c r="C17" s="44"/>
      <c r="D17" s="44"/>
      <c r="E17" s="96"/>
      <c r="F17" s="44"/>
      <c r="G17" s="44"/>
      <c r="H17" s="44"/>
      <c r="I17" s="44"/>
      <c r="J17" s="39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92"/>
      <c r="Y17" s="1" t="s">
        <v>89</v>
      </c>
      <c r="Z17" s="6">
        <f>COUNTIF(B3:I113, "&gt; 20")</f>
        <v>0</v>
      </c>
      <c r="AA17" s="6">
        <f>COUNTIF(K3:R113, "&gt; 20")</f>
        <v>0</v>
      </c>
      <c r="AB17" s="6">
        <f>COUNTIF(T3:W113, "&gt; 20")</f>
        <v>0</v>
      </c>
    </row>
    <row r="18" ht="14.25" customHeight="1">
      <c r="B18" s="44"/>
      <c r="C18" s="44"/>
      <c r="D18" s="44"/>
      <c r="E18" s="96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92"/>
      <c r="Y18" s="97" t="s">
        <v>98</v>
      </c>
      <c r="Z18" s="98" t="str">
        <f t="shared" ref="Z18:AB18" si="3">Z17/SUM(Z24:Z31)</f>
        <v>#DIV/0!</v>
      </c>
      <c r="AA18" s="98" t="str">
        <f t="shared" si="3"/>
        <v>#DIV/0!</v>
      </c>
      <c r="AB18" s="98" t="str">
        <f t="shared" si="3"/>
        <v>#DIV/0!</v>
      </c>
    </row>
    <row r="19" ht="14.25" customHeight="1">
      <c r="B19" s="44"/>
      <c r="C19" s="44"/>
      <c r="D19" s="44"/>
      <c r="E19" s="96"/>
      <c r="F19" s="44"/>
      <c r="G19" s="44"/>
      <c r="H19" s="44"/>
      <c r="I19" s="44"/>
      <c r="J19" s="39"/>
      <c r="K19" s="44"/>
      <c r="L19" s="44"/>
      <c r="M19" s="44"/>
      <c r="N19" s="44"/>
      <c r="O19" s="44"/>
      <c r="P19" s="44"/>
      <c r="Q19" s="44"/>
      <c r="R19" s="44"/>
      <c r="S19" s="39"/>
      <c r="T19" s="44"/>
      <c r="U19" s="92"/>
      <c r="Y19" s="1" t="s">
        <v>131</v>
      </c>
      <c r="Z19" s="6">
        <f>COUNTIF(B3:I114, "&gt; 30")</f>
        <v>0</v>
      </c>
      <c r="AA19" s="6">
        <f>COUNTIF(K3:R114, "&gt; 30")</f>
        <v>0</v>
      </c>
      <c r="AB19" s="6">
        <f>COUNTIF(T3:W114, "&gt; 30")</f>
        <v>0</v>
      </c>
    </row>
    <row r="20" ht="14.25" customHeight="1">
      <c r="B20" s="44"/>
      <c r="C20" s="44"/>
      <c r="D20" s="44"/>
      <c r="E20" s="96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45"/>
      <c r="U20" s="92"/>
      <c r="Y20" s="97" t="s">
        <v>132</v>
      </c>
      <c r="Z20" s="98" t="str">
        <f t="shared" ref="Z20:AB20" si="4">Z19/SUM(Z24:Z31)</f>
        <v>#DIV/0!</v>
      </c>
      <c r="AA20" s="98" t="str">
        <f t="shared" si="4"/>
        <v>#DIV/0!</v>
      </c>
      <c r="AB20" s="98" t="str">
        <f t="shared" si="4"/>
        <v>#DIV/0!</v>
      </c>
      <c r="AC20" s="98"/>
    </row>
    <row r="21" ht="14.25" customHeight="1">
      <c r="B21" s="44"/>
      <c r="C21" s="44"/>
      <c r="D21" s="44"/>
      <c r="E21" s="96"/>
      <c r="F21" s="44"/>
      <c r="G21" s="44"/>
      <c r="H21" s="44"/>
      <c r="I21" s="44"/>
      <c r="J21" s="39"/>
      <c r="K21" s="44"/>
      <c r="L21" s="44"/>
      <c r="M21" s="44"/>
      <c r="N21" s="44"/>
      <c r="O21" s="44"/>
      <c r="P21" s="44"/>
      <c r="Q21" s="44"/>
      <c r="R21" s="44"/>
      <c r="S21" s="39"/>
      <c r="T21" s="45"/>
      <c r="U21" s="92"/>
      <c r="Y21" s="1" t="s">
        <v>133</v>
      </c>
      <c r="Z21" s="6">
        <f>COUNTIF(B3:I115, "&gt; 40")</f>
        <v>0</v>
      </c>
      <c r="AA21" s="6">
        <f>COUNTIF(K3:R115, "&gt; 40")</f>
        <v>0</v>
      </c>
      <c r="AB21" s="6">
        <f>COUNTIF(T3:W115, "&gt; 40")</f>
        <v>0</v>
      </c>
    </row>
    <row r="22" ht="14.25" customHeight="1">
      <c r="B22" s="44"/>
      <c r="C22" s="44"/>
      <c r="D22" s="44"/>
      <c r="E22" s="96"/>
      <c r="F22" s="44"/>
      <c r="G22" s="44"/>
      <c r="H22" s="44"/>
      <c r="I22" s="44"/>
      <c r="J22" s="39"/>
      <c r="K22" s="44"/>
      <c r="L22" s="44"/>
      <c r="M22" s="44"/>
      <c r="N22" s="44"/>
      <c r="O22" s="44"/>
      <c r="P22" s="44"/>
      <c r="Q22" s="44"/>
      <c r="R22" s="44"/>
      <c r="S22" s="39"/>
      <c r="T22" s="45"/>
      <c r="U22" s="92"/>
      <c r="X22" s="6" t="s">
        <v>72</v>
      </c>
      <c r="AC22" s="48"/>
      <c r="AD22" s="1"/>
    </row>
    <row r="23" ht="14.25" customHeight="1">
      <c r="B23" s="44"/>
      <c r="C23" s="44"/>
      <c r="D23" s="44"/>
      <c r="E23" s="96"/>
      <c r="F23" s="44"/>
      <c r="G23" s="44"/>
      <c r="H23" s="44"/>
      <c r="I23" s="44"/>
      <c r="J23" s="39"/>
      <c r="K23" s="44"/>
      <c r="L23" s="44"/>
      <c r="M23" s="44"/>
      <c r="N23" s="44"/>
      <c r="O23" s="44"/>
      <c r="P23" s="44"/>
      <c r="Q23" s="44"/>
      <c r="R23" s="44"/>
      <c r="S23" s="39"/>
      <c r="T23" s="45"/>
      <c r="U23" s="92"/>
      <c r="Z23" s="21" t="s">
        <v>30</v>
      </c>
      <c r="AA23" s="21" t="s">
        <v>39</v>
      </c>
      <c r="AB23" s="21" t="s">
        <v>40</v>
      </c>
      <c r="AC23" s="48"/>
    </row>
    <row r="24" ht="14.25" customHeight="1">
      <c r="B24" s="44"/>
      <c r="C24" s="44"/>
      <c r="D24" s="44"/>
      <c r="E24" s="96"/>
      <c r="F24" s="44"/>
      <c r="G24" s="44"/>
      <c r="H24" s="44"/>
      <c r="I24" s="44"/>
      <c r="J24" s="39"/>
      <c r="K24" s="44"/>
      <c r="L24" s="44"/>
      <c r="M24" s="44"/>
      <c r="N24" s="44"/>
      <c r="O24" s="44"/>
      <c r="P24" s="44"/>
      <c r="Q24" s="44"/>
      <c r="R24" s="44"/>
      <c r="S24" s="39"/>
      <c r="T24" s="92"/>
      <c r="Y24" s="6" t="s">
        <v>31</v>
      </c>
      <c r="Z24" s="6">
        <f>COUNT(B3:B146)</f>
        <v>0</v>
      </c>
      <c r="AA24" s="6">
        <f>COUNT(K3:K146)</f>
        <v>0</v>
      </c>
      <c r="AB24" s="6">
        <f>COUNT(T3:T47)</f>
        <v>0</v>
      </c>
    </row>
    <row r="25" ht="14.25" customHeight="1">
      <c r="B25" s="44"/>
      <c r="C25" s="44"/>
      <c r="D25" s="44"/>
      <c r="E25" s="96"/>
      <c r="F25" s="44"/>
      <c r="G25" s="44"/>
      <c r="H25" s="44"/>
      <c r="I25" s="44"/>
      <c r="J25" s="39"/>
      <c r="K25" s="44"/>
      <c r="L25" s="44"/>
      <c r="M25" s="44"/>
      <c r="N25" s="44"/>
      <c r="O25" s="44"/>
      <c r="P25" s="44"/>
      <c r="Q25" s="44"/>
      <c r="R25" s="44"/>
      <c r="S25" s="39"/>
      <c r="Y25" s="6" t="s">
        <v>32</v>
      </c>
      <c r="Z25" s="6">
        <f>COUNT(C3:C146)</f>
        <v>0</v>
      </c>
      <c r="AA25" s="6">
        <f>COUNT(L3:L146)</f>
        <v>0</v>
      </c>
      <c r="AB25" s="6">
        <f>COUNT(U3:U103)</f>
        <v>0</v>
      </c>
    </row>
    <row r="26" ht="14.25" customHeight="1">
      <c r="B26" s="44"/>
      <c r="C26" s="44"/>
      <c r="D26" s="44"/>
      <c r="E26" s="96"/>
      <c r="F26" s="44"/>
      <c r="G26" s="44"/>
      <c r="H26" s="44"/>
      <c r="I26" s="44"/>
      <c r="J26" s="39"/>
      <c r="K26" s="44"/>
      <c r="L26" s="44"/>
      <c r="M26" s="44"/>
      <c r="N26" s="44"/>
      <c r="O26" s="44"/>
      <c r="P26" s="44"/>
      <c r="Q26" s="44"/>
      <c r="R26" s="44"/>
      <c r="S26" s="39"/>
      <c r="Y26" s="6" t="s">
        <v>33</v>
      </c>
      <c r="Z26" s="6">
        <f>COUNT(D3:D146)</f>
        <v>0</v>
      </c>
      <c r="AA26" s="6">
        <f>COUNT(M3:M146)</f>
        <v>0</v>
      </c>
      <c r="AB26" s="6">
        <f>COUNT(V3:V246)</f>
        <v>0</v>
      </c>
    </row>
    <row r="27" ht="14.25" customHeight="1">
      <c r="B27" s="44"/>
      <c r="C27" s="44"/>
      <c r="D27" s="44"/>
      <c r="E27" s="96"/>
      <c r="F27" s="44"/>
      <c r="G27" s="44"/>
      <c r="H27" s="44"/>
      <c r="I27" s="44"/>
      <c r="J27" s="39"/>
      <c r="K27" s="44"/>
      <c r="L27" s="44"/>
      <c r="M27" s="44"/>
      <c r="N27" s="44"/>
      <c r="O27" s="44"/>
      <c r="P27" s="44"/>
      <c r="Q27" s="44"/>
      <c r="R27" s="44"/>
      <c r="S27" s="39"/>
      <c r="Y27" s="6" t="s">
        <v>34</v>
      </c>
      <c r="Z27" s="6">
        <f>COUNT(E3:E146)</f>
        <v>0</v>
      </c>
      <c r="AA27" s="6">
        <f>COUNT(N3:N146)</f>
        <v>0</v>
      </c>
      <c r="AB27" s="6">
        <f>COUNT(W3:W246)</f>
        <v>0</v>
      </c>
      <c r="AC27" s="47"/>
    </row>
    <row r="28" ht="14.25" customHeight="1">
      <c r="B28" s="44"/>
      <c r="C28" s="44"/>
      <c r="D28" s="44"/>
      <c r="E28" s="96"/>
      <c r="F28" s="44"/>
      <c r="G28" s="44"/>
      <c r="H28" s="44"/>
      <c r="I28" s="44"/>
      <c r="J28" s="39"/>
      <c r="K28" s="44"/>
      <c r="L28" s="44"/>
      <c r="M28" s="44"/>
      <c r="N28" s="44"/>
      <c r="O28" s="44"/>
      <c r="P28" s="44"/>
      <c r="Q28" s="44"/>
      <c r="R28" s="44"/>
      <c r="S28" s="39"/>
      <c r="Y28" s="6" t="s">
        <v>35</v>
      </c>
      <c r="Z28" s="6">
        <f>COUNT(F3:F146)</f>
        <v>0</v>
      </c>
      <c r="AA28" s="6">
        <f>COUNT(O3:O146)</f>
        <v>0</v>
      </c>
      <c r="AC28" s="47"/>
    </row>
    <row r="29" ht="14.25" customHeight="1">
      <c r="B29" s="44"/>
      <c r="C29" s="44"/>
      <c r="D29" s="44"/>
      <c r="E29" s="96"/>
      <c r="F29" s="44"/>
      <c r="G29" s="44"/>
      <c r="H29" s="44"/>
      <c r="I29" s="44"/>
      <c r="J29" s="39"/>
      <c r="K29" s="44"/>
      <c r="L29" s="44"/>
      <c r="M29" s="44"/>
      <c r="N29" s="44"/>
      <c r="O29" s="44"/>
      <c r="P29" s="44"/>
      <c r="Q29" s="44"/>
      <c r="R29" s="44"/>
      <c r="S29" s="39"/>
      <c r="Y29" s="56" t="s">
        <v>36</v>
      </c>
      <c r="Z29" s="6">
        <f>COUNT(G3:G147)</f>
        <v>0</v>
      </c>
      <c r="AA29" s="6">
        <f>COUNT(P3:P147)</f>
        <v>0</v>
      </c>
    </row>
    <row r="30" ht="14.25" customHeight="1">
      <c r="B30" s="44"/>
      <c r="C30" s="44"/>
      <c r="D30" s="44"/>
      <c r="E30" s="96"/>
      <c r="F30" s="44"/>
      <c r="G30" s="44"/>
      <c r="H30" s="44"/>
      <c r="I30" s="44"/>
      <c r="J30" s="39"/>
      <c r="K30" s="44"/>
      <c r="L30" s="44"/>
      <c r="M30" s="44"/>
      <c r="N30" s="44"/>
      <c r="O30" s="44"/>
      <c r="P30" s="44"/>
      <c r="Q30" s="44"/>
      <c r="R30" s="44"/>
      <c r="S30" s="39"/>
      <c r="Y30" s="56" t="s">
        <v>37</v>
      </c>
      <c r="Z30" s="6">
        <f>COUNT(H3:H148)</f>
        <v>0</v>
      </c>
      <c r="AA30" s="6">
        <f>COUNT(Q3:Q148)</f>
        <v>0</v>
      </c>
    </row>
    <row r="31" ht="14.25" customHeight="1">
      <c r="B31" s="44"/>
      <c r="C31" s="44"/>
      <c r="D31" s="44"/>
      <c r="E31" s="96"/>
      <c r="F31" s="44"/>
      <c r="G31" s="44"/>
      <c r="H31" s="44"/>
      <c r="I31" s="44"/>
      <c r="J31" s="39"/>
      <c r="K31" s="44"/>
      <c r="L31" s="44"/>
      <c r="M31" s="44"/>
      <c r="N31" s="44"/>
      <c r="O31" s="44"/>
      <c r="P31" s="44"/>
      <c r="Q31" s="44"/>
      <c r="R31" s="44"/>
      <c r="S31" s="39"/>
      <c r="Y31" s="56" t="s">
        <v>38</v>
      </c>
      <c r="Z31" s="6">
        <f>COUNT(I3:I149)</f>
        <v>0</v>
      </c>
      <c r="AA31" s="6">
        <f>COUNT(R3:R149)</f>
        <v>0</v>
      </c>
    </row>
    <row r="32" ht="14.25" customHeight="1">
      <c r="B32" s="44"/>
      <c r="C32" s="44"/>
      <c r="D32" s="44"/>
      <c r="E32" s="96"/>
      <c r="F32" s="44"/>
      <c r="G32" s="44"/>
      <c r="H32" s="44"/>
      <c r="I32" s="44"/>
      <c r="J32" s="39"/>
      <c r="K32" s="44"/>
      <c r="L32" s="44"/>
      <c r="M32" s="44"/>
      <c r="N32" s="44"/>
      <c r="O32" s="44"/>
      <c r="P32" s="44"/>
      <c r="Q32" s="44"/>
      <c r="R32" s="44"/>
      <c r="S32" s="39"/>
      <c r="Y32" s="1" t="s">
        <v>134</v>
      </c>
      <c r="Z32" s="6">
        <f t="shared" ref="Z32:AB32" si="5">AVERAGE(Z24:Z31)</f>
        <v>0</v>
      </c>
      <c r="AA32" s="6">
        <f t="shared" si="5"/>
        <v>0</v>
      </c>
      <c r="AB32" s="6">
        <f t="shared" si="5"/>
        <v>0</v>
      </c>
    </row>
    <row r="33" ht="14.25" customHeight="1">
      <c r="B33" s="44"/>
      <c r="C33" s="44"/>
      <c r="D33" s="44"/>
      <c r="E33" s="96"/>
      <c r="F33" s="44"/>
      <c r="G33" s="44"/>
      <c r="H33" s="44"/>
      <c r="I33" s="44"/>
      <c r="J33" s="39"/>
      <c r="K33" s="44"/>
      <c r="L33" s="44"/>
      <c r="M33" s="44"/>
      <c r="N33" s="44"/>
      <c r="O33" s="44"/>
      <c r="P33" s="44"/>
      <c r="Q33" s="44"/>
      <c r="R33" s="44"/>
      <c r="S33" s="39"/>
      <c r="Y33" s="88" t="s">
        <v>67</v>
      </c>
      <c r="Z33" s="88">
        <f t="shared" ref="Z33:AA33" si="6">STDEV(Z24:Z31)/SQRT(8)</f>
        <v>0</v>
      </c>
      <c r="AA33" s="88">
        <f t="shared" si="6"/>
        <v>0</v>
      </c>
      <c r="AB33" s="88">
        <f>STDEV(AB24:AB25)/SQRT(4)</f>
        <v>0</v>
      </c>
    </row>
    <row r="34" ht="14.25" customHeight="1">
      <c r="B34" s="44"/>
      <c r="C34" s="44"/>
      <c r="D34" s="44"/>
      <c r="E34" s="96"/>
      <c r="F34" s="44"/>
      <c r="G34" s="44"/>
      <c r="H34" s="44"/>
      <c r="I34" s="44"/>
      <c r="J34" s="39"/>
      <c r="K34" s="44"/>
      <c r="L34" s="44"/>
      <c r="M34" s="44"/>
      <c r="N34" s="44"/>
      <c r="O34" s="44"/>
      <c r="P34" s="44"/>
      <c r="Q34" s="44"/>
      <c r="R34" s="44"/>
      <c r="S34" s="39"/>
      <c r="X34" s="6" t="s">
        <v>73</v>
      </c>
    </row>
    <row r="35" ht="14.25" customHeight="1">
      <c r="B35" s="44"/>
      <c r="C35" s="44"/>
      <c r="D35" s="44"/>
      <c r="E35" s="96"/>
      <c r="F35" s="44"/>
      <c r="G35" s="44"/>
      <c r="H35" s="44"/>
      <c r="I35" s="44"/>
      <c r="J35" s="39"/>
      <c r="K35" s="44"/>
      <c r="L35" s="44"/>
      <c r="M35" s="44"/>
      <c r="N35" s="44"/>
      <c r="O35" s="44"/>
      <c r="P35" s="44"/>
      <c r="Q35" s="44"/>
      <c r="R35" s="44"/>
      <c r="S35" s="39"/>
    </row>
    <row r="36" ht="14.25" customHeight="1">
      <c r="B36" s="44"/>
      <c r="C36" s="44"/>
      <c r="D36" s="44"/>
      <c r="E36" s="96"/>
      <c r="F36" s="44"/>
      <c r="G36" s="44"/>
      <c r="H36" s="44"/>
      <c r="I36" s="44"/>
      <c r="J36" s="39"/>
      <c r="K36" s="44"/>
      <c r="L36" s="44"/>
      <c r="M36" s="44"/>
      <c r="N36" s="44"/>
      <c r="O36" s="44"/>
      <c r="P36" s="44"/>
      <c r="Q36" s="44"/>
      <c r="R36" s="44"/>
      <c r="S36" s="39"/>
      <c r="Z36" s="21" t="s">
        <v>30</v>
      </c>
      <c r="AA36" s="21" t="s">
        <v>39</v>
      </c>
      <c r="AB36" s="21" t="s">
        <v>40</v>
      </c>
    </row>
    <row r="37" ht="14.25" customHeight="1">
      <c r="B37" s="44"/>
      <c r="C37" s="44"/>
      <c r="D37" s="44"/>
      <c r="E37" s="96"/>
      <c r="F37" s="44"/>
      <c r="G37" s="44"/>
      <c r="H37" s="44"/>
      <c r="I37" s="44"/>
      <c r="J37" s="39"/>
      <c r="K37" s="44"/>
      <c r="L37" s="44"/>
      <c r="M37" s="44"/>
      <c r="N37" s="44"/>
      <c r="O37" s="44"/>
      <c r="P37" s="44"/>
      <c r="Q37" s="44"/>
      <c r="R37" s="44"/>
      <c r="S37" s="39"/>
      <c r="Y37" s="6" t="s">
        <v>31</v>
      </c>
      <c r="Z37" s="6" t="str">
        <f>STDEV(B$3:B$146)</f>
        <v>#DIV/0!</v>
      </c>
      <c r="AA37" s="6" t="str">
        <f>STDEV(K$3:K$64)</f>
        <v>#DIV/0!</v>
      </c>
      <c r="AB37" s="6" t="str">
        <f>STDEV(Q11:Q302)</f>
        <v>#DIV/0!</v>
      </c>
    </row>
    <row r="38" ht="14.25" customHeight="1">
      <c r="B38" s="44"/>
      <c r="C38" s="44"/>
      <c r="D38" s="44"/>
      <c r="E38" s="96"/>
      <c r="F38" s="44"/>
      <c r="G38" s="44"/>
      <c r="H38" s="44"/>
      <c r="I38" s="44"/>
      <c r="J38" s="39"/>
      <c r="K38" s="44"/>
      <c r="L38" s="44"/>
      <c r="M38" s="44"/>
      <c r="N38" s="44"/>
      <c r="O38" s="44"/>
      <c r="P38" s="44"/>
      <c r="Q38" s="44"/>
      <c r="R38" s="44"/>
      <c r="S38" s="39"/>
      <c r="Y38" s="6" t="s">
        <v>32</v>
      </c>
      <c r="Z38" s="6" t="str">
        <f>STDEV(C$3:C$146)</f>
        <v>#DIV/0!</v>
      </c>
      <c r="AA38" s="6" t="str">
        <f>STDEV(L$3:L$64)</f>
        <v>#DIV/0!</v>
      </c>
      <c r="AB38" s="6" t="str">
        <f>STDEV(R11:R147)</f>
        <v>#DIV/0!</v>
      </c>
    </row>
    <row r="39" ht="14.25" customHeight="1">
      <c r="B39" s="44"/>
      <c r="C39" s="44"/>
      <c r="D39" s="44"/>
      <c r="E39" s="96"/>
      <c r="F39" s="44"/>
      <c r="G39" s="44"/>
      <c r="H39" s="44"/>
      <c r="I39" s="44"/>
      <c r="J39" s="39"/>
      <c r="K39" s="44"/>
      <c r="L39" s="44"/>
      <c r="M39" s="44"/>
      <c r="N39" s="44"/>
      <c r="O39" s="44"/>
      <c r="P39" s="44"/>
      <c r="Q39" s="44"/>
      <c r="R39" s="44"/>
      <c r="S39" s="39"/>
      <c r="Y39" s="6" t="s">
        <v>33</v>
      </c>
      <c r="Z39" s="6" t="str">
        <f>STDEV(D$3:D$146)</f>
        <v>#DIV/0!</v>
      </c>
      <c r="AA39" s="6" t="str">
        <f>STDEV(M$3:M$64)</f>
        <v>#DIV/0!</v>
      </c>
      <c r="AB39" s="6" t="str">
        <f>STDEV(S11:S131)</f>
        <v>#DIV/0!</v>
      </c>
    </row>
    <row r="40" ht="14.25" customHeight="1">
      <c r="B40" s="44"/>
      <c r="C40" s="44"/>
      <c r="D40" s="44"/>
      <c r="E40" s="96"/>
      <c r="F40" s="44"/>
      <c r="G40" s="44"/>
      <c r="H40" s="44"/>
      <c r="I40" s="44"/>
      <c r="J40" s="39"/>
      <c r="K40" s="44"/>
      <c r="L40" s="44"/>
      <c r="M40" s="44"/>
      <c r="N40" s="44"/>
      <c r="O40" s="44"/>
      <c r="P40" s="44"/>
      <c r="Q40" s="44"/>
      <c r="R40" s="44"/>
      <c r="S40" s="39"/>
      <c r="Y40" s="6" t="s">
        <v>34</v>
      </c>
      <c r="Z40" s="6" t="str">
        <f>STDEV(E$3:E$146)</f>
        <v>#DIV/0!</v>
      </c>
      <c r="AA40" s="6" t="str">
        <f>STDEV(N$3:N$64)</f>
        <v>#DIV/0!</v>
      </c>
      <c r="AB40" s="6" t="str">
        <f>STDEV(T11:T131)</f>
        <v>#DIV/0!</v>
      </c>
    </row>
    <row r="41" ht="14.25" customHeight="1">
      <c r="B41" s="44"/>
      <c r="C41" s="44"/>
      <c r="D41" s="44"/>
      <c r="E41" s="96"/>
      <c r="F41" s="44"/>
      <c r="G41" s="44"/>
      <c r="H41" s="44"/>
      <c r="I41" s="44"/>
      <c r="J41" s="39"/>
      <c r="K41" s="44"/>
      <c r="L41" s="44"/>
      <c r="M41" s="44"/>
      <c r="N41" s="44"/>
      <c r="O41" s="44"/>
      <c r="P41" s="44"/>
      <c r="Q41" s="44"/>
      <c r="R41" s="44"/>
      <c r="S41" s="39"/>
      <c r="Y41" s="6" t="s">
        <v>35</v>
      </c>
      <c r="Z41" s="6" t="str">
        <f>STDEV(F$3:F$146)</f>
        <v>#DIV/0!</v>
      </c>
      <c r="AA41" s="6" t="str">
        <f>STDEV(O$3:O$64)</f>
        <v>#DIV/0!</v>
      </c>
    </row>
    <row r="42" ht="14.25" customHeight="1">
      <c r="B42" s="44"/>
      <c r="C42" s="44"/>
      <c r="D42" s="44"/>
      <c r="E42" s="96"/>
      <c r="F42" s="44"/>
      <c r="G42" s="44"/>
      <c r="H42" s="44"/>
      <c r="I42" s="44"/>
      <c r="J42" s="39"/>
      <c r="K42" s="44"/>
      <c r="L42" s="44"/>
      <c r="M42" s="44"/>
      <c r="N42" s="44"/>
      <c r="O42" s="44"/>
      <c r="P42" s="44"/>
      <c r="Q42" s="44"/>
      <c r="R42" s="44"/>
      <c r="S42" s="39"/>
      <c r="Y42" s="1" t="s">
        <v>36</v>
      </c>
      <c r="Z42" s="6" t="str">
        <f>STDEV(G$3:G146)</f>
        <v>#DIV/0!</v>
      </c>
      <c r="AA42" s="6" t="str">
        <f>STDEV(P$3:P$64)</f>
        <v>#DIV/0!</v>
      </c>
    </row>
    <row r="43" ht="14.25" customHeight="1">
      <c r="B43" s="44"/>
      <c r="C43" s="44"/>
      <c r="D43" s="44"/>
      <c r="E43" s="96"/>
      <c r="F43" s="44"/>
      <c r="G43" s="44"/>
      <c r="H43" s="44"/>
      <c r="I43" s="44"/>
      <c r="J43" s="39"/>
      <c r="K43" s="44"/>
      <c r="L43" s="44"/>
      <c r="M43" s="44"/>
      <c r="N43" s="44"/>
      <c r="O43" s="44"/>
      <c r="P43" s="44"/>
      <c r="Q43" s="44"/>
      <c r="R43" s="44"/>
      <c r="S43" s="39"/>
      <c r="Y43" s="1" t="s">
        <v>37</v>
      </c>
      <c r="Z43" s="6" t="str">
        <f>STDEV(H$3:H147)</f>
        <v>#DIV/0!</v>
      </c>
      <c r="AA43" s="6" t="str">
        <f>STDEV(Q$3:Q$64)</f>
        <v>#DIV/0!</v>
      </c>
    </row>
    <row r="44" ht="14.25" customHeight="1">
      <c r="B44" s="44"/>
      <c r="C44" s="44"/>
      <c r="D44" s="44"/>
      <c r="E44" s="96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X44" s="1"/>
      <c r="Y44" s="1" t="s">
        <v>38</v>
      </c>
      <c r="Z44" s="6" t="str">
        <f>STDEV(I$3:I148)</f>
        <v>#DIV/0!</v>
      </c>
      <c r="AA44" s="6" t="str">
        <f>STDEV(R$3:R$64)</f>
        <v>#DIV/0!</v>
      </c>
    </row>
    <row r="45" ht="14.25" customHeight="1">
      <c r="B45" s="44"/>
      <c r="C45" s="44"/>
      <c r="D45" s="44"/>
      <c r="E45" s="96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X45" s="1"/>
    </row>
    <row r="46" ht="14.25" customHeight="1">
      <c r="B46" s="44"/>
      <c r="C46" s="44"/>
      <c r="D46" s="44"/>
      <c r="E46" s="96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X46" s="1"/>
    </row>
    <row r="47" ht="14.25" customHeight="1">
      <c r="B47" s="44"/>
      <c r="C47" s="44"/>
      <c r="D47" s="44"/>
      <c r="E47" s="96"/>
      <c r="F47" s="44"/>
      <c r="G47" s="44"/>
      <c r="H47" s="44"/>
      <c r="I47" s="44"/>
      <c r="J47" s="39"/>
      <c r="K47" s="44"/>
      <c r="L47" s="44"/>
      <c r="M47" s="44"/>
      <c r="N47" s="44"/>
      <c r="O47" s="44"/>
      <c r="P47" s="44"/>
      <c r="Q47" s="44"/>
      <c r="R47" s="44"/>
      <c r="S47" s="39"/>
      <c r="X47" s="1"/>
    </row>
    <row r="48" ht="14.25" customHeight="1">
      <c r="B48" s="44"/>
      <c r="C48" s="44"/>
      <c r="D48" s="44"/>
      <c r="E48" s="96"/>
      <c r="F48" s="44"/>
      <c r="G48" s="44"/>
      <c r="H48" s="44"/>
      <c r="I48" s="44"/>
      <c r="J48" s="39"/>
      <c r="K48" s="44"/>
      <c r="L48" s="44"/>
      <c r="M48" s="44"/>
      <c r="N48" s="44"/>
      <c r="O48" s="44"/>
      <c r="P48" s="44"/>
      <c r="Q48" s="44"/>
      <c r="R48" s="44"/>
      <c r="S48" s="39"/>
      <c r="X48" s="1"/>
    </row>
    <row r="49" ht="14.25" customHeight="1">
      <c r="B49" s="44"/>
      <c r="C49" s="44"/>
      <c r="D49" s="44"/>
      <c r="E49" s="96"/>
      <c r="F49" s="44"/>
      <c r="G49" s="44"/>
      <c r="H49" s="44"/>
      <c r="I49" s="44"/>
      <c r="J49" s="39"/>
      <c r="K49" s="44"/>
      <c r="L49" s="44"/>
      <c r="M49" s="44"/>
      <c r="N49" s="44"/>
      <c r="O49" s="44"/>
      <c r="P49" s="44"/>
      <c r="Q49" s="44"/>
      <c r="R49" s="44"/>
      <c r="S49" s="39"/>
      <c r="X49" s="1"/>
    </row>
    <row r="50" ht="14.25" customHeight="1">
      <c r="B50" s="44"/>
      <c r="C50" s="44"/>
      <c r="D50" s="44"/>
      <c r="E50" s="96"/>
      <c r="F50" s="44"/>
      <c r="G50" s="44"/>
      <c r="H50" s="44"/>
      <c r="I50" s="44"/>
      <c r="J50" s="39"/>
      <c r="K50" s="44"/>
      <c r="L50" s="44"/>
      <c r="M50" s="44"/>
      <c r="N50" s="44"/>
      <c r="O50" s="44"/>
      <c r="P50" s="44"/>
      <c r="Q50" s="44"/>
      <c r="R50" s="44"/>
      <c r="S50" s="39"/>
      <c r="X50" s="1"/>
    </row>
    <row r="51" ht="14.25" customHeight="1">
      <c r="B51" s="44"/>
      <c r="C51" s="44"/>
      <c r="D51" s="44"/>
      <c r="E51" s="96"/>
      <c r="F51" s="44"/>
      <c r="G51" s="44"/>
      <c r="H51" s="44"/>
      <c r="I51" s="44"/>
      <c r="J51" s="39"/>
      <c r="K51" s="44"/>
      <c r="L51" s="44"/>
      <c r="M51" s="44"/>
      <c r="N51" s="44"/>
      <c r="O51" s="44"/>
      <c r="P51" s="44"/>
      <c r="Q51" s="44"/>
      <c r="R51" s="44"/>
      <c r="S51" s="39"/>
      <c r="X51" s="1" t="s">
        <v>74</v>
      </c>
    </row>
    <row r="52" ht="14.25" customHeight="1">
      <c r="B52" s="44"/>
      <c r="C52" s="44"/>
      <c r="D52" s="44"/>
      <c r="E52" s="96"/>
      <c r="F52" s="44"/>
      <c r="G52" s="44"/>
      <c r="H52" s="44"/>
      <c r="I52" s="44"/>
      <c r="J52" s="39"/>
      <c r="K52" s="44"/>
      <c r="L52" s="44"/>
      <c r="M52" s="44"/>
      <c r="N52" s="44"/>
      <c r="O52" s="44"/>
      <c r="P52" s="44"/>
      <c r="Q52" s="44"/>
      <c r="R52" s="44"/>
      <c r="S52" s="39"/>
      <c r="Z52" s="21" t="s">
        <v>30</v>
      </c>
      <c r="AA52" s="21" t="s">
        <v>39</v>
      </c>
      <c r="AB52" s="21" t="s">
        <v>40</v>
      </c>
    </row>
    <row r="53" ht="14.25" customHeight="1">
      <c r="B53" s="44"/>
      <c r="C53" s="44"/>
      <c r="D53" s="44"/>
      <c r="E53" s="96"/>
      <c r="F53" s="44"/>
      <c r="G53" s="44"/>
      <c r="H53" s="44"/>
      <c r="I53" s="44"/>
      <c r="J53" s="39"/>
      <c r="K53" s="44"/>
      <c r="L53" s="44"/>
      <c r="M53" s="44"/>
      <c r="N53" s="44"/>
      <c r="O53" s="44"/>
      <c r="P53" s="44"/>
      <c r="Q53" s="44"/>
      <c r="R53" s="44"/>
      <c r="S53" s="39"/>
      <c r="Y53" s="6" t="s">
        <v>31</v>
      </c>
      <c r="Z53" s="49" t="str">
        <f t="shared" ref="Z53:AB53" si="7">(Z37/Z3)</f>
        <v>#DIV/0!</v>
      </c>
      <c r="AA53" s="49" t="str">
        <f t="shared" si="7"/>
        <v>#DIV/0!</v>
      </c>
      <c r="AB53" s="49" t="str">
        <f t="shared" si="7"/>
        <v>#DIV/0!</v>
      </c>
    </row>
    <row r="54" ht="14.25" customHeight="1">
      <c r="B54" s="44"/>
      <c r="C54" s="44"/>
      <c r="D54" s="44"/>
      <c r="E54" s="96"/>
      <c r="F54" s="44"/>
      <c r="G54" s="44"/>
      <c r="H54" s="44"/>
      <c r="I54" s="44"/>
      <c r="J54" s="39"/>
      <c r="K54" s="44"/>
      <c r="L54" s="44"/>
      <c r="M54" s="44"/>
      <c r="N54" s="44"/>
      <c r="O54" s="44"/>
      <c r="P54" s="44"/>
      <c r="Q54" s="44"/>
      <c r="R54" s="44"/>
      <c r="S54" s="39"/>
      <c r="Y54" s="6" t="s">
        <v>32</v>
      </c>
      <c r="Z54" s="49" t="str">
        <f t="shared" ref="Z54:AB54" si="8">(Z38/Z4)</f>
        <v>#DIV/0!</v>
      </c>
      <c r="AA54" s="49" t="str">
        <f t="shared" si="8"/>
        <v>#DIV/0!</v>
      </c>
      <c r="AB54" s="49" t="str">
        <f t="shared" si="8"/>
        <v>#DIV/0!</v>
      </c>
    </row>
    <row r="55" ht="14.25" customHeight="1">
      <c r="B55" s="44"/>
      <c r="C55" s="44"/>
      <c r="D55" s="44"/>
      <c r="E55" s="96"/>
      <c r="F55" s="44"/>
      <c r="G55" s="44"/>
      <c r="H55" s="44"/>
      <c r="I55" s="44"/>
      <c r="J55" s="39"/>
      <c r="K55" s="44"/>
      <c r="L55" s="44"/>
      <c r="M55" s="44"/>
      <c r="N55" s="44"/>
      <c r="O55" s="44"/>
      <c r="P55" s="44"/>
      <c r="Q55" s="44"/>
      <c r="R55" s="44"/>
      <c r="S55" s="39"/>
      <c r="Y55" s="6" t="s">
        <v>33</v>
      </c>
      <c r="Z55" s="49" t="str">
        <f t="shared" ref="Z55:AB55" si="9">(Z39/Z5)</f>
        <v>#DIV/0!</v>
      </c>
      <c r="AA55" s="49" t="str">
        <f t="shared" si="9"/>
        <v>#DIV/0!</v>
      </c>
      <c r="AB55" s="49" t="str">
        <f t="shared" si="9"/>
        <v>#DIV/0!</v>
      </c>
    </row>
    <row r="56" ht="14.25" customHeight="1">
      <c r="B56" s="44"/>
      <c r="C56" s="44"/>
      <c r="D56" s="44"/>
      <c r="E56" s="96"/>
      <c r="F56" s="44"/>
      <c r="G56" s="44"/>
      <c r="H56" s="44"/>
      <c r="I56" s="44"/>
      <c r="J56" s="39"/>
      <c r="K56" s="44"/>
      <c r="L56" s="44"/>
      <c r="M56" s="44"/>
      <c r="N56" s="44"/>
      <c r="O56" s="44"/>
      <c r="P56" s="44"/>
      <c r="Q56" s="44"/>
      <c r="R56" s="44"/>
      <c r="S56" s="39"/>
      <c r="Y56" s="6" t="s">
        <v>34</v>
      </c>
      <c r="Z56" s="49" t="str">
        <f t="shared" ref="Z56:AB56" si="10">(Z40/Z6)</f>
        <v>#DIV/0!</v>
      </c>
      <c r="AA56" s="49" t="str">
        <f t="shared" si="10"/>
        <v>#DIV/0!</v>
      </c>
      <c r="AB56" s="49" t="str">
        <f t="shared" si="10"/>
        <v>#DIV/0!</v>
      </c>
    </row>
    <row r="57" ht="14.25" customHeight="1">
      <c r="B57" s="44"/>
      <c r="C57" s="44"/>
      <c r="D57" s="44"/>
      <c r="E57" s="96"/>
      <c r="F57" s="44"/>
      <c r="G57" s="44"/>
      <c r="H57" s="44"/>
      <c r="I57" s="44"/>
      <c r="J57" s="39"/>
      <c r="K57" s="44"/>
      <c r="L57" s="44"/>
      <c r="M57" s="44"/>
      <c r="N57" s="44"/>
      <c r="O57" s="44"/>
      <c r="P57" s="44"/>
      <c r="Q57" s="44"/>
      <c r="R57" s="44"/>
      <c r="S57" s="39"/>
      <c r="Y57" s="6" t="s">
        <v>35</v>
      </c>
      <c r="Z57" s="49" t="str">
        <f t="shared" ref="Z57:AA57" si="11">(Z41/Z7)</f>
        <v>#DIV/0!</v>
      </c>
      <c r="AA57" s="49" t="str">
        <f t="shared" si="11"/>
        <v>#DIV/0!</v>
      </c>
      <c r="AB57" s="49"/>
    </row>
    <row r="58" ht="14.25" customHeight="1">
      <c r="B58" s="44"/>
      <c r="C58" s="44"/>
      <c r="D58" s="44"/>
      <c r="E58" s="96"/>
      <c r="F58" s="44"/>
      <c r="G58" s="44"/>
      <c r="H58" s="44"/>
      <c r="I58" s="44"/>
      <c r="J58" s="39"/>
      <c r="K58" s="44"/>
      <c r="L58" s="44"/>
      <c r="M58" s="44"/>
      <c r="N58" s="44"/>
      <c r="O58" s="44"/>
      <c r="P58" s="44"/>
      <c r="Q58" s="44"/>
      <c r="R58" s="44"/>
      <c r="S58" s="39"/>
      <c r="Y58" s="1" t="s">
        <v>36</v>
      </c>
      <c r="Z58" s="49" t="str">
        <f t="shared" ref="Z58:AA58" si="12">(Z42/Z8)</f>
        <v>#DIV/0!</v>
      </c>
      <c r="AA58" s="49" t="str">
        <f t="shared" si="12"/>
        <v>#DIV/0!</v>
      </c>
    </row>
    <row r="59" ht="14.25" customHeight="1">
      <c r="B59" s="44"/>
      <c r="C59" s="44"/>
      <c r="D59" s="44"/>
      <c r="E59" s="96"/>
      <c r="F59" s="44"/>
      <c r="G59" s="44"/>
      <c r="H59" s="44"/>
      <c r="I59" s="44"/>
      <c r="J59" s="39"/>
      <c r="K59" s="44"/>
      <c r="L59" s="44"/>
      <c r="M59" s="44"/>
      <c r="N59" s="44"/>
      <c r="O59" s="44"/>
      <c r="P59" s="44"/>
      <c r="Q59" s="44"/>
      <c r="R59" s="44"/>
      <c r="S59" s="39"/>
      <c r="Y59" s="1" t="s">
        <v>37</v>
      </c>
      <c r="Z59" s="49" t="str">
        <f t="shared" ref="Z59:AA59" si="13">(Z43/Z9)</f>
        <v>#DIV/0!</v>
      </c>
      <c r="AA59" s="49" t="str">
        <f t="shared" si="13"/>
        <v>#DIV/0!</v>
      </c>
    </row>
    <row r="60" ht="14.25" customHeight="1">
      <c r="B60" s="44"/>
      <c r="C60" s="44"/>
      <c r="D60" s="44"/>
      <c r="E60" s="9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1" t="s">
        <v>38</v>
      </c>
      <c r="Z60" s="49" t="str">
        <f t="shared" ref="Z60:AA60" si="14">(Z44/Z10)</f>
        <v>#DIV/0!</v>
      </c>
      <c r="AA60" s="49" t="str">
        <f t="shared" si="14"/>
        <v>#DIV/0!</v>
      </c>
    </row>
    <row r="61" ht="14.25" customHeight="1">
      <c r="B61" s="44"/>
      <c r="C61" s="44"/>
      <c r="D61" s="44"/>
      <c r="E61" s="9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</row>
    <row r="62" ht="14.25" customHeight="1">
      <c r="B62" s="44"/>
      <c r="C62" s="44"/>
      <c r="D62" s="44"/>
      <c r="E62" s="9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</row>
    <row r="63" ht="14.25" customHeight="1">
      <c r="B63" s="44"/>
      <c r="C63" s="44"/>
      <c r="D63" s="44"/>
      <c r="E63" s="9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</row>
    <row r="64" ht="14.25" customHeight="1">
      <c r="B64" s="44"/>
      <c r="C64" s="44"/>
      <c r="D64" s="44"/>
      <c r="E64" s="9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</row>
    <row r="65" ht="14.25" customHeight="1">
      <c r="B65" s="44"/>
      <c r="C65" s="44"/>
      <c r="D65" s="44"/>
      <c r="E65" s="9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</row>
    <row r="66" ht="14.25" customHeight="1">
      <c r="B66" s="44"/>
      <c r="C66" s="44"/>
      <c r="D66" s="44"/>
      <c r="E66" s="9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 ht="14.25" customHeight="1">
      <c r="B67" s="44"/>
      <c r="C67" s="44"/>
      <c r="D67" s="44"/>
      <c r="E67" s="9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 ht="14.25" customHeight="1">
      <c r="B68" s="44"/>
      <c r="C68" s="44"/>
      <c r="D68" s="44"/>
      <c r="E68" s="9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 ht="14.25" customHeight="1">
      <c r="B69" s="44"/>
      <c r="C69" s="44"/>
      <c r="D69" s="44"/>
      <c r="E69" s="9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 ht="14.25" customHeight="1">
      <c r="B70" s="44"/>
      <c r="C70" s="44"/>
      <c r="D70" s="44"/>
      <c r="E70" s="9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 ht="14.25" customHeight="1">
      <c r="B71" s="44"/>
      <c r="C71" s="44"/>
      <c r="D71" s="44"/>
      <c r="E71" s="9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 ht="14.25" customHeight="1">
      <c r="B72" s="44"/>
      <c r="C72" s="44"/>
      <c r="D72" s="44"/>
      <c r="E72" s="9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 ht="14.25" customHeight="1">
      <c r="B73" s="44"/>
      <c r="C73" s="44"/>
      <c r="D73" s="44"/>
      <c r="E73" s="9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 ht="14.25" customHeight="1">
      <c r="B74" s="44"/>
      <c r="C74" s="44"/>
      <c r="D74" s="44"/>
      <c r="E74" s="9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 ht="14.25" customHeight="1">
      <c r="B75" s="44"/>
      <c r="C75" s="44"/>
      <c r="D75" s="44"/>
      <c r="E75" s="9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 ht="14.25" customHeight="1">
      <c r="B76" s="44"/>
      <c r="C76" s="44"/>
      <c r="D76" s="44"/>
      <c r="E76" s="9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5"/>
      <c r="R76" s="44"/>
      <c r="S76" s="39"/>
    </row>
    <row r="77" ht="14.25" customHeight="1">
      <c r="B77" s="44"/>
      <c r="C77" s="44"/>
      <c r="D77" s="44"/>
      <c r="E77" s="9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5"/>
      <c r="R77" s="44"/>
      <c r="S77" s="39"/>
    </row>
    <row r="78" ht="14.25" customHeight="1">
      <c r="B78" s="44"/>
      <c r="C78" s="44"/>
      <c r="D78" s="44"/>
      <c r="E78" s="9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5"/>
      <c r="R78" s="44"/>
      <c r="S78" s="39"/>
    </row>
    <row r="79" ht="14.25" customHeight="1">
      <c r="B79" s="44"/>
      <c r="C79" s="44"/>
      <c r="D79" s="44"/>
      <c r="E79" s="9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5"/>
      <c r="R79" s="44"/>
      <c r="S79" s="39"/>
    </row>
    <row r="80" ht="14.25" customHeight="1">
      <c r="B80" s="44"/>
      <c r="C80" s="44"/>
      <c r="D80" s="44"/>
      <c r="E80" s="9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5"/>
      <c r="R80" s="44"/>
      <c r="S80" s="39"/>
    </row>
    <row r="81" ht="14.25" customHeight="1">
      <c r="B81" s="44"/>
      <c r="C81" s="44"/>
      <c r="D81" s="44"/>
      <c r="E81" s="9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5"/>
      <c r="R81" s="44"/>
      <c r="S81" s="39"/>
    </row>
    <row r="82" ht="14.25" customHeight="1">
      <c r="B82" s="44"/>
      <c r="C82" s="44"/>
      <c r="D82" s="44"/>
      <c r="E82" s="9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5"/>
      <c r="Q82" s="45"/>
      <c r="R82" s="44"/>
      <c r="S82" s="39"/>
    </row>
    <row r="83" ht="14.25" customHeight="1">
      <c r="B83" s="44"/>
      <c r="C83" s="44"/>
      <c r="D83" s="44"/>
      <c r="E83" s="9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5"/>
      <c r="Q83" s="45"/>
      <c r="R83" s="45"/>
      <c r="S83" s="39"/>
    </row>
    <row r="84" ht="14.25" customHeight="1">
      <c r="B84" s="44"/>
      <c r="C84" s="44"/>
      <c r="D84" s="44"/>
      <c r="E84" s="96"/>
      <c r="F84" s="44"/>
      <c r="G84" s="44"/>
      <c r="H84" s="44"/>
      <c r="I84" s="44"/>
      <c r="J84" s="39"/>
      <c r="K84" s="44"/>
      <c r="L84" s="44"/>
      <c r="M84" s="45"/>
      <c r="N84" s="44"/>
      <c r="O84" s="44"/>
      <c r="P84" s="45"/>
      <c r="Q84" s="45"/>
      <c r="R84" s="45"/>
      <c r="S84" s="39"/>
    </row>
    <row r="85" ht="14.25" customHeight="1">
      <c r="B85" s="44"/>
      <c r="C85" s="44"/>
      <c r="D85" s="44"/>
      <c r="E85" s="96"/>
      <c r="F85" s="44"/>
      <c r="G85" s="44"/>
      <c r="H85" s="44"/>
      <c r="I85" s="44"/>
      <c r="J85" s="39"/>
      <c r="K85" s="44"/>
      <c r="L85" s="44"/>
      <c r="M85" s="45"/>
      <c r="N85" s="44"/>
      <c r="O85" s="44"/>
      <c r="P85" s="45"/>
      <c r="Q85" s="45"/>
      <c r="R85" s="45"/>
      <c r="S85" s="39"/>
    </row>
    <row r="86" ht="14.25" customHeight="1">
      <c r="B86" s="44"/>
      <c r="C86" s="44"/>
      <c r="D86" s="44"/>
      <c r="E86" s="96"/>
      <c r="F86" s="44"/>
      <c r="G86" s="44"/>
      <c r="H86" s="44"/>
      <c r="I86" s="44"/>
      <c r="J86" s="39"/>
      <c r="K86" s="44"/>
      <c r="L86" s="44"/>
      <c r="M86" s="45"/>
      <c r="N86" s="44"/>
      <c r="O86" s="44"/>
      <c r="P86" s="45"/>
      <c r="Q86" s="45"/>
      <c r="R86" s="45"/>
      <c r="S86" s="39"/>
    </row>
    <row r="87" ht="14.25" customHeight="1">
      <c r="B87" s="44"/>
      <c r="C87" s="44"/>
      <c r="D87" s="44"/>
      <c r="E87" s="96"/>
      <c r="F87" s="44"/>
      <c r="G87" s="44"/>
      <c r="H87" s="44"/>
      <c r="I87" s="44"/>
      <c r="J87" s="39"/>
      <c r="K87" s="44"/>
      <c r="L87" s="45"/>
      <c r="M87" s="45"/>
      <c r="N87" s="44"/>
      <c r="O87" s="44"/>
      <c r="P87" s="45"/>
      <c r="Q87" s="45"/>
      <c r="R87" s="45"/>
      <c r="S87" s="39"/>
    </row>
    <row r="88" ht="14.25" customHeight="1">
      <c r="B88" s="44"/>
      <c r="C88" s="44"/>
      <c r="D88" s="44"/>
      <c r="E88" s="96"/>
      <c r="F88" s="44"/>
      <c r="G88" s="44"/>
      <c r="H88" s="44"/>
      <c r="I88" s="44"/>
      <c r="J88" s="39"/>
      <c r="K88" s="45"/>
      <c r="L88" s="45"/>
      <c r="M88" s="45"/>
      <c r="N88" s="45"/>
      <c r="O88" s="44"/>
      <c r="P88" s="45"/>
      <c r="Q88" s="45"/>
      <c r="R88" s="45"/>
      <c r="S88" s="39"/>
    </row>
    <row r="89" ht="14.25" customHeight="1">
      <c r="B89" s="44"/>
      <c r="C89" s="44"/>
      <c r="D89" s="44"/>
      <c r="E89" s="96"/>
      <c r="F89" s="44"/>
      <c r="G89" s="44"/>
      <c r="H89" s="44"/>
      <c r="I89" s="44"/>
      <c r="J89" s="39"/>
      <c r="K89" s="45"/>
      <c r="L89" s="45"/>
      <c r="M89" s="45"/>
      <c r="N89" s="45"/>
      <c r="O89" s="44"/>
      <c r="P89" s="45"/>
      <c r="Q89" s="45"/>
      <c r="R89" s="45"/>
      <c r="S89" s="39"/>
    </row>
    <row r="90" ht="14.25" customHeight="1">
      <c r="B90" s="44"/>
      <c r="C90" s="44"/>
      <c r="D90" s="44"/>
      <c r="E90" s="96"/>
      <c r="F90" s="44"/>
      <c r="G90" s="44"/>
      <c r="H90" s="44"/>
      <c r="I90" s="44"/>
      <c r="J90" s="39"/>
      <c r="K90" s="45"/>
      <c r="L90" s="45"/>
      <c r="M90" s="51"/>
      <c r="N90" s="45"/>
      <c r="O90" s="44"/>
      <c r="P90" s="45"/>
      <c r="Q90" s="45"/>
      <c r="R90" s="45"/>
      <c r="S90" s="39"/>
    </row>
    <row r="91" ht="14.25" customHeight="1">
      <c r="B91" s="44"/>
      <c r="C91" s="44"/>
      <c r="D91" s="44"/>
      <c r="E91" s="96"/>
      <c r="F91" s="44"/>
      <c r="G91" s="44"/>
      <c r="H91" s="44"/>
      <c r="I91" s="44"/>
      <c r="J91" s="39"/>
      <c r="K91" s="45"/>
      <c r="L91" s="45"/>
      <c r="M91" s="51"/>
      <c r="N91" s="45"/>
      <c r="O91" s="44"/>
      <c r="P91" s="45"/>
      <c r="Q91" s="51"/>
      <c r="R91" s="45"/>
      <c r="S91" s="39"/>
    </row>
    <row r="92" ht="14.25" customHeight="1">
      <c r="B92" s="44"/>
      <c r="C92" s="44"/>
      <c r="D92" s="44"/>
      <c r="E92" s="96"/>
      <c r="F92" s="44"/>
      <c r="G92" s="44"/>
      <c r="H92" s="44"/>
      <c r="I92" s="44"/>
      <c r="J92" s="39"/>
      <c r="K92" s="45"/>
      <c r="L92" s="45"/>
      <c r="M92" s="51"/>
      <c r="N92" s="45"/>
      <c r="O92" s="44"/>
      <c r="P92" s="51"/>
      <c r="Q92" s="51"/>
      <c r="R92" s="45"/>
      <c r="S92" s="39"/>
    </row>
    <row r="93" ht="14.25" customHeight="1">
      <c r="B93" s="44"/>
      <c r="C93" s="44"/>
      <c r="D93" s="44"/>
      <c r="E93" s="96"/>
      <c r="F93" s="44"/>
      <c r="G93" s="44"/>
      <c r="H93" s="44"/>
      <c r="I93" s="44"/>
      <c r="J93" s="39"/>
      <c r="K93" s="45"/>
      <c r="L93" s="51"/>
      <c r="M93" s="51"/>
      <c r="N93" s="45"/>
      <c r="O93" s="44"/>
      <c r="P93" s="51"/>
      <c r="Q93" s="51"/>
      <c r="R93" s="45"/>
      <c r="S93" s="39"/>
    </row>
    <row r="94" ht="14.25" customHeight="1">
      <c r="B94" s="44"/>
      <c r="C94" s="44"/>
      <c r="D94" s="44"/>
      <c r="E94" s="96"/>
      <c r="F94" s="44"/>
      <c r="G94" s="44"/>
      <c r="H94" s="45"/>
      <c r="I94" s="44"/>
      <c r="J94" s="39"/>
      <c r="K94" s="45"/>
      <c r="L94" s="51"/>
      <c r="M94" s="51"/>
      <c r="N94" s="45"/>
      <c r="O94" s="44"/>
      <c r="P94" s="51"/>
      <c r="Q94" s="51"/>
      <c r="R94" s="44"/>
      <c r="S94" s="39"/>
    </row>
    <row r="95" ht="14.25" customHeight="1">
      <c r="B95" s="44"/>
      <c r="C95" s="44"/>
      <c r="D95" s="44"/>
      <c r="E95" s="96"/>
      <c r="F95" s="44"/>
      <c r="G95" s="44"/>
      <c r="H95" s="45"/>
      <c r="I95" s="44"/>
      <c r="J95" s="39"/>
      <c r="K95" s="45"/>
      <c r="L95" s="51"/>
      <c r="M95" s="51"/>
      <c r="N95" s="45"/>
      <c r="O95" s="44"/>
      <c r="P95" s="51"/>
      <c r="Q95" s="51"/>
      <c r="R95" s="44"/>
      <c r="S95" s="39"/>
    </row>
    <row r="96" ht="14.25" customHeight="1">
      <c r="B96" s="44"/>
      <c r="C96" s="44"/>
      <c r="D96" s="45"/>
      <c r="E96" s="96"/>
      <c r="F96" s="44"/>
      <c r="G96" s="44"/>
      <c r="H96" s="45"/>
      <c r="I96" s="44"/>
      <c r="J96" s="39"/>
      <c r="K96" s="45"/>
      <c r="L96" s="51"/>
      <c r="M96" s="51"/>
      <c r="N96" s="45"/>
      <c r="O96" s="44"/>
      <c r="P96" s="51"/>
      <c r="Q96" s="51"/>
      <c r="R96" s="44"/>
      <c r="S96" s="39"/>
    </row>
    <row r="97" ht="14.25" customHeight="1">
      <c r="B97" s="44"/>
      <c r="C97" s="44"/>
      <c r="D97" s="45"/>
      <c r="E97" s="96"/>
      <c r="F97" s="44"/>
      <c r="G97" s="44"/>
      <c r="H97" s="45"/>
      <c r="I97" s="44"/>
      <c r="J97" s="39"/>
      <c r="K97" s="45"/>
      <c r="L97" s="51"/>
      <c r="M97" s="51"/>
      <c r="N97" s="45"/>
      <c r="O97" s="44"/>
      <c r="P97" s="51"/>
      <c r="Q97" s="51"/>
      <c r="R97" s="44"/>
      <c r="S97" s="39"/>
    </row>
    <row r="98" ht="14.25" customHeight="1">
      <c r="B98" s="44"/>
      <c r="C98" s="44"/>
      <c r="D98" s="45"/>
      <c r="E98" s="96"/>
      <c r="F98" s="44"/>
      <c r="G98" s="44"/>
      <c r="H98" s="45"/>
      <c r="I98" s="44"/>
      <c r="J98" s="39"/>
      <c r="K98" s="45"/>
      <c r="L98" s="51"/>
      <c r="M98" s="51"/>
      <c r="N98" s="45"/>
      <c r="O98" s="44"/>
      <c r="P98" s="51"/>
      <c r="Q98" s="51"/>
      <c r="R98" s="44"/>
      <c r="S98" s="39"/>
    </row>
    <row r="99" ht="14.25" customHeight="1">
      <c r="B99" s="44"/>
      <c r="C99" s="44"/>
      <c r="D99" s="45"/>
      <c r="E99" s="96"/>
      <c r="F99" s="44"/>
      <c r="G99" s="44"/>
      <c r="H99" s="45"/>
      <c r="I99" s="44"/>
      <c r="J99" s="39"/>
      <c r="K99" s="45"/>
      <c r="L99" s="51"/>
      <c r="M99" s="51"/>
      <c r="N99" s="45"/>
      <c r="O99" s="44"/>
      <c r="P99" s="51"/>
      <c r="Q99" s="51"/>
      <c r="R99" s="99"/>
      <c r="S99" s="39"/>
    </row>
    <row r="100" ht="14.25" customHeight="1">
      <c r="B100" s="44"/>
      <c r="C100" s="45"/>
      <c r="D100" s="45"/>
      <c r="E100" s="96"/>
      <c r="F100" s="45"/>
      <c r="G100" s="45"/>
      <c r="H100" s="45"/>
      <c r="I100" s="44"/>
      <c r="J100" s="39"/>
      <c r="K100" s="45"/>
      <c r="L100" s="51"/>
      <c r="M100" s="51"/>
      <c r="N100" s="45"/>
      <c r="O100" s="44"/>
      <c r="P100" s="51"/>
      <c r="Q100" s="51"/>
      <c r="R100" s="44"/>
      <c r="S100" s="39"/>
    </row>
    <row r="101" ht="14.25" customHeight="1">
      <c r="B101" s="44"/>
      <c r="C101" s="45"/>
      <c r="D101" s="45"/>
      <c r="E101" s="96"/>
      <c r="F101" s="45"/>
      <c r="G101" s="45"/>
      <c r="H101" s="45"/>
      <c r="I101" s="45"/>
      <c r="J101" s="39"/>
      <c r="K101" s="45"/>
      <c r="L101" s="51"/>
      <c r="M101" s="51"/>
      <c r="N101" s="45"/>
      <c r="O101" s="45"/>
      <c r="P101" s="51"/>
      <c r="Q101" s="51"/>
      <c r="R101" s="44"/>
      <c r="S101" s="39"/>
    </row>
    <row r="102" ht="14.25" customHeight="1">
      <c r="B102" s="44"/>
      <c r="C102" s="45"/>
      <c r="D102" s="45"/>
      <c r="E102" s="45"/>
      <c r="F102" s="45"/>
      <c r="G102" s="45"/>
      <c r="H102" s="45"/>
      <c r="I102" s="45"/>
      <c r="J102" s="39"/>
      <c r="K102" s="45"/>
      <c r="L102" s="51"/>
      <c r="M102" s="51"/>
      <c r="N102" s="51"/>
      <c r="O102" s="45"/>
      <c r="P102" s="51"/>
      <c r="Q102" s="51"/>
      <c r="R102" s="51"/>
      <c r="S102" s="39"/>
    </row>
    <row r="103" ht="14.25" customHeight="1">
      <c r="B103" s="44"/>
      <c r="C103" s="45"/>
      <c r="D103" s="45"/>
      <c r="E103" s="45"/>
      <c r="F103" s="45"/>
      <c r="G103" s="45"/>
      <c r="H103" s="45"/>
      <c r="I103" s="45"/>
      <c r="J103" s="39"/>
      <c r="K103" s="51"/>
      <c r="L103" s="51"/>
      <c r="M103" s="51"/>
      <c r="N103" s="51"/>
      <c r="O103" s="45"/>
      <c r="P103" s="51"/>
      <c r="Q103" s="51"/>
      <c r="R103" s="51"/>
      <c r="S103" s="39"/>
    </row>
    <row r="104" ht="14.25" customHeight="1">
      <c r="B104" s="44"/>
      <c r="C104" s="45"/>
      <c r="D104" s="45"/>
      <c r="E104" s="45"/>
      <c r="F104" s="45"/>
      <c r="G104" s="45"/>
      <c r="H104" s="45"/>
      <c r="I104" s="45"/>
      <c r="J104" s="39"/>
      <c r="K104" s="51"/>
      <c r="L104" s="51"/>
      <c r="M104" s="51"/>
      <c r="N104" s="51"/>
      <c r="O104" s="45"/>
      <c r="P104" s="51"/>
      <c r="Q104" s="51"/>
      <c r="R104" s="51"/>
      <c r="S104" s="39"/>
    </row>
    <row r="105" ht="14.25" customHeight="1">
      <c r="B105" s="44"/>
      <c r="C105" s="45"/>
      <c r="D105" s="45"/>
      <c r="E105" s="45"/>
      <c r="F105" s="45"/>
      <c r="G105" s="45"/>
      <c r="H105" s="45"/>
      <c r="I105" s="45"/>
      <c r="J105" s="39"/>
      <c r="K105" s="51"/>
      <c r="L105" s="51"/>
      <c r="M105" s="51"/>
      <c r="N105" s="51"/>
      <c r="O105" s="51"/>
      <c r="P105" s="51"/>
      <c r="Q105" s="51"/>
      <c r="R105" s="51"/>
      <c r="S105" s="39"/>
    </row>
    <row r="106" ht="14.25" customHeight="1">
      <c r="B106" s="45"/>
      <c r="C106" s="45"/>
      <c r="D106" s="45"/>
      <c r="E106" s="45"/>
      <c r="F106" s="45"/>
      <c r="G106" s="45"/>
      <c r="H106" s="45"/>
      <c r="I106" s="45"/>
      <c r="J106" s="39"/>
      <c r="K106" s="51"/>
      <c r="L106" s="51"/>
      <c r="M106" s="51"/>
      <c r="N106" s="51"/>
      <c r="O106" s="51"/>
      <c r="P106" s="51"/>
      <c r="Q106" s="51"/>
      <c r="R106" s="51"/>
      <c r="S106" s="39"/>
    </row>
    <row r="107" ht="14.25" customHeight="1">
      <c r="B107" s="45"/>
      <c r="C107" s="45"/>
      <c r="D107" s="45"/>
      <c r="E107" s="45"/>
      <c r="F107" s="45"/>
      <c r="G107" s="45"/>
      <c r="H107" s="45"/>
      <c r="I107" s="45"/>
      <c r="J107" s="39"/>
      <c r="K107" s="51"/>
      <c r="L107" s="51"/>
      <c r="M107" s="51"/>
      <c r="N107" s="51"/>
      <c r="O107" s="51"/>
      <c r="P107" s="51"/>
      <c r="Q107" s="51"/>
      <c r="R107" s="51"/>
      <c r="S107" s="39"/>
    </row>
    <row r="108" ht="14.25" customHeight="1">
      <c r="B108" s="51"/>
      <c r="C108" s="45"/>
      <c r="D108" s="51"/>
      <c r="E108" s="51"/>
      <c r="F108" s="45"/>
      <c r="G108" s="45"/>
      <c r="H108" s="46"/>
      <c r="I108" s="46"/>
      <c r="J108" s="39"/>
      <c r="K108" s="51"/>
      <c r="L108" s="51"/>
      <c r="M108" s="51"/>
      <c r="N108" s="51"/>
      <c r="O108" s="51"/>
      <c r="P108" s="51"/>
      <c r="Q108" s="51"/>
      <c r="R108" s="51"/>
      <c r="S108" s="39"/>
    </row>
    <row r="109" ht="14.25" customHeight="1">
      <c r="B109" s="51"/>
      <c r="C109" s="45"/>
      <c r="D109" s="51"/>
      <c r="E109" s="51"/>
      <c r="F109" s="51"/>
      <c r="G109" s="46"/>
      <c r="H109" s="46"/>
      <c r="I109" s="46"/>
      <c r="J109" s="39"/>
      <c r="K109" s="51"/>
      <c r="L109" s="51"/>
      <c r="M109" s="51"/>
      <c r="N109" s="51"/>
      <c r="O109" s="51"/>
      <c r="P109" s="51"/>
      <c r="Q109" s="51"/>
      <c r="R109" s="51"/>
      <c r="S109" s="39"/>
    </row>
    <row r="110" ht="14.25" customHeight="1">
      <c r="B110" s="51"/>
      <c r="C110" s="45"/>
      <c r="D110" s="51"/>
      <c r="E110" s="51"/>
      <c r="F110" s="51"/>
      <c r="G110" s="46"/>
      <c r="H110" s="46"/>
      <c r="I110" s="46"/>
      <c r="J110" s="39"/>
      <c r="K110" s="51"/>
      <c r="L110" s="51"/>
      <c r="M110" s="51"/>
      <c r="N110" s="51"/>
      <c r="O110" s="51"/>
      <c r="P110" s="51"/>
      <c r="Q110" s="51"/>
      <c r="R110" s="51"/>
      <c r="S110" s="39"/>
    </row>
    <row r="111" ht="14.25" customHeight="1">
      <c r="B111" s="51"/>
      <c r="C111" s="45"/>
      <c r="D111" s="51"/>
      <c r="E111" s="51"/>
      <c r="F111" s="51"/>
      <c r="G111" s="46"/>
      <c r="H111" s="46"/>
      <c r="I111" s="46"/>
      <c r="J111" s="39"/>
      <c r="K111" s="51"/>
      <c r="L111" s="51"/>
      <c r="M111" s="51"/>
      <c r="N111" s="51"/>
      <c r="O111" s="51"/>
      <c r="P111" s="51"/>
      <c r="Q111" s="51"/>
      <c r="S111" s="39"/>
    </row>
    <row r="112" ht="14.25" customHeight="1">
      <c r="B112" s="51"/>
      <c r="C112" s="45"/>
      <c r="D112" s="51"/>
      <c r="E112" s="51"/>
      <c r="F112" s="51"/>
      <c r="G112" s="46"/>
      <c r="H112" s="46"/>
      <c r="I112" s="46"/>
      <c r="J112" s="39"/>
      <c r="K112" s="51"/>
      <c r="L112" s="51"/>
      <c r="M112" s="51"/>
      <c r="N112" s="51"/>
      <c r="O112" s="51"/>
      <c r="P112" s="51"/>
      <c r="Q112" s="51"/>
      <c r="S112" s="39"/>
    </row>
    <row r="113" ht="14.25" customHeight="1">
      <c r="B113" s="51"/>
      <c r="C113" s="51"/>
      <c r="D113" s="51"/>
      <c r="E113" s="51"/>
      <c r="F113" s="51"/>
      <c r="G113" s="46"/>
      <c r="H113" s="46"/>
      <c r="I113" s="46"/>
      <c r="J113" s="39"/>
      <c r="K113" s="51"/>
      <c r="L113" s="51"/>
      <c r="M113" s="51"/>
      <c r="N113" s="51"/>
      <c r="O113" s="51"/>
      <c r="P113" s="51"/>
      <c r="Q113" s="51"/>
      <c r="S113" s="39"/>
    </row>
    <row r="114" ht="14.25" customHeight="1">
      <c r="B114" s="51"/>
      <c r="C114" s="51"/>
      <c r="D114" s="51"/>
      <c r="E114" s="51"/>
      <c r="F114" s="51"/>
      <c r="G114" s="51"/>
      <c r="H114" s="51"/>
      <c r="I114" s="51"/>
      <c r="J114" s="39"/>
      <c r="K114" s="51"/>
      <c r="L114" s="51"/>
      <c r="M114" s="51"/>
      <c r="N114" s="51"/>
      <c r="O114" s="51"/>
      <c r="P114" s="51"/>
      <c r="Q114" s="51"/>
      <c r="S114" s="39"/>
    </row>
    <row r="115" ht="14.25" customHeight="1">
      <c r="B115" s="51"/>
      <c r="C115" s="51"/>
      <c r="D115" s="51"/>
      <c r="E115" s="51"/>
      <c r="F115" s="51"/>
      <c r="G115" s="46"/>
      <c r="H115" s="46"/>
      <c r="I115" s="46"/>
      <c r="J115" s="39"/>
      <c r="K115" s="51"/>
      <c r="L115" s="51"/>
      <c r="M115" s="51"/>
      <c r="N115" s="51"/>
      <c r="O115" s="51"/>
      <c r="P115" s="51"/>
      <c r="Q115" s="51"/>
      <c r="S115" s="39"/>
    </row>
    <row r="116" ht="14.25" customHeight="1">
      <c r="B116" s="51"/>
      <c r="C116" s="51"/>
      <c r="D116" s="51"/>
      <c r="E116" s="51"/>
      <c r="F116" s="51"/>
      <c r="G116" s="46"/>
      <c r="H116" s="46"/>
      <c r="I116" s="46"/>
      <c r="J116" s="39"/>
      <c r="K116" s="51"/>
      <c r="L116" s="51"/>
      <c r="M116" s="51"/>
      <c r="N116" s="51"/>
      <c r="O116" s="51"/>
      <c r="P116" s="51"/>
      <c r="Q116" s="51"/>
      <c r="S116" s="39"/>
    </row>
    <row r="117" ht="14.25" customHeight="1">
      <c r="B117" s="51"/>
      <c r="C117" s="51"/>
      <c r="D117" s="51"/>
      <c r="E117" s="51"/>
      <c r="F117" s="51"/>
      <c r="G117" s="51"/>
      <c r="H117" s="51"/>
      <c r="I117" s="51"/>
      <c r="J117" s="39"/>
      <c r="K117" s="51"/>
      <c r="L117" s="51"/>
      <c r="M117" s="51"/>
      <c r="N117" s="51"/>
      <c r="O117" s="51"/>
      <c r="P117" s="51"/>
      <c r="Q117" s="51"/>
      <c r="S117" s="39"/>
    </row>
    <row r="118" ht="14.25" customHeight="1">
      <c r="B118" s="51"/>
      <c r="C118" s="51"/>
      <c r="D118" s="51"/>
      <c r="E118" s="51"/>
      <c r="F118" s="51"/>
      <c r="G118" s="46"/>
      <c r="H118" s="46"/>
      <c r="I118" s="46"/>
      <c r="J118" s="39"/>
      <c r="K118" s="51"/>
      <c r="L118" s="51"/>
      <c r="M118" s="51"/>
      <c r="N118" s="51"/>
      <c r="O118" s="51"/>
      <c r="P118" s="51"/>
      <c r="Q118" s="51"/>
      <c r="S118" s="39"/>
    </row>
    <row r="119" ht="14.25" customHeight="1">
      <c r="B119" s="51"/>
      <c r="C119" s="51"/>
      <c r="D119" s="51"/>
      <c r="E119" s="51"/>
      <c r="F119" s="51"/>
      <c r="G119" s="46"/>
      <c r="H119" s="46"/>
      <c r="I119" s="46"/>
      <c r="J119" s="39"/>
      <c r="K119" s="51"/>
      <c r="L119" s="51"/>
      <c r="M119" s="51"/>
      <c r="N119" s="51"/>
      <c r="O119" s="51"/>
      <c r="P119" s="51"/>
      <c r="Q119" s="51"/>
      <c r="S119" s="39"/>
    </row>
    <row r="120" ht="14.25" customHeight="1">
      <c r="B120" s="51"/>
      <c r="C120" s="51"/>
      <c r="D120" s="51"/>
      <c r="E120" s="51"/>
      <c r="F120" s="51"/>
      <c r="G120" s="46"/>
      <c r="H120" s="46"/>
      <c r="I120" s="46"/>
      <c r="J120" s="39"/>
      <c r="K120" s="51"/>
      <c r="L120" s="51"/>
      <c r="M120" s="51"/>
      <c r="N120" s="51"/>
      <c r="O120" s="51"/>
      <c r="P120" s="51"/>
      <c r="Q120" s="51"/>
      <c r="S120" s="39"/>
    </row>
    <row r="121" ht="14.25" customHeight="1">
      <c r="B121" s="51"/>
      <c r="C121" s="51"/>
      <c r="D121" s="51"/>
      <c r="E121" s="51"/>
      <c r="F121" s="51"/>
      <c r="G121" s="46"/>
      <c r="H121" s="46"/>
      <c r="I121" s="46"/>
      <c r="J121" s="39"/>
      <c r="K121" s="51"/>
      <c r="L121" s="51"/>
      <c r="M121" s="51"/>
      <c r="N121" s="51"/>
      <c r="O121" s="51"/>
      <c r="P121" s="51"/>
      <c r="Q121" s="51"/>
      <c r="S121" s="39"/>
    </row>
    <row r="122" ht="14.25" customHeight="1">
      <c r="B122" s="51"/>
      <c r="C122" s="51"/>
      <c r="D122" s="51"/>
      <c r="E122" s="51"/>
      <c r="F122" s="51"/>
      <c r="G122" s="46"/>
      <c r="H122" s="46"/>
      <c r="I122" s="46"/>
      <c r="J122" s="39"/>
      <c r="K122" s="51"/>
      <c r="L122" s="51"/>
      <c r="M122" s="51"/>
      <c r="N122" s="51"/>
      <c r="O122" s="51"/>
      <c r="P122" s="51"/>
      <c r="Q122" s="51"/>
      <c r="S122" s="39"/>
    </row>
    <row r="123" ht="14.25" customHeight="1">
      <c r="B123" s="51"/>
      <c r="C123" s="51"/>
      <c r="D123" s="51"/>
      <c r="E123" s="51"/>
      <c r="F123" s="51"/>
      <c r="G123" s="46"/>
      <c r="H123" s="46"/>
      <c r="I123" s="46"/>
      <c r="J123" s="39"/>
      <c r="K123" s="51"/>
      <c r="L123" s="51"/>
      <c r="M123" s="51"/>
      <c r="N123" s="51"/>
      <c r="O123" s="51"/>
      <c r="P123" s="51"/>
      <c r="Q123" s="51"/>
      <c r="S123" s="39"/>
    </row>
    <row r="124" ht="14.25" customHeight="1">
      <c r="B124" s="51"/>
      <c r="C124" s="51"/>
      <c r="D124" s="51"/>
      <c r="E124" s="51"/>
      <c r="F124" s="51"/>
      <c r="G124" s="46"/>
      <c r="H124" s="46"/>
      <c r="I124" s="46"/>
      <c r="J124" s="39"/>
      <c r="K124" s="51"/>
      <c r="L124" s="51"/>
      <c r="M124" s="51"/>
      <c r="N124" s="51"/>
      <c r="O124" s="51"/>
      <c r="P124" s="51"/>
      <c r="Q124" s="51"/>
      <c r="S124" s="39"/>
    </row>
    <row r="125" ht="14.25" customHeight="1">
      <c r="B125" s="51"/>
      <c r="C125" s="51"/>
      <c r="D125" s="51"/>
      <c r="E125" s="51"/>
      <c r="F125" s="51"/>
      <c r="G125" s="46"/>
      <c r="H125" s="46"/>
      <c r="I125" s="46"/>
      <c r="J125" s="39"/>
      <c r="K125" s="51"/>
      <c r="L125" s="51"/>
      <c r="M125" s="51"/>
      <c r="N125" s="51"/>
      <c r="O125" s="51"/>
      <c r="P125" s="51"/>
      <c r="Q125" s="51"/>
      <c r="S125" s="39"/>
    </row>
    <row r="126" ht="14.25" customHeight="1">
      <c r="B126" s="51"/>
      <c r="C126" s="51"/>
      <c r="D126" s="51"/>
      <c r="E126" s="51"/>
      <c r="F126" s="51"/>
      <c r="G126" s="46"/>
      <c r="H126" s="46"/>
      <c r="I126" s="46"/>
      <c r="J126" s="39"/>
      <c r="K126" s="51"/>
      <c r="L126" s="51"/>
      <c r="M126" s="51"/>
      <c r="N126" s="51"/>
      <c r="O126" s="51"/>
      <c r="P126" s="51"/>
      <c r="Q126" s="51"/>
      <c r="S126" s="39"/>
    </row>
    <row r="127" ht="14.25" customHeight="1">
      <c r="B127" s="51"/>
      <c r="C127" s="51"/>
      <c r="D127" s="51"/>
      <c r="E127" s="51"/>
      <c r="F127" s="51"/>
      <c r="G127" s="46"/>
      <c r="H127" s="46"/>
      <c r="I127" s="46"/>
      <c r="J127" s="39"/>
      <c r="K127" s="51"/>
      <c r="L127" s="51"/>
      <c r="M127" s="51"/>
      <c r="N127" s="51"/>
      <c r="O127" s="51"/>
      <c r="P127" s="51"/>
      <c r="Q127" s="51"/>
      <c r="S127" s="39"/>
    </row>
    <row r="128" ht="14.25" customHeight="1">
      <c r="B128" s="51"/>
      <c r="C128" s="51"/>
      <c r="D128" s="51"/>
      <c r="E128" s="51"/>
      <c r="F128" s="51"/>
      <c r="G128" s="46"/>
      <c r="H128" s="46"/>
      <c r="I128" s="46"/>
      <c r="J128" s="39"/>
      <c r="K128" s="51"/>
      <c r="L128" s="51"/>
      <c r="M128" s="51"/>
      <c r="N128" s="51"/>
      <c r="O128" s="51"/>
      <c r="P128" s="51"/>
      <c r="Q128" s="51"/>
      <c r="S128" s="39"/>
    </row>
    <row r="129" ht="14.25" customHeight="1">
      <c r="B129" s="51"/>
      <c r="C129" s="51"/>
      <c r="D129" s="51"/>
      <c r="E129" s="51"/>
      <c r="F129" s="51"/>
      <c r="G129" s="46"/>
      <c r="H129" s="46"/>
      <c r="I129" s="46"/>
      <c r="J129" s="39"/>
      <c r="K129" s="51"/>
      <c r="L129" s="51"/>
      <c r="M129" s="51"/>
      <c r="N129" s="51"/>
      <c r="O129" s="51"/>
      <c r="P129" s="51"/>
      <c r="Q129" s="51"/>
      <c r="S129" s="39"/>
    </row>
    <row r="130" ht="14.25" customHeight="1">
      <c r="B130" s="51"/>
      <c r="C130" s="51"/>
      <c r="D130" s="51"/>
      <c r="E130" s="51"/>
      <c r="F130" s="51"/>
      <c r="G130" s="46"/>
      <c r="H130" s="46"/>
      <c r="I130" s="46"/>
      <c r="J130" s="39"/>
      <c r="K130" s="51"/>
      <c r="L130" s="51"/>
      <c r="M130" s="51"/>
      <c r="N130" s="51"/>
      <c r="O130" s="51"/>
      <c r="P130" s="51"/>
      <c r="Q130" s="51"/>
      <c r="S130" s="39"/>
    </row>
    <row r="131" ht="14.25" customHeight="1">
      <c r="B131" s="51"/>
      <c r="C131" s="51"/>
      <c r="D131" s="51"/>
      <c r="E131" s="51"/>
      <c r="F131" s="51"/>
      <c r="G131" s="46"/>
      <c r="H131" s="46"/>
      <c r="I131" s="46"/>
      <c r="J131" s="39"/>
      <c r="K131" s="51"/>
      <c r="L131" s="51"/>
      <c r="M131" s="51"/>
      <c r="N131" s="51"/>
      <c r="O131" s="51"/>
      <c r="P131" s="51"/>
      <c r="Q131" s="51"/>
      <c r="S131" s="39"/>
    </row>
    <row r="132" ht="14.25" customHeight="1">
      <c r="B132" s="51"/>
      <c r="C132" s="51"/>
      <c r="D132" s="51"/>
      <c r="E132" s="51"/>
      <c r="F132" s="51"/>
      <c r="G132" s="46"/>
      <c r="H132" s="46"/>
      <c r="I132" s="46"/>
      <c r="J132" s="39"/>
      <c r="K132" s="51"/>
      <c r="L132" s="51"/>
      <c r="M132" s="51"/>
      <c r="N132" s="51"/>
      <c r="O132" s="51"/>
      <c r="P132" s="51"/>
      <c r="Q132" s="51"/>
      <c r="S132" s="39"/>
    </row>
    <row r="133" ht="14.25" customHeight="1">
      <c r="B133" s="51"/>
      <c r="C133" s="51"/>
      <c r="D133" s="51"/>
      <c r="E133" s="51"/>
      <c r="F133" s="51"/>
      <c r="G133" s="46"/>
      <c r="H133" s="46"/>
      <c r="I133" s="46"/>
      <c r="J133" s="39"/>
      <c r="K133" s="51"/>
      <c r="L133" s="51"/>
      <c r="M133" s="51"/>
      <c r="N133" s="51"/>
      <c r="O133" s="51"/>
      <c r="P133" s="51"/>
      <c r="Q133" s="51"/>
      <c r="S133" s="39"/>
    </row>
    <row r="134" ht="14.25" customHeight="1">
      <c r="B134" s="51"/>
      <c r="C134" s="51"/>
      <c r="D134" s="51"/>
      <c r="E134" s="51"/>
      <c r="F134" s="51"/>
      <c r="G134" s="46"/>
      <c r="H134" s="46"/>
      <c r="I134" s="46"/>
      <c r="J134" s="39"/>
      <c r="K134" s="51"/>
      <c r="L134" s="51"/>
      <c r="M134" s="51"/>
      <c r="N134" s="51"/>
      <c r="O134" s="51"/>
      <c r="P134" s="51"/>
      <c r="Q134" s="51"/>
      <c r="S134" s="39"/>
    </row>
    <row r="135" ht="14.25" customHeight="1">
      <c r="B135" s="51"/>
      <c r="C135" s="51"/>
      <c r="D135" s="51"/>
      <c r="E135" s="51"/>
      <c r="F135" s="51"/>
      <c r="G135" s="46"/>
      <c r="H135" s="46"/>
      <c r="I135" s="46"/>
      <c r="J135" s="39"/>
      <c r="K135" s="51"/>
      <c r="L135" s="51"/>
      <c r="M135" s="51"/>
      <c r="N135" s="51"/>
      <c r="O135" s="51"/>
      <c r="P135" s="51"/>
      <c r="Q135" s="51"/>
      <c r="S135" s="39"/>
    </row>
    <row r="136" ht="14.25" customHeight="1">
      <c r="B136" s="51"/>
      <c r="C136" s="51"/>
      <c r="D136" s="51"/>
      <c r="E136" s="51"/>
      <c r="F136" s="51"/>
      <c r="G136" s="46"/>
      <c r="H136" s="46"/>
      <c r="I136" s="46"/>
      <c r="J136" s="39"/>
      <c r="K136" s="51"/>
      <c r="L136" s="51"/>
      <c r="M136" s="51"/>
      <c r="N136" s="51"/>
      <c r="O136" s="51"/>
      <c r="P136" s="51"/>
      <c r="Q136" s="51"/>
      <c r="S136" s="39"/>
    </row>
    <row r="137" ht="14.25" customHeight="1">
      <c r="B137" s="51"/>
      <c r="C137" s="51"/>
      <c r="D137" s="51"/>
      <c r="E137" s="51"/>
      <c r="F137" s="51"/>
      <c r="G137" s="46"/>
      <c r="H137" s="46"/>
      <c r="I137" s="46"/>
      <c r="J137" s="39"/>
      <c r="K137" s="51"/>
      <c r="L137" s="51"/>
      <c r="M137" s="51"/>
      <c r="N137" s="51"/>
      <c r="O137" s="51"/>
      <c r="P137" s="51"/>
      <c r="Q137" s="51"/>
      <c r="S137" s="39"/>
    </row>
    <row r="138" ht="14.25" customHeight="1">
      <c r="B138" s="51"/>
      <c r="C138" s="51"/>
      <c r="D138" s="51"/>
      <c r="E138" s="51"/>
      <c r="F138" s="51"/>
      <c r="G138" s="46"/>
      <c r="H138" s="46"/>
      <c r="I138" s="46"/>
      <c r="J138" s="39"/>
      <c r="K138" s="51"/>
      <c r="L138" s="51"/>
      <c r="M138" s="51"/>
      <c r="N138" s="51"/>
      <c r="O138" s="51"/>
      <c r="P138" s="51"/>
      <c r="Q138" s="51"/>
      <c r="S138" s="39"/>
    </row>
    <row r="139" ht="14.25" customHeight="1">
      <c r="B139" s="51"/>
      <c r="C139" s="51"/>
      <c r="D139" s="51"/>
      <c r="E139" s="51"/>
      <c r="F139" s="51"/>
      <c r="G139" s="46"/>
      <c r="H139" s="46"/>
      <c r="I139" s="46"/>
      <c r="J139" s="39"/>
      <c r="K139" s="51"/>
      <c r="L139" s="51"/>
      <c r="M139" s="51"/>
      <c r="N139" s="51"/>
      <c r="O139" s="51"/>
      <c r="P139" s="51"/>
      <c r="Q139" s="51"/>
      <c r="S139" s="39"/>
    </row>
    <row r="140" ht="14.25" customHeight="1">
      <c r="B140" s="51"/>
      <c r="C140" s="51"/>
      <c r="D140" s="51"/>
      <c r="E140" s="51"/>
      <c r="F140" s="51"/>
      <c r="G140" s="46"/>
      <c r="H140" s="46"/>
      <c r="I140" s="46"/>
      <c r="J140" s="39"/>
      <c r="K140" s="51"/>
      <c r="L140" s="51"/>
      <c r="M140" s="51"/>
      <c r="N140" s="51"/>
      <c r="O140" s="51"/>
      <c r="P140" s="51"/>
      <c r="Q140" s="51"/>
      <c r="S140" s="39"/>
    </row>
    <row r="141" ht="14.25" customHeight="1">
      <c r="B141" s="51"/>
      <c r="C141" s="51"/>
      <c r="D141" s="51"/>
      <c r="E141" s="51"/>
      <c r="F141" s="51"/>
      <c r="G141" s="46"/>
      <c r="H141" s="46"/>
      <c r="I141" s="46"/>
      <c r="J141" s="39"/>
      <c r="K141" s="51"/>
      <c r="L141" s="51"/>
      <c r="M141" s="51"/>
      <c r="N141" s="51"/>
      <c r="O141" s="51"/>
      <c r="P141" s="51"/>
      <c r="Q141" s="51"/>
      <c r="S141" s="39"/>
    </row>
    <row r="142" ht="14.25" customHeight="1">
      <c r="B142" s="51"/>
      <c r="C142" s="51"/>
      <c r="D142" s="51"/>
      <c r="E142" s="51"/>
      <c r="F142" s="51"/>
      <c r="G142" s="46"/>
      <c r="H142" s="46"/>
      <c r="I142" s="46"/>
      <c r="J142" s="39"/>
      <c r="K142" s="51"/>
      <c r="L142" s="51"/>
      <c r="M142" s="51"/>
      <c r="N142" s="51"/>
      <c r="O142" s="51"/>
      <c r="P142" s="51"/>
      <c r="Q142" s="51"/>
      <c r="S142" s="39"/>
    </row>
    <row r="143" ht="14.25" customHeight="1">
      <c r="B143" s="51"/>
      <c r="C143" s="51"/>
      <c r="D143" s="51"/>
      <c r="E143" s="51"/>
      <c r="F143" s="51"/>
      <c r="G143" s="46"/>
      <c r="H143" s="46"/>
      <c r="I143" s="46"/>
      <c r="J143" s="39"/>
      <c r="K143" s="51"/>
      <c r="L143" s="51"/>
      <c r="M143" s="51"/>
      <c r="N143" s="51"/>
      <c r="O143" s="51"/>
      <c r="P143" s="51"/>
      <c r="Q143" s="51"/>
      <c r="S143" s="39"/>
    </row>
    <row r="144" ht="14.25" customHeight="1">
      <c r="B144" s="51"/>
      <c r="C144" s="51"/>
      <c r="D144" s="51"/>
      <c r="E144" s="51"/>
      <c r="F144" s="51"/>
      <c r="G144" s="46"/>
      <c r="H144" s="46"/>
      <c r="I144" s="46"/>
      <c r="J144" s="39"/>
      <c r="K144" s="51"/>
      <c r="L144" s="51"/>
      <c r="M144" s="51"/>
      <c r="N144" s="51"/>
      <c r="O144" s="51"/>
      <c r="P144" s="51"/>
      <c r="Q144" s="51"/>
      <c r="S144" s="39"/>
    </row>
    <row r="145" ht="14.25" customHeight="1">
      <c r="B145" s="51"/>
      <c r="C145" s="51"/>
      <c r="D145" s="51"/>
      <c r="E145" s="51"/>
      <c r="F145" s="51"/>
      <c r="G145" s="46"/>
      <c r="H145" s="46"/>
      <c r="I145" s="46"/>
      <c r="J145" s="39"/>
      <c r="K145" s="51"/>
      <c r="L145" s="51"/>
      <c r="M145" s="51"/>
      <c r="N145" s="51"/>
      <c r="O145" s="51"/>
      <c r="P145" s="51"/>
      <c r="Q145" s="51"/>
      <c r="S145" s="39"/>
    </row>
    <row r="146" ht="14.25" customHeight="1">
      <c r="G146" s="88"/>
      <c r="H146" s="88"/>
      <c r="I146" s="88"/>
      <c r="J146" s="39"/>
      <c r="S146" s="39"/>
    </row>
    <row r="147" ht="14.25" customHeight="1">
      <c r="G147" s="88"/>
      <c r="H147" s="88"/>
      <c r="I147" s="88"/>
      <c r="J147" s="39"/>
      <c r="S147" s="39"/>
    </row>
    <row r="148" ht="14.25" customHeight="1">
      <c r="G148" s="88"/>
      <c r="H148" s="88"/>
      <c r="I148" s="88"/>
      <c r="J148" s="39"/>
      <c r="S148" s="39"/>
    </row>
    <row r="149" ht="14.25" customHeight="1">
      <c r="G149" s="88"/>
      <c r="H149" s="88"/>
      <c r="I149" s="88"/>
      <c r="J149" s="39"/>
      <c r="S149" s="39"/>
    </row>
    <row r="150" ht="14.25" customHeight="1">
      <c r="G150" s="88"/>
      <c r="H150" s="88"/>
      <c r="I150" s="88"/>
      <c r="J150" s="39"/>
      <c r="S150" s="39"/>
    </row>
    <row r="151" ht="14.25" customHeight="1">
      <c r="G151" s="88"/>
      <c r="H151" s="88"/>
      <c r="I151" s="88"/>
      <c r="J151" s="39"/>
      <c r="S151" s="39"/>
    </row>
    <row r="152" ht="14.25" customHeight="1">
      <c r="G152" s="88"/>
      <c r="H152" s="88"/>
      <c r="I152" s="88"/>
      <c r="J152" s="39"/>
      <c r="S152" s="39"/>
    </row>
    <row r="153" ht="14.25" customHeight="1">
      <c r="G153" s="88"/>
      <c r="H153" s="88"/>
      <c r="I153" s="88"/>
      <c r="J153" s="39"/>
      <c r="S153" s="39"/>
    </row>
    <row r="154" ht="14.25" customHeight="1">
      <c r="G154" s="88"/>
      <c r="H154" s="88"/>
      <c r="I154" s="88"/>
      <c r="J154" s="39"/>
      <c r="S154" s="39"/>
    </row>
    <row r="155" ht="14.25" customHeight="1">
      <c r="G155" s="88"/>
      <c r="H155" s="88"/>
      <c r="I155" s="88"/>
      <c r="J155" s="39"/>
      <c r="S155" s="39"/>
    </row>
    <row r="156" ht="14.25" customHeight="1">
      <c r="G156" s="88"/>
      <c r="H156" s="88"/>
      <c r="I156" s="88"/>
      <c r="J156" s="39"/>
      <c r="S156" s="39"/>
    </row>
    <row r="157" ht="14.25" customHeight="1">
      <c r="G157" s="88"/>
      <c r="H157" s="88"/>
      <c r="I157" s="88"/>
      <c r="J157" s="39"/>
      <c r="S157" s="39"/>
    </row>
    <row r="158" ht="14.25" customHeight="1">
      <c r="G158" s="88"/>
      <c r="H158" s="88"/>
      <c r="I158" s="88"/>
      <c r="J158" s="39"/>
      <c r="S158" s="39"/>
    </row>
    <row r="159" ht="14.25" customHeight="1">
      <c r="G159" s="88"/>
      <c r="H159" s="88"/>
      <c r="I159" s="88"/>
      <c r="J159" s="39"/>
      <c r="S159" s="39"/>
    </row>
    <row r="160" ht="14.25" customHeight="1">
      <c r="G160" s="88"/>
      <c r="H160" s="88"/>
      <c r="I160" s="88"/>
      <c r="J160" s="39"/>
      <c r="S160" s="39"/>
    </row>
    <row r="161" ht="14.25" customHeight="1">
      <c r="G161" s="88"/>
      <c r="H161" s="88"/>
      <c r="I161" s="88"/>
      <c r="J161" s="39"/>
      <c r="S161" s="39"/>
    </row>
    <row r="162" ht="14.25" customHeight="1">
      <c r="G162" s="88"/>
      <c r="H162" s="88"/>
      <c r="I162" s="88"/>
      <c r="J162" s="39"/>
      <c r="S162" s="39"/>
    </row>
    <row r="163" ht="14.25" customHeight="1">
      <c r="G163" s="88"/>
      <c r="H163" s="88"/>
      <c r="I163" s="88"/>
      <c r="J163" s="39"/>
      <c r="S163" s="39"/>
    </row>
    <row r="164" ht="14.25" customHeight="1">
      <c r="G164" s="88"/>
      <c r="H164" s="88"/>
      <c r="I164" s="88"/>
      <c r="J164" s="39"/>
      <c r="S164" s="39"/>
    </row>
    <row r="165" ht="14.25" customHeight="1">
      <c r="G165" s="88"/>
      <c r="H165" s="88"/>
      <c r="I165" s="88"/>
      <c r="J165" s="39"/>
      <c r="S165" s="39"/>
    </row>
    <row r="166" ht="14.25" customHeight="1">
      <c r="G166" s="88"/>
      <c r="H166" s="88"/>
      <c r="I166" s="88"/>
      <c r="J166" s="39"/>
      <c r="S166" s="39"/>
    </row>
    <row r="167" ht="14.25" customHeight="1">
      <c r="G167" s="88"/>
      <c r="H167" s="88"/>
      <c r="I167" s="88"/>
      <c r="J167" s="39"/>
      <c r="S167" s="39"/>
    </row>
    <row r="168" ht="14.25" customHeight="1">
      <c r="G168" s="88"/>
      <c r="H168" s="88"/>
      <c r="I168" s="88"/>
      <c r="J168" s="39"/>
      <c r="S168" s="39"/>
    </row>
    <row r="169" ht="14.25" customHeight="1">
      <c r="G169" s="88"/>
      <c r="H169" s="88"/>
      <c r="I169" s="88"/>
      <c r="J169" s="39"/>
      <c r="S169" s="39"/>
    </row>
    <row r="170" ht="14.25" customHeight="1">
      <c r="G170" s="88"/>
      <c r="H170" s="88"/>
      <c r="I170" s="88"/>
      <c r="J170" s="39"/>
      <c r="S170" s="39"/>
    </row>
    <row r="171" ht="14.25" customHeight="1">
      <c r="G171" s="88"/>
      <c r="H171" s="88"/>
      <c r="I171" s="88"/>
      <c r="J171" s="39"/>
      <c r="S171" s="39"/>
    </row>
    <row r="172" ht="14.25" customHeight="1">
      <c r="G172" s="88"/>
      <c r="H172" s="88"/>
      <c r="I172" s="88"/>
      <c r="J172" s="39"/>
      <c r="S172" s="39"/>
    </row>
    <row r="173" ht="14.25" customHeight="1">
      <c r="G173" s="88"/>
      <c r="H173" s="88"/>
      <c r="I173" s="88"/>
      <c r="J173" s="39"/>
      <c r="S173" s="39"/>
    </row>
    <row r="174" ht="14.25" customHeight="1">
      <c r="G174" s="88"/>
      <c r="H174" s="88"/>
      <c r="I174" s="88"/>
      <c r="J174" s="39"/>
      <c r="S174" s="39"/>
    </row>
    <row r="175" ht="14.25" customHeight="1">
      <c r="G175" s="88"/>
      <c r="H175" s="88"/>
      <c r="I175" s="88"/>
      <c r="J175" s="39"/>
      <c r="S175" s="39"/>
    </row>
    <row r="176" ht="14.25" customHeight="1">
      <c r="G176" s="88"/>
      <c r="H176" s="88"/>
      <c r="I176" s="88"/>
      <c r="J176" s="39"/>
      <c r="S176" s="39"/>
    </row>
    <row r="177" ht="14.25" customHeight="1">
      <c r="G177" s="88"/>
      <c r="H177" s="88"/>
      <c r="I177" s="88"/>
      <c r="J177" s="39"/>
      <c r="S177" s="39"/>
    </row>
    <row r="178" ht="14.25" customHeight="1">
      <c r="G178" s="88"/>
      <c r="H178" s="88"/>
      <c r="I178" s="88"/>
      <c r="J178" s="39"/>
      <c r="S178" s="39"/>
    </row>
    <row r="179" ht="14.25" customHeight="1">
      <c r="G179" s="88"/>
      <c r="H179" s="88"/>
      <c r="I179" s="88"/>
      <c r="J179" s="39"/>
      <c r="S179" s="39"/>
    </row>
    <row r="180" ht="14.25" customHeight="1">
      <c r="G180" s="88"/>
      <c r="H180" s="88"/>
      <c r="I180" s="88"/>
      <c r="J180" s="39"/>
      <c r="S180" s="39"/>
    </row>
    <row r="181" ht="14.25" customHeight="1">
      <c r="G181" s="88"/>
      <c r="H181" s="88"/>
      <c r="I181" s="88"/>
      <c r="J181" s="39"/>
      <c r="S181" s="39"/>
    </row>
    <row r="182" ht="14.25" customHeight="1">
      <c r="G182" s="88"/>
      <c r="H182" s="88"/>
      <c r="I182" s="88"/>
      <c r="J182" s="39"/>
      <c r="S182" s="39"/>
    </row>
    <row r="183" ht="14.25" customHeight="1">
      <c r="G183" s="88"/>
      <c r="H183" s="88"/>
      <c r="I183" s="88"/>
      <c r="J183" s="39"/>
      <c r="S183" s="39"/>
    </row>
    <row r="184" ht="14.25" customHeight="1">
      <c r="G184" s="88"/>
      <c r="H184" s="88"/>
      <c r="I184" s="88"/>
      <c r="J184" s="39"/>
      <c r="S184" s="39"/>
    </row>
    <row r="185" ht="14.25" customHeight="1">
      <c r="G185" s="88"/>
      <c r="H185" s="88"/>
      <c r="I185" s="88"/>
      <c r="J185" s="39"/>
      <c r="S185" s="39"/>
    </row>
    <row r="186" ht="14.25" customHeight="1">
      <c r="G186" s="88"/>
      <c r="H186" s="88"/>
      <c r="I186" s="88"/>
      <c r="J186" s="39"/>
      <c r="S186" s="39"/>
    </row>
    <row r="187" ht="14.25" customHeight="1">
      <c r="G187" s="88"/>
      <c r="H187" s="88"/>
      <c r="I187" s="88"/>
      <c r="J187" s="39"/>
      <c r="S187" s="39"/>
    </row>
    <row r="188" ht="14.25" customHeight="1">
      <c r="G188" s="88"/>
      <c r="H188" s="88"/>
      <c r="I188" s="88"/>
      <c r="J188" s="39"/>
      <c r="S188" s="39"/>
    </row>
    <row r="189" ht="14.25" customHeight="1">
      <c r="G189" s="88"/>
      <c r="H189" s="88"/>
      <c r="I189" s="88"/>
      <c r="J189" s="39"/>
      <c r="S189" s="39"/>
    </row>
    <row r="190" ht="14.25" customHeight="1">
      <c r="G190" s="88"/>
      <c r="H190" s="88"/>
      <c r="I190" s="88"/>
      <c r="J190" s="39"/>
      <c r="S190" s="39"/>
    </row>
    <row r="191" ht="14.25" customHeight="1">
      <c r="G191" s="88"/>
      <c r="H191" s="88"/>
      <c r="I191" s="88"/>
      <c r="J191" s="39"/>
      <c r="S191" s="39"/>
    </row>
    <row r="192" ht="14.25" customHeight="1">
      <c r="G192" s="88"/>
      <c r="H192" s="88"/>
      <c r="I192" s="88"/>
      <c r="J192" s="39"/>
      <c r="S192" s="39"/>
    </row>
    <row r="193" ht="14.25" customHeight="1">
      <c r="G193" s="88"/>
      <c r="H193" s="88"/>
      <c r="I193" s="88"/>
      <c r="J193" s="39"/>
      <c r="S193" s="39"/>
    </row>
    <row r="194" ht="14.25" customHeight="1">
      <c r="G194" s="88"/>
      <c r="H194" s="88"/>
      <c r="I194" s="88"/>
      <c r="J194" s="39"/>
      <c r="S194" s="39"/>
    </row>
    <row r="195" ht="14.25" customHeight="1">
      <c r="G195" s="88"/>
      <c r="H195" s="88"/>
      <c r="I195" s="88"/>
      <c r="J195" s="39"/>
      <c r="S195" s="39"/>
    </row>
    <row r="196" ht="14.25" customHeight="1">
      <c r="G196" s="88"/>
      <c r="H196" s="88"/>
      <c r="I196" s="88"/>
      <c r="J196" s="39"/>
      <c r="S196" s="39"/>
    </row>
    <row r="197" ht="14.25" customHeight="1">
      <c r="G197" s="88"/>
      <c r="H197" s="88"/>
      <c r="I197" s="88"/>
      <c r="J197" s="39"/>
      <c r="S197" s="39"/>
    </row>
    <row r="198" ht="14.25" customHeight="1">
      <c r="G198" s="88"/>
      <c r="H198" s="88"/>
      <c r="I198" s="88"/>
      <c r="J198" s="39"/>
      <c r="S198" s="39"/>
    </row>
    <row r="199" ht="14.25" customHeight="1">
      <c r="G199" s="88"/>
      <c r="H199" s="88"/>
      <c r="I199" s="88"/>
      <c r="J199" s="39"/>
      <c r="S199" s="39"/>
    </row>
    <row r="200" ht="14.25" customHeight="1">
      <c r="G200" s="88"/>
      <c r="H200" s="88"/>
      <c r="I200" s="88"/>
      <c r="J200" s="39"/>
      <c r="S200" s="39"/>
    </row>
    <row r="201" ht="14.25" customHeight="1">
      <c r="G201" s="88"/>
      <c r="H201" s="88"/>
      <c r="I201" s="88"/>
      <c r="J201" s="39"/>
      <c r="S201" s="39"/>
    </row>
    <row r="202" ht="14.25" customHeight="1">
      <c r="G202" s="88"/>
      <c r="H202" s="88"/>
      <c r="I202" s="88"/>
      <c r="J202" s="39"/>
      <c r="S202" s="39"/>
    </row>
    <row r="203" ht="14.25" customHeight="1">
      <c r="G203" s="88"/>
      <c r="H203" s="88"/>
      <c r="I203" s="88"/>
      <c r="J203" s="39"/>
      <c r="S203" s="39"/>
    </row>
    <row r="204" ht="14.25" customHeight="1">
      <c r="G204" s="88"/>
      <c r="H204" s="88"/>
      <c r="I204" s="88"/>
      <c r="J204" s="39"/>
      <c r="S204" s="39"/>
    </row>
    <row r="205" ht="14.25" customHeight="1">
      <c r="G205" s="88"/>
      <c r="H205" s="88"/>
      <c r="I205" s="88"/>
      <c r="J205" s="39"/>
      <c r="S205" s="39"/>
    </row>
    <row r="206" ht="14.25" customHeight="1">
      <c r="G206" s="88"/>
      <c r="H206" s="88"/>
      <c r="I206" s="88"/>
      <c r="J206" s="39"/>
      <c r="S206" s="39"/>
    </row>
    <row r="207" ht="14.25" customHeight="1">
      <c r="G207" s="88"/>
      <c r="H207" s="88"/>
      <c r="I207" s="88"/>
      <c r="J207" s="39"/>
      <c r="S207" s="39"/>
    </row>
    <row r="208" ht="14.25" customHeight="1">
      <c r="G208" s="88"/>
      <c r="H208" s="88"/>
      <c r="I208" s="88"/>
      <c r="J208" s="39"/>
      <c r="S208" s="39"/>
    </row>
    <row r="209" ht="14.25" customHeight="1">
      <c r="G209" s="88"/>
      <c r="H209" s="88"/>
      <c r="I209" s="88"/>
      <c r="J209" s="39"/>
      <c r="S209" s="39"/>
    </row>
    <row r="210" ht="14.25" customHeight="1">
      <c r="G210" s="88"/>
      <c r="H210" s="88"/>
      <c r="I210" s="88"/>
      <c r="J210" s="39"/>
      <c r="S210" s="39"/>
    </row>
    <row r="211" ht="14.25" customHeight="1">
      <c r="G211" s="88"/>
      <c r="H211" s="88"/>
      <c r="I211" s="88"/>
      <c r="J211" s="39"/>
      <c r="S211" s="39"/>
    </row>
    <row r="212" ht="14.25" customHeight="1">
      <c r="G212" s="88"/>
      <c r="H212" s="88"/>
      <c r="I212" s="88"/>
      <c r="J212" s="39"/>
      <c r="S212" s="39"/>
    </row>
    <row r="213" ht="14.25" customHeight="1">
      <c r="G213" s="88"/>
      <c r="H213" s="88"/>
      <c r="I213" s="88"/>
      <c r="J213" s="39"/>
      <c r="S213" s="39"/>
    </row>
    <row r="214" ht="14.25" customHeight="1">
      <c r="G214" s="88"/>
      <c r="H214" s="88"/>
      <c r="I214" s="88"/>
      <c r="J214" s="39"/>
      <c r="S214" s="39"/>
    </row>
    <row r="215" ht="14.25" customHeight="1">
      <c r="G215" s="88"/>
      <c r="H215" s="88"/>
      <c r="I215" s="88"/>
      <c r="J215" s="39"/>
      <c r="S215" s="39"/>
    </row>
    <row r="216" ht="14.25" customHeight="1">
      <c r="G216" s="88"/>
      <c r="H216" s="88"/>
      <c r="I216" s="88"/>
      <c r="J216" s="39"/>
      <c r="S216" s="39"/>
    </row>
    <row r="217" ht="14.25" customHeight="1">
      <c r="G217" s="88"/>
      <c r="H217" s="88"/>
      <c r="I217" s="88"/>
      <c r="J217" s="39"/>
      <c r="S217" s="39"/>
    </row>
    <row r="218" ht="14.25" customHeight="1">
      <c r="G218" s="88"/>
      <c r="H218" s="88"/>
      <c r="I218" s="88"/>
      <c r="J218" s="39"/>
      <c r="S218" s="39"/>
    </row>
    <row r="219" ht="14.25" customHeight="1">
      <c r="G219" s="88"/>
      <c r="H219" s="88"/>
      <c r="I219" s="88"/>
      <c r="J219" s="39"/>
      <c r="S219" s="39"/>
    </row>
    <row r="220" ht="14.25" customHeight="1">
      <c r="G220" s="88"/>
      <c r="H220" s="88"/>
      <c r="I220" s="88"/>
      <c r="J220" s="39"/>
      <c r="S220" s="39"/>
    </row>
    <row r="221" ht="14.25" customHeight="1">
      <c r="G221" s="88"/>
      <c r="H221" s="88"/>
      <c r="I221" s="88"/>
      <c r="J221" s="39"/>
      <c r="S221" s="39"/>
    </row>
    <row r="222" ht="14.25" customHeight="1">
      <c r="G222" s="88"/>
      <c r="H222" s="88"/>
      <c r="I222" s="88"/>
      <c r="J222" s="39"/>
      <c r="S222" s="39"/>
    </row>
    <row r="223" ht="14.25" customHeight="1">
      <c r="G223" s="88"/>
      <c r="H223" s="88"/>
      <c r="I223" s="88"/>
      <c r="J223" s="39"/>
      <c r="S223" s="39"/>
    </row>
    <row r="224" ht="14.25" customHeight="1">
      <c r="G224" s="88"/>
      <c r="H224" s="88"/>
      <c r="I224" s="88"/>
      <c r="J224" s="39"/>
      <c r="S224" s="39"/>
    </row>
    <row r="225" ht="14.25" customHeight="1">
      <c r="G225" s="88"/>
      <c r="H225" s="88"/>
      <c r="I225" s="88"/>
      <c r="J225" s="39"/>
      <c r="S225" s="39"/>
    </row>
    <row r="226" ht="14.25" customHeight="1">
      <c r="G226" s="88"/>
      <c r="H226" s="88"/>
      <c r="I226" s="88"/>
      <c r="J226" s="39"/>
      <c r="S226" s="39"/>
    </row>
    <row r="227" ht="14.25" customHeight="1">
      <c r="G227" s="88"/>
      <c r="H227" s="88"/>
      <c r="I227" s="88"/>
      <c r="J227" s="39"/>
      <c r="S227" s="39"/>
    </row>
    <row r="228" ht="14.25" customHeight="1">
      <c r="G228" s="88"/>
      <c r="H228" s="88"/>
      <c r="I228" s="88"/>
      <c r="J228" s="39"/>
      <c r="S228" s="39"/>
    </row>
    <row r="229" ht="14.25" customHeight="1">
      <c r="G229" s="88"/>
      <c r="H229" s="88"/>
      <c r="I229" s="88"/>
      <c r="J229" s="39"/>
      <c r="S229" s="39"/>
    </row>
    <row r="230" ht="14.25" customHeight="1">
      <c r="G230" s="88"/>
      <c r="H230" s="88"/>
      <c r="I230" s="88"/>
      <c r="J230" s="39"/>
      <c r="S230" s="39"/>
    </row>
    <row r="231" ht="14.25" customHeight="1">
      <c r="G231" s="88"/>
      <c r="H231" s="88"/>
      <c r="I231" s="88"/>
      <c r="J231" s="39"/>
      <c r="S231" s="39"/>
    </row>
    <row r="232" ht="14.25" customHeight="1">
      <c r="G232" s="88"/>
      <c r="H232" s="88"/>
      <c r="I232" s="88"/>
      <c r="J232" s="39"/>
      <c r="S232" s="39"/>
    </row>
    <row r="233" ht="14.25" customHeight="1">
      <c r="G233" s="88"/>
      <c r="H233" s="88"/>
      <c r="I233" s="88"/>
      <c r="J233" s="39"/>
      <c r="S233" s="39"/>
    </row>
    <row r="234" ht="14.25" customHeight="1">
      <c r="G234" s="88"/>
      <c r="H234" s="88"/>
      <c r="I234" s="88"/>
      <c r="J234" s="39"/>
      <c r="S234" s="39"/>
    </row>
    <row r="235" ht="14.25" customHeight="1">
      <c r="G235" s="88"/>
      <c r="H235" s="88"/>
      <c r="I235" s="88"/>
      <c r="J235" s="39"/>
      <c r="S235" s="39"/>
    </row>
    <row r="236" ht="14.25" customHeight="1">
      <c r="G236" s="88"/>
      <c r="H236" s="88"/>
      <c r="I236" s="88"/>
      <c r="J236" s="39"/>
      <c r="S236" s="39"/>
    </row>
    <row r="237" ht="14.25" customHeight="1">
      <c r="G237" s="88"/>
      <c r="H237" s="88"/>
      <c r="I237" s="88"/>
      <c r="J237" s="39"/>
      <c r="S237" s="39"/>
    </row>
    <row r="238" ht="14.25" customHeight="1">
      <c r="G238" s="88"/>
      <c r="H238" s="88"/>
      <c r="I238" s="88"/>
      <c r="J238" s="39"/>
      <c r="S238" s="39"/>
    </row>
    <row r="239" ht="14.25" customHeight="1">
      <c r="G239" s="88"/>
      <c r="H239" s="88"/>
      <c r="I239" s="88"/>
      <c r="J239" s="39"/>
      <c r="S239" s="39"/>
    </row>
    <row r="240" ht="14.25" customHeight="1">
      <c r="G240" s="88"/>
      <c r="H240" s="88"/>
      <c r="I240" s="88"/>
      <c r="J240" s="39"/>
      <c r="S240" s="39"/>
    </row>
    <row r="241" ht="14.25" customHeight="1">
      <c r="G241" s="88"/>
      <c r="H241" s="88"/>
      <c r="I241" s="88"/>
      <c r="J241" s="39"/>
      <c r="S241" s="39"/>
    </row>
    <row r="242" ht="14.25" customHeight="1">
      <c r="G242" s="88"/>
      <c r="H242" s="88"/>
      <c r="I242" s="88"/>
      <c r="J242" s="39"/>
      <c r="S242" s="39"/>
    </row>
    <row r="243" ht="14.25" customHeight="1">
      <c r="G243" s="88"/>
      <c r="H243" s="88"/>
      <c r="I243" s="88"/>
      <c r="J243" s="39"/>
      <c r="S243" s="39"/>
    </row>
    <row r="244" ht="14.25" customHeight="1">
      <c r="G244" s="88"/>
      <c r="H244" s="88"/>
      <c r="I244" s="88"/>
      <c r="J244" s="39"/>
      <c r="S244" s="39"/>
    </row>
    <row r="245" ht="14.25" customHeight="1">
      <c r="G245" s="88"/>
      <c r="H245" s="88"/>
      <c r="I245" s="88"/>
      <c r="J245" s="39"/>
      <c r="S245" s="39"/>
    </row>
    <row r="246" ht="14.25" customHeight="1">
      <c r="G246" s="88"/>
      <c r="H246" s="88"/>
      <c r="I246" s="88"/>
      <c r="J246" s="39"/>
      <c r="S246" s="39"/>
    </row>
    <row r="247" ht="14.25" customHeight="1">
      <c r="G247" s="88"/>
      <c r="H247" s="88"/>
      <c r="I247" s="88"/>
      <c r="J247" s="39"/>
      <c r="S247" s="39"/>
    </row>
    <row r="248" ht="14.25" customHeight="1">
      <c r="G248" s="88"/>
      <c r="H248" s="88"/>
      <c r="I248" s="88"/>
      <c r="J248" s="39"/>
      <c r="S248" s="39"/>
    </row>
    <row r="249" ht="14.25" customHeight="1">
      <c r="G249" s="88"/>
      <c r="H249" s="88"/>
      <c r="I249" s="88"/>
      <c r="J249" s="39"/>
      <c r="S249" s="39"/>
    </row>
    <row r="250" ht="14.25" customHeight="1">
      <c r="G250" s="88"/>
      <c r="H250" s="88"/>
      <c r="I250" s="88"/>
      <c r="J250" s="39"/>
      <c r="S250" s="39"/>
    </row>
    <row r="251" ht="14.25" customHeight="1">
      <c r="G251" s="88"/>
      <c r="H251" s="88"/>
      <c r="I251" s="88"/>
      <c r="J251" s="39"/>
      <c r="S251" s="39"/>
    </row>
    <row r="252" ht="14.25" customHeight="1">
      <c r="G252" s="88"/>
      <c r="H252" s="88"/>
      <c r="I252" s="88"/>
      <c r="J252" s="39"/>
      <c r="S252" s="39"/>
    </row>
    <row r="253" ht="14.25" customHeight="1">
      <c r="G253" s="88"/>
      <c r="H253" s="88"/>
      <c r="I253" s="88"/>
      <c r="J253" s="39"/>
      <c r="S253" s="39"/>
    </row>
    <row r="254" ht="14.25" customHeight="1">
      <c r="G254" s="88"/>
      <c r="H254" s="88"/>
      <c r="I254" s="88"/>
      <c r="J254" s="39"/>
      <c r="S254" s="39"/>
    </row>
    <row r="255" ht="14.25" customHeight="1">
      <c r="G255" s="88"/>
      <c r="H255" s="88"/>
      <c r="I255" s="88"/>
      <c r="J255" s="39"/>
      <c r="S255" s="39"/>
    </row>
    <row r="256" ht="14.25" customHeight="1">
      <c r="G256" s="88"/>
      <c r="H256" s="88"/>
      <c r="I256" s="88"/>
      <c r="J256" s="39"/>
      <c r="S256" s="39"/>
    </row>
    <row r="257" ht="14.25" customHeight="1">
      <c r="G257" s="88"/>
      <c r="H257" s="88"/>
      <c r="I257" s="88"/>
      <c r="J257" s="39"/>
      <c r="S257" s="39"/>
    </row>
    <row r="258" ht="14.25" customHeight="1">
      <c r="G258" s="88"/>
      <c r="H258" s="88"/>
      <c r="I258" s="88"/>
      <c r="J258" s="39"/>
      <c r="S258" s="39"/>
    </row>
    <row r="259" ht="14.25" customHeight="1">
      <c r="G259" s="88"/>
      <c r="H259" s="88"/>
      <c r="I259" s="88"/>
      <c r="J259" s="39"/>
      <c r="S259" s="39"/>
    </row>
    <row r="260" ht="14.25" customHeight="1">
      <c r="G260" s="88"/>
      <c r="H260" s="88"/>
      <c r="I260" s="88"/>
      <c r="J260" s="39"/>
      <c r="S260" s="39"/>
    </row>
    <row r="261" ht="14.25" customHeight="1">
      <c r="G261" s="88"/>
      <c r="H261" s="88"/>
      <c r="I261" s="88"/>
      <c r="J261" s="39"/>
      <c r="S261" s="39"/>
    </row>
    <row r="262" ht="14.25" customHeight="1">
      <c r="G262" s="88"/>
      <c r="H262" s="88"/>
      <c r="I262" s="88"/>
      <c r="J262" s="39"/>
      <c r="S262" s="39"/>
    </row>
    <row r="263" ht="14.25" customHeight="1">
      <c r="G263" s="88"/>
      <c r="H263" s="88"/>
      <c r="I263" s="88"/>
      <c r="J263" s="39"/>
      <c r="S263" s="39"/>
    </row>
    <row r="264" ht="14.25" customHeight="1">
      <c r="G264" s="88"/>
      <c r="H264" s="88"/>
      <c r="I264" s="88"/>
      <c r="J264" s="39"/>
      <c r="S264" s="39"/>
    </row>
    <row r="265" ht="14.25" customHeight="1">
      <c r="G265" s="88"/>
      <c r="H265" s="88"/>
      <c r="I265" s="88"/>
      <c r="J265" s="39"/>
      <c r="S265" s="39"/>
    </row>
    <row r="266" ht="14.25" customHeight="1">
      <c r="G266" s="88"/>
      <c r="H266" s="88"/>
      <c r="I266" s="88"/>
      <c r="J266" s="39"/>
      <c r="S266" s="39"/>
    </row>
    <row r="267" ht="14.25" customHeight="1">
      <c r="G267" s="88"/>
      <c r="H267" s="88"/>
      <c r="I267" s="88"/>
      <c r="J267" s="39"/>
      <c r="S267" s="39"/>
    </row>
    <row r="268" ht="14.25" customHeight="1">
      <c r="G268" s="88"/>
      <c r="H268" s="88"/>
      <c r="I268" s="88"/>
      <c r="J268" s="39"/>
      <c r="S268" s="39"/>
    </row>
    <row r="269" ht="14.25" customHeight="1">
      <c r="G269" s="88"/>
      <c r="H269" s="88"/>
      <c r="I269" s="88"/>
      <c r="J269" s="39"/>
      <c r="S269" s="39"/>
    </row>
    <row r="270" ht="14.25" customHeight="1">
      <c r="G270" s="88"/>
      <c r="H270" s="88"/>
      <c r="I270" s="88"/>
      <c r="J270" s="39"/>
      <c r="S270" s="39"/>
    </row>
    <row r="271" ht="14.25" customHeight="1">
      <c r="G271" s="88"/>
      <c r="H271" s="88"/>
      <c r="I271" s="88"/>
      <c r="J271" s="39"/>
      <c r="S271" s="39"/>
    </row>
    <row r="272" ht="14.25" customHeight="1">
      <c r="G272" s="88"/>
      <c r="H272" s="88"/>
      <c r="I272" s="88"/>
      <c r="J272" s="39"/>
      <c r="S272" s="39"/>
    </row>
    <row r="273" ht="14.25" customHeight="1">
      <c r="G273" s="88"/>
      <c r="H273" s="88"/>
      <c r="I273" s="88"/>
      <c r="J273" s="39"/>
      <c r="S273" s="39"/>
    </row>
    <row r="274" ht="14.25" customHeight="1">
      <c r="G274" s="88"/>
      <c r="H274" s="88"/>
      <c r="I274" s="88"/>
      <c r="J274" s="39"/>
      <c r="S274" s="39"/>
    </row>
    <row r="275" ht="14.25" customHeight="1">
      <c r="G275" s="88"/>
      <c r="H275" s="88"/>
      <c r="I275" s="88"/>
      <c r="J275" s="39"/>
      <c r="S275" s="39"/>
    </row>
    <row r="276" ht="14.25" customHeight="1">
      <c r="G276" s="88"/>
      <c r="H276" s="88"/>
      <c r="I276" s="88"/>
      <c r="J276" s="39"/>
      <c r="S276" s="39"/>
    </row>
    <row r="277" ht="14.25" customHeight="1">
      <c r="G277" s="88"/>
      <c r="H277" s="88"/>
      <c r="I277" s="88"/>
      <c r="J277" s="39"/>
      <c r="S277" s="39"/>
    </row>
    <row r="278" ht="14.25" customHeight="1">
      <c r="G278" s="88"/>
      <c r="H278" s="88"/>
      <c r="I278" s="88"/>
      <c r="J278" s="39"/>
      <c r="S278" s="39"/>
    </row>
    <row r="279" ht="14.25" customHeight="1">
      <c r="G279" s="88"/>
      <c r="H279" s="88"/>
      <c r="I279" s="88"/>
      <c r="J279" s="39"/>
      <c r="S279" s="39"/>
    </row>
    <row r="280" ht="14.25" customHeight="1">
      <c r="G280" s="88"/>
      <c r="H280" s="88"/>
      <c r="I280" s="88"/>
      <c r="J280" s="39"/>
      <c r="S280" s="39"/>
    </row>
    <row r="281" ht="14.25" customHeight="1">
      <c r="G281" s="88"/>
      <c r="H281" s="88"/>
      <c r="I281" s="88"/>
      <c r="J281" s="39"/>
      <c r="S281" s="39"/>
    </row>
    <row r="282" ht="14.25" customHeight="1">
      <c r="G282" s="88"/>
      <c r="H282" s="88"/>
      <c r="I282" s="88"/>
      <c r="J282" s="39"/>
      <c r="S282" s="39"/>
    </row>
    <row r="283" ht="14.25" customHeight="1">
      <c r="G283" s="88"/>
      <c r="H283" s="88"/>
      <c r="I283" s="88"/>
      <c r="J283" s="39"/>
      <c r="S283" s="39"/>
    </row>
    <row r="284" ht="14.25" customHeight="1">
      <c r="G284" s="88"/>
      <c r="H284" s="88"/>
      <c r="I284" s="88"/>
      <c r="J284" s="39"/>
      <c r="S284" s="39"/>
    </row>
    <row r="285" ht="14.25" customHeight="1">
      <c r="G285" s="88"/>
      <c r="H285" s="88"/>
      <c r="I285" s="88"/>
      <c r="J285" s="39"/>
      <c r="S285" s="39"/>
    </row>
    <row r="286" ht="14.25" customHeight="1">
      <c r="G286" s="88"/>
      <c r="H286" s="88"/>
      <c r="I286" s="88"/>
      <c r="J286" s="39"/>
      <c r="S286" s="39"/>
    </row>
    <row r="287" ht="14.25" customHeight="1">
      <c r="G287" s="88"/>
      <c r="H287" s="88"/>
      <c r="I287" s="88"/>
      <c r="J287" s="39"/>
      <c r="S287" s="39"/>
    </row>
    <row r="288" ht="14.25" customHeight="1">
      <c r="G288" s="88"/>
      <c r="H288" s="88"/>
      <c r="I288" s="88"/>
      <c r="J288" s="39"/>
      <c r="S288" s="39"/>
    </row>
    <row r="289" ht="14.25" customHeight="1">
      <c r="G289" s="88"/>
      <c r="H289" s="88"/>
      <c r="I289" s="88"/>
      <c r="J289" s="39"/>
      <c r="S289" s="39"/>
    </row>
    <row r="290" ht="14.25" customHeight="1">
      <c r="G290" s="88"/>
      <c r="H290" s="88"/>
      <c r="I290" s="88"/>
      <c r="J290" s="39"/>
      <c r="S290" s="39"/>
    </row>
    <row r="291" ht="14.25" customHeight="1">
      <c r="G291" s="88"/>
      <c r="H291" s="88"/>
      <c r="I291" s="88"/>
      <c r="J291" s="39"/>
      <c r="S291" s="39"/>
    </row>
    <row r="292" ht="14.25" customHeight="1">
      <c r="G292" s="88"/>
      <c r="H292" s="88"/>
      <c r="I292" s="88"/>
      <c r="J292" s="39"/>
      <c r="S292" s="39"/>
    </row>
    <row r="293" ht="14.25" customHeight="1">
      <c r="G293" s="88"/>
      <c r="H293" s="88"/>
      <c r="I293" s="88"/>
      <c r="J293" s="39"/>
      <c r="S293" s="39"/>
    </row>
    <row r="294" ht="14.25" customHeight="1">
      <c r="G294" s="88"/>
      <c r="H294" s="88"/>
      <c r="I294" s="88"/>
      <c r="J294" s="39"/>
      <c r="S294" s="39"/>
    </row>
    <row r="295" ht="14.25" customHeight="1">
      <c r="G295" s="88"/>
      <c r="H295" s="88"/>
      <c r="I295" s="88"/>
      <c r="J295" s="39"/>
      <c r="S295" s="39"/>
    </row>
    <row r="296" ht="14.25" customHeight="1">
      <c r="G296" s="88"/>
      <c r="H296" s="88"/>
      <c r="I296" s="88"/>
      <c r="J296" s="39"/>
      <c r="S296" s="39"/>
    </row>
    <row r="297" ht="14.25" customHeight="1">
      <c r="G297" s="88"/>
      <c r="H297" s="88"/>
      <c r="I297" s="88"/>
      <c r="J297" s="39"/>
      <c r="S297" s="39"/>
    </row>
    <row r="298" ht="14.25" customHeight="1">
      <c r="G298" s="88"/>
      <c r="H298" s="88"/>
      <c r="I298" s="88"/>
      <c r="J298" s="39"/>
      <c r="S298" s="39"/>
    </row>
    <row r="299" ht="14.25" customHeight="1">
      <c r="G299" s="88"/>
      <c r="H299" s="88"/>
      <c r="I299" s="88"/>
      <c r="J299" s="39"/>
      <c r="S299" s="39"/>
    </row>
    <row r="300" ht="14.25" customHeight="1">
      <c r="G300" s="88"/>
      <c r="H300" s="88"/>
      <c r="I300" s="88"/>
      <c r="J300" s="39"/>
      <c r="S300" s="39"/>
    </row>
    <row r="301" ht="14.25" customHeight="1">
      <c r="G301" s="88"/>
      <c r="H301" s="88"/>
      <c r="I301" s="88"/>
      <c r="J301" s="39"/>
      <c r="S301" s="39"/>
    </row>
    <row r="302" ht="14.25" customHeight="1">
      <c r="G302" s="88"/>
      <c r="H302" s="88"/>
      <c r="I302" s="88"/>
      <c r="J302" s="39"/>
      <c r="S302" s="39"/>
    </row>
    <row r="303" ht="14.25" customHeight="1">
      <c r="G303" s="88"/>
      <c r="H303" s="88"/>
      <c r="I303" s="88"/>
      <c r="J303" s="39"/>
      <c r="S303" s="39"/>
    </row>
    <row r="304" ht="14.25" customHeight="1">
      <c r="G304" s="88"/>
      <c r="H304" s="88"/>
      <c r="I304" s="88"/>
      <c r="J304" s="39"/>
      <c r="S304" s="39"/>
    </row>
    <row r="305" ht="14.25" customHeight="1">
      <c r="G305" s="88"/>
      <c r="H305" s="88"/>
      <c r="I305" s="88"/>
      <c r="J305" s="39"/>
      <c r="S305" s="39"/>
    </row>
    <row r="306" ht="14.25" customHeight="1">
      <c r="G306" s="88"/>
      <c r="H306" s="88"/>
      <c r="I306" s="88"/>
      <c r="J306" s="39"/>
      <c r="S306" s="39"/>
    </row>
    <row r="307" ht="14.25" customHeight="1">
      <c r="G307" s="88"/>
      <c r="H307" s="88"/>
      <c r="I307" s="88"/>
      <c r="J307" s="39"/>
      <c r="S307" s="39"/>
    </row>
    <row r="308" ht="14.25" customHeight="1">
      <c r="G308" s="88"/>
      <c r="H308" s="88"/>
      <c r="I308" s="88"/>
      <c r="J308" s="39"/>
      <c r="S308" s="39"/>
    </row>
    <row r="309" ht="14.25" customHeight="1">
      <c r="G309" s="88"/>
      <c r="H309" s="88"/>
      <c r="I309" s="88"/>
      <c r="J309" s="39"/>
      <c r="S309" s="39"/>
    </row>
    <row r="310" ht="14.25" customHeight="1">
      <c r="G310" s="88"/>
      <c r="H310" s="88"/>
      <c r="I310" s="88"/>
      <c r="J310" s="39"/>
      <c r="S310" s="39"/>
    </row>
    <row r="311" ht="14.25" customHeight="1">
      <c r="G311" s="88"/>
      <c r="H311" s="88"/>
      <c r="I311" s="88"/>
      <c r="J311" s="39"/>
      <c r="S311" s="39"/>
    </row>
    <row r="312" ht="14.25" customHeight="1">
      <c r="G312" s="88"/>
      <c r="H312" s="88"/>
      <c r="I312" s="88"/>
      <c r="J312" s="39"/>
      <c r="S312" s="39"/>
    </row>
    <row r="313" ht="14.25" customHeight="1">
      <c r="G313" s="88"/>
      <c r="H313" s="88"/>
      <c r="I313" s="88"/>
      <c r="J313" s="39"/>
      <c r="S313" s="39"/>
    </row>
    <row r="314" ht="14.25" customHeight="1">
      <c r="G314" s="88"/>
      <c r="H314" s="88"/>
      <c r="I314" s="88"/>
      <c r="J314" s="39"/>
      <c r="S314" s="39"/>
    </row>
    <row r="315" ht="14.25" customHeight="1">
      <c r="G315" s="88"/>
      <c r="H315" s="88"/>
      <c r="I315" s="88"/>
      <c r="J315" s="39"/>
      <c r="S315" s="39"/>
    </row>
    <row r="316" ht="14.25" customHeight="1">
      <c r="G316" s="88"/>
      <c r="H316" s="88"/>
      <c r="I316" s="88"/>
      <c r="J316" s="39"/>
      <c r="S316" s="39"/>
    </row>
    <row r="317" ht="14.25" customHeight="1">
      <c r="G317" s="88"/>
      <c r="H317" s="88"/>
      <c r="I317" s="88"/>
      <c r="J317" s="39"/>
      <c r="S317" s="39"/>
    </row>
    <row r="318" ht="14.25" customHeight="1">
      <c r="G318" s="88"/>
      <c r="H318" s="88"/>
      <c r="I318" s="88"/>
      <c r="J318" s="39"/>
      <c r="S318" s="39"/>
    </row>
    <row r="319" ht="14.25" customHeight="1">
      <c r="G319" s="88"/>
      <c r="H319" s="88"/>
      <c r="I319" s="88"/>
      <c r="J319" s="39"/>
      <c r="S319" s="39"/>
    </row>
    <row r="320" ht="14.25" customHeight="1">
      <c r="G320" s="88"/>
      <c r="H320" s="88"/>
      <c r="I320" s="88"/>
      <c r="J320" s="39"/>
      <c r="S320" s="39"/>
    </row>
    <row r="321" ht="14.25" customHeight="1">
      <c r="G321" s="88"/>
      <c r="H321" s="88"/>
      <c r="I321" s="88"/>
      <c r="J321" s="39"/>
      <c r="S321" s="39"/>
    </row>
    <row r="322" ht="14.25" customHeight="1">
      <c r="G322" s="88"/>
      <c r="H322" s="88"/>
      <c r="I322" s="88"/>
      <c r="J322" s="39"/>
      <c r="S322" s="39"/>
    </row>
    <row r="323" ht="14.25" customHeight="1">
      <c r="G323" s="88"/>
      <c r="H323" s="88"/>
      <c r="I323" s="88"/>
      <c r="J323" s="39"/>
      <c r="S323" s="39"/>
    </row>
    <row r="324" ht="14.25" customHeight="1">
      <c r="G324" s="88"/>
      <c r="H324" s="88"/>
      <c r="I324" s="88"/>
      <c r="J324" s="39"/>
      <c r="S324" s="39"/>
    </row>
    <row r="325" ht="14.25" customHeight="1">
      <c r="G325" s="88"/>
      <c r="H325" s="88"/>
      <c r="I325" s="88"/>
      <c r="J325" s="39"/>
      <c r="S325" s="39"/>
    </row>
    <row r="326" ht="14.25" customHeight="1">
      <c r="G326" s="88"/>
      <c r="H326" s="88"/>
      <c r="I326" s="88"/>
      <c r="J326" s="39"/>
      <c r="S326" s="39"/>
    </row>
    <row r="327" ht="14.25" customHeight="1">
      <c r="G327" s="88"/>
      <c r="H327" s="88"/>
      <c r="I327" s="88"/>
      <c r="J327" s="39"/>
      <c r="S327" s="39"/>
    </row>
    <row r="328" ht="14.25" customHeight="1">
      <c r="G328" s="88"/>
      <c r="H328" s="88"/>
      <c r="I328" s="88"/>
      <c r="J328" s="39"/>
      <c r="S328" s="39"/>
    </row>
    <row r="329" ht="14.25" customHeight="1">
      <c r="G329" s="88"/>
      <c r="H329" s="88"/>
      <c r="I329" s="88"/>
      <c r="J329" s="39"/>
      <c r="S329" s="39"/>
    </row>
    <row r="330" ht="14.25" customHeight="1">
      <c r="G330" s="88"/>
      <c r="H330" s="88"/>
      <c r="I330" s="88"/>
      <c r="J330" s="39"/>
      <c r="S330" s="39"/>
    </row>
    <row r="331" ht="14.25" customHeight="1">
      <c r="G331" s="88"/>
      <c r="H331" s="88"/>
      <c r="I331" s="88"/>
      <c r="J331" s="39"/>
      <c r="S331" s="39"/>
    </row>
    <row r="332" ht="14.25" customHeight="1">
      <c r="G332" s="88"/>
      <c r="H332" s="88"/>
      <c r="I332" s="88"/>
      <c r="J332" s="39"/>
      <c r="S332" s="39"/>
    </row>
    <row r="333" ht="14.25" customHeight="1">
      <c r="G333" s="88"/>
      <c r="H333" s="88"/>
      <c r="I333" s="88"/>
      <c r="J333" s="39"/>
      <c r="S333" s="39"/>
    </row>
    <row r="334" ht="14.25" customHeight="1">
      <c r="G334" s="88"/>
      <c r="H334" s="88"/>
      <c r="I334" s="88"/>
      <c r="J334" s="39"/>
      <c r="S334" s="39"/>
    </row>
    <row r="335" ht="14.25" customHeight="1">
      <c r="G335" s="88"/>
      <c r="H335" s="88"/>
      <c r="I335" s="88"/>
      <c r="J335" s="39"/>
      <c r="S335" s="39"/>
    </row>
    <row r="336" ht="14.25" customHeight="1">
      <c r="G336" s="88"/>
      <c r="H336" s="88"/>
      <c r="I336" s="88"/>
      <c r="J336" s="39"/>
      <c r="S336" s="39"/>
    </row>
    <row r="337" ht="14.25" customHeight="1">
      <c r="G337" s="88"/>
      <c r="H337" s="88"/>
      <c r="I337" s="88"/>
      <c r="J337" s="39"/>
      <c r="S337" s="39"/>
    </row>
    <row r="338" ht="14.25" customHeight="1">
      <c r="G338" s="88"/>
      <c r="H338" s="88"/>
      <c r="I338" s="88"/>
      <c r="J338" s="39"/>
      <c r="S338" s="39"/>
    </row>
    <row r="339" ht="14.25" customHeight="1">
      <c r="G339" s="88"/>
      <c r="H339" s="88"/>
      <c r="I339" s="88"/>
      <c r="J339" s="39"/>
      <c r="S339" s="39"/>
    </row>
    <row r="340" ht="14.25" customHeight="1">
      <c r="G340" s="88"/>
      <c r="H340" s="88"/>
      <c r="I340" s="88"/>
      <c r="J340" s="39"/>
      <c r="S340" s="39"/>
    </row>
    <row r="341" ht="14.25" customHeight="1">
      <c r="G341" s="88"/>
      <c r="H341" s="88"/>
      <c r="I341" s="88"/>
      <c r="J341" s="39"/>
      <c r="S341" s="39"/>
    </row>
    <row r="342" ht="14.25" customHeight="1">
      <c r="G342" s="88"/>
      <c r="H342" s="88"/>
      <c r="I342" s="88"/>
      <c r="J342" s="39"/>
      <c r="S342" s="39"/>
    </row>
    <row r="343" ht="14.25" customHeight="1">
      <c r="G343" s="88"/>
      <c r="H343" s="88"/>
      <c r="I343" s="88"/>
      <c r="J343" s="39"/>
      <c r="S343" s="39"/>
    </row>
    <row r="344" ht="14.25" customHeight="1">
      <c r="G344" s="88"/>
      <c r="H344" s="88"/>
      <c r="I344" s="88"/>
      <c r="J344" s="39"/>
      <c r="S344" s="39"/>
    </row>
    <row r="345" ht="14.25" customHeight="1">
      <c r="G345" s="88"/>
      <c r="H345" s="88"/>
      <c r="I345" s="88"/>
      <c r="J345" s="39"/>
      <c r="S345" s="39"/>
    </row>
    <row r="346" ht="14.25" customHeight="1">
      <c r="G346" s="88"/>
      <c r="H346" s="88"/>
      <c r="I346" s="88"/>
      <c r="J346" s="39"/>
      <c r="S346" s="39"/>
    </row>
    <row r="347" ht="14.25" customHeight="1">
      <c r="G347" s="88"/>
      <c r="H347" s="88"/>
      <c r="I347" s="88"/>
      <c r="J347" s="39"/>
      <c r="S347" s="39"/>
    </row>
    <row r="348" ht="14.25" customHeight="1">
      <c r="G348" s="88"/>
      <c r="H348" s="88"/>
      <c r="I348" s="88"/>
      <c r="J348" s="39"/>
      <c r="S348" s="39"/>
    </row>
    <row r="349" ht="14.25" customHeight="1">
      <c r="G349" s="88"/>
      <c r="H349" s="88"/>
      <c r="I349" s="88"/>
      <c r="J349" s="39"/>
      <c r="S349" s="39"/>
    </row>
    <row r="350" ht="14.25" customHeight="1">
      <c r="G350" s="88"/>
      <c r="H350" s="88"/>
      <c r="I350" s="88"/>
      <c r="J350" s="39"/>
      <c r="S350" s="39"/>
    </row>
    <row r="351" ht="14.25" customHeight="1">
      <c r="G351" s="88"/>
      <c r="H351" s="88"/>
      <c r="I351" s="88"/>
      <c r="J351" s="39"/>
      <c r="S351" s="39"/>
    </row>
    <row r="352" ht="14.25" customHeight="1">
      <c r="G352" s="88"/>
      <c r="H352" s="88"/>
      <c r="I352" s="88"/>
      <c r="J352" s="39"/>
      <c r="S352" s="39"/>
    </row>
    <row r="353" ht="14.25" customHeight="1">
      <c r="G353" s="88"/>
      <c r="H353" s="88"/>
      <c r="I353" s="88"/>
      <c r="J353" s="39"/>
      <c r="S353" s="39"/>
    </row>
    <row r="354" ht="14.25" customHeight="1">
      <c r="G354" s="88"/>
      <c r="H354" s="88"/>
      <c r="I354" s="88"/>
      <c r="J354" s="39"/>
      <c r="S354" s="39"/>
    </row>
    <row r="355" ht="14.25" customHeight="1">
      <c r="G355" s="88"/>
      <c r="H355" s="88"/>
      <c r="I355" s="88"/>
      <c r="J355" s="39"/>
      <c r="S355" s="39"/>
    </row>
    <row r="356" ht="14.25" customHeight="1">
      <c r="G356" s="88"/>
      <c r="H356" s="88"/>
      <c r="I356" s="88"/>
      <c r="J356" s="39"/>
      <c r="S356" s="39"/>
    </row>
    <row r="357" ht="14.25" customHeight="1">
      <c r="G357" s="88"/>
      <c r="H357" s="88"/>
      <c r="I357" s="88"/>
      <c r="J357" s="39"/>
      <c r="S357" s="39"/>
    </row>
    <row r="358" ht="14.25" customHeight="1">
      <c r="G358" s="88"/>
      <c r="H358" s="88"/>
      <c r="I358" s="88"/>
      <c r="J358" s="39"/>
      <c r="S358" s="39"/>
    </row>
    <row r="359" ht="14.25" customHeight="1">
      <c r="G359" s="88"/>
      <c r="H359" s="88"/>
      <c r="I359" s="88"/>
      <c r="J359" s="39"/>
      <c r="S359" s="39"/>
    </row>
    <row r="360" ht="14.25" customHeight="1">
      <c r="G360" s="88"/>
      <c r="H360" s="88"/>
      <c r="I360" s="88"/>
      <c r="J360" s="39"/>
      <c r="S360" s="39"/>
    </row>
    <row r="361" ht="14.25" customHeight="1">
      <c r="G361" s="88"/>
      <c r="H361" s="88"/>
      <c r="I361" s="88"/>
      <c r="J361" s="39"/>
      <c r="S361" s="39"/>
    </row>
    <row r="362" ht="14.25" customHeight="1">
      <c r="G362" s="88"/>
      <c r="H362" s="88"/>
      <c r="I362" s="88"/>
      <c r="J362" s="39"/>
      <c r="S362" s="39"/>
    </row>
    <row r="363" ht="14.25" customHeight="1">
      <c r="G363" s="88"/>
      <c r="H363" s="88"/>
      <c r="I363" s="88"/>
      <c r="J363" s="39"/>
      <c r="S363" s="39"/>
    </row>
    <row r="364" ht="14.25" customHeight="1">
      <c r="G364" s="88"/>
      <c r="H364" s="88"/>
      <c r="I364" s="88"/>
      <c r="J364" s="39"/>
      <c r="S364" s="39"/>
    </row>
    <row r="365" ht="14.25" customHeight="1">
      <c r="G365" s="88"/>
      <c r="H365" s="88"/>
      <c r="I365" s="88"/>
      <c r="J365" s="39"/>
      <c r="S365" s="39"/>
    </row>
    <row r="366" ht="14.25" customHeight="1">
      <c r="G366" s="88"/>
      <c r="H366" s="88"/>
      <c r="I366" s="88"/>
      <c r="J366" s="39"/>
      <c r="S366" s="39"/>
    </row>
    <row r="367" ht="14.25" customHeight="1">
      <c r="G367" s="88"/>
      <c r="H367" s="88"/>
      <c r="I367" s="88"/>
      <c r="J367" s="39"/>
      <c r="S367" s="39"/>
    </row>
    <row r="368" ht="14.25" customHeight="1">
      <c r="G368" s="88"/>
      <c r="H368" s="88"/>
      <c r="I368" s="88"/>
      <c r="J368" s="39"/>
      <c r="S368" s="39"/>
    </row>
    <row r="369" ht="14.25" customHeight="1">
      <c r="G369" s="88"/>
      <c r="H369" s="88"/>
      <c r="I369" s="88"/>
      <c r="J369" s="39"/>
      <c r="S369" s="39"/>
    </row>
    <row r="370" ht="14.25" customHeight="1">
      <c r="G370" s="88"/>
      <c r="H370" s="88"/>
      <c r="I370" s="88"/>
      <c r="J370" s="39"/>
      <c r="S370" s="39"/>
    </row>
    <row r="371" ht="14.25" customHeight="1">
      <c r="G371" s="88"/>
      <c r="H371" s="88"/>
      <c r="I371" s="88"/>
      <c r="J371" s="39"/>
      <c r="S371" s="39"/>
    </row>
    <row r="372" ht="14.25" customHeight="1">
      <c r="G372" s="88"/>
      <c r="H372" s="88"/>
      <c r="I372" s="88"/>
      <c r="J372" s="39"/>
      <c r="S372" s="39"/>
    </row>
    <row r="373" ht="14.25" customHeight="1">
      <c r="G373" s="88"/>
      <c r="H373" s="88"/>
      <c r="I373" s="88"/>
      <c r="J373" s="39"/>
      <c r="S373" s="39"/>
    </row>
    <row r="374" ht="14.25" customHeight="1">
      <c r="G374" s="88"/>
      <c r="H374" s="88"/>
      <c r="I374" s="88"/>
      <c r="J374" s="39"/>
      <c r="S374" s="39"/>
    </row>
    <row r="375" ht="14.25" customHeight="1">
      <c r="G375" s="88"/>
      <c r="H375" s="88"/>
      <c r="I375" s="88"/>
      <c r="J375" s="39"/>
      <c r="S375" s="39"/>
    </row>
    <row r="376" ht="14.25" customHeight="1">
      <c r="G376" s="88"/>
      <c r="H376" s="88"/>
      <c r="I376" s="88"/>
      <c r="J376" s="39"/>
      <c r="S376" s="39"/>
    </row>
    <row r="377" ht="14.25" customHeight="1">
      <c r="G377" s="88"/>
      <c r="H377" s="88"/>
      <c r="I377" s="88"/>
      <c r="J377" s="39"/>
      <c r="S377" s="39"/>
    </row>
    <row r="378" ht="14.25" customHeight="1">
      <c r="G378" s="88"/>
      <c r="H378" s="88"/>
      <c r="I378" s="88"/>
      <c r="J378" s="39"/>
      <c r="S378" s="39"/>
    </row>
    <row r="379" ht="14.25" customHeight="1">
      <c r="G379" s="88"/>
      <c r="H379" s="88"/>
      <c r="I379" s="88"/>
      <c r="J379" s="39"/>
      <c r="S379" s="39"/>
    </row>
    <row r="380" ht="14.25" customHeight="1">
      <c r="G380" s="88"/>
      <c r="H380" s="88"/>
      <c r="I380" s="88"/>
      <c r="J380" s="39"/>
      <c r="S380" s="39"/>
    </row>
    <row r="381" ht="14.25" customHeight="1">
      <c r="G381" s="88"/>
      <c r="H381" s="88"/>
      <c r="I381" s="88"/>
      <c r="J381" s="39"/>
      <c r="S381" s="39"/>
    </row>
    <row r="382" ht="14.25" customHeight="1">
      <c r="G382" s="88"/>
      <c r="H382" s="88"/>
      <c r="I382" s="88"/>
      <c r="J382" s="39"/>
      <c r="S382" s="39"/>
    </row>
    <row r="383" ht="14.25" customHeight="1">
      <c r="G383" s="88"/>
      <c r="H383" s="88"/>
      <c r="I383" s="88"/>
      <c r="J383" s="39"/>
      <c r="S383" s="39"/>
    </row>
    <row r="384" ht="14.25" customHeight="1">
      <c r="G384" s="88"/>
      <c r="H384" s="88"/>
      <c r="I384" s="88"/>
      <c r="J384" s="39"/>
      <c r="S384" s="39"/>
    </row>
    <row r="385" ht="14.25" customHeight="1">
      <c r="G385" s="88"/>
      <c r="H385" s="88"/>
      <c r="I385" s="88"/>
      <c r="J385" s="39"/>
      <c r="S385" s="39"/>
    </row>
    <row r="386" ht="14.25" customHeight="1">
      <c r="G386" s="88"/>
      <c r="H386" s="88"/>
      <c r="I386" s="88"/>
      <c r="J386" s="39"/>
      <c r="S386" s="39"/>
    </row>
    <row r="387" ht="14.25" customHeight="1">
      <c r="G387" s="88"/>
      <c r="H387" s="88"/>
      <c r="I387" s="88"/>
      <c r="J387" s="39"/>
      <c r="S387" s="39"/>
    </row>
    <row r="388" ht="14.25" customHeight="1">
      <c r="G388" s="88"/>
      <c r="H388" s="88"/>
      <c r="I388" s="88"/>
      <c r="J388" s="39"/>
      <c r="S388" s="39"/>
    </row>
    <row r="389" ht="14.25" customHeight="1">
      <c r="G389" s="88"/>
      <c r="H389" s="88"/>
      <c r="I389" s="88"/>
      <c r="J389" s="39"/>
      <c r="S389" s="39"/>
    </row>
    <row r="390" ht="14.25" customHeight="1">
      <c r="G390" s="88"/>
      <c r="H390" s="88"/>
      <c r="I390" s="88"/>
      <c r="J390" s="39"/>
      <c r="S390" s="39"/>
    </row>
    <row r="391" ht="14.25" customHeight="1">
      <c r="G391" s="88"/>
      <c r="H391" s="88"/>
      <c r="I391" s="88"/>
      <c r="J391" s="39"/>
      <c r="S391" s="39"/>
    </row>
    <row r="392" ht="14.25" customHeight="1">
      <c r="G392" s="88"/>
      <c r="H392" s="88"/>
      <c r="I392" s="88"/>
      <c r="J392" s="39"/>
      <c r="S392" s="39"/>
    </row>
    <row r="393" ht="14.25" customHeight="1">
      <c r="G393" s="88"/>
      <c r="H393" s="88"/>
      <c r="I393" s="88"/>
      <c r="J393" s="39"/>
      <c r="S393" s="39"/>
    </row>
    <row r="394" ht="14.25" customHeight="1">
      <c r="G394" s="88"/>
      <c r="H394" s="88"/>
      <c r="I394" s="88"/>
      <c r="J394" s="39"/>
      <c r="S394" s="39"/>
    </row>
    <row r="395" ht="14.25" customHeight="1">
      <c r="G395" s="88"/>
      <c r="H395" s="88"/>
      <c r="I395" s="88"/>
      <c r="J395" s="39"/>
      <c r="S395" s="39"/>
    </row>
    <row r="396" ht="14.25" customHeight="1">
      <c r="G396" s="88"/>
      <c r="H396" s="88"/>
      <c r="I396" s="88"/>
      <c r="J396" s="39"/>
      <c r="S396" s="39"/>
    </row>
    <row r="397" ht="14.25" customHeight="1">
      <c r="G397" s="88"/>
      <c r="H397" s="88"/>
      <c r="I397" s="88"/>
      <c r="J397" s="39"/>
      <c r="S397" s="39"/>
    </row>
    <row r="398" ht="14.25" customHeight="1">
      <c r="G398" s="88"/>
      <c r="H398" s="88"/>
      <c r="I398" s="88"/>
      <c r="J398" s="39"/>
      <c r="S398" s="39"/>
    </row>
    <row r="399" ht="14.25" customHeight="1">
      <c r="G399" s="88"/>
      <c r="H399" s="88"/>
      <c r="I399" s="88"/>
      <c r="J399" s="39"/>
      <c r="S399" s="39"/>
    </row>
    <row r="400" ht="14.25" customHeight="1">
      <c r="G400" s="88"/>
      <c r="H400" s="88"/>
      <c r="I400" s="88"/>
      <c r="J400" s="39"/>
      <c r="S400" s="39"/>
    </row>
    <row r="401" ht="14.25" customHeight="1">
      <c r="G401" s="88"/>
      <c r="H401" s="88"/>
      <c r="I401" s="88"/>
      <c r="J401" s="39"/>
      <c r="S401" s="39"/>
    </row>
    <row r="402" ht="14.25" customHeight="1">
      <c r="G402" s="88"/>
      <c r="H402" s="88"/>
      <c r="I402" s="88"/>
      <c r="J402" s="39"/>
      <c r="S402" s="39"/>
    </row>
    <row r="403" ht="14.25" customHeight="1">
      <c r="G403" s="88"/>
      <c r="H403" s="88"/>
      <c r="I403" s="88"/>
      <c r="J403" s="39"/>
      <c r="S403" s="39"/>
    </row>
    <row r="404" ht="14.25" customHeight="1">
      <c r="G404" s="88"/>
      <c r="H404" s="88"/>
      <c r="I404" s="88"/>
      <c r="J404" s="39"/>
      <c r="S404" s="39"/>
    </row>
    <row r="405" ht="14.25" customHeight="1">
      <c r="G405" s="88"/>
      <c r="H405" s="88"/>
      <c r="I405" s="88"/>
      <c r="J405" s="39"/>
      <c r="S405" s="39"/>
    </row>
    <row r="406" ht="14.25" customHeight="1">
      <c r="G406" s="88"/>
      <c r="H406" s="88"/>
      <c r="I406" s="88"/>
      <c r="J406" s="39"/>
      <c r="S406" s="39"/>
    </row>
    <row r="407" ht="14.25" customHeight="1">
      <c r="G407" s="88"/>
      <c r="H407" s="88"/>
      <c r="I407" s="88"/>
      <c r="J407" s="39"/>
      <c r="S407" s="39"/>
    </row>
    <row r="408" ht="14.25" customHeight="1">
      <c r="G408" s="88"/>
      <c r="H408" s="88"/>
      <c r="I408" s="88"/>
      <c r="J408" s="39"/>
      <c r="S408" s="39"/>
    </row>
    <row r="409" ht="14.25" customHeight="1">
      <c r="G409" s="88"/>
      <c r="H409" s="88"/>
      <c r="I409" s="88"/>
      <c r="J409" s="39"/>
      <c r="S409" s="39"/>
    </row>
    <row r="410" ht="14.25" customHeight="1">
      <c r="G410" s="88"/>
      <c r="H410" s="88"/>
      <c r="I410" s="88"/>
      <c r="J410" s="39"/>
      <c r="S410" s="39"/>
    </row>
    <row r="411" ht="14.25" customHeight="1">
      <c r="G411" s="88"/>
      <c r="H411" s="88"/>
      <c r="I411" s="88"/>
      <c r="J411" s="39"/>
      <c r="S411" s="39"/>
    </row>
    <row r="412" ht="14.25" customHeight="1">
      <c r="G412" s="88"/>
      <c r="H412" s="88"/>
      <c r="I412" s="88"/>
      <c r="J412" s="39"/>
      <c r="S412" s="39"/>
    </row>
    <row r="413" ht="14.25" customHeight="1">
      <c r="G413" s="88"/>
      <c r="H413" s="88"/>
      <c r="I413" s="88"/>
      <c r="J413" s="39"/>
      <c r="S413" s="39"/>
    </row>
    <row r="414" ht="14.25" customHeight="1">
      <c r="G414" s="88"/>
      <c r="H414" s="88"/>
      <c r="I414" s="88"/>
      <c r="J414" s="39"/>
      <c r="S414" s="39"/>
    </row>
    <row r="415" ht="14.25" customHeight="1">
      <c r="G415" s="88"/>
      <c r="H415" s="88"/>
      <c r="I415" s="88"/>
      <c r="J415" s="39"/>
      <c r="S415" s="39"/>
    </row>
    <row r="416" ht="14.25" customHeight="1">
      <c r="G416" s="88"/>
      <c r="H416" s="88"/>
      <c r="I416" s="88"/>
      <c r="J416" s="39"/>
      <c r="S416" s="39"/>
    </row>
    <row r="417" ht="14.25" customHeight="1">
      <c r="G417" s="88"/>
      <c r="H417" s="88"/>
      <c r="I417" s="88"/>
      <c r="J417" s="39"/>
      <c r="S417" s="39"/>
    </row>
    <row r="418" ht="14.25" customHeight="1">
      <c r="G418" s="88"/>
      <c r="H418" s="88"/>
      <c r="I418" s="88"/>
      <c r="J418" s="39"/>
      <c r="S418" s="39"/>
    </row>
    <row r="419" ht="14.25" customHeight="1">
      <c r="G419" s="88"/>
      <c r="H419" s="88"/>
      <c r="I419" s="88"/>
      <c r="J419" s="39"/>
      <c r="S419" s="39"/>
    </row>
    <row r="420" ht="14.25" customHeight="1">
      <c r="G420" s="88"/>
      <c r="H420" s="88"/>
      <c r="I420" s="88"/>
      <c r="J420" s="39"/>
      <c r="S420" s="39"/>
    </row>
    <row r="421" ht="14.25" customHeight="1">
      <c r="G421" s="88"/>
      <c r="H421" s="88"/>
      <c r="I421" s="88"/>
      <c r="J421" s="39"/>
      <c r="S421" s="39"/>
    </row>
    <row r="422" ht="14.25" customHeight="1">
      <c r="G422" s="88"/>
      <c r="H422" s="88"/>
      <c r="I422" s="88"/>
      <c r="J422" s="39"/>
      <c r="S422" s="39"/>
    </row>
    <row r="423" ht="14.25" customHeight="1">
      <c r="G423" s="88"/>
      <c r="H423" s="88"/>
      <c r="I423" s="88"/>
      <c r="J423" s="39"/>
      <c r="S423" s="39"/>
    </row>
    <row r="424" ht="14.25" customHeight="1">
      <c r="G424" s="88"/>
      <c r="H424" s="88"/>
      <c r="I424" s="88"/>
      <c r="J424" s="39"/>
      <c r="S424" s="39"/>
    </row>
    <row r="425" ht="14.25" customHeight="1">
      <c r="G425" s="88"/>
      <c r="H425" s="88"/>
      <c r="I425" s="88"/>
      <c r="J425" s="39"/>
      <c r="S425" s="39"/>
    </row>
    <row r="426" ht="14.25" customHeight="1">
      <c r="G426" s="88"/>
      <c r="H426" s="88"/>
      <c r="I426" s="88"/>
      <c r="J426" s="39"/>
      <c r="S426" s="39"/>
    </row>
    <row r="427" ht="14.25" customHeight="1">
      <c r="G427" s="88"/>
      <c r="H427" s="88"/>
      <c r="I427" s="88"/>
      <c r="J427" s="39"/>
      <c r="S427" s="39"/>
    </row>
    <row r="428" ht="14.25" customHeight="1">
      <c r="G428" s="88"/>
      <c r="H428" s="88"/>
      <c r="I428" s="88"/>
      <c r="J428" s="39"/>
      <c r="S428" s="39"/>
    </row>
    <row r="429" ht="14.25" customHeight="1">
      <c r="G429" s="88"/>
      <c r="H429" s="88"/>
      <c r="I429" s="88"/>
      <c r="J429" s="39"/>
      <c r="S429" s="39"/>
    </row>
    <row r="430" ht="14.25" customHeight="1">
      <c r="G430" s="88"/>
      <c r="H430" s="88"/>
      <c r="I430" s="88"/>
      <c r="J430" s="39"/>
      <c r="S430" s="39"/>
    </row>
    <row r="431" ht="14.25" customHeight="1">
      <c r="G431" s="88"/>
      <c r="H431" s="88"/>
      <c r="I431" s="88"/>
      <c r="J431" s="39"/>
      <c r="S431" s="39"/>
    </row>
    <row r="432" ht="14.25" customHeight="1">
      <c r="G432" s="88"/>
      <c r="H432" s="88"/>
      <c r="I432" s="88"/>
      <c r="J432" s="39"/>
      <c r="S432" s="39"/>
    </row>
    <row r="433" ht="14.25" customHeight="1">
      <c r="G433" s="88"/>
      <c r="H433" s="88"/>
      <c r="I433" s="88"/>
      <c r="J433" s="39"/>
      <c r="S433" s="39"/>
    </row>
    <row r="434" ht="14.25" customHeight="1">
      <c r="G434" s="88"/>
      <c r="H434" s="88"/>
      <c r="I434" s="88"/>
      <c r="J434" s="39"/>
      <c r="S434" s="39"/>
    </row>
    <row r="435" ht="14.25" customHeight="1">
      <c r="G435" s="88"/>
      <c r="H435" s="88"/>
      <c r="I435" s="88"/>
      <c r="J435" s="39"/>
      <c r="S435" s="39"/>
    </row>
    <row r="436" ht="14.25" customHeight="1">
      <c r="G436" s="88"/>
      <c r="H436" s="88"/>
      <c r="I436" s="88"/>
      <c r="J436" s="39"/>
      <c r="S436" s="39"/>
    </row>
    <row r="437" ht="14.25" customHeight="1">
      <c r="G437" s="88"/>
      <c r="H437" s="88"/>
      <c r="I437" s="88"/>
      <c r="J437" s="39"/>
      <c r="S437" s="39"/>
    </row>
    <row r="438" ht="14.25" customHeight="1">
      <c r="G438" s="88"/>
      <c r="H438" s="88"/>
      <c r="I438" s="88"/>
      <c r="J438" s="39"/>
      <c r="S438" s="39"/>
    </row>
    <row r="439" ht="14.25" customHeight="1">
      <c r="G439" s="88"/>
      <c r="H439" s="88"/>
      <c r="I439" s="88"/>
      <c r="J439" s="39"/>
      <c r="S439" s="39"/>
    </row>
    <row r="440" ht="14.25" customHeight="1">
      <c r="G440" s="88"/>
      <c r="H440" s="88"/>
      <c r="I440" s="88"/>
      <c r="J440" s="39"/>
      <c r="S440" s="39"/>
    </row>
    <row r="441" ht="14.25" customHeight="1">
      <c r="G441" s="88"/>
      <c r="H441" s="88"/>
      <c r="I441" s="88"/>
      <c r="J441" s="39"/>
      <c r="S441" s="39"/>
    </row>
    <row r="442" ht="14.25" customHeight="1">
      <c r="G442" s="88"/>
      <c r="H442" s="88"/>
      <c r="I442" s="88"/>
      <c r="J442" s="39"/>
      <c r="S442" s="39"/>
    </row>
    <row r="443" ht="14.25" customHeight="1">
      <c r="G443" s="88"/>
      <c r="H443" s="88"/>
      <c r="I443" s="88"/>
      <c r="J443" s="39"/>
      <c r="S443" s="39"/>
    </row>
    <row r="444" ht="14.25" customHeight="1">
      <c r="G444" s="88"/>
      <c r="H444" s="88"/>
      <c r="I444" s="88"/>
      <c r="J444" s="39"/>
      <c r="S444" s="39"/>
    </row>
    <row r="445" ht="14.25" customHeight="1">
      <c r="G445" s="88"/>
      <c r="H445" s="88"/>
      <c r="I445" s="88"/>
      <c r="J445" s="39"/>
      <c r="S445" s="39"/>
    </row>
    <row r="446" ht="14.25" customHeight="1">
      <c r="G446" s="88"/>
      <c r="H446" s="88"/>
      <c r="I446" s="88"/>
      <c r="J446" s="39"/>
      <c r="S446" s="39"/>
    </row>
    <row r="447" ht="14.25" customHeight="1">
      <c r="G447" s="88"/>
      <c r="H447" s="88"/>
      <c r="I447" s="88"/>
      <c r="J447" s="39"/>
      <c r="S447" s="39"/>
    </row>
    <row r="448" ht="14.25" customHeight="1">
      <c r="G448" s="88"/>
      <c r="H448" s="88"/>
      <c r="I448" s="88"/>
      <c r="J448" s="39"/>
      <c r="S448" s="39"/>
    </row>
    <row r="449" ht="14.25" customHeight="1">
      <c r="G449" s="88"/>
      <c r="H449" s="88"/>
      <c r="I449" s="88"/>
      <c r="J449" s="39"/>
      <c r="S449" s="39"/>
    </row>
    <row r="450" ht="14.25" customHeight="1">
      <c r="G450" s="88"/>
      <c r="H450" s="88"/>
      <c r="I450" s="88"/>
      <c r="J450" s="39"/>
      <c r="S450" s="39"/>
    </row>
    <row r="451" ht="14.25" customHeight="1">
      <c r="G451" s="88"/>
      <c r="H451" s="88"/>
      <c r="I451" s="88"/>
      <c r="J451" s="39"/>
      <c r="S451" s="39"/>
    </row>
    <row r="452" ht="14.25" customHeight="1">
      <c r="G452" s="88"/>
      <c r="H452" s="88"/>
      <c r="I452" s="88"/>
      <c r="J452" s="39"/>
      <c r="S452" s="39"/>
    </row>
    <row r="453" ht="14.25" customHeight="1">
      <c r="G453" s="88"/>
      <c r="H453" s="88"/>
      <c r="I453" s="88"/>
      <c r="J453" s="39"/>
      <c r="S453" s="39"/>
    </row>
    <row r="454" ht="14.25" customHeight="1">
      <c r="G454" s="88"/>
      <c r="H454" s="88"/>
      <c r="I454" s="88"/>
      <c r="J454" s="39"/>
      <c r="S454" s="39"/>
    </row>
    <row r="455" ht="14.25" customHeight="1">
      <c r="G455" s="88"/>
      <c r="H455" s="88"/>
      <c r="I455" s="88"/>
      <c r="J455" s="39"/>
      <c r="S455" s="39"/>
    </row>
    <row r="456" ht="14.25" customHeight="1">
      <c r="G456" s="88"/>
      <c r="H456" s="88"/>
      <c r="I456" s="88"/>
      <c r="J456" s="39"/>
      <c r="S456" s="39"/>
    </row>
    <row r="457" ht="14.25" customHeight="1">
      <c r="G457" s="88"/>
      <c r="H457" s="88"/>
      <c r="I457" s="88"/>
      <c r="J457" s="39"/>
      <c r="S457" s="39"/>
    </row>
    <row r="458" ht="14.25" customHeight="1">
      <c r="G458" s="88"/>
      <c r="H458" s="88"/>
      <c r="I458" s="88"/>
      <c r="J458" s="39"/>
      <c r="S458" s="39"/>
    </row>
    <row r="459" ht="14.25" customHeight="1">
      <c r="G459" s="88"/>
      <c r="H459" s="88"/>
      <c r="I459" s="88"/>
      <c r="J459" s="39"/>
      <c r="S459" s="39"/>
    </row>
    <row r="460" ht="14.25" customHeight="1">
      <c r="G460" s="88"/>
      <c r="H460" s="88"/>
      <c r="I460" s="88"/>
      <c r="J460" s="39"/>
      <c r="S460" s="39"/>
    </row>
    <row r="461" ht="14.25" customHeight="1">
      <c r="G461" s="88"/>
      <c r="H461" s="88"/>
      <c r="I461" s="88"/>
      <c r="J461" s="39"/>
      <c r="S461" s="39"/>
    </row>
    <row r="462" ht="14.25" customHeight="1">
      <c r="G462" s="88"/>
      <c r="H462" s="88"/>
      <c r="I462" s="88"/>
      <c r="J462" s="39"/>
      <c r="S462" s="39"/>
    </row>
    <row r="463" ht="14.25" customHeight="1">
      <c r="G463" s="88"/>
      <c r="H463" s="88"/>
      <c r="I463" s="88"/>
      <c r="J463" s="39"/>
      <c r="S463" s="39"/>
    </row>
    <row r="464" ht="14.25" customHeight="1">
      <c r="G464" s="88"/>
      <c r="H464" s="88"/>
      <c r="I464" s="88"/>
      <c r="J464" s="39"/>
      <c r="S464" s="39"/>
    </row>
    <row r="465" ht="14.25" customHeight="1">
      <c r="G465" s="88"/>
      <c r="H465" s="88"/>
      <c r="I465" s="88"/>
      <c r="J465" s="39"/>
      <c r="S465" s="39"/>
    </row>
    <row r="466" ht="14.25" customHeight="1">
      <c r="G466" s="88"/>
      <c r="H466" s="88"/>
      <c r="I466" s="88"/>
      <c r="J466" s="39"/>
      <c r="S466" s="39"/>
    </row>
    <row r="467" ht="14.25" customHeight="1">
      <c r="G467" s="88"/>
      <c r="H467" s="88"/>
      <c r="I467" s="88"/>
      <c r="J467" s="39"/>
      <c r="S467" s="39"/>
    </row>
    <row r="468" ht="14.25" customHeight="1">
      <c r="G468" s="88"/>
      <c r="H468" s="88"/>
      <c r="I468" s="88"/>
      <c r="J468" s="39"/>
      <c r="S468" s="39"/>
    </row>
    <row r="469" ht="14.25" customHeight="1">
      <c r="G469" s="88"/>
      <c r="H469" s="88"/>
      <c r="I469" s="88"/>
      <c r="J469" s="39"/>
      <c r="S469" s="39"/>
    </row>
    <row r="470" ht="14.25" customHeight="1">
      <c r="G470" s="88"/>
      <c r="H470" s="88"/>
      <c r="I470" s="88"/>
      <c r="J470" s="39"/>
      <c r="S470" s="39"/>
    </row>
    <row r="471" ht="14.25" customHeight="1">
      <c r="G471" s="88"/>
      <c r="H471" s="88"/>
      <c r="I471" s="88"/>
      <c r="J471" s="39"/>
      <c r="S471" s="39"/>
    </row>
    <row r="472" ht="14.25" customHeight="1">
      <c r="G472" s="88"/>
      <c r="H472" s="88"/>
      <c r="I472" s="88"/>
      <c r="J472" s="39"/>
      <c r="S472" s="39"/>
    </row>
    <row r="473" ht="14.25" customHeight="1">
      <c r="G473" s="88"/>
      <c r="H473" s="88"/>
      <c r="I473" s="88"/>
      <c r="J473" s="39"/>
      <c r="S473" s="39"/>
    </row>
    <row r="474" ht="14.25" customHeight="1">
      <c r="G474" s="88"/>
      <c r="H474" s="88"/>
      <c r="I474" s="88"/>
      <c r="J474" s="39"/>
      <c r="S474" s="39"/>
    </row>
    <row r="475" ht="14.25" customHeight="1">
      <c r="G475" s="88"/>
      <c r="H475" s="88"/>
      <c r="I475" s="88"/>
      <c r="J475" s="39"/>
      <c r="S475" s="39"/>
    </row>
    <row r="476" ht="14.25" customHeight="1">
      <c r="G476" s="88"/>
      <c r="H476" s="88"/>
      <c r="I476" s="88"/>
      <c r="J476" s="39"/>
      <c r="S476" s="39"/>
    </row>
    <row r="477" ht="14.25" customHeight="1">
      <c r="G477" s="88"/>
      <c r="H477" s="88"/>
      <c r="I477" s="88"/>
      <c r="J477" s="39"/>
      <c r="S477" s="39"/>
    </row>
    <row r="478" ht="14.25" customHeight="1">
      <c r="G478" s="88"/>
      <c r="H478" s="88"/>
      <c r="I478" s="88"/>
      <c r="J478" s="39"/>
      <c r="S478" s="39"/>
    </row>
    <row r="479" ht="14.25" customHeight="1">
      <c r="G479" s="88"/>
      <c r="H479" s="88"/>
      <c r="I479" s="88"/>
      <c r="J479" s="39"/>
      <c r="S479" s="39"/>
    </row>
    <row r="480" ht="14.25" customHeight="1">
      <c r="G480" s="88"/>
      <c r="H480" s="88"/>
      <c r="I480" s="88"/>
      <c r="J480" s="39"/>
      <c r="S480" s="39"/>
    </row>
    <row r="481" ht="14.25" customHeight="1">
      <c r="G481" s="88"/>
      <c r="H481" s="88"/>
      <c r="I481" s="88"/>
      <c r="J481" s="39"/>
      <c r="S481" s="39"/>
    </row>
    <row r="482" ht="14.25" customHeight="1">
      <c r="G482" s="88"/>
      <c r="H482" s="88"/>
      <c r="I482" s="88"/>
      <c r="J482" s="39"/>
      <c r="S482" s="39"/>
    </row>
    <row r="483" ht="14.25" customHeight="1">
      <c r="G483" s="88"/>
      <c r="H483" s="88"/>
      <c r="I483" s="88"/>
      <c r="J483" s="39"/>
      <c r="S483" s="39"/>
    </row>
    <row r="484" ht="14.25" customHeight="1">
      <c r="G484" s="88"/>
      <c r="H484" s="88"/>
      <c r="I484" s="88"/>
      <c r="J484" s="39"/>
      <c r="S484" s="39"/>
    </row>
    <row r="485" ht="14.25" customHeight="1">
      <c r="G485" s="88"/>
      <c r="H485" s="88"/>
      <c r="I485" s="88"/>
      <c r="J485" s="39"/>
      <c r="S485" s="39"/>
    </row>
    <row r="486" ht="14.25" customHeight="1">
      <c r="G486" s="88"/>
      <c r="H486" s="88"/>
      <c r="I486" s="88"/>
      <c r="J486" s="39"/>
      <c r="S486" s="39"/>
    </row>
    <row r="487" ht="14.25" customHeight="1">
      <c r="G487" s="88"/>
      <c r="H487" s="88"/>
      <c r="I487" s="88"/>
      <c r="J487" s="39"/>
      <c r="S487" s="39"/>
    </row>
    <row r="488" ht="14.25" customHeight="1">
      <c r="G488" s="88"/>
      <c r="H488" s="88"/>
      <c r="I488" s="88"/>
      <c r="J488" s="39"/>
      <c r="S488" s="39"/>
    </row>
    <row r="489" ht="14.25" customHeight="1">
      <c r="G489" s="88"/>
      <c r="H489" s="88"/>
      <c r="I489" s="88"/>
      <c r="J489" s="39"/>
      <c r="S489" s="39"/>
    </row>
    <row r="490" ht="14.25" customHeight="1">
      <c r="G490" s="88"/>
      <c r="H490" s="88"/>
      <c r="I490" s="88"/>
      <c r="J490" s="39"/>
      <c r="S490" s="39"/>
    </row>
    <row r="491" ht="14.25" customHeight="1">
      <c r="G491" s="88"/>
      <c r="H491" s="88"/>
      <c r="I491" s="88"/>
      <c r="J491" s="39"/>
      <c r="S491" s="39"/>
    </row>
    <row r="492" ht="14.25" customHeight="1">
      <c r="G492" s="88"/>
      <c r="H492" s="88"/>
      <c r="I492" s="88"/>
      <c r="J492" s="39"/>
      <c r="S492" s="39"/>
    </row>
    <row r="493" ht="14.25" customHeight="1">
      <c r="G493" s="88"/>
      <c r="H493" s="88"/>
      <c r="I493" s="88"/>
      <c r="J493" s="39"/>
      <c r="S493" s="39"/>
    </row>
    <row r="494" ht="14.25" customHeight="1">
      <c r="G494" s="88"/>
      <c r="H494" s="88"/>
      <c r="I494" s="88"/>
      <c r="J494" s="39"/>
      <c r="S494" s="39"/>
    </row>
    <row r="495" ht="14.25" customHeight="1">
      <c r="G495" s="88"/>
      <c r="H495" s="88"/>
      <c r="I495" s="88"/>
      <c r="J495" s="39"/>
      <c r="S495" s="39"/>
    </row>
    <row r="496" ht="14.25" customHeight="1">
      <c r="G496" s="88"/>
      <c r="H496" s="88"/>
      <c r="I496" s="88"/>
      <c r="J496" s="39"/>
      <c r="S496" s="39"/>
    </row>
    <row r="497" ht="14.25" customHeight="1">
      <c r="G497" s="88"/>
      <c r="H497" s="88"/>
      <c r="I497" s="88"/>
      <c r="J497" s="39"/>
      <c r="S497" s="39"/>
    </row>
    <row r="498" ht="14.25" customHeight="1">
      <c r="G498" s="88"/>
      <c r="H498" s="88"/>
      <c r="I498" s="88"/>
      <c r="J498" s="39"/>
      <c r="S498" s="39"/>
    </row>
    <row r="499" ht="14.25" customHeight="1">
      <c r="G499" s="88"/>
      <c r="H499" s="88"/>
      <c r="I499" s="88"/>
      <c r="J499" s="39"/>
      <c r="S499" s="39"/>
    </row>
    <row r="500" ht="14.25" customHeight="1">
      <c r="G500" s="88"/>
      <c r="H500" s="88"/>
      <c r="I500" s="88"/>
      <c r="J500" s="39"/>
      <c r="S500" s="39"/>
    </row>
    <row r="501" ht="14.25" customHeight="1">
      <c r="G501" s="88"/>
      <c r="H501" s="88"/>
      <c r="I501" s="88"/>
      <c r="J501" s="39"/>
      <c r="S501" s="39"/>
    </row>
    <row r="502" ht="14.25" customHeight="1">
      <c r="G502" s="88"/>
      <c r="H502" s="88"/>
      <c r="I502" s="88"/>
      <c r="J502" s="39"/>
      <c r="S502" s="39"/>
    </row>
    <row r="503" ht="14.25" customHeight="1">
      <c r="G503" s="88"/>
      <c r="H503" s="88"/>
      <c r="I503" s="88"/>
      <c r="J503" s="39"/>
      <c r="S503" s="39"/>
    </row>
    <row r="504" ht="14.25" customHeight="1">
      <c r="G504" s="88"/>
      <c r="H504" s="88"/>
      <c r="I504" s="88"/>
      <c r="J504" s="39"/>
      <c r="S504" s="39"/>
    </row>
    <row r="505" ht="14.25" customHeight="1">
      <c r="G505" s="88"/>
      <c r="H505" s="88"/>
      <c r="I505" s="88"/>
      <c r="J505" s="39"/>
      <c r="S505" s="39"/>
    </row>
    <row r="506" ht="14.25" customHeight="1">
      <c r="G506" s="88"/>
      <c r="H506" s="88"/>
      <c r="I506" s="88"/>
      <c r="J506" s="39"/>
      <c r="S506" s="39"/>
    </row>
    <row r="507" ht="14.25" customHeight="1">
      <c r="G507" s="88"/>
      <c r="H507" s="88"/>
      <c r="I507" s="88"/>
      <c r="J507" s="39"/>
      <c r="S507" s="39"/>
    </row>
    <row r="508" ht="14.25" customHeight="1">
      <c r="G508" s="88"/>
      <c r="H508" s="88"/>
      <c r="I508" s="88"/>
      <c r="J508" s="39"/>
      <c r="S508" s="39"/>
    </row>
    <row r="509" ht="14.25" customHeight="1">
      <c r="G509" s="88"/>
      <c r="H509" s="88"/>
      <c r="I509" s="88"/>
      <c r="J509" s="39"/>
      <c r="S509" s="39"/>
    </row>
    <row r="510" ht="14.25" customHeight="1">
      <c r="G510" s="88"/>
      <c r="H510" s="88"/>
      <c r="I510" s="88"/>
      <c r="J510" s="39"/>
      <c r="S510" s="39"/>
    </row>
    <row r="511" ht="14.25" customHeight="1">
      <c r="G511" s="88"/>
      <c r="H511" s="88"/>
      <c r="I511" s="88"/>
      <c r="J511" s="39"/>
      <c r="S511" s="39"/>
    </row>
    <row r="512" ht="14.25" customHeight="1">
      <c r="G512" s="88"/>
      <c r="H512" s="88"/>
      <c r="I512" s="88"/>
      <c r="J512" s="39"/>
      <c r="S512" s="39"/>
    </row>
    <row r="513" ht="14.25" customHeight="1">
      <c r="G513" s="88"/>
      <c r="H513" s="88"/>
      <c r="I513" s="88"/>
      <c r="J513" s="39"/>
      <c r="S513" s="39"/>
    </row>
    <row r="514" ht="14.25" customHeight="1">
      <c r="G514" s="88"/>
      <c r="H514" s="88"/>
      <c r="I514" s="88"/>
      <c r="J514" s="39"/>
      <c r="S514" s="39"/>
    </row>
    <row r="515" ht="14.25" customHeight="1">
      <c r="G515" s="88"/>
      <c r="H515" s="88"/>
      <c r="I515" s="88"/>
      <c r="J515" s="39"/>
      <c r="S515" s="39"/>
    </row>
    <row r="516" ht="14.25" customHeight="1">
      <c r="G516" s="88"/>
      <c r="H516" s="88"/>
      <c r="I516" s="88"/>
      <c r="J516" s="39"/>
      <c r="S516" s="39"/>
    </row>
    <row r="517" ht="14.25" customHeight="1">
      <c r="G517" s="88"/>
      <c r="H517" s="88"/>
      <c r="I517" s="88"/>
      <c r="J517" s="39"/>
      <c r="S517" s="39"/>
    </row>
    <row r="518" ht="14.25" customHeight="1">
      <c r="G518" s="88"/>
      <c r="H518" s="88"/>
      <c r="I518" s="88"/>
      <c r="J518" s="39"/>
      <c r="S518" s="39"/>
    </row>
    <row r="519" ht="14.25" customHeight="1">
      <c r="G519" s="88"/>
      <c r="H519" s="88"/>
      <c r="I519" s="88"/>
      <c r="J519" s="39"/>
      <c r="S519" s="39"/>
    </row>
    <row r="520" ht="14.25" customHeight="1">
      <c r="G520" s="88"/>
      <c r="H520" s="88"/>
      <c r="I520" s="88"/>
      <c r="J520" s="39"/>
      <c r="S520" s="39"/>
    </row>
    <row r="521" ht="14.25" customHeight="1">
      <c r="G521" s="88"/>
      <c r="H521" s="88"/>
      <c r="I521" s="88"/>
      <c r="J521" s="39"/>
      <c r="S521" s="39"/>
    </row>
    <row r="522" ht="14.25" customHeight="1">
      <c r="G522" s="88"/>
      <c r="H522" s="88"/>
      <c r="I522" s="88"/>
      <c r="J522" s="39"/>
      <c r="S522" s="39"/>
    </row>
    <row r="523" ht="14.25" customHeight="1">
      <c r="G523" s="88"/>
      <c r="H523" s="88"/>
      <c r="I523" s="88"/>
      <c r="J523" s="39"/>
      <c r="S523" s="39"/>
    </row>
    <row r="524" ht="14.25" customHeight="1">
      <c r="G524" s="88"/>
      <c r="H524" s="88"/>
      <c r="I524" s="88"/>
      <c r="J524" s="39"/>
      <c r="S524" s="39"/>
    </row>
    <row r="525" ht="14.25" customHeight="1">
      <c r="G525" s="88"/>
      <c r="H525" s="88"/>
      <c r="I525" s="88"/>
      <c r="J525" s="39"/>
      <c r="S525" s="39"/>
    </row>
    <row r="526" ht="14.25" customHeight="1">
      <c r="G526" s="88"/>
      <c r="H526" s="88"/>
      <c r="I526" s="88"/>
      <c r="J526" s="39"/>
      <c r="S526" s="39"/>
    </row>
    <row r="527" ht="14.25" customHeight="1">
      <c r="G527" s="88"/>
      <c r="H527" s="88"/>
      <c r="I527" s="88"/>
      <c r="J527" s="39"/>
      <c r="S527" s="39"/>
    </row>
    <row r="528" ht="14.25" customHeight="1">
      <c r="G528" s="88"/>
      <c r="H528" s="88"/>
      <c r="I528" s="88"/>
      <c r="J528" s="39"/>
      <c r="S528" s="39"/>
    </row>
    <row r="529" ht="14.25" customHeight="1">
      <c r="G529" s="88"/>
      <c r="H529" s="88"/>
      <c r="I529" s="88"/>
      <c r="J529" s="39"/>
      <c r="S529" s="39"/>
    </row>
    <row r="530" ht="14.25" customHeight="1">
      <c r="G530" s="88"/>
      <c r="H530" s="88"/>
      <c r="I530" s="88"/>
      <c r="J530" s="39"/>
      <c r="S530" s="39"/>
    </row>
    <row r="531" ht="14.25" customHeight="1">
      <c r="G531" s="88"/>
      <c r="H531" s="88"/>
      <c r="I531" s="88"/>
      <c r="J531" s="39"/>
      <c r="S531" s="39"/>
    </row>
    <row r="532" ht="14.25" customHeight="1">
      <c r="G532" s="88"/>
      <c r="H532" s="88"/>
      <c r="I532" s="88"/>
      <c r="J532" s="39"/>
      <c r="S532" s="39"/>
    </row>
    <row r="533" ht="14.25" customHeight="1">
      <c r="G533" s="88"/>
      <c r="H533" s="88"/>
      <c r="I533" s="88"/>
      <c r="J533" s="39"/>
      <c r="S533" s="39"/>
    </row>
    <row r="534" ht="14.25" customHeight="1">
      <c r="G534" s="88"/>
      <c r="H534" s="88"/>
      <c r="I534" s="88"/>
      <c r="J534" s="39"/>
      <c r="S534" s="39"/>
    </row>
    <row r="535" ht="14.25" customHeight="1">
      <c r="G535" s="88"/>
      <c r="H535" s="88"/>
      <c r="I535" s="88"/>
      <c r="J535" s="39"/>
      <c r="S535" s="39"/>
    </row>
    <row r="536" ht="14.25" customHeight="1">
      <c r="G536" s="88"/>
      <c r="H536" s="88"/>
      <c r="I536" s="88"/>
      <c r="J536" s="39"/>
      <c r="S536" s="39"/>
    </row>
    <row r="537" ht="14.25" customHeight="1">
      <c r="G537" s="88"/>
      <c r="H537" s="88"/>
      <c r="I537" s="88"/>
      <c r="J537" s="39"/>
      <c r="S537" s="39"/>
    </row>
    <row r="538" ht="14.25" customHeight="1">
      <c r="G538" s="88"/>
      <c r="H538" s="88"/>
      <c r="I538" s="88"/>
      <c r="J538" s="39"/>
      <c r="S538" s="39"/>
    </row>
    <row r="539" ht="14.25" customHeight="1">
      <c r="G539" s="88"/>
      <c r="H539" s="88"/>
      <c r="I539" s="88"/>
      <c r="J539" s="39"/>
      <c r="S539" s="39"/>
    </row>
    <row r="540" ht="14.25" customHeight="1">
      <c r="G540" s="88"/>
      <c r="H540" s="88"/>
      <c r="I540" s="88"/>
      <c r="J540" s="39"/>
      <c r="S540" s="39"/>
    </row>
    <row r="541" ht="14.25" customHeight="1">
      <c r="G541" s="88"/>
      <c r="H541" s="88"/>
      <c r="I541" s="88"/>
      <c r="J541" s="39"/>
      <c r="S541" s="39"/>
    </row>
    <row r="542" ht="14.25" customHeight="1">
      <c r="G542" s="88"/>
      <c r="H542" s="88"/>
      <c r="I542" s="88"/>
      <c r="J542" s="39"/>
      <c r="S542" s="39"/>
    </row>
    <row r="543" ht="14.25" customHeight="1">
      <c r="G543" s="88"/>
      <c r="H543" s="88"/>
      <c r="I543" s="88"/>
      <c r="J543" s="39"/>
      <c r="S543" s="39"/>
    </row>
    <row r="544" ht="14.25" customHeight="1">
      <c r="G544" s="88"/>
      <c r="H544" s="88"/>
      <c r="I544" s="88"/>
      <c r="J544" s="39"/>
      <c r="S544" s="39"/>
    </row>
    <row r="545" ht="14.25" customHeight="1">
      <c r="G545" s="88"/>
      <c r="H545" s="88"/>
      <c r="I545" s="88"/>
      <c r="J545" s="39"/>
      <c r="S545" s="39"/>
    </row>
    <row r="546" ht="14.25" customHeight="1">
      <c r="G546" s="88"/>
      <c r="H546" s="88"/>
      <c r="I546" s="88"/>
      <c r="J546" s="39"/>
      <c r="S546" s="39"/>
    </row>
    <row r="547" ht="14.25" customHeight="1">
      <c r="G547" s="88"/>
      <c r="H547" s="88"/>
      <c r="I547" s="88"/>
      <c r="J547" s="39"/>
      <c r="S547" s="39"/>
    </row>
    <row r="548" ht="14.25" customHeight="1">
      <c r="G548" s="88"/>
      <c r="H548" s="88"/>
      <c r="I548" s="88"/>
      <c r="J548" s="39"/>
      <c r="S548" s="39"/>
    </row>
    <row r="549" ht="14.25" customHeight="1">
      <c r="G549" s="88"/>
      <c r="H549" s="88"/>
      <c r="I549" s="88"/>
      <c r="J549" s="39"/>
      <c r="S549" s="39"/>
    </row>
    <row r="550" ht="14.25" customHeight="1">
      <c r="G550" s="88"/>
      <c r="H550" s="88"/>
      <c r="I550" s="88"/>
      <c r="J550" s="39"/>
      <c r="S550" s="39"/>
    </row>
    <row r="551" ht="14.25" customHeight="1">
      <c r="G551" s="88"/>
      <c r="H551" s="88"/>
      <c r="I551" s="88"/>
      <c r="J551" s="39"/>
      <c r="S551" s="39"/>
    </row>
    <row r="552" ht="14.25" customHeight="1">
      <c r="G552" s="88"/>
      <c r="H552" s="88"/>
      <c r="I552" s="88"/>
      <c r="J552" s="39"/>
      <c r="S552" s="39"/>
    </row>
    <row r="553" ht="14.25" customHeight="1">
      <c r="G553" s="88"/>
      <c r="H553" s="88"/>
      <c r="I553" s="88"/>
      <c r="J553" s="39"/>
      <c r="S553" s="39"/>
    </row>
    <row r="554" ht="14.25" customHeight="1">
      <c r="G554" s="88"/>
      <c r="H554" s="88"/>
      <c r="I554" s="88"/>
      <c r="J554" s="39"/>
      <c r="S554" s="39"/>
    </row>
    <row r="555" ht="14.25" customHeight="1">
      <c r="G555" s="88"/>
      <c r="H555" s="88"/>
      <c r="I555" s="88"/>
      <c r="J555" s="39"/>
      <c r="S555" s="39"/>
    </row>
    <row r="556" ht="14.25" customHeight="1">
      <c r="G556" s="88"/>
      <c r="H556" s="88"/>
      <c r="I556" s="88"/>
      <c r="J556" s="39"/>
      <c r="S556" s="39"/>
    </row>
    <row r="557" ht="14.25" customHeight="1">
      <c r="G557" s="88"/>
      <c r="H557" s="88"/>
      <c r="I557" s="88"/>
      <c r="J557" s="39"/>
      <c r="S557" s="39"/>
    </row>
    <row r="558" ht="14.25" customHeight="1">
      <c r="G558" s="88"/>
      <c r="H558" s="88"/>
      <c r="I558" s="88"/>
      <c r="J558" s="39"/>
      <c r="S558" s="39"/>
    </row>
    <row r="559" ht="14.25" customHeight="1">
      <c r="G559" s="88"/>
      <c r="H559" s="88"/>
      <c r="I559" s="88"/>
      <c r="J559" s="39"/>
      <c r="S559" s="39"/>
    </row>
    <row r="560" ht="14.25" customHeight="1">
      <c r="G560" s="88"/>
      <c r="H560" s="88"/>
      <c r="I560" s="88"/>
      <c r="J560" s="39"/>
      <c r="S560" s="39"/>
    </row>
    <row r="561" ht="14.25" customHeight="1">
      <c r="G561" s="88"/>
      <c r="H561" s="88"/>
      <c r="I561" s="88"/>
      <c r="J561" s="39"/>
      <c r="S561" s="39"/>
    </row>
    <row r="562" ht="14.25" customHeight="1">
      <c r="G562" s="88"/>
      <c r="H562" s="88"/>
      <c r="I562" s="88"/>
      <c r="J562" s="39"/>
      <c r="S562" s="39"/>
    </row>
    <row r="563" ht="14.25" customHeight="1">
      <c r="G563" s="88"/>
      <c r="H563" s="88"/>
      <c r="I563" s="88"/>
      <c r="J563" s="39"/>
      <c r="S563" s="39"/>
    </row>
    <row r="564" ht="14.25" customHeight="1">
      <c r="G564" s="88"/>
      <c r="H564" s="88"/>
      <c r="I564" s="88"/>
      <c r="J564" s="39"/>
      <c r="S564" s="39"/>
    </row>
    <row r="565" ht="14.25" customHeight="1">
      <c r="G565" s="88"/>
      <c r="H565" s="88"/>
      <c r="I565" s="88"/>
      <c r="J565" s="39"/>
      <c r="S565" s="39"/>
    </row>
    <row r="566" ht="14.25" customHeight="1">
      <c r="G566" s="88"/>
      <c r="H566" s="88"/>
      <c r="I566" s="88"/>
      <c r="J566" s="39"/>
      <c r="S566" s="39"/>
    </row>
    <row r="567" ht="14.25" customHeight="1">
      <c r="G567" s="88"/>
      <c r="H567" s="88"/>
      <c r="I567" s="88"/>
      <c r="J567" s="39"/>
      <c r="S567" s="39"/>
    </row>
    <row r="568" ht="14.25" customHeight="1">
      <c r="G568" s="88"/>
      <c r="H568" s="88"/>
      <c r="I568" s="88"/>
      <c r="J568" s="39"/>
      <c r="S568" s="39"/>
    </row>
    <row r="569" ht="14.25" customHeight="1">
      <c r="G569" s="88"/>
      <c r="H569" s="88"/>
      <c r="I569" s="88"/>
      <c r="J569" s="39"/>
      <c r="S569" s="39"/>
    </row>
    <row r="570" ht="14.25" customHeight="1">
      <c r="G570" s="88"/>
      <c r="H570" s="88"/>
      <c r="I570" s="88"/>
      <c r="J570" s="39"/>
      <c r="S570" s="39"/>
    </row>
    <row r="571" ht="14.25" customHeight="1">
      <c r="G571" s="88"/>
      <c r="H571" s="88"/>
      <c r="I571" s="88"/>
      <c r="J571" s="39"/>
      <c r="S571" s="39"/>
    </row>
    <row r="572" ht="14.25" customHeight="1">
      <c r="G572" s="88"/>
      <c r="H572" s="88"/>
      <c r="I572" s="88"/>
      <c r="J572" s="39"/>
      <c r="S572" s="39"/>
    </row>
    <row r="573" ht="14.25" customHeight="1">
      <c r="G573" s="88"/>
      <c r="H573" s="88"/>
      <c r="I573" s="88"/>
      <c r="J573" s="39"/>
      <c r="S573" s="39"/>
    </row>
    <row r="574" ht="14.25" customHeight="1">
      <c r="G574" s="88"/>
      <c r="H574" s="88"/>
      <c r="I574" s="88"/>
      <c r="J574" s="39"/>
      <c r="S574" s="39"/>
    </row>
    <row r="575" ht="14.25" customHeight="1">
      <c r="G575" s="88"/>
      <c r="H575" s="88"/>
      <c r="I575" s="88"/>
      <c r="J575" s="39"/>
      <c r="S575" s="39"/>
    </row>
    <row r="576" ht="14.25" customHeight="1">
      <c r="G576" s="88"/>
      <c r="H576" s="88"/>
      <c r="I576" s="88"/>
      <c r="J576" s="39"/>
      <c r="S576" s="39"/>
    </row>
    <row r="577" ht="14.25" customHeight="1">
      <c r="G577" s="88"/>
      <c r="H577" s="88"/>
      <c r="I577" s="88"/>
      <c r="J577" s="39"/>
      <c r="S577" s="39"/>
    </row>
    <row r="578" ht="14.25" customHeight="1">
      <c r="G578" s="88"/>
      <c r="H578" s="88"/>
      <c r="I578" s="88"/>
      <c r="J578" s="39"/>
      <c r="S578" s="39"/>
    </row>
    <row r="579" ht="14.25" customHeight="1">
      <c r="G579" s="88"/>
      <c r="H579" s="88"/>
      <c r="I579" s="88"/>
      <c r="J579" s="39"/>
      <c r="S579" s="39"/>
    </row>
    <row r="580" ht="14.25" customHeight="1">
      <c r="G580" s="88"/>
      <c r="H580" s="88"/>
      <c r="I580" s="88"/>
      <c r="J580" s="39"/>
      <c r="S580" s="39"/>
    </row>
    <row r="581" ht="14.25" customHeight="1">
      <c r="G581" s="88"/>
      <c r="H581" s="88"/>
      <c r="I581" s="88"/>
      <c r="J581" s="39"/>
      <c r="S581" s="39"/>
    </row>
    <row r="582" ht="14.25" customHeight="1">
      <c r="G582" s="88"/>
      <c r="H582" s="88"/>
      <c r="I582" s="88"/>
      <c r="J582" s="39"/>
      <c r="S582" s="39"/>
    </row>
    <row r="583" ht="14.25" customHeight="1">
      <c r="G583" s="88"/>
      <c r="H583" s="88"/>
      <c r="I583" s="88"/>
      <c r="J583" s="39"/>
      <c r="S583" s="39"/>
    </row>
    <row r="584" ht="14.25" customHeight="1">
      <c r="G584" s="88"/>
      <c r="H584" s="88"/>
      <c r="I584" s="88"/>
      <c r="J584" s="39"/>
      <c r="S584" s="39"/>
    </row>
    <row r="585" ht="14.25" customHeight="1">
      <c r="G585" s="88"/>
      <c r="H585" s="88"/>
      <c r="I585" s="88"/>
      <c r="J585" s="39"/>
      <c r="S585" s="39"/>
    </row>
    <row r="586" ht="14.25" customHeight="1">
      <c r="G586" s="88"/>
      <c r="H586" s="88"/>
      <c r="I586" s="88"/>
      <c r="J586" s="39"/>
      <c r="S586" s="39"/>
    </row>
    <row r="587" ht="14.25" customHeight="1">
      <c r="G587" s="88"/>
      <c r="H587" s="88"/>
      <c r="I587" s="88"/>
      <c r="J587" s="39"/>
      <c r="S587" s="39"/>
    </row>
    <row r="588" ht="14.25" customHeight="1">
      <c r="G588" s="88"/>
      <c r="H588" s="88"/>
      <c r="I588" s="88"/>
      <c r="J588" s="39"/>
      <c r="S588" s="39"/>
    </row>
    <row r="589" ht="14.25" customHeight="1">
      <c r="G589" s="88"/>
      <c r="H589" s="88"/>
      <c r="I589" s="88"/>
      <c r="J589" s="39"/>
      <c r="S589" s="39"/>
    </row>
    <row r="590" ht="14.25" customHeight="1">
      <c r="G590" s="88"/>
      <c r="H590" s="88"/>
      <c r="I590" s="88"/>
      <c r="J590" s="39"/>
      <c r="S590" s="39"/>
    </row>
    <row r="591" ht="14.25" customHeight="1">
      <c r="G591" s="88"/>
      <c r="H591" s="88"/>
      <c r="I591" s="88"/>
      <c r="J591" s="39"/>
      <c r="S591" s="39"/>
    </row>
    <row r="592" ht="14.25" customHeight="1">
      <c r="G592" s="88"/>
      <c r="H592" s="88"/>
      <c r="I592" s="88"/>
      <c r="J592" s="39"/>
      <c r="S592" s="39"/>
    </row>
    <row r="593" ht="14.25" customHeight="1">
      <c r="G593" s="88"/>
      <c r="H593" s="88"/>
      <c r="I593" s="88"/>
      <c r="J593" s="39"/>
      <c r="S593" s="39"/>
    </row>
    <row r="594" ht="14.25" customHeight="1">
      <c r="G594" s="88"/>
      <c r="H594" s="88"/>
      <c r="I594" s="88"/>
      <c r="J594" s="39"/>
      <c r="S594" s="39"/>
    </row>
    <row r="595" ht="14.25" customHeight="1">
      <c r="G595" s="88"/>
      <c r="H595" s="88"/>
      <c r="I595" s="88"/>
      <c r="J595" s="39"/>
      <c r="S595" s="39"/>
    </row>
    <row r="596" ht="14.25" customHeight="1">
      <c r="G596" s="88"/>
      <c r="H596" s="88"/>
      <c r="I596" s="88"/>
      <c r="J596" s="39"/>
      <c r="S596" s="39"/>
    </row>
    <row r="597" ht="14.25" customHeight="1">
      <c r="G597" s="88"/>
      <c r="H597" s="88"/>
      <c r="I597" s="88"/>
      <c r="J597" s="39"/>
      <c r="S597" s="39"/>
    </row>
    <row r="598" ht="14.25" customHeight="1">
      <c r="G598" s="88"/>
      <c r="H598" s="88"/>
      <c r="I598" s="88"/>
      <c r="J598" s="39"/>
      <c r="S598" s="39"/>
    </row>
    <row r="599" ht="14.25" customHeight="1">
      <c r="G599" s="88"/>
      <c r="H599" s="88"/>
      <c r="I599" s="88"/>
      <c r="J599" s="39"/>
      <c r="S599" s="39"/>
    </row>
    <row r="600" ht="14.25" customHeight="1">
      <c r="G600" s="88"/>
      <c r="H600" s="88"/>
      <c r="I600" s="88"/>
      <c r="J600" s="39"/>
      <c r="S600" s="39"/>
    </row>
    <row r="601" ht="14.25" customHeight="1">
      <c r="G601" s="88"/>
      <c r="H601" s="88"/>
      <c r="I601" s="88"/>
      <c r="J601" s="39"/>
      <c r="S601" s="39"/>
    </row>
    <row r="602" ht="14.25" customHeight="1">
      <c r="G602" s="88"/>
      <c r="H602" s="88"/>
      <c r="I602" s="88"/>
      <c r="J602" s="39"/>
      <c r="S602" s="39"/>
    </row>
    <row r="603" ht="14.25" customHeight="1">
      <c r="G603" s="88"/>
      <c r="H603" s="88"/>
      <c r="I603" s="88"/>
      <c r="J603" s="39"/>
      <c r="S603" s="39"/>
    </row>
    <row r="604" ht="14.25" customHeight="1">
      <c r="G604" s="88"/>
      <c r="H604" s="88"/>
      <c r="I604" s="88"/>
      <c r="J604" s="39"/>
      <c r="S604" s="39"/>
    </row>
    <row r="605" ht="14.25" customHeight="1">
      <c r="G605" s="88"/>
      <c r="H605" s="88"/>
      <c r="I605" s="88"/>
      <c r="J605" s="39"/>
      <c r="S605" s="39"/>
    </row>
    <row r="606" ht="14.25" customHeight="1">
      <c r="G606" s="88"/>
      <c r="H606" s="88"/>
      <c r="I606" s="88"/>
      <c r="J606" s="39"/>
      <c r="S606" s="39"/>
    </row>
    <row r="607" ht="14.25" customHeight="1">
      <c r="G607" s="88"/>
      <c r="H607" s="88"/>
      <c r="I607" s="88"/>
      <c r="J607" s="39"/>
      <c r="S607" s="39"/>
    </row>
    <row r="608" ht="14.25" customHeight="1">
      <c r="G608" s="88"/>
      <c r="H608" s="88"/>
      <c r="I608" s="88"/>
      <c r="J608" s="39"/>
      <c r="S608" s="39"/>
    </row>
    <row r="609" ht="14.25" customHeight="1">
      <c r="G609" s="88"/>
      <c r="H609" s="88"/>
      <c r="I609" s="88"/>
      <c r="J609" s="39"/>
      <c r="S609" s="39"/>
    </row>
    <row r="610" ht="14.25" customHeight="1">
      <c r="G610" s="88"/>
      <c r="H610" s="88"/>
      <c r="I610" s="88"/>
      <c r="J610" s="39"/>
      <c r="S610" s="39"/>
    </row>
    <row r="611" ht="14.25" customHeight="1">
      <c r="G611" s="88"/>
      <c r="H611" s="88"/>
      <c r="I611" s="88"/>
      <c r="J611" s="39"/>
      <c r="S611" s="39"/>
    </row>
    <row r="612" ht="14.25" customHeight="1">
      <c r="G612" s="88"/>
      <c r="H612" s="88"/>
      <c r="I612" s="88"/>
      <c r="J612" s="39"/>
      <c r="S612" s="39"/>
    </row>
    <row r="613" ht="14.25" customHeight="1">
      <c r="G613" s="88"/>
      <c r="H613" s="88"/>
      <c r="I613" s="88"/>
      <c r="J613" s="39"/>
      <c r="S613" s="39"/>
    </row>
    <row r="614" ht="14.25" customHeight="1">
      <c r="G614" s="88"/>
      <c r="H614" s="88"/>
      <c r="I614" s="88"/>
      <c r="J614" s="39"/>
      <c r="S614" s="39"/>
    </row>
    <row r="615" ht="14.25" customHeight="1">
      <c r="G615" s="88"/>
      <c r="H615" s="88"/>
      <c r="I615" s="88"/>
      <c r="J615" s="39"/>
      <c r="S615" s="39"/>
    </row>
    <row r="616" ht="14.25" customHeight="1">
      <c r="G616" s="88"/>
      <c r="H616" s="88"/>
      <c r="I616" s="88"/>
      <c r="J616" s="39"/>
      <c r="S616" s="39"/>
    </row>
    <row r="617" ht="14.25" customHeight="1">
      <c r="G617" s="88"/>
      <c r="H617" s="88"/>
      <c r="I617" s="88"/>
      <c r="J617" s="39"/>
      <c r="S617" s="39"/>
    </row>
    <row r="618" ht="14.25" customHeight="1">
      <c r="G618" s="88"/>
      <c r="H618" s="88"/>
      <c r="I618" s="88"/>
      <c r="J618" s="39"/>
      <c r="S618" s="39"/>
    </row>
    <row r="619" ht="14.25" customHeight="1">
      <c r="G619" s="88"/>
      <c r="H619" s="88"/>
      <c r="I619" s="88"/>
      <c r="J619" s="39"/>
      <c r="S619" s="39"/>
    </row>
    <row r="620" ht="14.25" customHeight="1">
      <c r="G620" s="88"/>
      <c r="H620" s="88"/>
      <c r="I620" s="88"/>
      <c r="J620" s="39"/>
      <c r="S620" s="39"/>
    </row>
    <row r="621" ht="14.25" customHeight="1">
      <c r="G621" s="88"/>
      <c r="H621" s="88"/>
      <c r="I621" s="88"/>
      <c r="J621" s="39"/>
      <c r="S621" s="39"/>
    </row>
    <row r="622" ht="14.25" customHeight="1">
      <c r="G622" s="88"/>
      <c r="H622" s="88"/>
      <c r="I622" s="88"/>
      <c r="J622" s="39"/>
      <c r="S622" s="39"/>
    </row>
    <row r="623" ht="14.25" customHeight="1">
      <c r="G623" s="88"/>
      <c r="H623" s="88"/>
      <c r="I623" s="88"/>
      <c r="J623" s="39"/>
      <c r="S623" s="39"/>
    </row>
    <row r="624" ht="14.25" customHeight="1">
      <c r="G624" s="88"/>
      <c r="H624" s="88"/>
      <c r="I624" s="88"/>
      <c r="J624" s="39"/>
      <c r="S624" s="39"/>
    </row>
    <row r="625" ht="14.25" customHeight="1">
      <c r="G625" s="88"/>
      <c r="H625" s="88"/>
      <c r="I625" s="88"/>
      <c r="J625" s="39"/>
      <c r="S625" s="39"/>
    </row>
    <row r="626" ht="14.25" customHeight="1">
      <c r="G626" s="88"/>
      <c r="H626" s="88"/>
      <c r="I626" s="88"/>
      <c r="J626" s="39"/>
      <c r="S626" s="39"/>
    </row>
    <row r="627" ht="14.25" customHeight="1">
      <c r="G627" s="88"/>
      <c r="H627" s="88"/>
      <c r="I627" s="88"/>
      <c r="J627" s="39"/>
      <c r="S627" s="39"/>
    </row>
    <row r="628" ht="14.25" customHeight="1">
      <c r="G628" s="88"/>
      <c r="H628" s="88"/>
      <c r="I628" s="88"/>
      <c r="J628" s="39"/>
      <c r="S628" s="39"/>
    </row>
    <row r="629" ht="14.25" customHeight="1">
      <c r="G629" s="88"/>
      <c r="H629" s="88"/>
      <c r="I629" s="88"/>
      <c r="J629" s="39"/>
      <c r="S629" s="39"/>
    </row>
    <row r="630" ht="14.25" customHeight="1">
      <c r="G630" s="88"/>
      <c r="H630" s="88"/>
      <c r="I630" s="88"/>
      <c r="J630" s="39"/>
      <c r="S630" s="39"/>
    </row>
    <row r="631" ht="14.25" customHeight="1">
      <c r="G631" s="88"/>
      <c r="H631" s="88"/>
      <c r="I631" s="88"/>
      <c r="J631" s="39"/>
      <c r="S631" s="39"/>
    </row>
    <row r="632" ht="14.25" customHeight="1">
      <c r="G632" s="88"/>
      <c r="H632" s="88"/>
      <c r="I632" s="88"/>
      <c r="J632" s="39"/>
      <c r="S632" s="39"/>
    </row>
    <row r="633" ht="14.25" customHeight="1">
      <c r="G633" s="88"/>
      <c r="H633" s="88"/>
      <c r="I633" s="88"/>
      <c r="J633" s="39"/>
      <c r="S633" s="39"/>
    </row>
    <row r="634" ht="14.25" customHeight="1">
      <c r="G634" s="88"/>
      <c r="H634" s="88"/>
      <c r="I634" s="88"/>
      <c r="J634" s="39"/>
      <c r="S634" s="39"/>
    </row>
    <row r="635" ht="14.25" customHeight="1">
      <c r="G635" s="88"/>
      <c r="H635" s="88"/>
      <c r="I635" s="88"/>
      <c r="J635" s="39"/>
      <c r="S635" s="39"/>
    </row>
    <row r="636" ht="14.25" customHeight="1">
      <c r="G636" s="88"/>
      <c r="H636" s="88"/>
      <c r="I636" s="88"/>
      <c r="J636" s="39"/>
      <c r="S636" s="39"/>
    </row>
    <row r="637" ht="14.25" customHeight="1">
      <c r="G637" s="88"/>
      <c r="H637" s="88"/>
      <c r="I637" s="88"/>
      <c r="J637" s="39"/>
      <c r="S637" s="39"/>
    </row>
    <row r="638" ht="14.25" customHeight="1">
      <c r="G638" s="88"/>
      <c r="H638" s="88"/>
      <c r="I638" s="88"/>
      <c r="J638" s="39"/>
      <c r="S638" s="39"/>
    </row>
    <row r="639" ht="14.25" customHeight="1">
      <c r="G639" s="88"/>
      <c r="H639" s="88"/>
      <c r="I639" s="88"/>
      <c r="J639" s="39"/>
      <c r="S639" s="39"/>
    </row>
    <row r="640" ht="14.25" customHeight="1">
      <c r="G640" s="88"/>
      <c r="H640" s="88"/>
      <c r="I640" s="88"/>
      <c r="J640" s="39"/>
      <c r="S640" s="39"/>
    </row>
    <row r="641" ht="14.25" customHeight="1">
      <c r="G641" s="88"/>
      <c r="H641" s="88"/>
      <c r="I641" s="88"/>
      <c r="J641" s="39"/>
      <c r="S641" s="39"/>
    </row>
    <row r="642" ht="14.25" customHeight="1">
      <c r="G642" s="88"/>
      <c r="H642" s="88"/>
      <c r="I642" s="88"/>
      <c r="J642" s="39"/>
      <c r="S642" s="39"/>
    </row>
    <row r="643" ht="14.25" customHeight="1">
      <c r="G643" s="88"/>
      <c r="H643" s="88"/>
      <c r="I643" s="88"/>
      <c r="J643" s="39"/>
      <c r="S643" s="39"/>
    </row>
    <row r="644" ht="14.25" customHeight="1">
      <c r="G644" s="88"/>
      <c r="H644" s="88"/>
      <c r="I644" s="88"/>
      <c r="J644" s="39"/>
      <c r="S644" s="39"/>
    </row>
    <row r="645" ht="14.25" customHeight="1">
      <c r="G645" s="88"/>
      <c r="H645" s="88"/>
      <c r="I645" s="88"/>
      <c r="J645" s="39"/>
      <c r="S645" s="39"/>
    </row>
    <row r="646" ht="14.25" customHeight="1">
      <c r="G646" s="88"/>
      <c r="H646" s="88"/>
      <c r="I646" s="88"/>
      <c r="J646" s="39"/>
      <c r="S646" s="39"/>
    </row>
    <row r="647" ht="14.25" customHeight="1">
      <c r="G647" s="88"/>
      <c r="H647" s="88"/>
      <c r="I647" s="88"/>
      <c r="J647" s="39"/>
      <c r="S647" s="39"/>
    </row>
    <row r="648" ht="14.25" customHeight="1">
      <c r="G648" s="88"/>
      <c r="H648" s="88"/>
      <c r="I648" s="88"/>
      <c r="J648" s="39"/>
      <c r="S648" s="39"/>
    </row>
    <row r="649" ht="14.25" customHeight="1">
      <c r="G649" s="88"/>
      <c r="H649" s="88"/>
      <c r="I649" s="88"/>
      <c r="J649" s="39"/>
      <c r="S649" s="39"/>
    </row>
    <row r="650" ht="14.25" customHeight="1">
      <c r="G650" s="88"/>
      <c r="H650" s="88"/>
      <c r="I650" s="88"/>
      <c r="J650" s="39"/>
      <c r="S650" s="39"/>
    </row>
    <row r="651" ht="14.25" customHeight="1">
      <c r="G651" s="88"/>
      <c r="H651" s="88"/>
      <c r="I651" s="88"/>
      <c r="J651" s="39"/>
      <c r="S651" s="39"/>
    </row>
    <row r="652" ht="14.25" customHeight="1">
      <c r="G652" s="88"/>
      <c r="H652" s="88"/>
      <c r="I652" s="88"/>
      <c r="J652" s="39"/>
      <c r="S652" s="39"/>
    </row>
    <row r="653" ht="14.25" customHeight="1">
      <c r="G653" s="88"/>
      <c r="H653" s="88"/>
      <c r="I653" s="88"/>
      <c r="J653" s="39"/>
      <c r="S653" s="39"/>
    </row>
    <row r="654" ht="14.25" customHeight="1">
      <c r="G654" s="88"/>
      <c r="H654" s="88"/>
      <c r="I654" s="88"/>
      <c r="J654" s="39"/>
      <c r="S654" s="39"/>
    </row>
    <row r="655" ht="14.25" customHeight="1">
      <c r="G655" s="88"/>
      <c r="H655" s="88"/>
      <c r="I655" s="88"/>
      <c r="J655" s="39"/>
      <c r="S655" s="39"/>
    </row>
    <row r="656" ht="14.25" customHeight="1">
      <c r="G656" s="88"/>
      <c r="H656" s="88"/>
      <c r="I656" s="88"/>
      <c r="J656" s="39"/>
      <c r="S656" s="39"/>
    </row>
    <row r="657" ht="14.25" customHeight="1">
      <c r="G657" s="88"/>
      <c r="H657" s="88"/>
      <c r="I657" s="88"/>
      <c r="J657" s="39"/>
      <c r="S657" s="39"/>
    </row>
    <row r="658" ht="14.25" customHeight="1">
      <c r="G658" s="88"/>
      <c r="H658" s="88"/>
      <c r="I658" s="88"/>
      <c r="J658" s="39"/>
      <c r="S658" s="39"/>
    </row>
    <row r="659" ht="14.25" customHeight="1">
      <c r="G659" s="88"/>
      <c r="H659" s="88"/>
      <c r="I659" s="88"/>
      <c r="J659" s="39"/>
      <c r="S659" s="39"/>
    </row>
    <row r="660" ht="14.25" customHeight="1">
      <c r="G660" s="88"/>
      <c r="H660" s="88"/>
      <c r="I660" s="88"/>
      <c r="J660" s="39"/>
      <c r="S660" s="39"/>
    </row>
    <row r="661" ht="14.25" customHeight="1">
      <c r="G661" s="88"/>
      <c r="H661" s="88"/>
      <c r="I661" s="88"/>
      <c r="J661" s="39"/>
      <c r="S661" s="39"/>
    </row>
    <row r="662" ht="14.25" customHeight="1">
      <c r="G662" s="88"/>
      <c r="H662" s="88"/>
      <c r="I662" s="88"/>
      <c r="J662" s="39"/>
      <c r="S662" s="39"/>
    </row>
    <row r="663" ht="14.25" customHeight="1">
      <c r="G663" s="88"/>
      <c r="H663" s="88"/>
      <c r="I663" s="88"/>
      <c r="J663" s="39"/>
      <c r="S663" s="39"/>
    </row>
    <row r="664" ht="14.25" customHeight="1">
      <c r="G664" s="88"/>
      <c r="H664" s="88"/>
      <c r="I664" s="88"/>
      <c r="J664" s="39"/>
      <c r="S664" s="39"/>
    </row>
    <row r="665" ht="14.25" customHeight="1">
      <c r="G665" s="88"/>
      <c r="H665" s="88"/>
      <c r="I665" s="88"/>
      <c r="J665" s="39"/>
      <c r="S665" s="39"/>
    </row>
    <row r="666" ht="14.25" customHeight="1">
      <c r="G666" s="88"/>
      <c r="H666" s="88"/>
      <c r="I666" s="88"/>
      <c r="J666" s="39"/>
      <c r="S666" s="39"/>
    </row>
    <row r="667" ht="14.25" customHeight="1">
      <c r="G667" s="88"/>
      <c r="H667" s="88"/>
      <c r="I667" s="88"/>
      <c r="J667" s="39"/>
      <c r="S667" s="39"/>
    </row>
    <row r="668" ht="14.25" customHeight="1">
      <c r="G668" s="88"/>
      <c r="H668" s="88"/>
      <c r="I668" s="88"/>
      <c r="J668" s="39"/>
      <c r="S668" s="39"/>
    </row>
    <row r="669" ht="14.25" customHeight="1">
      <c r="G669" s="88"/>
      <c r="H669" s="88"/>
      <c r="I669" s="88"/>
      <c r="J669" s="39"/>
      <c r="S669" s="39"/>
    </row>
    <row r="670" ht="14.25" customHeight="1">
      <c r="G670" s="88"/>
      <c r="H670" s="88"/>
      <c r="I670" s="88"/>
      <c r="J670" s="39"/>
      <c r="S670" s="39"/>
    </row>
    <row r="671" ht="14.25" customHeight="1">
      <c r="G671" s="88"/>
      <c r="H671" s="88"/>
      <c r="I671" s="88"/>
      <c r="J671" s="39"/>
      <c r="S671" s="39"/>
    </row>
    <row r="672" ht="14.25" customHeight="1">
      <c r="G672" s="88"/>
      <c r="H672" s="88"/>
      <c r="I672" s="88"/>
      <c r="J672" s="39"/>
      <c r="S672" s="39"/>
    </row>
    <row r="673" ht="14.25" customHeight="1">
      <c r="G673" s="88"/>
      <c r="H673" s="88"/>
      <c r="I673" s="88"/>
      <c r="J673" s="39"/>
      <c r="S673" s="39"/>
    </row>
    <row r="674" ht="14.25" customHeight="1">
      <c r="G674" s="88"/>
      <c r="H674" s="88"/>
      <c r="I674" s="88"/>
      <c r="J674" s="39"/>
      <c r="S674" s="39"/>
    </row>
    <row r="675" ht="14.25" customHeight="1">
      <c r="G675" s="88"/>
      <c r="H675" s="88"/>
      <c r="I675" s="88"/>
      <c r="J675" s="39"/>
      <c r="S675" s="39"/>
    </row>
    <row r="676" ht="14.25" customHeight="1">
      <c r="G676" s="88"/>
      <c r="H676" s="88"/>
      <c r="I676" s="88"/>
      <c r="J676" s="39"/>
      <c r="S676" s="39"/>
    </row>
    <row r="677" ht="14.25" customHeight="1">
      <c r="G677" s="88"/>
      <c r="H677" s="88"/>
      <c r="I677" s="88"/>
      <c r="J677" s="39"/>
      <c r="S677" s="39"/>
    </row>
    <row r="678" ht="14.25" customHeight="1">
      <c r="G678" s="88"/>
      <c r="H678" s="88"/>
      <c r="I678" s="88"/>
      <c r="J678" s="39"/>
      <c r="S678" s="39"/>
    </row>
    <row r="679" ht="14.25" customHeight="1">
      <c r="G679" s="88"/>
      <c r="H679" s="88"/>
      <c r="I679" s="88"/>
      <c r="J679" s="39"/>
      <c r="S679" s="39"/>
    </row>
    <row r="680" ht="14.25" customHeight="1">
      <c r="G680" s="88"/>
      <c r="H680" s="88"/>
      <c r="I680" s="88"/>
      <c r="J680" s="39"/>
      <c r="S680" s="39"/>
    </row>
    <row r="681" ht="14.25" customHeight="1">
      <c r="G681" s="88"/>
      <c r="H681" s="88"/>
      <c r="I681" s="88"/>
      <c r="J681" s="39"/>
      <c r="S681" s="39"/>
    </row>
    <row r="682" ht="14.25" customHeight="1">
      <c r="G682" s="88"/>
      <c r="H682" s="88"/>
      <c r="I682" s="88"/>
      <c r="J682" s="39"/>
      <c r="S682" s="39"/>
    </row>
    <row r="683" ht="14.25" customHeight="1">
      <c r="G683" s="88"/>
      <c r="H683" s="88"/>
      <c r="I683" s="88"/>
      <c r="J683" s="39"/>
      <c r="S683" s="39"/>
    </row>
    <row r="684" ht="14.25" customHeight="1">
      <c r="G684" s="88"/>
      <c r="H684" s="88"/>
      <c r="I684" s="88"/>
      <c r="J684" s="39"/>
      <c r="S684" s="39"/>
    </row>
    <row r="685" ht="14.25" customHeight="1">
      <c r="G685" s="88"/>
      <c r="H685" s="88"/>
      <c r="I685" s="88"/>
      <c r="J685" s="39"/>
      <c r="S685" s="39"/>
    </row>
    <row r="686" ht="14.25" customHeight="1">
      <c r="G686" s="88"/>
      <c r="H686" s="88"/>
      <c r="I686" s="88"/>
      <c r="J686" s="39"/>
      <c r="S686" s="39"/>
    </row>
    <row r="687" ht="14.25" customHeight="1">
      <c r="G687" s="88"/>
      <c r="H687" s="88"/>
      <c r="I687" s="88"/>
      <c r="J687" s="39"/>
      <c r="S687" s="39"/>
    </row>
    <row r="688" ht="14.25" customHeight="1">
      <c r="G688" s="88"/>
      <c r="H688" s="88"/>
      <c r="I688" s="88"/>
      <c r="J688" s="39"/>
      <c r="S688" s="39"/>
    </row>
    <row r="689" ht="14.25" customHeight="1">
      <c r="G689" s="88"/>
      <c r="H689" s="88"/>
      <c r="I689" s="88"/>
      <c r="J689" s="39"/>
      <c r="S689" s="39"/>
    </row>
    <row r="690" ht="14.25" customHeight="1">
      <c r="G690" s="88"/>
      <c r="H690" s="88"/>
      <c r="I690" s="88"/>
      <c r="J690" s="39"/>
      <c r="S690" s="39"/>
    </row>
    <row r="691" ht="14.25" customHeight="1">
      <c r="G691" s="88"/>
      <c r="H691" s="88"/>
      <c r="I691" s="88"/>
      <c r="J691" s="39"/>
      <c r="S691" s="39"/>
    </row>
    <row r="692" ht="14.25" customHeight="1">
      <c r="G692" s="88"/>
      <c r="H692" s="88"/>
      <c r="I692" s="88"/>
      <c r="J692" s="39"/>
      <c r="S692" s="39"/>
    </row>
    <row r="693" ht="14.25" customHeight="1">
      <c r="G693" s="88"/>
      <c r="H693" s="88"/>
      <c r="I693" s="88"/>
      <c r="J693" s="39"/>
      <c r="S693" s="39"/>
    </row>
    <row r="694" ht="14.25" customHeight="1">
      <c r="G694" s="88"/>
      <c r="H694" s="88"/>
      <c r="I694" s="88"/>
      <c r="J694" s="39"/>
      <c r="S694" s="39"/>
    </row>
    <row r="695" ht="14.25" customHeight="1">
      <c r="G695" s="88"/>
      <c r="H695" s="88"/>
      <c r="I695" s="88"/>
      <c r="J695" s="39"/>
      <c r="S695" s="39"/>
    </row>
    <row r="696" ht="14.25" customHeight="1">
      <c r="G696" s="88"/>
      <c r="H696" s="88"/>
      <c r="I696" s="88"/>
      <c r="J696" s="39"/>
      <c r="S696" s="39"/>
    </row>
    <row r="697" ht="14.25" customHeight="1">
      <c r="G697" s="88"/>
      <c r="H697" s="88"/>
      <c r="I697" s="88"/>
      <c r="J697" s="39"/>
      <c r="S697" s="39"/>
    </row>
    <row r="698" ht="14.25" customHeight="1">
      <c r="G698" s="88"/>
      <c r="H698" s="88"/>
      <c r="I698" s="88"/>
      <c r="J698" s="39"/>
      <c r="S698" s="39"/>
    </row>
    <row r="699" ht="14.25" customHeight="1">
      <c r="G699" s="88"/>
      <c r="H699" s="88"/>
      <c r="I699" s="88"/>
      <c r="J699" s="39"/>
      <c r="S699" s="39"/>
    </row>
    <row r="700" ht="14.25" customHeight="1">
      <c r="G700" s="88"/>
      <c r="H700" s="88"/>
      <c r="I700" s="88"/>
      <c r="J700" s="39"/>
      <c r="S700" s="39"/>
    </row>
    <row r="701" ht="14.25" customHeight="1">
      <c r="G701" s="88"/>
      <c r="H701" s="88"/>
      <c r="I701" s="88"/>
      <c r="J701" s="39"/>
      <c r="S701" s="39"/>
    </row>
    <row r="702" ht="14.25" customHeight="1">
      <c r="G702" s="88"/>
      <c r="H702" s="88"/>
      <c r="I702" s="88"/>
      <c r="J702" s="39"/>
      <c r="S702" s="39"/>
    </row>
    <row r="703" ht="14.25" customHeight="1">
      <c r="G703" s="88"/>
      <c r="H703" s="88"/>
      <c r="I703" s="88"/>
      <c r="J703" s="39"/>
      <c r="S703" s="39"/>
    </row>
    <row r="704" ht="14.25" customHeight="1">
      <c r="G704" s="88"/>
      <c r="H704" s="88"/>
      <c r="I704" s="88"/>
      <c r="J704" s="39"/>
      <c r="S704" s="39"/>
    </row>
    <row r="705" ht="14.25" customHeight="1">
      <c r="G705" s="88"/>
      <c r="H705" s="88"/>
      <c r="I705" s="88"/>
      <c r="J705" s="39"/>
      <c r="S705" s="39"/>
    </row>
    <row r="706" ht="14.25" customHeight="1">
      <c r="G706" s="88"/>
      <c r="H706" s="88"/>
      <c r="I706" s="88"/>
      <c r="J706" s="39"/>
      <c r="S706" s="39"/>
    </row>
    <row r="707" ht="14.25" customHeight="1">
      <c r="G707" s="88"/>
      <c r="H707" s="88"/>
      <c r="I707" s="88"/>
      <c r="J707" s="39"/>
      <c r="S707" s="39"/>
    </row>
    <row r="708" ht="14.25" customHeight="1">
      <c r="G708" s="88"/>
      <c r="H708" s="88"/>
      <c r="I708" s="88"/>
      <c r="J708" s="39"/>
      <c r="S708" s="39"/>
    </row>
    <row r="709" ht="14.25" customHeight="1">
      <c r="G709" s="88"/>
      <c r="H709" s="88"/>
      <c r="I709" s="88"/>
      <c r="J709" s="39"/>
      <c r="S709" s="39"/>
    </row>
    <row r="710" ht="14.25" customHeight="1">
      <c r="G710" s="88"/>
      <c r="H710" s="88"/>
      <c r="I710" s="88"/>
      <c r="J710" s="39"/>
      <c r="S710" s="39"/>
    </row>
    <row r="711" ht="14.25" customHeight="1">
      <c r="G711" s="88"/>
      <c r="H711" s="88"/>
      <c r="I711" s="88"/>
      <c r="J711" s="39"/>
      <c r="S711" s="39"/>
    </row>
    <row r="712" ht="14.25" customHeight="1">
      <c r="G712" s="88"/>
      <c r="H712" s="88"/>
      <c r="I712" s="88"/>
      <c r="J712" s="39"/>
      <c r="S712" s="39"/>
    </row>
    <row r="713" ht="14.25" customHeight="1">
      <c r="G713" s="88"/>
      <c r="H713" s="88"/>
      <c r="I713" s="88"/>
      <c r="J713" s="39"/>
      <c r="S713" s="39"/>
    </row>
    <row r="714" ht="14.25" customHeight="1">
      <c r="G714" s="88"/>
      <c r="H714" s="88"/>
      <c r="I714" s="88"/>
      <c r="J714" s="39"/>
      <c r="S714" s="39"/>
    </row>
    <row r="715" ht="14.25" customHeight="1">
      <c r="G715" s="88"/>
      <c r="H715" s="88"/>
      <c r="I715" s="88"/>
      <c r="J715" s="39"/>
      <c r="S715" s="39"/>
    </row>
    <row r="716" ht="14.25" customHeight="1">
      <c r="G716" s="88"/>
      <c r="H716" s="88"/>
      <c r="I716" s="88"/>
      <c r="J716" s="39"/>
      <c r="S716" s="39"/>
    </row>
    <row r="717" ht="14.25" customHeight="1">
      <c r="G717" s="88"/>
      <c r="H717" s="88"/>
      <c r="I717" s="88"/>
      <c r="J717" s="39"/>
      <c r="S717" s="39"/>
    </row>
    <row r="718" ht="14.25" customHeight="1">
      <c r="G718" s="88"/>
      <c r="H718" s="88"/>
      <c r="I718" s="88"/>
      <c r="J718" s="39"/>
      <c r="S718" s="39"/>
    </row>
    <row r="719" ht="14.25" customHeight="1">
      <c r="G719" s="88"/>
      <c r="H719" s="88"/>
      <c r="I719" s="88"/>
      <c r="J719" s="39"/>
      <c r="S719" s="39"/>
    </row>
    <row r="720" ht="14.25" customHeight="1">
      <c r="G720" s="88"/>
      <c r="H720" s="88"/>
      <c r="I720" s="88"/>
      <c r="J720" s="39"/>
      <c r="S720" s="39"/>
    </row>
    <row r="721" ht="14.25" customHeight="1">
      <c r="G721" s="88"/>
      <c r="H721" s="88"/>
      <c r="I721" s="88"/>
      <c r="J721" s="39"/>
      <c r="S721" s="39"/>
    </row>
    <row r="722" ht="14.25" customHeight="1">
      <c r="G722" s="88"/>
      <c r="H722" s="88"/>
      <c r="I722" s="88"/>
      <c r="J722" s="39"/>
      <c r="S722" s="39"/>
    </row>
    <row r="723" ht="14.25" customHeight="1">
      <c r="G723" s="88"/>
      <c r="H723" s="88"/>
      <c r="I723" s="88"/>
      <c r="J723" s="39"/>
      <c r="S723" s="39"/>
    </row>
    <row r="724" ht="14.25" customHeight="1">
      <c r="G724" s="88"/>
      <c r="H724" s="88"/>
      <c r="I724" s="88"/>
      <c r="J724" s="39"/>
      <c r="S724" s="39"/>
    </row>
    <row r="725" ht="14.25" customHeight="1">
      <c r="G725" s="88"/>
      <c r="H725" s="88"/>
      <c r="I725" s="88"/>
      <c r="J725" s="39"/>
      <c r="S725" s="39"/>
    </row>
    <row r="726" ht="14.25" customHeight="1">
      <c r="G726" s="88"/>
      <c r="H726" s="88"/>
      <c r="I726" s="88"/>
      <c r="J726" s="39"/>
      <c r="S726" s="39"/>
    </row>
    <row r="727" ht="14.25" customHeight="1">
      <c r="G727" s="88"/>
      <c r="H727" s="88"/>
      <c r="I727" s="88"/>
      <c r="J727" s="39"/>
      <c r="S727" s="39"/>
    </row>
    <row r="728" ht="14.25" customHeight="1">
      <c r="G728" s="88"/>
      <c r="H728" s="88"/>
      <c r="I728" s="88"/>
      <c r="J728" s="39"/>
      <c r="S728" s="39"/>
    </row>
    <row r="729" ht="14.25" customHeight="1">
      <c r="G729" s="88"/>
      <c r="H729" s="88"/>
      <c r="I729" s="88"/>
      <c r="J729" s="39"/>
      <c r="S729" s="39"/>
    </row>
    <row r="730" ht="14.25" customHeight="1">
      <c r="G730" s="88"/>
      <c r="H730" s="88"/>
      <c r="I730" s="88"/>
      <c r="J730" s="39"/>
      <c r="S730" s="39"/>
    </row>
    <row r="731" ht="14.25" customHeight="1">
      <c r="G731" s="88"/>
      <c r="H731" s="88"/>
      <c r="I731" s="88"/>
      <c r="J731" s="39"/>
      <c r="S731" s="39"/>
    </row>
    <row r="732" ht="14.25" customHeight="1">
      <c r="G732" s="88"/>
      <c r="H732" s="88"/>
      <c r="I732" s="88"/>
      <c r="J732" s="39"/>
      <c r="S732" s="39"/>
    </row>
    <row r="733" ht="14.25" customHeight="1">
      <c r="G733" s="88"/>
      <c r="H733" s="88"/>
      <c r="I733" s="88"/>
      <c r="J733" s="39"/>
      <c r="S733" s="39"/>
    </row>
    <row r="734" ht="14.25" customHeight="1">
      <c r="G734" s="88"/>
      <c r="H734" s="88"/>
      <c r="I734" s="88"/>
      <c r="J734" s="39"/>
      <c r="S734" s="39"/>
    </row>
    <row r="735" ht="14.25" customHeight="1">
      <c r="G735" s="88"/>
      <c r="H735" s="88"/>
      <c r="I735" s="88"/>
      <c r="J735" s="39"/>
      <c r="S735" s="39"/>
    </row>
    <row r="736" ht="14.25" customHeight="1">
      <c r="G736" s="88"/>
      <c r="H736" s="88"/>
      <c r="I736" s="88"/>
      <c r="J736" s="39"/>
      <c r="S736" s="39"/>
    </row>
    <row r="737" ht="14.25" customHeight="1">
      <c r="G737" s="88"/>
      <c r="H737" s="88"/>
      <c r="I737" s="88"/>
      <c r="J737" s="39"/>
      <c r="S737" s="39"/>
    </row>
    <row r="738" ht="14.25" customHeight="1">
      <c r="G738" s="88"/>
      <c r="H738" s="88"/>
      <c r="I738" s="88"/>
      <c r="J738" s="39"/>
      <c r="S738" s="39"/>
    </row>
    <row r="739" ht="14.25" customHeight="1">
      <c r="G739" s="88"/>
      <c r="H739" s="88"/>
      <c r="I739" s="88"/>
      <c r="J739" s="39"/>
      <c r="S739" s="39"/>
    </row>
    <row r="740" ht="14.25" customHeight="1">
      <c r="G740" s="88"/>
      <c r="H740" s="88"/>
      <c r="I740" s="88"/>
      <c r="J740" s="39"/>
      <c r="S740" s="39"/>
    </row>
    <row r="741" ht="14.25" customHeight="1">
      <c r="G741" s="88"/>
      <c r="H741" s="88"/>
      <c r="I741" s="88"/>
      <c r="J741" s="39"/>
      <c r="S741" s="39"/>
    </row>
    <row r="742" ht="14.25" customHeight="1">
      <c r="G742" s="88"/>
      <c r="H742" s="88"/>
      <c r="I742" s="88"/>
      <c r="J742" s="39"/>
      <c r="S742" s="39"/>
    </row>
    <row r="743" ht="14.25" customHeight="1">
      <c r="G743" s="88"/>
      <c r="H743" s="88"/>
      <c r="I743" s="88"/>
      <c r="J743" s="39"/>
      <c r="S743" s="39"/>
    </row>
    <row r="744" ht="14.25" customHeight="1">
      <c r="G744" s="88"/>
      <c r="H744" s="88"/>
      <c r="I744" s="88"/>
      <c r="J744" s="39"/>
      <c r="S744" s="39"/>
    </row>
    <row r="745" ht="14.25" customHeight="1">
      <c r="G745" s="88"/>
      <c r="H745" s="88"/>
      <c r="I745" s="88"/>
      <c r="J745" s="39"/>
      <c r="S745" s="39"/>
    </row>
    <row r="746" ht="14.25" customHeight="1">
      <c r="G746" s="88"/>
      <c r="H746" s="88"/>
      <c r="I746" s="88"/>
      <c r="J746" s="39"/>
      <c r="S746" s="39"/>
    </row>
    <row r="747" ht="14.25" customHeight="1">
      <c r="G747" s="88"/>
      <c r="H747" s="88"/>
      <c r="I747" s="88"/>
      <c r="J747" s="39"/>
      <c r="S747" s="39"/>
    </row>
    <row r="748" ht="14.25" customHeight="1">
      <c r="G748" s="88"/>
      <c r="H748" s="88"/>
      <c r="I748" s="88"/>
      <c r="J748" s="39"/>
      <c r="S748" s="39"/>
    </row>
    <row r="749" ht="14.25" customHeight="1">
      <c r="G749" s="88"/>
      <c r="H749" s="88"/>
      <c r="I749" s="88"/>
      <c r="J749" s="39"/>
      <c r="S749" s="39"/>
    </row>
    <row r="750" ht="14.25" customHeight="1">
      <c r="G750" s="88"/>
      <c r="H750" s="88"/>
      <c r="I750" s="88"/>
      <c r="J750" s="39"/>
      <c r="S750" s="39"/>
    </row>
    <row r="751" ht="14.25" customHeight="1">
      <c r="G751" s="88"/>
      <c r="H751" s="88"/>
      <c r="I751" s="88"/>
      <c r="J751" s="39"/>
      <c r="S751" s="39"/>
    </row>
    <row r="752" ht="14.25" customHeight="1">
      <c r="G752" s="88"/>
      <c r="H752" s="88"/>
      <c r="I752" s="88"/>
      <c r="J752" s="39"/>
      <c r="S752" s="39"/>
    </row>
    <row r="753" ht="14.25" customHeight="1">
      <c r="G753" s="88"/>
      <c r="H753" s="88"/>
      <c r="I753" s="88"/>
      <c r="J753" s="39"/>
      <c r="S753" s="39"/>
    </row>
    <row r="754" ht="14.25" customHeight="1">
      <c r="G754" s="88"/>
      <c r="H754" s="88"/>
      <c r="I754" s="88"/>
      <c r="J754" s="39"/>
      <c r="S754" s="39"/>
    </row>
    <row r="755" ht="14.25" customHeight="1">
      <c r="G755" s="88"/>
      <c r="H755" s="88"/>
      <c r="I755" s="88"/>
      <c r="J755" s="39"/>
      <c r="S755" s="39"/>
    </row>
    <row r="756" ht="14.25" customHeight="1">
      <c r="G756" s="88"/>
      <c r="H756" s="88"/>
      <c r="I756" s="88"/>
      <c r="J756" s="39"/>
      <c r="S756" s="39"/>
    </row>
    <row r="757" ht="14.25" customHeight="1">
      <c r="G757" s="88"/>
      <c r="H757" s="88"/>
      <c r="I757" s="88"/>
      <c r="J757" s="39"/>
      <c r="S757" s="39"/>
    </row>
    <row r="758" ht="14.25" customHeight="1">
      <c r="G758" s="88"/>
      <c r="H758" s="88"/>
      <c r="I758" s="88"/>
      <c r="J758" s="39"/>
      <c r="S758" s="39"/>
    </row>
    <row r="759" ht="14.25" customHeight="1">
      <c r="G759" s="88"/>
      <c r="H759" s="88"/>
      <c r="I759" s="88"/>
      <c r="J759" s="39"/>
      <c r="S759" s="39"/>
    </row>
    <row r="760" ht="14.25" customHeight="1">
      <c r="G760" s="88"/>
      <c r="H760" s="88"/>
      <c r="I760" s="88"/>
      <c r="J760" s="39"/>
      <c r="S760" s="39"/>
    </row>
    <row r="761" ht="14.25" customHeight="1">
      <c r="G761" s="88"/>
      <c r="H761" s="88"/>
      <c r="I761" s="88"/>
      <c r="J761" s="39"/>
      <c r="S761" s="39"/>
    </row>
    <row r="762" ht="14.25" customHeight="1">
      <c r="G762" s="88"/>
      <c r="H762" s="88"/>
      <c r="I762" s="88"/>
      <c r="J762" s="39"/>
      <c r="S762" s="39"/>
    </row>
    <row r="763" ht="14.25" customHeight="1">
      <c r="G763" s="88"/>
      <c r="H763" s="88"/>
      <c r="I763" s="88"/>
      <c r="J763" s="39"/>
      <c r="S763" s="39"/>
    </row>
    <row r="764" ht="14.25" customHeight="1">
      <c r="G764" s="88"/>
      <c r="H764" s="88"/>
      <c r="I764" s="88"/>
      <c r="J764" s="39"/>
      <c r="S764" s="39"/>
    </row>
    <row r="765" ht="14.25" customHeight="1">
      <c r="G765" s="88"/>
      <c r="H765" s="88"/>
      <c r="I765" s="88"/>
      <c r="J765" s="39"/>
      <c r="S765" s="39"/>
    </row>
    <row r="766" ht="14.25" customHeight="1">
      <c r="G766" s="88"/>
      <c r="H766" s="88"/>
      <c r="I766" s="88"/>
      <c r="J766" s="39"/>
      <c r="S766" s="39"/>
    </row>
    <row r="767" ht="14.25" customHeight="1">
      <c r="G767" s="88"/>
      <c r="H767" s="88"/>
      <c r="I767" s="88"/>
      <c r="J767" s="39"/>
      <c r="S767" s="39"/>
    </row>
    <row r="768" ht="14.25" customHeight="1">
      <c r="G768" s="88"/>
      <c r="H768" s="88"/>
      <c r="I768" s="88"/>
      <c r="J768" s="39"/>
      <c r="S768" s="39"/>
    </row>
    <row r="769" ht="14.25" customHeight="1">
      <c r="G769" s="88"/>
      <c r="H769" s="88"/>
      <c r="I769" s="88"/>
      <c r="J769" s="39"/>
      <c r="S769" s="39"/>
    </row>
    <row r="770" ht="14.25" customHeight="1">
      <c r="G770" s="88"/>
      <c r="H770" s="88"/>
      <c r="I770" s="88"/>
      <c r="J770" s="39"/>
      <c r="S770" s="39"/>
    </row>
    <row r="771" ht="14.25" customHeight="1">
      <c r="G771" s="88"/>
      <c r="H771" s="88"/>
      <c r="I771" s="88"/>
      <c r="J771" s="39"/>
      <c r="S771" s="39"/>
    </row>
    <row r="772" ht="14.25" customHeight="1">
      <c r="G772" s="88"/>
      <c r="H772" s="88"/>
      <c r="I772" s="88"/>
      <c r="J772" s="39"/>
      <c r="S772" s="39"/>
    </row>
    <row r="773" ht="14.25" customHeight="1">
      <c r="G773" s="88"/>
      <c r="H773" s="88"/>
      <c r="I773" s="88"/>
      <c r="J773" s="39"/>
      <c r="S773" s="39"/>
    </row>
    <row r="774" ht="14.25" customHeight="1">
      <c r="G774" s="88"/>
      <c r="H774" s="88"/>
      <c r="I774" s="88"/>
      <c r="J774" s="39"/>
      <c r="S774" s="39"/>
    </row>
    <row r="775" ht="14.25" customHeight="1">
      <c r="G775" s="88"/>
      <c r="H775" s="88"/>
      <c r="I775" s="88"/>
      <c r="J775" s="39"/>
      <c r="S775" s="39"/>
    </row>
    <row r="776" ht="14.25" customHeight="1">
      <c r="G776" s="88"/>
      <c r="H776" s="88"/>
      <c r="I776" s="88"/>
      <c r="J776" s="39"/>
      <c r="S776" s="39"/>
    </row>
    <row r="777" ht="14.25" customHeight="1">
      <c r="G777" s="88"/>
      <c r="H777" s="88"/>
      <c r="I777" s="88"/>
      <c r="J777" s="39"/>
      <c r="S777" s="39"/>
    </row>
    <row r="778" ht="14.25" customHeight="1">
      <c r="G778" s="88"/>
      <c r="H778" s="88"/>
      <c r="I778" s="88"/>
      <c r="J778" s="39"/>
      <c r="S778" s="39"/>
    </row>
    <row r="779" ht="14.25" customHeight="1">
      <c r="G779" s="88"/>
      <c r="H779" s="88"/>
      <c r="I779" s="88"/>
      <c r="J779" s="39"/>
      <c r="S779" s="39"/>
    </row>
    <row r="780" ht="14.25" customHeight="1">
      <c r="G780" s="88"/>
      <c r="H780" s="88"/>
      <c r="I780" s="88"/>
      <c r="J780" s="39"/>
      <c r="S780" s="39"/>
    </row>
    <row r="781" ht="14.25" customHeight="1">
      <c r="G781" s="88"/>
      <c r="H781" s="88"/>
      <c r="I781" s="88"/>
      <c r="J781" s="39"/>
      <c r="S781" s="39"/>
    </row>
    <row r="782" ht="14.25" customHeight="1">
      <c r="G782" s="88"/>
      <c r="H782" s="88"/>
      <c r="I782" s="88"/>
      <c r="J782" s="39"/>
      <c r="S782" s="39"/>
    </row>
    <row r="783" ht="14.25" customHeight="1">
      <c r="G783" s="88"/>
      <c r="H783" s="88"/>
      <c r="I783" s="88"/>
      <c r="J783" s="39"/>
      <c r="S783" s="39"/>
    </row>
    <row r="784" ht="14.25" customHeight="1">
      <c r="G784" s="88"/>
      <c r="H784" s="88"/>
      <c r="I784" s="88"/>
      <c r="J784" s="39"/>
      <c r="S784" s="39"/>
    </row>
    <row r="785" ht="14.25" customHeight="1">
      <c r="G785" s="88"/>
      <c r="H785" s="88"/>
      <c r="I785" s="88"/>
      <c r="J785" s="39"/>
      <c r="S785" s="39"/>
    </row>
    <row r="786" ht="14.25" customHeight="1">
      <c r="G786" s="88"/>
      <c r="H786" s="88"/>
      <c r="I786" s="88"/>
      <c r="J786" s="39"/>
      <c r="S786" s="39"/>
    </row>
    <row r="787" ht="14.25" customHeight="1">
      <c r="G787" s="88"/>
      <c r="H787" s="88"/>
      <c r="I787" s="88"/>
      <c r="J787" s="39"/>
      <c r="S787" s="39"/>
    </row>
    <row r="788" ht="14.25" customHeight="1">
      <c r="G788" s="88"/>
      <c r="H788" s="88"/>
      <c r="I788" s="88"/>
      <c r="J788" s="39"/>
      <c r="S788" s="39"/>
    </row>
    <row r="789" ht="14.25" customHeight="1">
      <c r="G789" s="88"/>
      <c r="H789" s="88"/>
      <c r="I789" s="88"/>
      <c r="J789" s="39"/>
      <c r="S789" s="39"/>
    </row>
    <row r="790" ht="14.25" customHeight="1">
      <c r="G790" s="88"/>
      <c r="H790" s="88"/>
      <c r="I790" s="88"/>
      <c r="J790" s="39"/>
      <c r="S790" s="39"/>
    </row>
    <row r="791" ht="14.25" customHeight="1">
      <c r="G791" s="88"/>
      <c r="H791" s="88"/>
      <c r="I791" s="88"/>
      <c r="J791" s="39"/>
      <c r="S791" s="39"/>
    </row>
    <row r="792" ht="14.25" customHeight="1">
      <c r="G792" s="88"/>
      <c r="H792" s="88"/>
      <c r="I792" s="88"/>
      <c r="J792" s="39"/>
      <c r="S792" s="39"/>
    </row>
    <row r="793" ht="14.25" customHeight="1">
      <c r="G793" s="88"/>
      <c r="H793" s="88"/>
      <c r="I793" s="88"/>
      <c r="J793" s="39"/>
      <c r="S793" s="39"/>
    </row>
    <row r="794" ht="14.25" customHeight="1">
      <c r="G794" s="88"/>
      <c r="H794" s="88"/>
      <c r="I794" s="88"/>
      <c r="J794" s="39"/>
      <c r="S794" s="39"/>
    </row>
    <row r="795" ht="14.25" customHeight="1">
      <c r="G795" s="88"/>
      <c r="H795" s="88"/>
      <c r="I795" s="88"/>
      <c r="J795" s="39"/>
      <c r="S795" s="39"/>
    </row>
    <row r="796" ht="14.25" customHeight="1">
      <c r="G796" s="88"/>
      <c r="H796" s="88"/>
      <c r="I796" s="88"/>
      <c r="J796" s="39"/>
      <c r="S796" s="39"/>
    </row>
    <row r="797" ht="14.25" customHeight="1">
      <c r="G797" s="88"/>
      <c r="H797" s="88"/>
      <c r="I797" s="88"/>
      <c r="J797" s="39"/>
      <c r="S797" s="39"/>
    </row>
    <row r="798" ht="14.25" customHeight="1">
      <c r="G798" s="88"/>
      <c r="H798" s="88"/>
      <c r="I798" s="88"/>
      <c r="J798" s="39"/>
      <c r="S798" s="39"/>
    </row>
    <row r="799" ht="14.25" customHeight="1">
      <c r="G799" s="88"/>
      <c r="H799" s="88"/>
      <c r="I799" s="88"/>
      <c r="J799" s="39"/>
      <c r="S799" s="39"/>
    </row>
    <row r="800" ht="14.25" customHeight="1">
      <c r="G800" s="88"/>
      <c r="H800" s="88"/>
      <c r="I800" s="88"/>
      <c r="J800" s="39"/>
      <c r="S800" s="39"/>
    </row>
    <row r="801" ht="14.25" customHeight="1">
      <c r="G801" s="88"/>
      <c r="H801" s="88"/>
      <c r="I801" s="88"/>
      <c r="J801" s="39"/>
      <c r="S801" s="39"/>
    </row>
    <row r="802" ht="14.25" customHeight="1">
      <c r="G802" s="88"/>
      <c r="H802" s="88"/>
      <c r="I802" s="88"/>
      <c r="J802" s="39"/>
      <c r="S802" s="39"/>
    </row>
    <row r="803" ht="14.25" customHeight="1">
      <c r="G803" s="88"/>
      <c r="H803" s="88"/>
      <c r="I803" s="88"/>
      <c r="J803" s="39"/>
      <c r="S803" s="39"/>
    </row>
    <row r="804" ht="14.25" customHeight="1">
      <c r="G804" s="88"/>
      <c r="H804" s="88"/>
      <c r="I804" s="88"/>
      <c r="J804" s="39"/>
      <c r="S804" s="39"/>
    </row>
    <row r="805" ht="14.25" customHeight="1">
      <c r="G805" s="88"/>
      <c r="H805" s="88"/>
      <c r="I805" s="88"/>
      <c r="J805" s="39"/>
      <c r="S805" s="39"/>
    </row>
    <row r="806" ht="14.25" customHeight="1">
      <c r="G806" s="88"/>
      <c r="H806" s="88"/>
      <c r="I806" s="88"/>
      <c r="J806" s="39"/>
      <c r="S806" s="39"/>
    </row>
    <row r="807" ht="14.25" customHeight="1">
      <c r="G807" s="88"/>
      <c r="H807" s="88"/>
      <c r="I807" s="88"/>
      <c r="J807" s="39"/>
      <c r="S807" s="39"/>
    </row>
    <row r="808" ht="14.25" customHeight="1">
      <c r="G808" s="88"/>
      <c r="H808" s="88"/>
      <c r="I808" s="88"/>
      <c r="J808" s="39"/>
      <c r="S808" s="39"/>
    </row>
    <row r="809" ht="14.25" customHeight="1">
      <c r="G809" s="88"/>
      <c r="H809" s="88"/>
      <c r="I809" s="88"/>
      <c r="J809" s="39"/>
      <c r="S809" s="39"/>
    </row>
    <row r="810" ht="14.25" customHeight="1">
      <c r="G810" s="88"/>
      <c r="H810" s="88"/>
      <c r="I810" s="88"/>
      <c r="J810" s="39"/>
      <c r="S810" s="39"/>
    </row>
    <row r="811" ht="14.25" customHeight="1">
      <c r="G811" s="88"/>
      <c r="H811" s="88"/>
      <c r="I811" s="88"/>
      <c r="J811" s="39"/>
      <c r="S811" s="39"/>
    </row>
    <row r="812" ht="14.25" customHeight="1">
      <c r="G812" s="88"/>
      <c r="H812" s="88"/>
      <c r="I812" s="88"/>
      <c r="J812" s="39"/>
      <c r="S812" s="39"/>
    </row>
    <row r="813" ht="14.25" customHeight="1">
      <c r="G813" s="88"/>
      <c r="H813" s="88"/>
      <c r="I813" s="88"/>
      <c r="J813" s="39"/>
      <c r="S813" s="39"/>
    </row>
    <row r="814" ht="14.25" customHeight="1">
      <c r="G814" s="88"/>
      <c r="H814" s="88"/>
      <c r="I814" s="88"/>
      <c r="J814" s="39"/>
      <c r="S814" s="39"/>
    </row>
    <row r="815" ht="14.25" customHeight="1">
      <c r="G815" s="88"/>
      <c r="H815" s="88"/>
      <c r="I815" s="88"/>
      <c r="J815" s="39"/>
      <c r="S815" s="39"/>
    </row>
    <row r="816" ht="14.25" customHeight="1">
      <c r="G816" s="88"/>
      <c r="H816" s="88"/>
      <c r="I816" s="88"/>
      <c r="J816" s="39"/>
      <c r="S816" s="39"/>
    </row>
    <row r="817" ht="14.25" customHeight="1">
      <c r="G817" s="88"/>
      <c r="H817" s="88"/>
      <c r="I817" s="88"/>
      <c r="J817" s="39"/>
      <c r="S817" s="39"/>
    </row>
    <row r="818" ht="14.25" customHeight="1">
      <c r="G818" s="88"/>
      <c r="H818" s="88"/>
      <c r="I818" s="88"/>
      <c r="J818" s="39"/>
      <c r="S818" s="39"/>
    </row>
    <row r="819" ht="14.25" customHeight="1">
      <c r="G819" s="88"/>
      <c r="H819" s="88"/>
      <c r="I819" s="88"/>
      <c r="J819" s="39"/>
      <c r="S819" s="39"/>
    </row>
    <row r="820" ht="14.25" customHeight="1">
      <c r="G820" s="88"/>
      <c r="H820" s="88"/>
      <c r="I820" s="88"/>
      <c r="J820" s="39"/>
      <c r="S820" s="39"/>
    </row>
    <row r="821" ht="14.25" customHeight="1">
      <c r="G821" s="88"/>
      <c r="H821" s="88"/>
      <c r="I821" s="88"/>
      <c r="J821" s="39"/>
      <c r="S821" s="39"/>
    </row>
    <row r="822" ht="14.25" customHeight="1">
      <c r="G822" s="88"/>
      <c r="H822" s="88"/>
      <c r="I822" s="88"/>
      <c r="J822" s="39"/>
      <c r="S822" s="39"/>
    </row>
    <row r="823" ht="14.25" customHeight="1">
      <c r="G823" s="88"/>
      <c r="H823" s="88"/>
      <c r="I823" s="88"/>
      <c r="J823" s="39"/>
      <c r="S823" s="39"/>
    </row>
    <row r="824" ht="14.25" customHeight="1">
      <c r="G824" s="88"/>
      <c r="H824" s="88"/>
      <c r="I824" s="88"/>
      <c r="J824" s="39"/>
      <c r="S824" s="39"/>
    </row>
    <row r="825" ht="14.25" customHeight="1">
      <c r="G825" s="88"/>
      <c r="H825" s="88"/>
      <c r="I825" s="88"/>
      <c r="J825" s="39"/>
      <c r="S825" s="39"/>
    </row>
    <row r="826" ht="14.25" customHeight="1">
      <c r="G826" s="88"/>
      <c r="H826" s="88"/>
      <c r="I826" s="88"/>
      <c r="J826" s="39"/>
      <c r="S826" s="39"/>
    </row>
    <row r="827" ht="14.25" customHeight="1">
      <c r="G827" s="88"/>
      <c r="H827" s="88"/>
      <c r="I827" s="88"/>
      <c r="J827" s="39"/>
      <c r="S827" s="39"/>
    </row>
    <row r="828" ht="14.25" customHeight="1">
      <c r="G828" s="88"/>
      <c r="H828" s="88"/>
      <c r="I828" s="88"/>
      <c r="J828" s="39"/>
      <c r="S828" s="39"/>
    </row>
    <row r="829" ht="14.25" customHeight="1">
      <c r="G829" s="88"/>
      <c r="H829" s="88"/>
      <c r="I829" s="88"/>
      <c r="J829" s="39"/>
      <c r="S829" s="39"/>
    </row>
    <row r="830" ht="14.25" customHeight="1">
      <c r="G830" s="88"/>
      <c r="H830" s="88"/>
      <c r="I830" s="88"/>
      <c r="J830" s="39"/>
      <c r="S830" s="39"/>
    </row>
    <row r="831" ht="14.25" customHeight="1">
      <c r="G831" s="88"/>
      <c r="H831" s="88"/>
      <c r="I831" s="88"/>
      <c r="J831" s="39"/>
      <c r="S831" s="39"/>
    </row>
    <row r="832" ht="14.25" customHeight="1">
      <c r="G832" s="88"/>
      <c r="H832" s="88"/>
      <c r="I832" s="88"/>
      <c r="J832" s="39"/>
      <c r="S832" s="39"/>
    </row>
    <row r="833" ht="14.25" customHeight="1">
      <c r="G833" s="88"/>
      <c r="H833" s="88"/>
      <c r="I833" s="88"/>
      <c r="J833" s="39"/>
      <c r="S833" s="39"/>
    </row>
    <row r="834" ht="14.25" customHeight="1">
      <c r="G834" s="88"/>
      <c r="H834" s="88"/>
      <c r="I834" s="88"/>
      <c r="J834" s="39"/>
      <c r="S834" s="39"/>
    </row>
    <row r="835" ht="14.25" customHeight="1">
      <c r="G835" s="88"/>
      <c r="H835" s="88"/>
      <c r="I835" s="88"/>
      <c r="J835" s="39"/>
      <c r="S835" s="39"/>
    </row>
    <row r="836" ht="14.25" customHeight="1">
      <c r="G836" s="88"/>
      <c r="H836" s="88"/>
      <c r="I836" s="88"/>
      <c r="J836" s="39"/>
      <c r="S836" s="39"/>
    </row>
    <row r="837" ht="14.25" customHeight="1">
      <c r="G837" s="88"/>
      <c r="H837" s="88"/>
      <c r="I837" s="88"/>
      <c r="J837" s="39"/>
      <c r="S837" s="39"/>
    </row>
    <row r="838" ht="14.25" customHeight="1">
      <c r="G838" s="88"/>
      <c r="H838" s="88"/>
      <c r="I838" s="88"/>
      <c r="J838" s="39"/>
      <c r="S838" s="39"/>
    </row>
    <row r="839" ht="14.25" customHeight="1">
      <c r="G839" s="88"/>
      <c r="H839" s="88"/>
      <c r="I839" s="88"/>
      <c r="J839" s="39"/>
      <c r="S839" s="39"/>
    </row>
    <row r="840" ht="14.25" customHeight="1">
      <c r="G840" s="88"/>
      <c r="H840" s="88"/>
      <c r="I840" s="88"/>
      <c r="J840" s="39"/>
      <c r="S840" s="39"/>
    </row>
    <row r="841" ht="14.25" customHeight="1">
      <c r="G841" s="88"/>
      <c r="H841" s="88"/>
      <c r="I841" s="88"/>
      <c r="J841" s="39"/>
      <c r="S841" s="39"/>
    </row>
    <row r="842" ht="14.25" customHeight="1">
      <c r="G842" s="88"/>
      <c r="H842" s="88"/>
      <c r="I842" s="88"/>
      <c r="J842" s="39"/>
      <c r="S842" s="39"/>
    </row>
    <row r="843" ht="14.25" customHeight="1">
      <c r="G843" s="88"/>
      <c r="H843" s="88"/>
      <c r="I843" s="88"/>
      <c r="J843" s="39"/>
      <c r="S843" s="39"/>
    </row>
    <row r="844" ht="14.25" customHeight="1">
      <c r="G844" s="88"/>
      <c r="H844" s="88"/>
      <c r="I844" s="88"/>
      <c r="J844" s="39"/>
      <c r="S844" s="39"/>
    </row>
    <row r="845" ht="14.25" customHeight="1">
      <c r="G845" s="88"/>
      <c r="H845" s="88"/>
      <c r="I845" s="88"/>
      <c r="J845" s="39"/>
      <c r="S845" s="39"/>
    </row>
    <row r="846" ht="14.25" customHeight="1">
      <c r="G846" s="88"/>
      <c r="H846" s="88"/>
      <c r="I846" s="88"/>
      <c r="J846" s="39"/>
      <c r="S846" s="39"/>
    </row>
    <row r="847" ht="14.25" customHeight="1">
      <c r="G847" s="88"/>
      <c r="H847" s="88"/>
      <c r="I847" s="88"/>
      <c r="J847" s="39"/>
      <c r="S847" s="39"/>
    </row>
    <row r="848" ht="14.25" customHeight="1">
      <c r="G848" s="88"/>
      <c r="H848" s="88"/>
      <c r="I848" s="88"/>
      <c r="J848" s="39"/>
      <c r="S848" s="39"/>
    </row>
    <row r="849" ht="14.25" customHeight="1">
      <c r="G849" s="88"/>
      <c r="H849" s="88"/>
      <c r="I849" s="88"/>
      <c r="J849" s="39"/>
      <c r="S849" s="39"/>
    </row>
    <row r="850" ht="14.25" customHeight="1">
      <c r="G850" s="88"/>
      <c r="H850" s="88"/>
      <c r="I850" s="88"/>
      <c r="J850" s="39"/>
      <c r="S850" s="39"/>
    </row>
    <row r="851" ht="14.25" customHeight="1">
      <c r="G851" s="88"/>
      <c r="H851" s="88"/>
      <c r="I851" s="88"/>
      <c r="J851" s="39"/>
      <c r="S851" s="39"/>
    </row>
    <row r="852" ht="14.25" customHeight="1">
      <c r="G852" s="88"/>
      <c r="H852" s="88"/>
      <c r="I852" s="88"/>
      <c r="J852" s="39"/>
      <c r="S852" s="39"/>
    </row>
    <row r="853" ht="14.25" customHeight="1">
      <c r="G853" s="88"/>
      <c r="H853" s="88"/>
      <c r="I853" s="88"/>
      <c r="J853" s="39"/>
      <c r="S853" s="39"/>
    </row>
    <row r="854" ht="14.25" customHeight="1">
      <c r="G854" s="88"/>
      <c r="H854" s="88"/>
      <c r="I854" s="88"/>
      <c r="J854" s="39"/>
      <c r="S854" s="39"/>
    </row>
    <row r="855" ht="14.25" customHeight="1">
      <c r="G855" s="88"/>
      <c r="H855" s="88"/>
      <c r="I855" s="88"/>
      <c r="J855" s="39"/>
      <c r="S855" s="39"/>
    </row>
    <row r="856" ht="14.25" customHeight="1">
      <c r="G856" s="88"/>
      <c r="H856" s="88"/>
      <c r="I856" s="88"/>
      <c r="J856" s="39"/>
      <c r="S856" s="39"/>
    </row>
    <row r="857" ht="14.25" customHeight="1">
      <c r="G857" s="88"/>
      <c r="H857" s="88"/>
      <c r="I857" s="88"/>
      <c r="J857" s="39"/>
      <c r="S857" s="39"/>
    </row>
    <row r="858" ht="14.25" customHeight="1">
      <c r="G858" s="88"/>
      <c r="H858" s="88"/>
      <c r="I858" s="88"/>
      <c r="J858" s="39"/>
      <c r="S858" s="39"/>
    </row>
    <row r="859" ht="14.25" customHeight="1">
      <c r="G859" s="88"/>
      <c r="H859" s="88"/>
      <c r="I859" s="88"/>
      <c r="J859" s="39"/>
      <c r="S859" s="39"/>
    </row>
    <row r="860" ht="14.25" customHeight="1">
      <c r="G860" s="88"/>
      <c r="H860" s="88"/>
      <c r="I860" s="88"/>
      <c r="J860" s="39"/>
      <c r="S860" s="39"/>
    </row>
    <row r="861" ht="14.25" customHeight="1">
      <c r="G861" s="88"/>
      <c r="H861" s="88"/>
      <c r="I861" s="88"/>
      <c r="J861" s="39"/>
      <c r="S861" s="39"/>
    </row>
    <row r="862" ht="14.25" customHeight="1">
      <c r="G862" s="88"/>
      <c r="H862" s="88"/>
      <c r="I862" s="88"/>
      <c r="J862" s="39"/>
      <c r="S862" s="39"/>
    </row>
    <row r="863" ht="14.25" customHeight="1">
      <c r="G863" s="88"/>
      <c r="H863" s="88"/>
      <c r="I863" s="88"/>
      <c r="J863" s="39"/>
      <c r="S863" s="39"/>
    </row>
    <row r="864" ht="14.25" customHeight="1">
      <c r="G864" s="88"/>
      <c r="H864" s="88"/>
      <c r="I864" s="88"/>
      <c r="J864" s="39"/>
      <c r="S864" s="39"/>
    </row>
    <row r="865" ht="14.25" customHeight="1">
      <c r="G865" s="88"/>
      <c r="H865" s="88"/>
      <c r="I865" s="88"/>
      <c r="J865" s="39"/>
      <c r="S865" s="39"/>
    </row>
    <row r="866" ht="14.25" customHeight="1">
      <c r="G866" s="88"/>
      <c r="H866" s="88"/>
      <c r="I866" s="88"/>
      <c r="J866" s="39"/>
      <c r="S866" s="39"/>
    </row>
    <row r="867" ht="14.25" customHeight="1">
      <c r="G867" s="88"/>
      <c r="H867" s="88"/>
      <c r="I867" s="88"/>
      <c r="J867" s="39"/>
      <c r="S867" s="39"/>
    </row>
    <row r="868" ht="14.25" customHeight="1">
      <c r="G868" s="88"/>
      <c r="H868" s="88"/>
      <c r="I868" s="88"/>
      <c r="J868" s="39"/>
      <c r="S868" s="39"/>
    </row>
    <row r="869" ht="14.25" customHeight="1">
      <c r="G869" s="88"/>
      <c r="H869" s="88"/>
      <c r="I869" s="88"/>
      <c r="J869" s="39"/>
      <c r="S869" s="39"/>
    </row>
    <row r="870" ht="14.25" customHeight="1">
      <c r="G870" s="88"/>
      <c r="H870" s="88"/>
      <c r="I870" s="88"/>
      <c r="J870" s="39"/>
      <c r="S870" s="39"/>
    </row>
    <row r="871" ht="14.25" customHeight="1">
      <c r="G871" s="88"/>
      <c r="H871" s="88"/>
      <c r="I871" s="88"/>
      <c r="J871" s="39"/>
      <c r="S871" s="39"/>
    </row>
    <row r="872" ht="14.25" customHeight="1">
      <c r="G872" s="88"/>
      <c r="H872" s="88"/>
      <c r="I872" s="88"/>
      <c r="J872" s="39"/>
      <c r="S872" s="39"/>
    </row>
    <row r="873" ht="14.25" customHeight="1">
      <c r="G873" s="88"/>
      <c r="H873" s="88"/>
      <c r="I873" s="88"/>
      <c r="J873" s="39"/>
      <c r="S873" s="39"/>
    </row>
    <row r="874" ht="14.25" customHeight="1">
      <c r="G874" s="88"/>
      <c r="H874" s="88"/>
      <c r="I874" s="88"/>
      <c r="J874" s="39"/>
      <c r="S874" s="39"/>
    </row>
    <row r="875" ht="14.25" customHeight="1">
      <c r="G875" s="88"/>
      <c r="H875" s="88"/>
      <c r="I875" s="88"/>
      <c r="J875" s="39"/>
      <c r="S875" s="39"/>
    </row>
    <row r="876" ht="14.25" customHeight="1">
      <c r="G876" s="88"/>
      <c r="H876" s="88"/>
      <c r="I876" s="88"/>
      <c r="J876" s="39"/>
      <c r="S876" s="39"/>
    </row>
    <row r="877" ht="14.25" customHeight="1">
      <c r="G877" s="88"/>
      <c r="H877" s="88"/>
      <c r="I877" s="88"/>
      <c r="J877" s="39"/>
      <c r="S877" s="39"/>
    </row>
    <row r="878" ht="14.25" customHeight="1">
      <c r="G878" s="88"/>
      <c r="H878" s="88"/>
      <c r="I878" s="88"/>
      <c r="J878" s="39"/>
      <c r="S878" s="39"/>
    </row>
    <row r="879" ht="14.25" customHeight="1">
      <c r="G879" s="88"/>
      <c r="H879" s="88"/>
      <c r="I879" s="88"/>
      <c r="J879" s="39"/>
      <c r="S879" s="39"/>
    </row>
    <row r="880" ht="14.25" customHeight="1">
      <c r="G880" s="88"/>
      <c r="H880" s="88"/>
      <c r="I880" s="88"/>
      <c r="J880" s="39"/>
      <c r="S880" s="39"/>
    </row>
    <row r="881" ht="14.25" customHeight="1">
      <c r="G881" s="88"/>
      <c r="H881" s="88"/>
      <c r="I881" s="88"/>
      <c r="J881" s="39"/>
      <c r="S881" s="39"/>
    </row>
    <row r="882" ht="14.25" customHeight="1">
      <c r="G882" s="88"/>
      <c r="H882" s="88"/>
      <c r="I882" s="88"/>
      <c r="J882" s="39"/>
      <c r="S882" s="39"/>
    </row>
    <row r="883" ht="14.25" customHeight="1">
      <c r="G883" s="88"/>
      <c r="H883" s="88"/>
      <c r="I883" s="88"/>
      <c r="J883" s="39"/>
      <c r="S883" s="39"/>
    </row>
    <row r="884" ht="14.25" customHeight="1">
      <c r="G884" s="88"/>
      <c r="H884" s="88"/>
      <c r="I884" s="88"/>
      <c r="J884" s="39"/>
      <c r="S884" s="39"/>
    </row>
    <row r="885" ht="14.25" customHeight="1">
      <c r="G885" s="88"/>
      <c r="H885" s="88"/>
      <c r="I885" s="88"/>
      <c r="J885" s="39"/>
      <c r="S885" s="39"/>
    </row>
    <row r="886" ht="14.25" customHeight="1">
      <c r="G886" s="88"/>
      <c r="H886" s="88"/>
      <c r="I886" s="88"/>
      <c r="J886" s="39"/>
      <c r="S886" s="39"/>
    </row>
    <row r="887" ht="14.25" customHeight="1">
      <c r="G887" s="88"/>
      <c r="H887" s="88"/>
      <c r="I887" s="88"/>
      <c r="J887" s="39"/>
      <c r="S887" s="39"/>
    </row>
    <row r="888" ht="14.25" customHeight="1">
      <c r="G888" s="88"/>
      <c r="H888" s="88"/>
      <c r="I888" s="88"/>
      <c r="J888" s="39"/>
      <c r="S888" s="39"/>
    </row>
    <row r="889" ht="14.25" customHeight="1">
      <c r="G889" s="88"/>
      <c r="H889" s="88"/>
      <c r="I889" s="88"/>
      <c r="J889" s="39"/>
      <c r="S889" s="39"/>
    </row>
    <row r="890" ht="14.25" customHeight="1">
      <c r="G890" s="88"/>
      <c r="H890" s="88"/>
      <c r="I890" s="88"/>
      <c r="J890" s="39"/>
      <c r="S890" s="39"/>
    </row>
    <row r="891" ht="14.25" customHeight="1">
      <c r="G891" s="88"/>
      <c r="H891" s="88"/>
      <c r="I891" s="88"/>
      <c r="J891" s="39"/>
      <c r="S891" s="39"/>
    </row>
    <row r="892" ht="14.25" customHeight="1">
      <c r="G892" s="88"/>
      <c r="H892" s="88"/>
      <c r="I892" s="88"/>
      <c r="J892" s="39"/>
      <c r="S892" s="39"/>
    </row>
    <row r="893" ht="14.25" customHeight="1">
      <c r="G893" s="88"/>
      <c r="H893" s="88"/>
      <c r="I893" s="88"/>
      <c r="J893" s="39"/>
      <c r="S893" s="39"/>
    </row>
    <row r="894" ht="14.25" customHeight="1">
      <c r="G894" s="88"/>
      <c r="H894" s="88"/>
      <c r="I894" s="88"/>
      <c r="J894" s="39"/>
      <c r="S894" s="39"/>
    </row>
    <row r="895" ht="14.25" customHeight="1">
      <c r="G895" s="88"/>
      <c r="H895" s="88"/>
      <c r="I895" s="88"/>
      <c r="J895" s="39"/>
      <c r="S895" s="39"/>
    </row>
    <row r="896" ht="14.25" customHeight="1">
      <c r="G896" s="88"/>
      <c r="H896" s="88"/>
      <c r="I896" s="88"/>
      <c r="J896" s="39"/>
      <c r="S896" s="39"/>
    </row>
    <row r="897" ht="14.25" customHeight="1">
      <c r="G897" s="88"/>
      <c r="H897" s="88"/>
      <c r="I897" s="88"/>
      <c r="J897" s="39"/>
      <c r="S897" s="39"/>
    </row>
    <row r="898" ht="14.25" customHeight="1">
      <c r="G898" s="88"/>
      <c r="H898" s="88"/>
      <c r="I898" s="88"/>
      <c r="J898" s="39"/>
      <c r="S898" s="39"/>
    </row>
    <row r="899" ht="14.25" customHeight="1">
      <c r="G899" s="88"/>
      <c r="H899" s="88"/>
      <c r="I899" s="88"/>
      <c r="J899" s="39"/>
      <c r="S899" s="39"/>
    </row>
    <row r="900" ht="14.25" customHeight="1">
      <c r="G900" s="88"/>
      <c r="H900" s="88"/>
      <c r="I900" s="88"/>
      <c r="J900" s="39"/>
      <c r="S900" s="39"/>
    </row>
    <row r="901" ht="14.25" customHeight="1">
      <c r="G901" s="88"/>
      <c r="H901" s="88"/>
      <c r="I901" s="88"/>
      <c r="J901" s="39"/>
      <c r="S901" s="39"/>
    </row>
    <row r="902" ht="14.25" customHeight="1">
      <c r="G902" s="88"/>
      <c r="H902" s="88"/>
      <c r="I902" s="88"/>
      <c r="J902" s="39"/>
      <c r="S902" s="39"/>
    </row>
    <row r="903" ht="14.25" customHeight="1">
      <c r="G903" s="88"/>
      <c r="H903" s="88"/>
      <c r="I903" s="88"/>
      <c r="J903" s="39"/>
      <c r="S903" s="39"/>
    </row>
    <row r="904" ht="14.25" customHeight="1">
      <c r="G904" s="88"/>
      <c r="H904" s="88"/>
      <c r="I904" s="88"/>
      <c r="J904" s="39"/>
      <c r="S904" s="39"/>
    </row>
    <row r="905" ht="14.25" customHeight="1">
      <c r="G905" s="88"/>
      <c r="H905" s="88"/>
      <c r="I905" s="88"/>
      <c r="J905" s="39"/>
      <c r="S905" s="39"/>
    </row>
    <row r="906" ht="14.25" customHeight="1">
      <c r="G906" s="88"/>
      <c r="H906" s="88"/>
      <c r="I906" s="88"/>
      <c r="J906" s="39"/>
      <c r="S906" s="39"/>
    </row>
    <row r="907" ht="14.25" customHeight="1">
      <c r="G907" s="88"/>
      <c r="H907" s="88"/>
      <c r="I907" s="88"/>
      <c r="J907" s="39"/>
      <c r="S907" s="39"/>
    </row>
    <row r="908" ht="14.25" customHeight="1">
      <c r="G908" s="88"/>
      <c r="H908" s="88"/>
      <c r="I908" s="88"/>
      <c r="J908" s="39"/>
      <c r="S908" s="39"/>
    </row>
    <row r="909" ht="14.25" customHeight="1">
      <c r="G909" s="88"/>
      <c r="H909" s="88"/>
      <c r="I909" s="88"/>
      <c r="J909" s="39"/>
      <c r="S909" s="39"/>
    </row>
    <row r="910" ht="14.25" customHeight="1">
      <c r="G910" s="88"/>
      <c r="H910" s="88"/>
      <c r="I910" s="88"/>
      <c r="J910" s="39"/>
      <c r="S910" s="39"/>
    </row>
    <row r="911" ht="14.25" customHeight="1">
      <c r="G911" s="88"/>
      <c r="H911" s="88"/>
      <c r="I911" s="88"/>
      <c r="J911" s="39"/>
      <c r="S911" s="39"/>
    </row>
    <row r="912" ht="14.25" customHeight="1">
      <c r="G912" s="88"/>
      <c r="H912" s="88"/>
      <c r="I912" s="88"/>
      <c r="J912" s="39"/>
      <c r="S912" s="39"/>
    </row>
    <row r="913" ht="14.25" customHeight="1">
      <c r="G913" s="88"/>
      <c r="H913" s="88"/>
      <c r="I913" s="88"/>
      <c r="J913" s="39"/>
      <c r="S913" s="39"/>
    </row>
    <row r="914" ht="14.25" customHeight="1">
      <c r="G914" s="88"/>
      <c r="H914" s="88"/>
      <c r="I914" s="88"/>
      <c r="J914" s="39"/>
      <c r="S914" s="39"/>
    </row>
    <row r="915" ht="14.25" customHeight="1">
      <c r="G915" s="88"/>
      <c r="H915" s="88"/>
      <c r="I915" s="88"/>
      <c r="J915" s="39"/>
      <c r="S915" s="39"/>
    </row>
    <row r="916" ht="14.25" customHeight="1">
      <c r="G916" s="88"/>
      <c r="H916" s="88"/>
      <c r="I916" s="88"/>
      <c r="J916" s="39"/>
      <c r="S916" s="39"/>
    </row>
    <row r="917" ht="14.25" customHeight="1">
      <c r="G917" s="88"/>
      <c r="H917" s="88"/>
      <c r="I917" s="88"/>
      <c r="J917" s="39"/>
      <c r="S917" s="39"/>
    </row>
    <row r="918" ht="14.25" customHeight="1">
      <c r="G918" s="88"/>
      <c r="H918" s="88"/>
      <c r="I918" s="88"/>
      <c r="J918" s="39"/>
      <c r="S918" s="39"/>
    </row>
    <row r="919" ht="14.25" customHeight="1">
      <c r="G919" s="88"/>
      <c r="H919" s="88"/>
      <c r="I919" s="88"/>
      <c r="J919" s="39"/>
      <c r="S919" s="39"/>
    </row>
    <row r="920" ht="14.25" customHeight="1">
      <c r="G920" s="88"/>
      <c r="H920" s="88"/>
      <c r="I920" s="88"/>
      <c r="J920" s="39"/>
      <c r="S920" s="39"/>
    </row>
    <row r="921" ht="14.25" customHeight="1">
      <c r="G921" s="88"/>
      <c r="H921" s="88"/>
      <c r="I921" s="88"/>
      <c r="J921" s="39"/>
      <c r="S921" s="39"/>
    </row>
    <row r="922" ht="14.25" customHeight="1">
      <c r="G922" s="88"/>
      <c r="H922" s="88"/>
      <c r="I922" s="88"/>
      <c r="J922" s="39"/>
      <c r="S922" s="39"/>
    </row>
    <row r="923" ht="14.25" customHeight="1">
      <c r="G923" s="88"/>
      <c r="H923" s="88"/>
      <c r="I923" s="88"/>
      <c r="J923" s="39"/>
      <c r="S923" s="39"/>
    </row>
    <row r="924" ht="14.25" customHeight="1">
      <c r="G924" s="88"/>
      <c r="H924" s="88"/>
      <c r="I924" s="88"/>
      <c r="J924" s="39"/>
      <c r="S924" s="39"/>
    </row>
    <row r="925" ht="14.25" customHeight="1">
      <c r="G925" s="88"/>
      <c r="H925" s="88"/>
      <c r="I925" s="88"/>
      <c r="J925" s="39"/>
      <c r="S925" s="39"/>
    </row>
    <row r="926" ht="14.25" customHeight="1">
      <c r="G926" s="88"/>
      <c r="H926" s="88"/>
      <c r="I926" s="88"/>
      <c r="J926" s="39"/>
      <c r="S926" s="39"/>
    </row>
    <row r="927" ht="14.25" customHeight="1">
      <c r="G927" s="88"/>
      <c r="H927" s="88"/>
      <c r="I927" s="88"/>
      <c r="J927" s="39"/>
      <c r="S927" s="39"/>
    </row>
    <row r="928" ht="14.25" customHeight="1">
      <c r="G928" s="88"/>
      <c r="H928" s="88"/>
      <c r="I928" s="88"/>
      <c r="J928" s="39"/>
      <c r="S928" s="39"/>
    </row>
    <row r="929" ht="14.25" customHeight="1">
      <c r="G929" s="88"/>
      <c r="H929" s="88"/>
      <c r="I929" s="88"/>
      <c r="J929" s="39"/>
      <c r="S929" s="39"/>
    </row>
    <row r="930" ht="14.25" customHeight="1">
      <c r="G930" s="88"/>
      <c r="H930" s="88"/>
      <c r="I930" s="88"/>
      <c r="J930" s="39"/>
      <c r="S930" s="39"/>
    </row>
    <row r="931" ht="14.25" customHeight="1">
      <c r="G931" s="88"/>
      <c r="H931" s="88"/>
      <c r="I931" s="88"/>
      <c r="J931" s="39"/>
      <c r="S931" s="39"/>
    </row>
    <row r="932" ht="14.25" customHeight="1">
      <c r="G932" s="88"/>
      <c r="H932" s="88"/>
      <c r="I932" s="88"/>
      <c r="J932" s="39"/>
      <c r="S932" s="39"/>
    </row>
    <row r="933" ht="14.25" customHeight="1">
      <c r="G933" s="88"/>
      <c r="H933" s="88"/>
      <c r="I933" s="88"/>
      <c r="J933" s="39"/>
      <c r="S933" s="39"/>
    </row>
    <row r="934" ht="14.25" customHeight="1">
      <c r="G934" s="88"/>
      <c r="H934" s="88"/>
      <c r="I934" s="88"/>
      <c r="J934" s="39"/>
      <c r="S934" s="39"/>
    </row>
    <row r="935" ht="14.25" customHeight="1">
      <c r="G935" s="88"/>
      <c r="H935" s="88"/>
      <c r="I935" s="88"/>
      <c r="J935" s="39"/>
      <c r="S935" s="39"/>
    </row>
    <row r="936" ht="14.25" customHeight="1">
      <c r="G936" s="88"/>
      <c r="H936" s="88"/>
      <c r="I936" s="88"/>
      <c r="J936" s="39"/>
      <c r="S936" s="39"/>
    </row>
    <row r="937" ht="14.25" customHeight="1">
      <c r="G937" s="88"/>
      <c r="H937" s="88"/>
      <c r="I937" s="88"/>
      <c r="J937" s="39"/>
      <c r="S937" s="39"/>
    </row>
    <row r="938" ht="14.25" customHeight="1">
      <c r="G938" s="88"/>
      <c r="H938" s="88"/>
      <c r="I938" s="88"/>
      <c r="J938" s="39"/>
      <c r="S938" s="39"/>
    </row>
    <row r="939" ht="14.25" customHeight="1">
      <c r="G939" s="88"/>
      <c r="H939" s="88"/>
      <c r="I939" s="88"/>
      <c r="J939" s="39"/>
      <c r="S939" s="39"/>
    </row>
    <row r="940" ht="14.25" customHeight="1">
      <c r="G940" s="88"/>
      <c r="H940" s="88"/>
      <c r="I940" s="88"/>
      <c r="J940" s="39"/>
      <c r="S940" s="39"/>
    </row>
    <row r="941" ht="14.25" customHeight="1">
      <c r="G941" s="88"/>
      <c r="H941" s="88"/>
      <c r="I941" s="88"/>
      <c r="J941" s="39"/>
      <c r="S941" s="39"/>
    </row>
    <row r="942" ht="14.25" customHeight="1">
      <c r="G942" s="88"/>
      <c r="H942" s="88"/>
      <c r="I942" s="88"/>
      <c r="J942" s="39"/>
      <c r="S942" s="39"/>
    </row>
    <row r="943" ht="14.25" customHeight="1">
      <c r="G943" s="88"/>
      <c r="H943" s="88"/>
      <c r="I943" s="88"/>
      <c r="J943" s="39"/>
      <c r="S943" s="39"/>
    </row>
    <row r="944" ht="14.25" customHeight="1">
      <c r="G944" s="88"/>
      <c r="H944" s="88"/>
      <c r="I944" s="88"/>
      <c r="J944" s="39"/>
      <c r="S944" s="39"/>
    </row>
    <row r="945" ht="14.25" customHeight="1">
      <c r="G945" s="88"/>
      <c r="H945" s="88"/>
      <c r="I945" s="88"/>
      <c r="J945" s="39"/>
      <c r="S945" s="39"/>
    </row>
    <row r="946" ht="14.25" customHeight="1">
      <c r="G946" s="88"/>
      <c r="H946" s="88"/>
      <c r="I946" s="88"/>
      <c r="J946" s="39"/>
      <c r="S946" s="39"/>
    </row>
    <row r="947" ht="14.25" customHeight="1">
      <c r="G947" s="88"/>
      <c r="H947" s="88"/>
      <c r="I947" s="88"/>
      <c r="J947" s="39"/>
      <c r="S947" s="39"/>
    </row>
    <row r="948" ht="14.25" customHeight="1">
      <c r="G948" s="88"/>
      <c r="H948" s="88"/>
      <c r="I948" s="88"/>
      <c r="J948" s="39"/>
      <c r="S948" s="39"/>
    </row>
    <row r="949" ht="14.25" customHeight="1">
      <c r="G949" s="88"/>
      <c r="H949" s="88"/>
      <c r="I949" s="88"/>
      <c r="J949" s="39"/>
      <c r="S949" s="39"/>
    </row>
    <row r="950" ht="14.25" customHeight="1">
      <c r="G950" s="88"/>
      <c r="H950" s="88"/>
      <c r="I950" s="88"/>
      <c r="J950" s="39"/>
      <c r="S950" s="39"/>
    </row>
    <row r="951" ht="14.25" customHeight="1">
      <c r="G951" s="88"/>
      <c r="H951" s="88"/>
      <c r="I951" s="88"/>
      <c r="J951" s="39"/>
      <c r="S951" s="39"/>
    </row>
    <row r="952" ht="14.25" customHeight="1">
      <c r="G952" s="88"/>
      <c r="H952" s="88"/>
      <c r="I952" s="88"/>
      <c r="J952" s="39"/>
      <c r="S952" s="39"/>
    </row>
    <row r="953" ht="14.25" customHeight="1">
      <c r="G953" s="88"/>
      <c r="H953" s="88"/>
      <c r="I953" s="88"/>
      <c r="J953" s="39"/>
      <c r="S953" s="39"/>
    </row>
    <row r="954" ht="14.25" customHeight="1">
      <c r="G954" s="88"/>
      <c r="H954" s="88"/>
      <c r="I954" s="88"/>
      <c r="J954" s="39"/>
      <c r="S954" s="39"/>
    </row>
    <row r="955" ht="14.25" customHeight="1">
      <c r="G955" s="88"/>
      <c r="H955" s="88"/>
      <c r="I955" s="88"/>
      <c r="J955" s="39"/>
      <c r="S955" s="39"/>
    </row>
    <row r="956" ht="14.25" customHeight="1">
      <c r="G956" s="88"/>
      <c r="H956" s="88"/>
      <c r="I956" s="88"/>
      <c r="J956" s="39"/>
      <c r="S956" s="39"/>
    </row>
    <row r="957" ht="14.25" customHeight="1">
      <c r="G957" s="88"/>
      <c r="H957" s="88"/>
      <c r="I957" s="88"/>
      <c r="J957" s="39"/>
      <c r="S957" s="39"/>
    </row>
    <row r="958" ht="14.25" customHeight="1">
      <c r="G958" s="88"/>
      <c r="H958" s="88"/>
      <c r="I958" s="88"/>
      <c r="J958" s="39"/>
      <c r="S958" s="39"/>
    </row>
    <row r="959" ht="14.25" customHeight="1">
      <c r="G959" s="88"/>
      <c r="H959" s="88"/>
      <c r="I959" s="88"/>
      <c r="J959" s="39"/>
      <c r="S959" s="39"/>
    </row>
    <row r="960" ht="14.25" customHeight="1">
      <c r="G960" s="88"/>
      <c r="H960" s="88"/>
      <c r="I960" s="88"/>
      <c r="J960" s="39"/>
      <c r="S960" s="39"/>
    </row>
    <row r="961" ht="14.25" customHeight="1">
      <c r="G961" s="88"/>
      <c r="H961" s="88"/>
      <c r="I961" s="88"/>
      <c r="J961" s="39"/>
      <c r="S961" s="39"/>
    </row>
    <row r="962" ht="14.25" customHeight="1">
      <c r="G962" s="88"/>
      <c r="H962" s="88"/>
      <c r="I962" s="88"/>
      <c r="J962" s="39"/>
      <c r="S962" s="39"/>
    </row>
    <row r="963" ht="14.25" customHeight="1">
      <c r="G963" s="88"/>
      <c r="H963" s="88"/>
      <c r="I963" s="88"/>
      <c r="J963" s="39"/>
      <c r="S963" s="39"/>
    </row>
    <row r="964" ht="14.25" customHeight="1">
      <c r="G964" s="88"/>
      <c r="H964" s="88"/>
      <c r="I964" s="88"/>
      <c r="J964" s="39"/>
      <c r="S964" s="39"/>
    </row>
    <row r="965" ht="14.25" customHeight="1">
      <c r="G965" s="88"/>
      <c r="H965" s="88"/>
      <c r="I965" s="88"/>
      <c r="J965" s="39"/>
      <c r="S965" s="39"/>
    </row>
    <row r="966" ht="14.25" customHeight="1">
      <c r="G966" s="88"/>
      <c r="H966" s="88"/>
      <c r="I966" s="88"/>
      <c r="J966" s="39"/>
      <c r="S966" s="39"/>
    </row>
    <row r="967" ht="14.25" customHeight="1">
      <c r="G967" s="88"/>
      <c r="H967" s="88"/>
      <c r="I967" s="88"/>
      <c r="J967" s="39"/>
      <c r="S967" s="39"/>
    </row>
    <row r="968" ht="14.25" customHeight="1">
      <c r="G968" s="88"/>
      <c r="H968" s="88"/>
      <c r="I968" s="88"/>
      <c r="J968" s="39"/>
      <c r="S968" s="39"/>
    </row>
    <row r="969" ht="14.25" customHeight="1">
      <c r="G969" s="88"/>
      <c r="H969" s="88"/>
      <c r="I969" s="88"/>
      <c r="J969" s="39"/>
      <c r="S969" s="39"/>
    </row>
    <row r="970" ht="14.25" customHeight="1">
      <c r="G970" s="88"/>
      <c r="H970" s="88"/>
      <c r="I970" s="88"/>
      <c r="J970" s="39"/>
      <c r="S970" s="39"/>
    </row>
    <row r="971" ht="14.25" customHeight="1">
      <c r="G971" s="88"/>
      <c r="H971" s="88"/>
      <c r="I971" s="88"/>
      <c r="J971" s="39"/>
      <c r="S971" s="39"/>
    </row>
    <row r="972" ht="14.25" customHeight="1">
      <c r="G972" s="88"/>
      <c r="H972" s="88"/>
      <c r="I972" s="88"/>
      <c r="J972" s="39"/>
      <c r="S972" s="39"/>
    </row>
    <row r="973" ht="14.25" customHeight="1">
      <c r="G973" s="88"/>
      <c r="H973" s="88"/>
      <c r="I973" s="88"/>
      <c r="J973" s="39"/>
      <c r="S973" s="39"/>
    </row>
    <row r="974" ht="14.25" customHeight="1">
      <c r="G974" s="88"/>
      <c r="H974" s="88"/>
      <c r="I974" s="88"/>
      <c r="J974" s="39"/>
      <c r="S974" s="39"/>
    </row>
    <row r="975" ht="14.25" customHeight="1">
      <c r="G975" s="88"/>
      <c r="H975" s="88"/>
      <c r="I975" s="88"/>
      <c r="J975" s="39"/>
      <c r="S975" s="39"/>
    </row>
    <row r="976" ht="14.25" customHeight="1">
      <c r="G976" s="88"/>
      <c r="H976" s="88"/>
      <c r="I976" s="88"/>
      <c r="J976" s="39"/>
      <c r="S976" s="39"/>
    </row>
    <row r="977" ht="14.25" customHeight="1">
      <c r="G977" s="88"/>
      <c r="H977" s="88"/>
      <c r="I977" s="88"/>
      <c r="J977" s="39"/>
      <c r="S977" s="39"/>
    </row>
    <row r="978" ht="14.25" customHeight="1">
      <c r="G978" s="88"/>
      <c r="H978" s="88"/>
      <c r="I978" s="88"/>
      <c r="J978" s="39"/>
      <c r="S978" s="39"/>
    </row>
    <row r="979" ht="14.25" customHeight="1">
      <c r="G979" s="88"/>
      <c r="H979" s="88"/>
      <c r="I979" s="88"/>
      <c r="J979" s="39"/>
      <c r="S979" s="39"/>
    </row>
    <row r="980" ht="14.25" customHeight="1">
      <c r="G980" s="88"/>
      <c r="H980" s="88"/>
      <c r="I980" s="88"/>
      <c r="J980" s="39"/>
      <c r="S980" s="39"/>
    </row>
    <row r="981" ht="14.25" customHeight="1">
      <c r="G981" s="88"/>
      <c r="H981" s="88"/>
      <c r="I981" s="88"/>
      <c r="J981" s="39"/>
      <c r="S981" s="39"/>
    </row>
    <row r="982" ht="14.25" customHeight="1">
      <c r="G982" s="88"/>
      <c r="H982" s="88"/>
      <c r="I982" s="88"/>
      <c r="J982" s="39"/>
      <c r="S982" s="39"/>
    </row>
    <row r="983" ht="14.25" customHeight="1">
      <c r="G983" s="88"/>
      <c r="H983" s="88"/>
      <c r="I983" s="88"/>
      <c r="J983" s="39"/>
      <c r="S983" s="39"/>
    </row>
    <row r="984" ht="14.25" customHeight="1">
      <c r="G984" s="88"/>
      <c r="H984" s="88"/>
      <c r="I984" s="88"/>
      <c r="J984" s="39"/>
      <c r="S984" s="39"/>
    </row>
    <row r="985" ht="14.25" customHeight="1">
      <c r="G985" s="88"/>
      <c r="H985" s="88"/>
      <c r="I985" s="88"/>
      <c r="J985" s="39"/>
      <c r="S985" s="39"/>
    </row>
    <row r="986" ht="14.25" customHeight="1">
      <c r="G986" s="88"/>
      <c r="H986" s="88"/>
      <c r="I986" s="88"/>
      <c r="J986" s="39"/>
      <c r="S986" s="39"/>
    </row>
    <row r="987" ht="14.25" customHeight="1">
      <c r="G987" s="88"/>
      <c r="H987" s="88"/>
      <c r="I987" s="88"/>
      <c r="J987" s="39"/>
      <c r="S987" s="39"/>
    </row>
    <row r="988" ht="14.25" customHeight="1">
      <c r="G988" s="88"/>
      <c r="H988" s="88"/>
      <c r="I988" s="88"/>
      <c r="J988" s="39"/>
      <c r="S988" s="39"/>
    </row>
    <row r="989" ht="14.25" customHeight="1">
      <c r="G989" s="88"/>
      <c r="H989" s="88"/>
      <c r="I989" s="88"/>
      <c r="J989" s="39"/>
      <c r="S989" s="39"/>
    </row>
    <row r="990" ht="14.25" customHeight="1">
      <c r="G990" s="88"/>
      <c r="H990" s="88"/>
      <c r="I990" s="88"/>
      <c r="J990" s="39"/>
      <c r="S990" s="39"/>
    </row>
    <row r="991" ht="14.25" customHeight="1">
      <c r="G991" s="88"/>
      <c r="H991" s="88"/>
      <c r="I991" s="88"/>
      <c r="J991" s="39"/>
      <c r="S991" s="39"/>
    </row>
    <row r="992" ht="14.25" customHeight="1">
      <c r="G992" s="88"/>
      <c r="H992" s="88"/>
      <c r="I992" s="88"/>
      <c r="J992" s="39"/>
      <c r="S992" s="39"/>
    </row>
    <row r="993" ht="14.25" customHeight="1">
      <c r="G993" s="88"/>
      <c r="H993" s="88"/>
      <c r="I993" s="88"/>
      <c r="J993" s="39"/>
      <c r="S993" s="39"/>
    </row>
    <row r="994" ht="14.25" customHeight="1">
      <c r="G994" s="88"/>
      <c r="H994" s="88"/>
      <c r="I994" s="88"/>
      <c r="J994" s="39"/>
      <c r="S994" s="39"/>
    </row>
    <row r="995" ht="14.25" customHeight="1">
      <c r="G995" s="88"/>
      <c r="H995" s="88"/>
      <c r="I995" s="88"/>
      <c r="J995" s="39"/>
      <c r="S995" s="39"/>
    </row>
    <row r="996" ht="14.25" customHeight="1">
      <c r="G996" s="88"/>
      <c r="H996" s="88"/>
      <c r="I996" s="88"/>
      <c r="J996" s="39"/>
      <c r="S996" s="39"/>
    </row>
    <row r="997" ht="14.25" customHeight="1">
      <c r="G997" s="88"/>
      <c r="H997" s="88"/>
      <c r="I997" s="88"/>
      <c r="J997" s="39"/>
      <c r="S997" s="39"/>
    </row>
    <row r="998" ht="14.25" customHeight="1">
      <c r="G998" s="88"/>
      <c r="H998" s="88"/>
      <c r="I998" s="88"/>
      <c r="J998" s="39"/>
      <c r="S998" s="39"/>
    </row>
    <row r="999" ht="14.25" customHeight="1">
      <c r="G999" s="88"/>
      <c r="H999" s="88"/>
      <c r="I999" s="88"/>
      <c r="J999" s="39"/>
      <c r="S999" s="39"/>
    </row>
    <row r="1000" ht="14.25" customHeight="1">
      <c r="G1000" s="88"/>
      <c r="H1000" s="88"/>
      <c r="I1000" s="88"/>
      <c r="J1000" s="39"/>
      <c r="S1000" s="39"/>
    </row>
    <row r="1001" ht="14.25" customHeight="1">
      <c r="G1001" s="88"/>
      <c r="H1001" s="88"/>
      <c r="I1001" s="88"/>
      <c r="J1001" s="39"/>
      <c r="S1001" s="39"/>
    </row>
    <row r="1002" ht="14.25" customHeight="1">
      <c r="G1002" s="88"/>
      <c r="H1002" s="88"/>
      <c r="I1002" s="88"/>
      <c r="J1002" s="39"/>
      <c r="S1002" s="39"/>
    </row>
    <row r="1003" ht="14.25" customHeight="1">
      <c r="G1003" s="88"/>
      <c r="H1003" s="88"/>
      <c r="I1003" s="88"/>
      <c r="J1003" s="39"/>
      <c r="S1003" s="39"/>
    </row>
    <row r="1004" ht="14.25" customHeight="1">
      <c r="G1004" s="88"/>
      <c r="H1004" s="88"/>
      <c r="I1004" s="88"/>
      <c r="J1004" s="39"/>
      <c r="S1004" s="39"/>
    </row>
    <row r="1005" ht="14.25" customHeight="1">
      <c r="G1005" s="88"/>
      <c r="H1005" s="88"/>
      <c r="I1005" s="88"/>
      <c r="J1005" s="39"/>
      <c r="S1005" s="39"/>
    </row>
    <row r="1006" ht="14.25" customHeight="1">
      <c r="G1006" s="88"/>
      <c r="H1006" s="88"/>
      <c r="I1006" s="88"/>
      <c r="J1006" s="39"/>
      <c r="S1006" s="39"/>
    </row>
    <row r="1007" ht="14.25" customHeight="1">
      <c r="G1007" s="88"/>
      <c r="H1007" s="88"/>
      <c r="I1007" s="88"/>
      <c r="J1007" s="39"/>
      <c r="S1007" s="39"/>
    </row>
    <row r="1008" ht="14.25" customHeight="1">
      <c r="G1008" s="88"/>
      <c r="H1008" s="88"/>
      <c r="I1008" s="88"/>
      <c r="J1008" s="39"/>
      <c r="S1008" s="39"/>
    </row>
    <row r="1009" ht="14.25" customHeight="1">
      <c r="G1009" s="88"/>
      <c r="H1009" s="88"/>
      <c r="I1009" s="88"/>
      <c r="J1009" s="39"/>
      <c r="S1009" s="39"/>
    </row>
    <row r="1010" ht="14.25" customHeight="1">
      <c r="G1010" s="88"/>
      <c r="H1010" s="88"/>
      <c r="I1010" s="88"/>
      <c r="J1010" s="39"/>
      <c r="S1010" s="39"/>
    </row>
    <row r="1011" ht="14.25" customHeight="1">
      <c r="G1011" s="88"/>
      <c r="H1011" s="88"/>
      <c r="I1011" s="88"/>
      <c r="J1011" s="39"/>
      <c r="S1011" s="39"/>
    </row>
    <row r="1012" ht="14.25" customHeight="1">
      <c r="G1012" s="88"/>
      <c r="H1012" s="88"/>
      <c r="I1012" s="88"/>
      <c r="J1012" s="39"/>
      <c r="S1012" s="39"/>
    </row>
  </sheetData>
  <mergeCells count="1">
    <mergeCell ref="Z1:AD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9" width="12.57"/>
    <col customWidth="1" min="10" max="10" width="2.71"/>
    <col customWidth="1" min="11" max="11" width="10.86"/>
    <col customWidth="1" min="12" max="18" width="10.71"/>
    <col customWidth="1" min="19" max="19" width="3.14"/>
    <col customWidth="1" min="20" max="21" width="10.71"/>
    <col customWidth="1" min="22" max="22" width="3.43"/>
    <col customWidth="1" min="23" max="24" width="8.86"/>
    <col customWidth="1" min="25" max="25" width="14.71"/>
    <col customWidth="1" min="26" max="26" width="18.0"/>
    <col customWidth="1" min="27" max="27" width="17.0"/>
    <col customWidth="1" min="28" max="28" width="17.71"/>
    <col customWidth="1" min="29" max="40" width="8.86"/>
  </cols>
  <sheetData>
    <row r="1">
      <c r="A1" s="53" t="s">
        <v>78</v>
      </c>
      <c r="B1" s="38"/>
      <c r="C1" s="38"/>
      <c r="D1" s="38"/>
      <c r="E1" s="38"/>
      <c r="F1" s="38"/>
      <c r="G1" s="88"/>
      <c r="H1" s="88"/>
      <c r="I1" s="88"/>
      <c r="J1" s="39"/>
      <c r="K1" s="38"/>
      <c r="L1" s="38"/>
      <c r="M1" s="38"/>
      <c r="N1" s="38"/>
      <c r="O1" s="38"/>
      <c r="P1" s="38"/>
      <c r="Q1" s="38"/>
      <c r="R1" s="38"/>
      <c r="S1" s="39"/>
      <c r="T1" s="38"/>
      <c r="U1" s="38"/>
      <c r="Y1" s="6" t="s">
        <v>60</v>
      </c>
      <c r="Z1" s="40"/>
    </row>
    <row r="2">
      <c r="A2" s="6" t="s">
        <v>61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118</v>
      </c>
      <c r="J2" s="43"/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41" t="s">
        <v>125</v>
      </c>
      <c r="R2" s="41" t="s">
        <v>126</v>
      </c>
      <c r="S2" s="43"/>
      <c r="T2" s="41" t="s">
        <v>127</v>
      </c>
      <c r="U2" s="41" t="s">
        <v>127</v>
      </c>
      <c r="V2" s="41" t="s">
        <v>127</v>
      </c>
      <c r="W2" s="41" t="s">
        <v>127</v>
      </c>
      <c r="X2" s="42"/>
      <c r="Z2" s="21" t="s">
        <v>30</v>
      </c>
      <c r="AA2" s="21" t="s">
        <v>39</v>
      </c>
      <c r="AB2" s="21" t="s">
        <v>40</v>
      </c>
      <c r="AC2" s="21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>
      <c r="A3" s="100"/>
      <c r="B3" s="101"/>
      <c r="C3" s="101"/>
      <c r="D3" s="101"/>
      <c r="E3" s="101"/>
      <c r="F3" s="101"/>
      <c r="G3" s="101"/>
      <c r="H3" s="101"/>
      <c r="I3" s="101"/>
      <c r="J3" s="39"/>
      <c r="K3" s="101"/>
      <c r="L3" s="101"/>
      <c r="M3" s="101"/>
      <c r="N3" s="101"/>
      <c r="O3" s="101"/>
      <c r="P3" s="101"/>
      <c r="Q3" s="101"/>
      <c r="R3" s="44"/>
      <c r="S3" s="39"/>
      <c r="T3" s="44"/>
      <c r="U3" s="92"/>
      <c r="Y3" s="6" t="s">
        <v>31</v>
      </c>
      <c r="Z3" s="6" t="str">
        <f>AVERAGE(B$7:B$69)</f>
        <v>#DIV/0!</v>
      </c>
      <c r="AA3" s="6" t="str">
        <f>AVERAGE(K$7:K$69)</f>
        <v>#DIV/0!</v>
      </c>
      <c r="AB3" s="6" t="str">
        <f>AVERAGE(Q3:Q150)/1000</f>
        <v>#DIV/0!</v>
      </c>
      <c r="AD3" s="47"/>
    </row>
    <row r="4">
      <c r="B4" s="101"/>
      <c r="C4" s="101"/>
      <c r="D4" s="101"/>
      <c r="E4" s="101"/>
      <c r="F4" s="101"/>
      <c r="G4" s="101"/>
      <c r="H4" s="101"/>
      <c r="I4" s="101"/>
      <c r="J4" s="39"/>
      <c r="K4" s="101"/>
      <c r="L4" s="101"/>
      <c r="M4" s="101"/>
      <c r="N4" s="101"/>
      <c r="O4" s="101"/>
      <c r="P4" s="101"/>
      <c r="Q4" s="101"/>
      <c r="R4" s="44"/>
      <c r="S4" s="39"/>
      <c r="T4" s="44"/>
      <c r="U4" s="92"/>
      <c r="Y4" s="6" t="s">
        <v>32</v>
      </c>
      <c r="Z4" s="6" t="str">
        <f>AVERAGE(C$7:C$69)</f>
        <v>#DIV/0!</v>
      </c>
      <c r="AA4" s="6" t="str">
        <f>AVERAGE(L$7:L$69)</f>
        <v>#DIV/0!</v>
      </c>
      <c r="AB4" s="6" t="str">
        <f>AVERAGE(R3:R150)/1000</f>
        <v>#DIV/0!</v>
      </c>
      <c r="AD4" s="47"/>
    </row>
    <row r="5">
      <c r="B5" s="101"/>
      <c r="C5" s="101"/>
      <c r="D5" s="101"/>
      <c r="E5" s="101"/>
      <c r="F5" s="101"/>
      <c r="G5" s="101"/>
      <c r="H5" s="101"/>
      <c r="I5" s="101"/>
      <c r="J5" s="39"/>
      <c r="K5" s="101"/>
      <c r="L5" s="101"/>
      <c r="M5" s="101"/>
      <c r="N5" s="101"/>
      <c r="O5" s="101"/>
      <c r="P5" s="101"/>
      <c r="Q5" s="101"/>
      <c r="R5" s="44"/>
      <c r="S5" s="39"/>
      <c r="T5" s="44"/>
      <c r="U5" s="92"/>
      <c r="Y5" s="6" t="s">
        <v>33</v>
      </c>
      <c r="Z5" s="6" t="str">
        <f>AVERAGE(D$7:D$69)</f>
        <v>#DIV/0!</v>
      </c>
      <c r="AA5" s="6" t="str">
        <f>AVERAGE(M$7:M$69)</f>
        <v>#DIV/0!</v>
      </c>
      <c r="AB5" s="6" t="str">
        <f>AVERAGE(S3:S150)/1000</f>
        <v>#DIV/0!</v>
      </c>
      <c r="AD5" s="47"/>
    </row>
    <row r="6">
      <c r="B6" s="101"/>
      <c r="C6" s="101"/>
      <c r="D6" s="101"/>
      <c r="E6" s="101"/>
      <c r="F6" s="101"/>
      <c r="G6" s="101"/>
      <c r="H6" s="101"/>
      <c r="I6" s="101"/>
      <c r="J6" s="39"/>
      <c r="K6" s="101"/>
      <c r="L6" s="101"/>
      <c r="M6" s="101"/>
      <c r="N6" s="102"/>
      <c r="O6" s="101"/>
      <c r="P6" s="101"/>
      <c r="Q6" s="101"/>
      <c r="R6" s="44"/>
      <c r="S6" s="39"/>
      <c r="T6" s="44"/>
      <c r="U6" s="92"/>
      <c r="Y6" s="6" t="s">
        <v>34</v>
      </c>
      <c r="Z6" s="6" t="str">
        <f>AVERAGE(E$7:E$69)</f>
        <v>#DIV/0!</v>
      </c>
      <c r="AA6" s="6" t="str">
        <f>AVERAGE(N$7:N$69)</f>
        <v>#DIV/0!</v>
      </c>
      <c r="AB6" s="6" t="str">
        <f>AVERAGE(T3:T150)/1000</f>
        <v>#DIV/0!</v>
      </c>
      <c r="AD6" s="47"/>
    </row>
    <row r="7">
      <c r="B7" s="44"/>
      <c r="C7" s="44"/>
      <c r="D7" s="44"/>
      <c r="E7" s="44"/>
      <c r="F7" s="44"/>
      <c r="G7" s="44"/>
      <c r="H7" s="44"/>
      <c r="I7" s="44"/>
      <c r="J7" s="39"/>
      <c r="K7" s="44"/>
      <c r="L7" s="44"/>
      <c r="M7" s="44"/>
      <c r="N7" s="44"/>
      <c r="O7" s="44"/>
      <c r="P7" s="44"/>
      <c r="Q7" s="44"/>
      <c r="R7" s="44"/>
      <c r="S7" s="39"/>
      <c r="T7" s="44"/>
      <c r="U7" s="92"/>
      <c r="Y7" s="6" t="s">
        <v>35</v>
      </c>
      <c r="Z7" s="6" t="str">
        <f>AVERAGE(F$7:F$69)</f>
        <v>#DIV/0!</v>
      </c>
      <c r="AA7" s="6" t="str">
        <f>AVERAGE(O$7:O$69)</f>
        <v>#DIV/0!</v>
      </c>
      <c r="AD7" s="47"/>
    </row>
    <row r="8">
      <c r="B8" s="44"/>
      <c r="C8" s="44"/>
      <c r="D8" s="44"/>
      <c r="E8" s="44"/>
      <c r="F8" s="44"/>
      <c r="G8" s="44"/>
      <c r="H8" s="44"/>
      <c r="I8" s="44"/>
      <c r="J8" s="39"/>
      <c r="K8" s="44"/>
      <c r="L8" s="44"/>
      <c r="M8" s="44"/>
      <c r="N8" s="44"/>
      <c r="O8" s="44"/>
      <c r="P8" s="44"/>
      <c r="Q8" s="44"/>
      <c r="R8" s="44"/>
      <c r="S8" s="39"/>
      <c r="T8" s="44"/>
      <c r="U8" s="92"/>
      <c r="Y8" s="56" t="s">
        <v>36</v>
      </c>
      <c r="Z8" s="88" t="str">
        <f>AVERAGE(G7:G133)</f>
        <v>#DIV/0!</v>
      </c>
      <c r="AA8" s="6" t="str">
        <f>AVERAGE(P$7:P$69)</f>
        <v>#DIV/0!</v>
      </c>
      <c r="AB8" s="48"/>
      <c r="AD8" s="47"/>
    </row>
    <row r="9">
      <c r="B9" s="44"/>
      <c r="C9" s="44"/>
      <c r="D9" s="44"/>
      <c r="E9" s="44"/>
      <c r="F9" s="44"/>
      <c r="G9" s="44"/>
      <c r="H9" s="44"/>
      <c r="I9" s="44"/>
      <c r="J9" s="39"/>
      <c r="K9" s="44"/>
      <c r="L9" s="44"/>
      <c r="M9" s="44"/>
      <c r="N9" s="44"/>
      <c r="O9" s="44"/>
      <c r="P9" s="44"/>
      <c r="Q9" s="44"/>
      <c r="R9" s="44"/>
      <c r="S9" s="39"/>
      <c r="T9" s="44"/>
      <c r="U9" s="92"/>
      <c r="Y9" s="56" t="s">
        <v>37</v>
      </c>
      <c r="Z9" s="88" t="str">
        <f>AVERAGE(H7:H133)</f>
        <v>#DIV/0!</v>
      </c>
      <c r="AA9" s="6" t="str">
        <f>AVERAGE(Q$7:Q$69)</f>
        <v>#DIV/0!</v>
      </c>
      <c r="AB9" s="48"/>
      <c r="AD9" s="47"/>
    </row>
    <row r="10">
      <c r="B10" s="44"/>
      <c r="C10" s="44"/>
      <c r="D10" s="44"/>
      <c r="E10" s="44"/>
      <c r="F10" s="44"/>
      <c r="G10" s="44"/>
      <c r="H10" s="44"/>
      <c r="I10" s="44"/>
      <c r="J10" s="39"/>
      <c r="K10" s="44"/>
      <c r="L10" s="44"/>
      <c r="M10" s="44"/>
      <c r="N10" s="44"/>
      <c r="O10" s="44"/>
      <c r="P10" s="44"/>
      <c r="Q10" s="44"/>
      <c r="R10" s="44"/>
      <c r="S10" s="39"/>
      <c r="T10" s="44"/>
      <c r="U10" s="92"/>
      <c r="Y10" s="56" t="s">
        <v>38</v>
      </c>
      <c r="Z10" s="88" t="str">
        <f>AVERAGE(I7:I134)</f>
        <v>#DIV/0!</v>
      </c>
      <c r="AA10" s="6" t="str">
        <f>AVERAGE(R$7:R$69)</f>
        <v>#DIV/0!</v>
      </c>
      <c r="AB10" s="48"/>
    </row>
    <row r="11">
      <c r="B11" s="44"/>
      <c r="C11" s="44"/>
      <c r="D11" s="44"/>
      <c r="E11" s="44"/>
      <c r="F11" s="44"/>
      <c r="G11" s="44"/>
      <c r="H11" s="44"/>
      <c r="I11" s="44"/>
      <c r="J11" s="39"/>
      <c r="K11" s="44"/>
      <c r="L11" s="44"/>
      <c r="M11" s="44"/>
      <c r="N11" s="44"/>
      <c r="O11" s="44"/>
      <c r="P11" s="44"/>
      <c r="Q11" s="44"/>
      <c r="R11" s="44"/>
      <c r="S11" s="39"/>
      <c r="T11" s="44"/>
      <c r="U11" s="92"/>
      <c r="Y11" s="48" t="s">
        <v>66</v>
      </c>
      <c r="Z11" s="48" t="str">
        <f t="shared" ref="Z11:AA11" si="1">AVERAGE(Z3:Z10)</f>
        <v>#DIV/0!</v>
      </c>
      <c r="AA11" s="48" t="str">
        <f t="shared" si="1"/>
        <v>#DIV/0!</v>
      </c>
      <c r="AB11" s="48" t="str">
        <f>AVERAGE(AB3:AB4)</f>
        <v>#DIV/0!</v>
      </c>
    </row>
    <row r="12">
      <c r="B12" s="44"/>
      <c r="C12" s="44"/>
      <c r="D12" s="44"/>
      <c r="E12" s="44"/>
      <c r="F12" s="44"/>
      <c r="G12" s="44"/>
      <c r="H12" s="44"/>
      <c r="I12" s="44"/>
      <c r="J12" s="39"/>
      <c r="K12" s="44"/>
      <c r="L12" s="44"/>
      <c r="M12" s="44"/>
      <c r="N12" s="44"/>
      <c r="O12" s="44"/>
      <c r="P12" s="44"/>
      <c r="Q12" s="44"/>
      <c r="R12" s="44"/>
      <c r="S12" s="39"/>
      <c r="T12" s="44"/>
      <c r="U12" s="92"/>
      <c r="Y12" s="48" t="s">
        <v>67</v>
      </c>
      <c r="Z12" s="48" t="str">
        <f t="shared" ref="Z12:AA12" si="2">STDEV(Z3:Z10)/SQRT(8)</f>
        <v>#DIV/0!</v>
      </c>
      <c r="AA12" s="48" t="str">
        <f t="shared" si="2"/>
        <v>#DIV/0!</v>
      </c>
      <c r="AB12" s="48" t="str">
        <f>STDEV(AB3:AB4)/SQRT(4)</f>
        <v>#DIV/0!</v>
      </c>
    </row>
    <row r="13">
      <c r="B13" s="44"/>
      <c r="C13" s="44"/>
      <c r="D13" s="44"/>
      <c r="E13" s="44"/>
      <c r="F13" s="44"/>
      <c r="G13" s="44"/>
      <c r="H13" s="44"/>
      <c r="I13" s="44"/>
      <c r="J13" s="39"/>
      <c r="K13" s="44"/>
      <c r="L13" s="44"/>
      <c r="M13" s="44"/>
      <c r="N13" s="44"/>
      <c r="O13" s="44"/>
      <c r="P13" s="44"/>
      <c r="Q13" s="44"/>
      <c r="R13" s="44"/>
      <c r="S13" s="39"/>
      <c r="T13" s="44"/>
      <c r="U13" s="92"/>
    </row>
    <row r="14">
      <c r="B14" s="44"/>
      <c r="C14" s="44"/>
      <c r="D14" s="44"/>
      <c r="E14" s="44"/>
      <c r="F14" s="44"/>
      <c r="G14" s="44"/>
      <c r="H14" s="44"/>
      <c r="I14" s="44"/>
      <c r="J14" s="39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92"/>
      <c r="Y14" s="1" t="s">
        <v>97</v>
      </c>
      <c r="Z14" s="6" t="str">
        <f>MEDIAN(B3:I140)</f>
        <v>#NUM!</v>
      </c>
      <c r="AA14" s="6" t="str">
        <f>MEDIAN(K3:R140)</f>
        <v>#NUM!</v>
      </c>
    </row>
    <row r="15">
      <c r="B15" s="44"/>
      <c r="C15" s="44"/>
      <c r="D15" s="44"/>
      <c r="E15" s="44"/>
      <c r="F15" s="44"/>
      <c r="G15" s="44"/>
      <c r="H15" s="44"/>
      <c r="I15" s="44"/>
      <c r="J15" s="39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92"/>
      <c r="Y15" s="6" t="s">
        <v>68</v>
      </c>
      <c r="Z15" s="6">
        <f>MIN(B3:I337)</f>
        <v>0</v>
      </c>
      <c r="AA15" s="6">
        <f>MIN(K3:R337)</f>
        <v>0</v>
      </c>
      <c r="AB15" s="6">
        <f>MIN(T3:W337)</f>
        <v>0</v>
      </c>
    </row>
    <row r="16">
      <c r="B16" s="44"/>
      <c r="C16" s="44"/>
      <c r="D16" s="44"/>
      <c r="E16" s="44"/>
      <c r="F16" s="44"/>
      <c r="G16" s="44"/>
      <c r="H16" s="44"/>
      <c r="I16" s="44"/>
      <c r="J16" s="39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92"/>
      <c r="Y16" s="6" t="s">
        <v>69</v>
      </c>
      <c r="Z16" s="6">
        <f>MAX(B4:I338)</f>
        <v>0</v>
      </c>
      <c r="AA16" s="6">
        <f>MAX(K3:R337)</f>
        <v>0</v>
      </c>
      <c r="AB16" s="6">
        <f>MAX(T3:W337)</f>
        <v>0</v>
      </c>
      <c r="AC16" s="95"/>
    </row>
    <row r="17">
      <c r="B17" s="44"/>
      <c r="C17" s="44"/>
      <c r="D17" s="44"/>
      <c r="E17" s="44"/>
      <c r="F17" s="44"/>
      <c r="G17" s="44"/>
      <c r="H17" s="44"/>
      <c r="I17" s="44"/>
      <c r="J17" s="39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92"/>
      <c r="Y17" s="1" t="s">
        <v>85</v>
      </c>
      <c r="Z17" s="6">
        <f>COUNTIF(B3:I112, "&gt; 15")</f>
        <v>0</v>
      </c>
      <c r="AA17" s="6">
        <f>COUNTIF(K3:R112, "&gt; 15")</f>
        <v>0</v>
      </c>
      <c r="AB17" s="6">
        <f>COUNTIF(T3:W112, "&gt; 15")</f>
        <v>0</v>
      </c>
      <c r="AC17" s="47"/>
    </row>
    <row r="18">
      <c r="B18" s="44"/>
      <c r="C18" s="44"/>
      <c r="D18" s="44"/>
      <c r="E18" s="44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92"/>
      <c r="Y18" s="1" t="s">
        <v>89</v>
      </c>
      <c r="Z18" s="6">
        <f>COUNTIF(B3:I113, "&gt; 20")</f>
        <v>0</v>
      </c>
      <c r="AA18" s="6">
        <f>COUNTIF(K3:R113, "&gt; 20")</f>
        <v>0</v>
      </c>
      <c r="AB18" s="6">
        <f>COUNTIF(T3:W113, "&gt; 20")</f>
        <v>0</v>
      </c>
    </row>
    <row r="19">
      <c r="B19" s="44"/>
      <c r="C19" s="44"/>
      <c r="D19" s="44"/>
      <c r="E19" s="44"/>
      <c r="F19" s="44"/>
      <c r="G19" s="44"/>
      <c r="H19" s="44"/>
      <c r="I19" s="44"/>
      <c r="J19" s="39"/>
      <c r="K19" s="44"/>
      <c r="L19" s="44"/>
      <c r="M19" s="44"/>
      <c r="N19" s="44"/>
      <c r="O19" s="44"/>
      <c r="P19" s="44"/>
      <c r="Q19" s="44"/>
      <c r="R19" s="44"/>
      <c r="S19" s="39"/>
      <c r="T19" s="44"/>
      <c r="U19" s="92"/>
      <c r="Y19" s="97" t="s">
        <v>98</v>
      </c>
      <c r="Z19" s="98" t="str">
        <f t="shared" ref="Z19:AB19" si="3">Z18/SUM(Z24:Z29)</f>
        <v>#DIV/0!</v>
      </c>
      <c r="AA19" s="98" t="str">
        <f t="shared" si="3"/>
        <v>#DIV/0!</v>
      </c>
      <c r="AB19" s="98" t="str">
        <f t="shared" si="3"/>
        <v>#DIV/0!</v>
      </c>
    </row>
    <row r="20">
      <c r="B20" s="44"/>
      <c r="C20" s="44"/>
      <c r="D20" s="44"/>
      <c r="E20" s="44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44"/>
      <c r="U20" s="92"/>
      <c r="Y20" s="1" t="s">
        <v>131</v>
      </c>
      <c r="Z20" s="6">
        <f>COUNTIF(B3:I114, "&gt; 30")</f>
        <v>0</v>
      </c>
      <c r="AA20" s="6">
        <f>COUNTIF(K3:R114, "&gt; 30")</f>
        <v>0</v>
      </c>
      <c r="AB20" s="6">
        <f>COUNTIF(T3:W114, "&gt; 30")</f>
        <v>0</v>
      </c>
    </row>
    <row r="21">
      <c r="B21" s="44"/>
      <c r="C21" s="44"/>
      <c r="D21" s="44"/>
      <c r="E21" s="44"/>
      <c r="F21" s="44"/>
      <c r="G21" s="44"/>
      <c r="H21" s="44"/>
      <c r="I21" s="44"/>
      <c r="J21" s="39"/>
      <c r="K21" s="44"/>
      <c r="L21" s="44"/>
      <c r="M21" s="44"/>
      <c r="N21" s="44"/>
      <c r="O21" s="44"/>
      <c r="P21" s="44"/>
      <c r="Q21" s="44"/>
      <c r="R21" s="44"/>
      <c r="S21" s="39"/>
      <c r="T21" s="44"/>
      <c r="U21" s="92"/>
      <c r="Y21" s="97" t="s">
        <v>132</v>
      </c>
      <c r="Z21" s="98" t="str">
        <f t="shared" ref="Z21:AB21" si="4">Z20/SUM(Z24:Z29)</f>
        <v>#DIV/0!</v>
      </c>
      <c r="AA21" s="98" t="str">
        <f t="shared" si="4"/>
        <v>#DIV/0!</v>
      </c>
      <c r="AB21" s="98" t="str">
        <f t="shared" si="4"/>
        <v>#DIV/0!</v>
      </c>
    </row>
    <row r="22">
      <c r="B22" s="44"/>
      <c r="C22" s="44"/>
      <c r="D22" s="44"/>
      <c r="E22" s="44"/>
      <c r="F22" s="44"/>
      <c r="G22" s="44"/>
      <c r="H22" s="44"/>
      <c r="I22" s="44"/>
      <c r="J22" s="39"/>
      <c r="K22" s="44"/>
      <c r="L22" s="44"/>
      <c r="M22" s="44"/>
      <c r="N22" s="44"/>
      <c r="O22" s="44"/>
      <c r="P22" s="44"/>
      <c r="Q22" s="44"/>
      <c r="R22" s="44"/>
      <c r="S22" s="39"/>
      <c r="T22" s="44"/>
      <c r="U22" s="92"/>
      <c r="Y22" s="1" t="s">
        <v>133</v>
      </c>
      <c r="Z22" s="6">
        <f>COUNTIF(B3:I115, "&gt; 40")</f>
        <v>0</v>
      </c>
      <c r="AA22" s="6">
        <f>COUNTIF(K3:R115, "&gt; 40")</f>
        <v>0</v>
      </c>
      <c r="AB22" s="6">
        <f>COUNTIF(T3:W115, "&gt; 40")</f>
        <v>0</v>
      </c>
    </row>
    <row r="23">
      <c r="B23" s="44"/>
      <c r="C23" s="44"/>
      <c r="D23" s="44"/>
      <c r="E23" s="44"/>
      <c r="F23" s="44"/>
      <c r="G23" s="44"/>
      <c r="H23" s="44"/>
      <c r="I23" s="44"/>
      <c r="J23" s="39"/>
      <c r="K23" s="44"/>
      <c r="L23" s="44"/>
      <c r="M23" s="44"/>
      <c r="N23" s="44"/>
      <c r="O23" s="44"/>
      <c r="P23" s="44"/>
      <c r="Q23" s="44"/>
      <c r="R23" s="44"/>
      <c r="S23" s="39"/>
      <c r="T23" s="45"/>
      <c r="U23" s="92"/>
    </row>
    <row r="24">
      <c r="B24" s="44"/>
      <c r="C24" s="44"/>
      <c r="D24" s="44"/>
      <c r="E24" s="44"/>
      <c r="F24" s="44"/>
      <c r="G24" s="44"/>
      <c r="H24" s="44"/>
      <c r="I24" s="44"/>
      <c r="J24" s="39"/>
      <c r="K24" s="44"/>
      <c r="L24" s="44"/>
      <c r="M24" s="44"/>
      <c r="N24" s="44"/>
      <c r="O24" s="44"/>
      <c r="P24" s="44"/>
      <c r="Q24" s="44"/>
      <c r="R24" s="44"/>
      <c r="S24" s="39"/>
      <c r="T24" s="45"/>
      <c r="U24" s="92"/>
      <c r="Y24" s="97"/>
      <c r="Z24" s="98"/>
      <c r="AA24" s="98"/>
      <c r="AB24" s="98"/>
      <c r="AC24" s="98"/>
    </row>
    <row r="25">
      <c r="B25" s="44"/>
      <c r="C25" s="44"/>
      <c r="D25" s="44"/>
      <c r="E25" s="44"/>
      <c r="F25" s="44"/>
      <c r="G25" s="44"/>
      <c r="H25" s="44"/>
      <c r="I25" s="44"/>
      <c r="J25" s="39"/>
      <c r="K25" s="44"/>
      <c r="L25" s="44"/>
      <c r="M25" s="44"/>
      <c r="N25" s="44"/>
      <c r="O25" s="44"/>
      <c r="P25" s="44"/>
      <c r="Q25" s="44"/>
      <c r="R25" s="44"/>
      <c r="S25" s="39"/>
      <c r="T25" s="45"/>
      <c r="U25" s="92"/>
      <c r="X25" s="6" t="s">
        <v>72</v>
      </c>
    </row>
    <row r="26">
      <c r="B26" s="44"/>
      <c r="C26" s="44"/>
      <c r="D26" s="44"/>
      <c r="E26" s="44"/>
      <c r="F26" s="44"/>
      <c r="G26" s="44"/>
      <c r="H26" s="44"/>
      <c r="I26" s="44"/>
      <c r="J26" s="39"/>
      <c r="K26" s="44"/>
      <c r="L26" s="44"/>
      <c r="M26" s="44"/>
      <c r="N26" s="44"/>
      <c r="O26" s="44"/>
      <c r="P26" s="44"/>
      <c r="Q26" s="44"/>
      <c r="R26" s="44"/>
      <c r="S26" s="39"/>
      <c r="T26" s="45"/>
      <c r="U26" s="92"/>
      <c r="Z26" s="21" t="s">
        <v>30</v>
      </c>
      <c r="AA26" s="21" t="s">
        <v>39</v>
      </c>
      <c r="AB26" s="21" t="s">
        <v>40</v>
      </c>
      <c r="AC26" s="48"/>
      <c r="AD26" s="1"/>
    </row>
    <row r="27">
      <c r="B27" s="44"/>
      <c r="C27" s="44"/>
      <c r="D27" s="44"/>
      <c r="E27" s="44"/>
      <c r="F27" s="44"/>
      <c r="G27" s="44"/>
      <c r="H27" s="44"/>
      <c r="I27" s="44"/>
      <c r="J27" s="39"/>
      <c r="K27" s="44"/>
      <c r="L27" s="44"/>
      <c r="M27" s="44"/>
      <c r="N27" s="44"/>
      <c r="O27" s="44"/>
      <c r="P27" s="44"/>
      <c r="Q27" s="44"/>
      <c r="R27" s="44"/>
      <c r="S27" s="39"/>
      <c r="T27" s="45"/>
      <c r="U27" s="92"/>
      <c r="Y27" s="6" t="s">
        <v>31</v>
      </c>
      <c r="Z27" s="6">
        <f>COUNT(B3:B151)</f>
        <v>0</v>
      </c>
      <c r="AA27" s="6">
        <f>COUNT(K3:K151)</f>
        <v>0</v>
      </c>
      <c r="AB27" s="6">
        <f>COUNT(T3:T50)</f>
        <v>0</v>
      </c>
      <c r="AC27" s="48"/>
      <c r="AD27" s="1"/>
    </row>
    <row r="28">
      <c r="B28" s="44"/>
      <c r="C28" s="44"/>
      <c r="D28" s="44"/>
      <c r="E28" s="44"/>
      <c r="F28" s="44"/>
      <c r="G28" s="44"/>
      <c r="H28" s="44"/>
      <c r="I28" s="44"/>
      <c r="J28" s="39"/>
      <c r="K28" s="44"/>
      <c r="L28" s="44"/>
      <c r="M28" s="44"/>
      <c r="N28" s="44"/>
      <c r="O28" s="44"/>
      <c r="P28" s="44"/>
      <c r="Q28" s="44"/>
      <c r="R28" s="44"/>
      <c r="S28" s="39"/>
      <c r="T28" s="45"/>
      <c r="U28" s="92"/>
      <c r="Y28" s="6" t="s">
        <v>32</v>
      </c>
      <c r="Z28" s="6">
        <f>COUNT(C3:C151)</f>
        <v>0</v>
      </c>
      <c r="AA28" s="6">
        <f>COUNT(L3:L151)</f>
        <v>0</v>
      </c>
      <c r="AB28" s="6">
        <f>COUNT(U3:U106)</f>
        <v>0</v>
      </c>
      <c r="AC28" s="48"/>
    </row>
    <row r="29">
      <c r="B29" s="44"/>
      <c r="C29" s="44"/>
      <c r="D29" s="44"/>
      <c r="E29" s="44"/>
      <c r="F29" s="44"/>
      <c r="G29" s="44"/>
      <c r="H29" s="44"/>
      <c r="I29" s="44"/>
      <c r="J29" s="39"/>
      <c r="K29" s="44"/>
      <c r="L29" s="44"/>
      <c r="M29" s="44"/>
      <c r="N29" s="44"/>
      <c r="O29" s="44"/>
      <c r="P29" s="44"/>
      <c r="Q29" s="44"/>
      <c r="R29" s="44"/>
      <c r="S29" s="39"/>
      <c r="T29" s="92"/>
      <c r="Y29" s="6" t="s">
        <v>33</v>
      </c>
      <c r="Z29" s="6">
        <f>COUNT(D3:D151)</f>
        <v>0</v>
      </c>
      <c r="AA29" s="6">
        <f>COUNT(M3:M151)</f>
        <v>0</v>
      </c>
      <c r="AB29" s="6">
        <f>COUNT(V3:V249)</f>
        <v>0</v>
      </c>
    </row>
    <row r="30">
      <c r="B30" s="44"/>
      <c r="C30" s="44"/>
      <c r="D30" s="44"/>
      <c r="E30" s="44"/>
      <c r="F30" s="44"/>
      <c r="G30" s="44"/>
      <c r="H30" s="44"/>
      <c r="I30" s="44"/>
      <c r="J30" s="39"/>
      <c r="K30" s="44"/>
      <c r="L30" s="44"/>
      <c r="M30" s="44"/>
      <c r="N30" s="44"/>
      <c r="O30" s="44"/>
      <c r="P30" s="44"/>
      <c r="Q30" s="44"/>
      <c r="R30" s="44"/>
      <c r="S30" s="39"/>
      <c r="Y30" s="6" t="s">
        <v>34</v>
      </c>
      <c r="Z30" s="6">
        <f>COUNT(E3:E151)</f>
        <v>0</v>
      </c>
      <c r="AA30" s="6">
        <f>COUNT(N3:N151)</f>
        <v>0</v>
      </c>
      <c r="AB30" s="6">
        <f>COUNT(W3:W249)</f>
        <v>0</v>
      </c>
    </row>
    <row r="31">
      <c r="B31" s="44"/>
      <c r="C31" s="44"/>
      <c r="D31" s="44"/>
      <c r="E31" s="44"/>
      <c r="F31" s="44"/>
      <c r="G31" s="44"/>
      <c r="H31" s="44"/>
      <c r="I31" s="44"/>
      <c r="J31" s="39"/>
      <c r="K31" s="44"/>
      <c r="L31" s="44"/>
      <c r="M31" s="44"/>
      <c r="N31" s="44"/>
      <c r="O31" s="44"/>
      <c r="P31" s="44"/>
      <c r="Q31" s="44"/>
      <c r="R31" s="44"/>
      <c r="S31" s="39"/>
      <c r="Y31" s="6" t="s">
        <v>35</v>
      </c>
      <c r="Z31" s="6">
        <f>COUNT(F3:F151)</f>
        <v>0</v>
      </c>
      <c r="AA31" s="6">
        <f>COUNT(O3:O151)</f>
        <v>0</v>
      </c>
    </row>
    <row r="32">
      <c r="B32" s="44"/>
      <c r="C32" s="44"/>
      <c r="D32" s="44"/>
      <c r="E32" s="44"/>
      <c r="F32" s="44"/>
      <c r="G32" s="44"/>
      <c r="H32" s="44"/>
      <c r="I32" s="44"/>
      <c r="J32" s="39"/>
      <c r="K32" s="44"/>
      <c r="L32" s="44"/>
      <c r="M32" s="44"/>
      <c r="N32" s="44"/>
      <c r="O32" s="44"/>
      <c r="P32" s="44"/>
      <c r="Q32" s="44"/>
      <c r="R32" s="44"/>
      <c r="S32" s="39"/>
      <c r="Y32" s="56" t="s">
        <v>36</v>
      </c>
      <c r="Z32" s="6">
        <f>COUNT(G3:G152)</f>
        <v>0</v>
      </c>
      <c r="AA32" s="6">
        <f>COUNT(P3:P152)</f>
        <v>0</v>
      </c>
      <c r="AC32" s="47"/>
    </row>
    <row r="33">
      <c r="B33" s="44"/>
      <c r="C33" s="44"/>
      <c r="D33" s="44"/>
      <c r="E33" s="44"/>
      <c r="F33" s="44"/>
      <c r="G33" s="44"/>
      <c r="H33" s="44"/>
      <c r="I33" s="44"/>
      <c r="J33" s="39"/>
      <c r="K33" s="44"/>
      <c r="L33" s="44"/>
      <c r="M33" s="44"/>
      <c r="N33" s="44"/>
      <c r="O33" s="44"/>
      <c r="P33" s="44"/>
      <c r="Q33" s="44"/>
      <c r="R33" s="44"/>
      <c r="S33" s="39"/>
      <c r="Y33" s="56" t="s">
        <v>37</v>
      </c>
      <c r="Z33" s="6">
        <f>COUNT(H3:H153)</f>
        <v>0</v>
      </c>
      <c r="AA33" s="6">
        <f>COUNT(Q3:Q153)</f>
        <v>0</v>
      </c>
      <c r="AC33" s="47"/>
    </row>
    <row r="34">
      <c r="B34" s="44"/>
      <c r="C34" s="44"/>
      <c r="D34" s="44"/>
      <c r="E34" s="44"/>
      <c r="F34" s="44"/>
      <c r="G34" s="44"/>
      <c r="H34" s="44"/>
      <c r="I34" s="44"/>
      <c r="J34" s="39"/>
      <c r="K34" s="44"/>
      <c r="L34" s="44"/>
      <c r="M34" s="44"/>
      <c r="N34" s="44"/>
      <c r="O34" s="44"/>
      <c r="P34" s="44"/>
      <c r="Q34" s="44"/>
      <c r="R34" s="44"/>
      <c r="S34" s="39"/>
      <c r="Y34" s="56" t="s">
        <v>38</v>
      </c>
      <c r="Z34" s="6">
        <f>COUNT(I3:I154)</f>
        <v>0</v>
      </c>
      <c r="AA34" s="6">
        <f>COUNT(R3:R154)</f>
        <v>0</v>
      </c>
    </row>
    <row r="35">
      <c r="B35" s="44"/>
      <c r="C35" s="44"/>
      <c r="D35" s="44"/>
      <c r="E35" s="44"/>
      <c r="F35" s="44"/>
      <c r="G35" s="44"/>
      <c r="H35" s="44"/>
      <c r="I35" s="44"/>
      <c r="J35" s="39"/>
      <c r="K35" s="44"/>
      <c r="L35" s="44"/>
      <c r="M35" s="44"/>
      <c r="N35" s="44"/>
      <c r="O35" s="44"/>
      <c r="P35" s="44"/>
      <c r="Q35" s="44"/>
      <c r="R35" s="44"/>
      <c r="S35" s="39"/>
      <c r="Y35" s="1" t="s">
        <v>134</v>
      </c>
      <c r="Z35" s="6">
        <f t="shared" ref="Z35:AB35" si="5">AVERAGE(Z27:Z34)</f>
        <v>0</v>
      </c>
      <c r="AA35" s="6">
        <f t="shared" si="5"/>
        <v>0</v>
      </c>
      <c r="AB35" s="6">
        <f t="shared" si="5"/>
        <v>0</v>
      </c>
    </row>
    <row r="36">
      <c r="B36" s="44"/>
      <c r="C36" s="44"/>
      <c r="D36" s="44"/>
      <c r="E36" s="44"/>
      <c r="F36" s="44"/>
      <c r="G36" s="44"/>
      <c r="H36" s="44"/>
      <c r="I36" s="44"/>
      <c r="J36" s="39"/>
      <c r="K36" s="44"/>
      <c r="L36" s="44"/>
      <c r="M36" s="44"/>
      <c r="N36" s="44"/>
      <c r="O36" s="44"/>
      <c r="P36" s="44"/>
      <c r="Q36" s="44"/>
      <c r="R36" s="44"/>
      <c r="S36" s="39"/>
      <c r="Y36" s="88" t="s">
        <v>67</v>
      </c>
      <c r="Z36" s="88">
        <f t="shared" ref="Z36:AA36" si="6">STDEV(Z27:Z34)/SQRT(8)</f>
        <v>0</v>
      </c>
      <c r="AA36" s="88">
        <f t="shared" si="6"/>
        <v>0</v>
      </c>
      <c r="AB36" s="88">
        <f>STDEV(AB27:AB28)/SQRT(4)</f>
        <v>0</v>
      </c>
    </row>
    <row r="37">
      <c r="B37" s="44"/>
      <c r="C37" s="44"/>
      <c r="D37" s="44"/>
      <c r="E37" s="44"/>
      <c r="F37" s="44"/>
      <c r="G37" s="44"/>
      <c r="H37" s="44"/>
      <c r="I37" s="44"/>
      <c r="J37" s="39"/>
      <c r="K37" s="44"/>
      <c r="L37" s="44"/>
      <c r="M37" s="44"/>
      <c r="N37" s="44"/>
      <c r="O37" s="44"/>
      <c r="P37" s="44"/>
      <c r="Q37" s="44"/>
      <c r="R37" s="44"/>
      <c r="S37" s="39"/>
    </row>
    <row r="38">
      <c r="B38" s="44"/>
      <c r="C38" s="44"/>
      <c r="D38" s="44"/>
      <c r="E38" s="44"/>
      <c r="F38" s="44"/>
      <c r="G38" s="44"/>
      <c r="H38" s="44"/>
      <c r="I38" s="44"/>
      <c r="J38" s="39"/>
      <c r="K38" s="44"/>
      <c r="L38" s="44"/>
      <c r="M38" s="44"/>
      <c r="N38" s="44"/>
      <c r="O38" s="44"/>
      <c r="P38" s="44"/>
      <c r="Q38" s="44"/>
      <c r="R38" s="44"/>
      <c r="S38" s="39"/>
    </row>
    <row r="39">
      <c r="B39" s="44"/>
      <c r="C39" s="44"/>
      <c r="D39" s="44"/>
      <c r="E39" s="44"/>
      <c r="F39" s="44"/>
      <c r="G39" s="44"/>
      <c r="H39" s="44"/>
      <c r="I39" s="44"/>
      <c r="J39" s="39"/>
      <c r="K39" s="44"/>
      <c r="L39" s="44"/>
      <c r="M39" s="44"/>
      <c r="N39" s="44"/>
      <c r="O39" s="44"/>
      <c r="P39" s="44"/>
      <c r="Q39" s="44"/>
      <c r="R39" s="44"/>
      <c r="S39" s="39"/>
      <c r="X39" s="6" t="s">
        <v>73</v>
      </c>
    </row>
    <row r="40">
      <c r="B40" s="44"/>
      <c r="C40" s="44"/>
      <c r="D40" s="44"/>
      <c r="E40" s="44"/>
      <c r="F40" s="44"/>
      <c r="G40" s="44"/>
      <c r="H40" s="44"/>
      <c r="I40" s="44"/>
      <c r="J40" s="39"/>
      <c r="K40" s="44"/>
      <c r="L40" s="44"/>
      <c r="M40" s="44"/>
      <c r="N40" s="44"/>
      <c r="O40" s="44"/>
      <c r="P40" s="44"/>
      <c r="Q40" s="44"/>
      <c r="R40" s="44"/>
      <c r="S40" s="39"/>
    </row>
    <row r="41">
      <c r="B41" s="44"/>
      <c r="C41" s="44"/>
      <c r="D41" s="44"/>
      <c r="E41" s="44"/>
      <c r="F41" s="44"/>
      <c r="G41" s="44"/>
      <c r="H41" s="44"/>
      <c r="I41" s="44"/>
      <c r="J41" s="39"/>
      <c r="K41" s="44"/>
      <c r="L41" s="44"/>
      <c r="M41" s="44"/>
      <c r="N41" s="44"/>
      <c r="O41" s="44"/>
      <c r="P41" s="44"/>
      <c r="Q41" s="44"/>
      <c r="R41" s="44"/>
      <c r="S41" s="39"/>
      <c r="Z41" s="21" t="s">
        <v>30</v>
      </c>
      <c r="AA41" s="21" t="s">
        <v>39</v>
      </c>
      <c r="AB41" s="21" t="s">
        <v>40</v>
      </c>
    </row>
    <row r="42">
      <c r="B42" s="44"/>
      <c r="C42" s="44"/>
      <c r="D42" s="44"/>
      <c r="E42" s="44"/>
      <c r="F42" s="44"/>
      <c r="G42" s="44"/>
      <c r="H42" s="44"/>
      <c r="I42" s="44"/>
      <c r="J42" s="39"/>
      <c r="K42" s="44"/>
      <c r="L42" s="44"/>
      <c r="M42" s="44"/>
      <c r="N42" s="44"/>
      <c r="O42" s="44"/>
      <c r="P42" s="44"/>
      <c r="Q42" s="44"/>
      <c r="R42" s="44"/>
      <c r="S42" s="39"/>
      <c r="Y42" s="6" t="s">
        <v>31</v>
      </c>
      <c r="Z42" s="6" t="str">
        <f>STDEV(B$3:B$151)</f>
        <v>#DIV/0!</v>
      </c>
      <c r="AA42" s="6" t="str">
        <f>STDEV(K$3:K$69)</f>
        <v>#DIV/0!</v>
      </c>
      <c r="AB42" s="6" t="str">
        <f>STDEV(T3:T309)</f>
        <v>#DIV/0!</v>
      </c>
    </row>
    <row r="43">
      <c r="B43" s="44"/>
      <c r="C43" s="44"/>
      <c r="D43" s="44"/>
      <c r="E43" s="44"/>
      <c r="F43" s="44"/>
      <c r="G43" s="44"/>
      <c r="H43" s="44"/>
      <c r="I43" s="44"/>
      <c r="J43" s="39"/>
      <c r="K43" s="44"/>
      <c r="L43" s="44"/>
      <c r="M43" s="44"/>
      <c r="N43" s="44"/>
      <c r="O43" s="44"/>
      <c r="P43" s="44"/>
      <c r="Q43" s="44"/>
      <c r="R43" s="44"/>
      <c r="S43" s="39"/>
      <c r="Y43" s="6" t="s">
        <v>32</v>
      </c>
      <c r="Z43" s="6" t="str">
        <f>STDEV(C$3:C$151)</f>
        <v>#DIV/0!</v>
      </c>
      <c r="AA43" s="6" t="str">
        <f>STDEV(L$3:L$69)</f>
        <v>#DIV/0!</v>
      </c>
      <c r="AB43" s="6" t="str">
        <f>STDEV(U3:U154)</f>
        <v>#DIV/0!</v>
      </c>
    </row>
    <row r="44">
      <c r="B44" s="44"/>
      <c r="C44" s="44"/>
      <c r="D44" s="44"/>
      <c r="E44" s="44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Y44" s="6" t="s">
        <v>33</v>
      </c>
      <c r="Z44" s="6" t="str">
        <f>STDEV(D$3:D$151)</f>
        <v>#DIV/0!</v>
      </c>
      <c r="AA44" s="6" t="str">
        <f>STDEV(M$3:M$69)</f>
        <v>#DIV/0!</v>
      </c>
      <c r="AB44" s="6" t="str">
        <f>STDEV(V3:V155)</f>
        <v>#DIV/0!</v>
      </c>
    </row>
    <row r="45">
      <c r="B45" s="44"/>
      <c r="C45" s="44"/>
      <c r="D45" s="44"/>
      <c r="E45" s="44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Y45" s="6" t="s">
        <v>34</v>
      </c>
      <c r="Z45" s="6" t="str">
        <f>STDEV(E$3:E$151)</f>
        <v>#DIV/0!</v>
      </c>
      <c r="AA45" s="6" t="str">
        <f>STDEV(N$3:N$69)</f>
        <v>#DIV/0!</v>
      </c>
      <c r="AB45" s="6" t="str">
        <f>STDEV(W3:W156)</f>
        <v>#DIV/0!</v>
      </c>
    </row>
    <row r="46">
      <c r="B46" s="44"/>
      <c r="C46" s="44"/>
      <c r="D46" s="44"/>
      <c r="E46" s="103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Y46" s="6" t="s">
        <v>35</v>
      </c>
      <c r="Z46" s="6" t="str">
        <f>STDEV(F$3:F$151)</f>
        <v>#DIV/0!</v>
      </c>
      <c r="AA46" s="6" t="str">
        <f>STDEV(O$3:O$69)</f>
        <v>#DIV/0!</v>
      </c>
    </row>
    <row r="47">
      <c r="B47" s="44"/>
      <c r="C47" s="44"/>
      <c r="D47" s="44"/>
      <c r="E47" s="103"/>
      <c r="F47" s="44"/>
      <c r="G47" s="44"/>
      <c r="H47" s="44"/>
      <c r="I47" s="44"/>
      <c r="J47" s="39"/>
      <c r="K47" s="44"/>
      <c r="L47" s="44"/>
      <c r="M47" s="44"/>
      <c r="N47" s="44"/>
      <c r="O47" s="44"/>
      <c r="P47" s="44"/>
      <c r="Q47" s="44"/>
      <c r="R47" s="44"/>
      <c r="S47" s="39"/>
      <c r="Y47" s="1" t="s">
        <v>36</v>
      </c>
      <c r="Z47" s="6" t="str">
        <f>STDEV(G$3:G151)</f>
        <v>#DIV/0!</v>
      </c>
      <c r="AA47" s="6" t="str">
        <f>STDEV(P$3:P$69)</f>
        <v>#DIV/0!</v>
      </c>
    </row>
    <row r="48">
      <c r="B48" s="44"/>
      <c r="C48" s="44"/>
      <c r="D48" s="44"/>
      <c r="E48" s="45"/>
      <c r="F48" s="44"/>
      <c r="G48" s="44"/>
      <c r="H48" s="44"/>
      <c r="I48" s="44"/>
      <c r="J48" s="39"/>
      <c r="K48" s="44"/>
      <c r="L48" s="44"/>
      <c r="M48" s="44"/>
      <c r="N48" s="44"/>
      <c r="O48" s="44"/>
      <c r="P48" s="44"/>
      <c r="Q48" s="44"/>
      <c r="R48" s="44"/>
      <c r="S48" s="39"/>
      <c r="Y48" s="1" t="s">
        <v>37</v>
      </c>
      <c r="Z48" s="6" t="str">
        <f>STDEV(H$3:H152)</f>
        <v>#DIV/0!</v>
      </c>
      <c r="AA48" s="6" t="str">
        <f>STDEV(Q$3:Q$69)</f>
        <v>#DIV/0!</v>
      </c>
    </row>
    <row r="49">
      <c r="B49" s="103"/>
      <c r="C49" s="44"/>
      <c r="D49" s="44"/>
      <c r="E49" s="45"/>
      <c r="F49" s="44"/>
      <c r="G49" s="44"/>
      <c r="H49" s="44"/>
      <c r="I49" s="44"/>
      <c r="J49" s="39"/>
      <c r="K49" s="44"/>
      <c r="L49" s="44"/>
      <c r="M49" s="44"/>
      <c r="N49" s="44"/>
      <c r="O49" s="44"/>
      <c r="P49" s="44"/>
      <c r="Q49" s="44"/>
      <c r="R49" s="44"/>
      <c r="S49" s="39"/>
      <c r="X49" s="1"/>
      <c r="Y49" s="1" t="s">
        <v>38</v>
      </c>
      <c r="Z49" s="6" t="str">
        <f>STDEV(I$3:I153)</f>
        <v>#DIV/0!</v>
      </c>
      <c r="AA49" s="6" t="str">
        <f>STDEV(R$3:R$69)</f>
        <v>#DIV/0!</v>
      </c>
    </row>
    <row r="50">
      <c r="B50" s="103"/>
      <c r="C50" s="44"/>
      <c r="D50" s="44"/>
      <c r="E50" s="45"/>
      <c r="F50" s="44"/>
      <c r="G50" s="44"/>
      <c r="H50" s="44"/>
      <c r="I50" s="44"/>
      <c r="J50" s="39"/>
      <c r="K50" s="44"/>
      <c r="L50" s="44"/>
      <c r="M50" s="44"/>
      <c r="N50" s="44"/>
      <c r="O50" s="103"/>
      <c r="P50" s="103"/>
      <c r="Q50" s="44"/>
      <c r="R50" s="44"/>
      <c r="S50" s="39"/>
      <c r="X50" s="1"/>
    </row>
    <row r="51">
      <c r="B51" s="45"/>
      <c r="C51" s="44"/>
      <c r="D51" s="103"/>
      <c r="E51" s="45"/>
      <c r="F51" s="44"/>
      <c r="G51" s="44"/>
      <c r="H51" s="103"/>
      <c r="I51" s="44"/>
      <c r="J51" s="39"/>
      <c r="K51" s="44"/>
      <c r="L51" s="44"/>
      <c r="M51" s="44"/>
      <c r="N51" s="44"/>
      <c r="O51" s="103"/>
      <c r="P51" s="103"/>
      <c r="Q51" s="44"/>
      <c r="R51" s="44"/>
      <c r="S51" s="39"/>
      <c r="X51" s="1"/>
    </row>
    <row r="52">
      <c r="B52" s="45"/>
      <c r="C52" s="44"/>
      <c r="D52" s="103"/>
      <c r="E52" s="45"/>
      <c r="F52" s="44"/>
      <c r="G52" s="44"/>
      <c r="H52" s="103"/>
      <c r="I52" s="44"/>
      <c r="J52" s="39"/>
      <c r="K52" s="44"/>
      <c r="L52" s="103"/>
      <c r="M52" s="103"/>
      <c r="N52" s="44"/>
      <c r="O52" s="45"/>
      <c r="P52" s="45"/>
      <c r="Q52" s="103"/>
      <c r="R52" s="44"/>
      <c r="S52" s="39"/>
      <c r="X52" s="1"/>
    </row>
    <row r="53">
      <c r="B53" s="45"/>
      <c r="C53" s="44"/>
      <c r="D53" s="45"/>
      <c r="E53" s="45"/>
      <c r="F53" s="44"/>
      <c r="G53" s="44"/>
      <c r="H53" s="103"/>
      <c r="I53" s="103"/>
      <c r="J53" s="39"/>
      <c r="K53" s="44"/>
      <c r="L53" s="103"/>
      <c r="M53" s="103"/>
      <c r="N53" s="103"/>
      <c r="O53" s="45"/>
      <c r="P53" s="45"/>
      <c r="Q53" s="103"/>
      <c r="R53" s="103"/>
      <c r="S53" s="39"/>
      <c r="X53" s="1"/>
    </row>
    <row r="54">
      <c r="B54" s="45"/>
      <c r="C54" s="44"/>
      <c r="D54" s="45"/>
      <c r="E54" s="45"/>
      <c r="F54" s="44"/>
      <c r="G54" s="103"/>
      <c r="H54" s="103"/>
      <c r="I54" s="103"/>
      <c r="J54" s="39"/>
      <c r="K54" s="44"/>
      <c r="L54" s="45"/>
      <c r="M54" s="45"/>
      <c r="N54" s="103"/>
      <c r="O54" s="45"/>
      <c r="P54" s="45"/>
      <c r="Q54" s="45"/>
      <c r="R54" s="103"/>
      <c r="S54" s="39"/>
      <c r="X54" s="1"/>
    </row>
    <row r="55">
      <c r="B55" s="45"/>
      <c r="C55" s="44"/>
      <c r="D55" s="45"/>
      <c r="E55" s="45"/>
      <c r="F55" s="103"/>
      <c r="G55" s="103"/>
      <c r="H55" s="45"/>
      <c r="I55" s="45"/>
      <c r="J55" s="39"/>
      <c r="K55" s="103"/>
      <c r="L55" s="45"/>
      <c r="M55" s="45"/>
      <c r="N55" s="45"/>
      <c r="O55" s="45"/>
      <c r="P55" s="45"/>
      <c r="Q55" s="45"/>
      <c r="R55" s="45"/>
      <c r="S55" s="39"/>
      <c r="X55" s="1"/>
    </row>
    <row r="56">
      <c r="B56" s="45"/>
      <c r="C56" s="44"/>
      <c r="D56" s="45"/>
      <c r="E56" s="45"/>
      <c r="F56" s="103"/>
      <c r="G56" s="45"/>
      <c r="H56" s="45"/>
      <c r="I56" s="45"/>
      <c r="J56" s="39"/>
      <c r="K56" s="103"/>
      <c r="L56" s="45"/>
      <c r="M56" s="45"/>
      <c r="N56" s="45"/>
      <c r="O56" s="45"/>
      <c r="P56" s="45"/>
      <c r="Q56" s="45"/>
      <c r="R56" s="45"/>
      <c r="S56" s="39"/>
      <c r="X56" s="1" t="s">
        <v>74</v>
      </c>
    </row>
    <row r="57">
      <c r="B57" s="45"/>
      <c r="C57" s="44"/>
      <c r="D57" s="45"/>
      <c r="E57" s="45"/>
      <c r="F57" s="45"/>
      <c r="G57" s="45"/>
      <c r="H57" s="45"/>
      <c r="I57" s="45"/>
      <c r="J57" s="39"/>
      <c r="K57" s="45"/>
      <c r="L57" s="45"/>
      <c r="M57" s="45"/>
      <c r="N57" s="45"/>
      <c r="O57" s="45"/>
      <c r="P57" s="45"/>
      <c r="Q57" s="45"/>
      <c r="R57" s="45"/>
      <c r="S57" s="39"/>
      <c r="Z57" s="21" t="s">
        <v>30</v>
      </c>
      <c r="AA57" s="21" t="s">
        <v>39</v>
      </c>
      <c r="AB57" s="21" t="s">
        <v>40</v>
      </c>
    </row>
    <row r="58">
      <c r="B58" s="45"/>
      <c r="C58" s="103"/>
      <c r="D58" s="45"/>
      <c r="E58" s="45"/>
      <c r="F58" s="45"/>
      <c r="G58" s="45"/>
      <c r="H58" s="45"/>
      <c r="I58" s="45"/>
      <c r="J58" s="39"/>
      <c r="K58" s="45"/>
      <c r="L58" s="45"/>
      <c r="M58" s="45"/>
      <c r="N58" s="45"/>
      <c r="O58" s="45"/>
      <c r="P58" s="45"/>
      <c r="Q58" s="45"/>
      <c r="R58" s="45"/>
      <c r="S58" s="39"/>
      <c r="Y58" s="6" t="s">
        <v>31</v>
      </c>
      <c r="Z58" s="49" t="str">
        <f t="shared" ref="Z58:AB58" si="7">(Z42/Z3)</f>
        <v>#DIV/0!</v>
      </c>
      <c r="AA58" s="49" t="str">
        <f t="shared" si="7"/>
        <v>#DIV/0!</v>
      </c>
      <c r="AB58" s="49" t="str">
        <f t="shared" si="7"/>
        <v>#DIV/0!</v>
      </c>
    </row>
    <row r="59">
      <c r="B59" s="44"/>
      <c r="C59" s="104"/>
      <c r="D59" s="44"/>
      <c r="E59" s="96"/>
      <c r="F59" s="44"/>
      <c r="G59" s="44"/>
      <c r="H59" s="44"/>
      <c r="I59" s="44"/>
      <c r="J59" s="39"/>
      <c r="K59" s="44"/>
      <c r="L59" s="44"/>
      <c r="M59" s="44"/>
      <c r="N59" s="44"/>
      <c r="O59" s="44"/>
      <c r="P59" s="44"/>
      <c r="Q59" s="44"/>
      <c r="R59" s="44"/>
      <c r="S59" s="39"/>
      <c r="Y59" s="6" t="s">
        <v>32</v>
      </c>
      <c r="Z59" s="49" t="str">
        <f t="shared" ref="Z59:AB59" si="8">(Z43/Z4)</f>
        <v>#DIV/0!</v>
      </c>
      <c r="AA59" s="49" t="str">
        <f t="shared" si="8"/>
        <v>#DIV/0!</v>
      </c>
      <c r="AB59" s="49" t="str">
        <f t="shared" si="8"/>
        <v>#DIV/0!</v>
      </c>
    </row>
    <row r="60">
      <c r="B60" s="44"/>
      <c r="C60" s="44"/>
      <c r="D60" s="44"/>
      <c r="E60" s="9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6" t="s">
        <v>33</v>
      </c>
      <c r="Z60" s="49" t="str">
        <f t="shared" ref="Z60:AB60" si="9">(Z44/Z5)</f>
        <v>#DIV/0!</v>
      </c>
      <c r="AA60" s="49" t="str">
        <f t="shared" si="9"/>
        <v>#DIV/0!</v>
      </c>
      <c r="AB60" s="49" t="str">
        <f t="shared" si="9"/>
        <v>#DIV/0!</v>
      </c>
    </row>
    <row r="61">
      <c r="B61" s="44"/>
      <c r="C61" s="44"/>
      <c r="D61" s="44"/>
      <c r="E61" s="9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6" t="s">
        <v>34</v>
      </c>
      <c r="Z61" s="49" t="str">
        <f t="shared" ref="Z61:AB61" si="10">(Z45/Z6)</f>
        <v>#DIV/0!</v>
      </c>
      <c r="AA61" s="49" t="str">
        <f t="shared" si="10"/>
        <v>#DIV/0!</v>
      </c>
      <c r="AB61" s="49" t="str">
        <f t="shared" si="10"/>
        <v>#DIV/0!</v>
      </c>
    </row>
    <row r="62">
      <c r="B62" s="44"/>
      <c r="C62" s="44"/>
      <c r="D62" s="44"/>
      <c r="E62" s="9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6" t="s">
        <v>35</v>
      </c>
      <c r="Z62" s="49" t="str">
        <f t="shared" ref="Z62:AB62" si="11">(Z46/Z7)</f>
        <v>#DIV/0!</v>
      </c>
      <c r="AA62" s="49" t="str">
        <f t="shared" si="11"/>
        <v>#DIV/0!</v>
      </c>
      <c r="AB62" s="49" t="str">
        <f t="shared" si="11"/>
        <v>#DIV/0!</v>
      </c>
    </row>
    <row r="63">
      <c r="B63" s="44"/>
      <c r="C63" s="44"/>
      <c r="D63" s="44"/>
      <c r="E63" s="9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1" t="s">
        <v>36</v>
      </c>
      <c r="Z63" s="49" t="str">
        <f t="shared" ref="Z63:AA63" si="12">(Z47/Z8)</f>
        <v>#DIV/0!</v>
      </c>
      <c r="AA63" s="49" t="str">
        <f t="shared" si="12"/>
        <v>#DIV/0!</v>
      </c>
    </row>
    <row r="64">
      <c r="B64" s="44"/>
      <c r="C64" s="44"/>
      <c r="D64" s="44"/>
      <c r="E64" s="9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37</v>
      </c>
      <c r="Z64" s="49" t="str">
        <f t="shared" ref="Z64:AA64" si="13">(Z48/Z9)</f>
        <v>#DIV/0!</v>
      </c>
      <c r="AA64" s="49" t="str">
        <f t="shared" si="13"/>
        <v>#DIV/0!</v>
      </c>
    </row>
    <row r="65">
      <c r="B65" s="44"/>
      <c r="C65" s="44"/>
      <c r="D65" s="44"/>
      <c r="E65" s="9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38</v>
      </c>
      <c r="Z65" s="49" t="str">
        <f t="shared" ref="Z65:AA65" si="14">(Z49/Z10)</f>
        <v>#DIV/0!</v>
      </c>
      <c r="AA65" s="49" t="str">
        <f t="shared" si="14"/>
        <v>#DIV/0!</v>
      </c>
    </row>
    <row r="66">
      <c r="B66" s="44"/>
      <c r="C66" s="44"/>
      <c r="D66" s="44"/>
      <c r="E66" s="9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>
      <c r="B67" s="44"/>
      <c r="C67" s="44"/>
      <c r="D67" s="44"/>
      <c r="E67" s="9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>
      <c r="B68" s="44"/>
      <c r="C68" s="44"/>
      <c r="D68" s="44"/>
      <c r="E68" s="9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>
      <c r="B69" s="44"/>
      <c r="C69" s="44"/>
      <c r="D69" s="44"/>
      <c r="E69" s="9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>
      <c r="B70" s="44"/>
      <c r="C70" s="44"/>
      <c r="D70" s="44"/>
      <c r="E70" s="9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>
      <c r="B71" s="44"/>
      <c r="C71" s="44"/>
      <c r="D71" s="44"/>
      <c r="E71" s="9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>
      <c r="B72" s="44"/>
      <c r="C72" s="44"/>
      <c r="D72" s="44"/>
      <c r="E72" s="9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>
      <c r="B73" s="44"/>
      <c r="C73" s="44"/>
      <c r="D73" s="44"/>
      <c r="E73" s="9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>
      <c r="B74" s="44"/>
      <c r="C74" s="44"/>
      <c r="D74" s="44"/>
      <c r="E74" s="9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>
      <c r="B75" s="44"/>
      <c r="C75" s="44"/>
      <c r="D75" s="44"/>
      <c r="E75" s="9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>
      <c r="B76" s="44"/>
      <c r="C76" s="44"/>
      <c r="D76" s="44"/>
      <c r="E76" s="9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>
      <c r="B77" s="44"/>
      <c r="C77" s="44"/>
      <c r="D77" s="44"/>
      <c r="E77" s="9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>
      <c r="B78" s="44"/>
      <c r="C78" s="44"/>
      <c r="D78" s="44"/>
      <c r="E78" s="9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>
      <c r="B79" s="44"/>
      <c r="C79" s="44"/>
      <c r="D79" s="44"/>
      <c r="E79" s="9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>
      <c r="B80" s="44"/>
      <c r="C80" s="44"/>
      <c r="D80" s="44"/>
      <c r="E80" s="9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>
      <c r="B81" s="44"/>
      <c r="C81" s="44"/>
      <c r="D81" s="44"/>
      <c r="E81" s="9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5"/>
      <c r="R81" s="44"/>
      <c r="S81" s="39"/>
    </row>
    <row r="82">
      <c r="B82" s="44"/>
      <c r="C82" s="44"/>
      <c r="D82" s="44"/>
      <c r="E82" s="9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45"/>
      <c r="R82" s="44"/>
      <c r="S82" s="39"/>
    </row>
    <row r="83">
      <c r="B83" s="44"/>
      <c r="C83" s="44"/>
      <c r="D83" s="44"/>
      <c r="E83" s="9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45"/>
      <c r="R83" s="44"/>
      <c r="S83" s="39"/>
    </row>
    <row r="84">
      <c r="B84" s="44"/>
      <c r="C84" s="44"/>
      <c r="D84" s="44"/>
      <c r="E84" s="9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45"/>
      <c r="R84" s="44"/>
      <c r="S84" s="39"/>
    </row>
    <row r="85">
      <c r="B85" s="44"/>
      <c r="C85" s="44"/>
      <c r="D85" s="44"/>
      <c r="E85" s="9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45"/>
      <c r="R85" s="44"/>
      <c r="S85" s="39"/>
    </row>
    <row r="86">
      <c r="B86" s="44"/>
      <c r="C86" s="44"/>
      <c r="D86" s="44"/>
      <c r="E86" s="9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45"/>
      <c r="R86" s="44"/>
      <c r="S86" s="39"/>
    </row>
    <row r="87">
      <c r="B87" s="44"/>
      <c r="C87" s="44"/>
      <c r="D87" s="44"/>
      <c r="E87" s="9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45"/>
      <c r="Q87" s="45"/>
      <c r="R87" s="44"/>
      <c r="S87" s="39"/>
    </row>
    <row r="88">
      <c r="B88" s="44"/>
      <c r="C88" s="44"/>
      <c r="D88" s="44"/>
      <c r="E88" s="9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45"/>
      <c r="Q88" s="45"/>
      <c r="R88" s="45"/>
      <c r="S88" s="39"/>
    </row>
    <row r="89">
      <c r="B89" s="44"/>
      <c r="C89" s="44"/>
      <c r="D89" s="44"/>
      <c r="E89" s="96"/>
      <c r="F89" s="44"/>
      <c r="G89" s="44"/>
      <c r="H89" s="44"/>
      <c r="I89" s="44"/>
      <c r="J89" s="39"/>
      <c r="K89" s="44"/>
      <c r="L89" s="44"/>
      <c r="M89" s="45"/>
      <c r="N89" s="44"/>
      <c r="O89" s="44"/>
      <c r="P89" s="45"/>
      <c r="Q89" s="45"/>
      <c r="R89" s="45"/>
      <c r="S89" s="39"/>
    </row>
    <row r="90">
      <c r="B90" s="44"/>
      <c r="C90" s="44"/>
      <c r="D90" s="44"/>
      <c r="E90" s="96"/>
      <c r="F90" s="44"/>
      <c r="G90" s="44"/>
      <c r="H90" s="44"/>
      <c r="I90" s="44"/>
      <c r="J90" s="39"/>
      <c r="K90" s="44"/>
      <c r="L90" s="44"/>
      <c r="M90" s="45"/>
      <c r="N90" s="44"/>
      <c r="O90" s="44"/>
      <c r="P90" s="45"/>
      <c r="Q90" s="45"/>
      <c r="R90" s="45"/>
      <c r="S90" s="39"/>
    </row>
    <row r="91">
      <c r="B91" s="44"/>
      <c r="C91" s="44"/>
      <c r="D91" s="44"/>
      <c r="E91" s="96"/>
      <c r="F91" s="44"/>
      <c r="G91" s="44"/>
      <c r="H91" s="44"/>
      <c r="I91" s="44"/>
      <c r="J91" s="39"/>
      <c r="K91" s="44"/>
      <c r="L91" s="44"/>
      <c r="M91" s="45"/>
      <c r="N91" s="44"/>
      <c r="O91" s="44"/>
      <c r="P91" s="45"/>
      <c r="Q91" s="45"/>
      <c r="R91" s="45"/>
      <c r="S91" s="39"/>
    </row>
    <row r="92">
      <c r="B92" s="44"/>
      <c r="C92" s="44"/>
      <c r="D92" s="44"/>
      <c r="E92" s="96"/>
      <c r="F92" s="44"/>
      <c r="G92" s="44"/>
      <c r="H92" s="44"/>
      <c r="I92" s="44"/>
      <c r="J92" s="39"/>
      <c r="K92" s="44"/>
      <c r="L92" s="45"/>
      <c r="M92" s="45"/>
      <c r="N92" s="44"/>
      <c r="O92" s="44"/>
      <c r="P92" s="45"/>
      <c r="Q92" s="45"/>
      <c r="R92" s="45"/>
      <c r="S92" s="39"/>
    </row>
    <row r="93">
      <c r="B93" s="44"/>
      <c r="C93" s="44"/>
      <c r="D93" s="44"/>
      <c r="E93" s="96"/>
      <c r="F93" s="44"/>
      <c r="G93" s="44"/>
      <c r="H93" s="44"/>
      <c r="I93" s="44"/>
      <c r="J93" s="39"/>
      <c r="K93" s="45"/>
      <c r="L93" s="45"/>
      <c r="M93" s="45"/>
      <c r="N93" s="45"/>
      <c r="O93" s="44"/>
      <c r="P93" s="45"/>
      <c r="Q93" s="45"/>
      <c r="R93" s="45"/>
      <c r="S93" s="39"/>
    </row>
    <row r="94">
      <c r="B94" s="44"/>
      <c r="C94" s="44"/>
      <c r="D94" s="44"/>
      <c r="E94" s="96"/>
      <c r="F94" s="44"/>
      <c r="G94" s="44"/>
      <c r="H94" s="44"/>
      <c r="I94" s="44"/>
      <c r="J94" s="39"/>
      <c r="K94" s="45"/>
      <c r="L94" s="45"/>
      <c r="M94" s="45"/>
      <c r="N94" s="45"/>
      <c r="O94" s="44"/>
      <c r="P94" s="45"/>
      <c r="Q94" s="45"/>
      <c r="R94" s="45"/>
      <c r="S94" s="39"/>
    </row>
    <row r="95">
      <c r="B95" s="44"/>
      <c r="C95" s="44"/>
      <c r="D95" s="44"/>
      <c r="E95" s="96"/>
      <c r="F95" s="44"/>
      <c r="G95" s="44"/>
      <c r="H95" s="44"/>
      <c r="I95" s="44"/>
      <c r="J95" s="39"/>
      <c r="K95" s="45"/>
      <c r="L95" s="45"/>
      <c r="M95" s="51"/>
      <c r="N95" s="45"/>
      <c r="O95" s="44"/>
      <c r="P95" s="45"/>
      <c r="Q95" s="45"/>
      <c r="R95" s="45"/>
      <c r="S95" s="39"/>
    </row>
    <row r="96">
      <c r="B96" s="44"/>
      <c r="C96" s="44"/>
      <c r="D96" s="44"/>
      <c r="E96" s="96"/>
      <c r="F96" s="44"/>
      <c r="G96" s="44"/>
      <c r="H96" s="44"/>
      <c r="I96" s="44"/>
      <c r="J96" s="39"/>
      <c r="K96" s="45"/>
      <c r="L96" s="45"/>
      <c r="M96" s="51"/>
      <c r="N96" s="45"/>
      <c r="O96" s="44"/>
      <c r="P96" s="45"/>
      <c r="Q96" s="51"/>
      <c r="R96" s="45"/>
      <c r="S96" s="39"/>
    </row>
    <row r="97">
      <c r="B97" s="44"/>
      <c r="C97" s="44"/>
      <c r="D97" s="44"/>
      <c r="E97" s="96"/>
      <c r="F97" s="44"/>
      <c r="G97" s="44"/>
      <c r="H97" s="44"/>
      <c r="I97" s="44"/>
      <c r="J97" s="39"/>
      <c r="K97" s="45"/>
      <c r="L97" s="45"/>
      <c r="M97" s="51"/>
      <c r="N97" s="45"/>
      <c r="O97" s="44"/>
      <c r="P97" s="51"/>
      <c r="Q97" s="51"/>
      <c r="R97" s="45"/>
      <c r="S97" s="39"/>
    </row>
    <row r="98">
      <c r="B98" s="44"/>
      <c r="C98" s="44"/>
      <c r="D98" s="44"/>
      <c r="E98" s="96"/>
      <c r="F98" s="44"/>
      <c r="G98" s="44"/>
      <c r="H98" s="44"/>
      <c r="I98" s="44"/>
      <c r="J98" s="39"/>
      <c r="K98" s="45"/>
      <c r="L98" s="51"/>
      <c r="M98" s="51"/>
      <c r="N98" s="45"/>
      <c r="O98" s="44"/>
      <c r="P98" s="51"/>
      <c r="Q98" s="51"/>
      <c r="R98" s="45"/>
      <c r="S98" s="39"/>
    </row>
    <row r="99">
      <c r="B99" s="44"/>
      <c r="C99" s="44"/>
      <c r="D99" s="44"/>
      <c r="E99" s="96"/>
      <c r="F99" s="44"/>
      <c r="G99" s="44"/>
      <c r="H99" s="45"/>
      <c r="I99" s="44"/>
      <c r="J99" s="39"/>
      <c r="K99" s="45"/>
      <c r="L99" s="51"/>
      <c r="M99" s="51"/>
      <c r="N99" s="45"/>
      <c r="O99" s="44"/>
      <c r="P99" s="51"/>
      <c r="Q99" s="51"/>
      <c r="R99" s="44"/>
      <c r="S99" s="39"/>
    </row>
    <row r="100">
      <c r="B100" s="44"/>
      <c r="C100" s="44"/>
      <c r="D100" s="44"/>
      <c r="E100" s="96"/>
      <c r="F100" s="44"/>
      <c r="G100" s="44"/>
      <c r="H100" s="45"/>
      <c r="I100" s="44"/>
      <c r="J100" s="39"/>
      <c r="K100" s="45"/>
      <c r="L100" s="51"/>
      <c r="M100" s="51"/>
      <c r="N100" s="45"/>
      <c r="O100" s="44"/>
      <c r="P100" s="51"/>
      <c r="Q100" s="51"/>
      <c r="R100" s="44"/>
      <c r="S100" s="39"/>
    </row>
    <row r="101">
      <c r="B101" s="44"/>
      <c r="C101" s="44"/>
      <c r="D101" s="45"/>
      <c r="E101" s="96"/>
      <c r="F101" s="44"/>
      <c r="G101" s="44"/>
      <c r="H101" s="45"/>
      <c r="I101" s="44"/>
      <c r="J101" s="39"/>
      <c r="K101" s="45"/>
      <c r="L101" s="51"/>
      <c r="M101" s="51"/>
      <c r="N101" s="45"/>
      <c r="O101" s="44"/>
      <c r="P101" s="51"/>
      <c r="Q101" s="51"/>
      <c r="R101" s="44"/>
      <c r="S101" s="39"/>
    </row>
    <row r="102">
      <c r="B102" s="44"/>
      <c r="C102" s="44"/>
      <c r="D102" s="45"/>
      <c r="E102" s="96"/>
      <c r="F102" s="44"/>
      <c r="G102" s="44"/>
      <c r="H102" s="45"/>
      <c r="I102" s="44"/>
      <c r="J102" s="39"/>
      <c r="K102" s="45"/>
      <c r="L102" s="51"/>
      <c r="M102" s="51"/>
      <c r="N102" s="45"/>
      <c r="O102" s="44"/>
      <c r="P102" s="51"/>
      <c r="Q102" s="51"/>
      <c r="R102" s="44"/>
      <c r="S102" s="39"/>
    </row>
    <row r="103">
      <c r="B103" s="44"/>
      <c r="C103" s="44"/>
      <c r="D103" s="45"/>
      <c r="E103" s="96"/>
      <c r="F103" s="44"/>
      <c r="G103" s="44"/>
      <c r="H103" s="45"/>
      <c r="I103" s="44"/>
      <c r="J103" s="39"/>
      <c r="K103" s="45"/>
      <c r="L103" s="51"/>
      <c r="M103" s="51"/>
      <c r="N103" s="45"/>
      <c r="O103" s="44"/>
      <c r="P103" s="51"/>
      <c r="Q103" s="51"/>
      <c r="R103" s="44"/>
      <c r="S103" s="39"/>
    </row>
    <row r="104">
      <c r="B104" s="44"/>
      <c r="C104" s="44"/>
      <c r="D104" s="45"/>
      <c r="E104" s="96"/>
      <c r="F104" s="44"/>
      <c r="G104" s="44"/>
      <c r="H104" s="45"/>
      <c r="I104" s="44"/>
      <c r="J104" s="39"/>
      <c r="K104" s="45"/>
      <c r="L104" s="51"/>
      <c r="M104" s="51"/>
      <c r="N104" s="45"/>
      <c r="O104" s="44"/>
      <c r="P104" s="51"/>
      <c r="Q104" s="51"/>
      <c r="R104" s="99"/>
      <c r="S104" s="39"/>
    </row>
    <row r="105">
      <c r="B105" s="44"/>
      <c r="C105" s="45"/>
      <c r="D105" s="45"/>
      <c r="E105" s="96"/>
      <c r="F105" s="45"/>
      <c r="G105" s="45"/>
      <c r="H105" s="45"/>
      <c r="I105" s="44"/>
      <c r="J105" s="39"/>
      <c r="K105" s="45"/>
      <c r="L105" s="51"/>
      <c r="M105" s="51"/>
      <c r="N105" s="45"/>
      <c r="O105" s="44"/>
      <c r="P105" s="51"/>
      <c r="Q105" s="51"/>
      <c r="R105" s="44"/>
      <c r="S105" s="39"/>
    </row>
    <row r="106">
      <c r="B106" s="44"/>
      <c r="C106" s="45"/>
      <c r="D106" s="45"/>
      <c r="E106" s="96"/>
      <c r="F106" s="45"/>
      <c r="G106" s="45"/>
      <c r="H106" s="45"/>
      <c r="I106" s="45"/>
      <c r="J106" s="39"/>
      <c r="K106" s="45"/>
      <c r="L106" s="51"/>
      <c r="M106" s="51"/>
      <c r="N106" s="45"/>
      <c r="O106" s="45"/>
      <c r="P106" s="51"/>
      <c r="Q106" s="51"/>
      <c r="R106" s="44"/>
      <c r="S106" s="39"/>
    </row>
    <row r="107">
      <c r="B107" s="44"/>
      <c r="C107" s="45"/>
      <c r="D107" s="45"/>
      <c r="E107" s="45"/>
      <c r="F107" s="45"/>
      <c r="G107" s="45"/>
      <c r="H107" s="45"/>
      <c r="I107" s="45"/>
      <c r="J107" s="39"/>
      <c r="K107" s="45"/>
      <c r="L107" s="51"/>
      <c r="M107" s="51"/>
      <c r="N107" s="51"/>
      <c r="O107" s="45"/>
      <c r="P107" s="51"/>
      <c r="Q107" s="51"/>
      <c r="R107" s="51"/>
      <c r="S107" s="39"/>
    </row>
    <row r="108">
      <c r="B108" s="44"/>
      <c r="C108" s="45"/>
      <c r="D108" s="45"/>
      <c r="E108" s="45"/>
      <c r="F108" s="45"/>
      <c r="G108" s="45"/>
      <c r="H108" s="45"/>
      <c r="I108" s="45"/>
      <c r="J108" s="39"/>
      <c r="K108" s="51"/>
      <c r="L108" s="51"/>
      <c r="M108" s="51"/>
      <c r="N108" s="51"/>
      <c r="O108" s="45"/>
      <c r="P108" s="51"/>
      <c r="Q108" s="51"/>
      <c r="R108" s="51"/>
      <c r="S108" s="39"/>
    </row>
    <row r="109">
      <c r="B109" s="44"/>
      <c r="C109" s="45"/>
      <c r="D109" s="45"/>
      <c r="E109" s="45"/>
      <c r="F109" s="45"/>
      <c r="G109" s="45"/>
      <c r="H109" s="45"/>
      <c r="I109" s="45"/>
      <c r="J109" s="39"/>
      <c r="K109" s="51"/>
      <c r="L109" s="51"/>
      <c r="M109" s="51"/>
      <c r="N109" s="51"/>
      <c r="O109" s="45"/>
      <c r="P109" s="51"/>
      <c r="Q109" s="51"/>
      <c r="R109" s="51"/>
      <c r="S109" s="39"/>
    </row>
    <row r="110">
      <c r="B110" s="44"/>
      <c r="C110" s="45"/>
      <c r="D110" s="45"/>
      <c r="E110" s="45"/>
      <c r="F110" s="45"/>
      <c r="G110" s="45"/>
      <c r="H110" s="45"/>
      <c r="I110" s="45"/>
      <c r="J110" s="39"/>
      <c r="K110" s="51"/>
      <c r="L110" s="51"/>
      <c r="M110" s="51"/>
      <c r="N110" s="51"/>
      <c r="O110" s="51"/>
      <c r="P110" s="51"/>
      <c r="Q110" s="51"/>
      <c r="R110" s="51"/>
      <c r="S110" s="39"/>
    </row>
    <row r="111">
      <c r="B111" s="45"/>
      <c r="C111" s="45"/>
      <c r="D111" s="45"/>
      <c r="E111" s="45"/>
      <c r="F111" s="45"/>
      <c r="G111" s="45"/>
      <c r="H111" s="45"/>
      <c r="I111" s="45"/>
      <c r="J111" s="39"/>
      <c r="K111" s="51"/>
      <c r="L111" s="51"/>
      <c r="M111" s="51"/>
      <c r="N111" s="51"/>
      <c r="O111" s="51"/>
      <c r="P111" s="51"/>
      <c r="Q111" s="51"/>
      <c r="R111" s="51"/>
      <c r="S111" s="39"/>
    </row>
    <row r="112">
      <c r="B112" s="45"/>
      <c r="C112" s="45"/>
      <c r="D112" s="45"/>
      <c r="E112" s="45"/>
      <c r="F112" s="45"/>
      <c r="G112" s="45"/>
      <c r="H112" s="45"/>
      <c r="I112" s="45"/>
      <c r="J112" s="39"/>
      <c r="K112" s="51"/>
      <c r="L112" s="51"/>
      <c r="M112" s="51"/>
      <c r="N112" s="51"/>
      <c r="O112" s="51"/>
      <c r="P112" s="51"/>
      <c r="Q112" s="51"/>
      <c r="R112" s="51"/>
      <c r="S112" s="39"/>
    </row>
    <row r="113">
      <c r="B113" s="51"/>
      <c r="C113" s="45"/>
      <c r="D113" s="51"/>
      <c r="E113" s="51"/>
      <c r="F113" s="45"/>
      <c r="G113" s="45"/>
      <c r="H113" s="46"/>
      <c r="I113" s="46"/>
      <c r="J113" s="39"/>
      <c r="K113" s="51"/>
      <c r="L113" s="51"/>
      <c r="M113" s="51"/>
      <c r="N113" s="51"/>
      <c r="O113" s="51"/>
      <c r="P113" s="51"/>
      <c r="Q113" s="51"/>
      <c r="R113" s="51"/>
      <c r="S113" s="39"/>
    </row>
    <row r="114">
      <c r="B114" s="51"/>
      <c r="C114" s="45"/>
      <c r="D114" s="51"/>
      <c r="E114" s="51"/>
      <c r="F114" s="51"/>
      <c r="G114" s="46"/>
      <c r="H114" s="46"/>
      <c r="I114" s="46"/>
      <c r="J114" s="39"/>
      <c r="K114" s="51"/>
      <c r="L114" s="51"/>
      <c r="M114" s="51"/>
      <c r="N114" s="51"/>
      <c r="O114" s="51"/>
      <c r="P114" s="51"/>
      <c r="Q114" s="51"/>
      <c r="R114" s="51"/>
      <c r="S114" s="39"/>
    </row>
    <row r="115">
      <c r="B115" s="51"/>
      <c r="C115" s="45"/>
      <c r="D115" s="51"/>
      <c r="E115" s="51"/>
      <c r="F115" s="51"/>
      <c r="G115" s="46"/>
      <c r="H115" s="46"/>
      <c r="I115" s="46"/>
      <c r="J115" s="39"/>
      <c r="K115" s="51"/>
      <c r="L115" s="51"/>
      <c r="M115" s="51"/>
      <c r="N115" s="51"/>
      <c r="O115" s="51"/>
      <c r="P115" s="51"/>
      <c r="Q115" s="51"/>
      <c r="R115" s="51"/>
      <c r="S115" s="39"/>
    </row>
    <row r="116">
      <c r="B116" s="51"/>
      <c r="C116" s="45"/>
      <c r="D116" s="51"/>
      <c r="E116" s="51"/>
      <c r="F116" s="51"/>
      <c r="G116" s="46"/>
      <c r="H116" s="46"/>
      <c r="I116" s="46"/>
      <c r="J116" s="39"/>
      <c r="K116" s="51"/>
      <c r="L116" s="51"/>
      <c r="M116" s="51"/>
      <c r="N116" s="51"/>
      <c r="O116" s="51"/>
      <c r="P116" s="51"/>
      <c r="Q116" s="51"/>
      <c r="S116" s="39"/>
    </row>
    <row r="117">
      <c r="B117" s="51"/>
      <c r="C117" s="45"/>
      <c r="D117" s="51"/>
      <c r="E117" s="51"/>
      <c r="F117" s="51"/>
      <c r="G117" s="46"/>
      <c r="H117" s="46"/>
      <c r="I117" s="46"/>
      <c r="J117" s="39"/>
      <c r="K117" s="51"/>
      <c r="L117" s="51"/>
      <c r="M117" s="51"/>
      <c r="N117" s="51"/>
      <c r="O117" s="51"/>
      <c r="P117" s="51"/>
      <c r="Q117" s="51"/>
      <c r="S117" s="39"/>
    </row>
    <row r="118">
      <c r="B118" s="51"/>
      <c r="C118" s="51"/>
      <c r="D118" s="51"/>
      <c r="E118" s="51"/>
      <c r="F118" s="51"/>
      <c r="G118" s="46"/>
      <c r="H118" s="46"/>
      <c r="I118" s="46"/>
      <c r="J118" s="39"/>
      <c r="K118" s="51"/>
      <c r="L118" s="51"/>
      <c r="M118" s="51"/>
      <c r="N118" s="51"/>
      <c r="O118" s="51"/>
      <c r="P118" s="51"/>
      <c r="Q118" s="51"/>
      <c r="S118" s="39"/>
    </row>
    <row r="119">
      <c r="B119" s="51"/>
      <c r="C119" s="51"/>
      <c r="D119" s="51"/>
      <c r="E119" s="51"/>
      <c r="F119" s="51"/>
      <c r="G119" s="51"/>
      <c r="H119" s="51"/>
      <c r="I119" s="51"/>
      <c r="J119" s="39"/>
      <c r="K119" s="51"/>
      <c r="L119" s="51"/>
      <c r="M119" s="51"/>
      <c r="N119" s="51"/>
      <c r="O119" s="51"/>
      <c r="P119" s="51"/>
      <c r="Q119" s="51"/>
      <c r="S119" s="39"/>
    </row>
    <row r="120">
      <c r="B120" s="51"/>
      <c r="C120" s="51"/>
      <c r="D120" s="51"/>
      <c r="E120" s="51"/>
      <c r="F120" s="51"/>
      <c r="G120" s="46"/>
      <c r="H120" s="46"/>
      <c r="I120" s="46"/>
      <c r="J120" s="39"/>
      <c r="K120" s="51"/>
      <c r="L120" s="51"/>
      <c r="M120" s="51"/>
      <c r="N120" s="51"/>
      <c r="O120" s="51"/>
      <c r="P120" s="51"/>
      <c r="Q120" s="51"/>
      <c r="S120" s="39"/>
    </row>
    <row r="121">
      <c r="B121" s="51"/>
      <c r="C121" s="51"/>
      <c r="D121" s="51"/>
      <c r="E121" s="51"/>
      <c r="F121" s="51"/>
      <c r="G121" s="46"/>
      <c r="H121" s="46"/>
      <c r="I121" s="46"/>
      <c r="J121" s="39"/>
      <c r="K121" s="51"/>
      <c r="L121" s="51"/>
      <c r="M121" s="51"/>
      <c r="N121" s="51"/>
      <c r="O121" s="51"/>
      <c r="P121" s="51"/>
      <c r="Q121" s="51"/>
      <c r="S121" s="39"/>
    </row>
    <row r="122">
      <c r="B122" s="51"/>
      <c r="C122" s="51"/>
      <c r="D122" s="51"/>
      <c r="E122" s="51"/>
      <c r="F122" s="51"/>
      <c r="G122" s="51"/>
      <c r="H122" s="51"/>
      <c r="I122" s="51"/>
      <c r="J122" s="39"/>
      <c r="K122" s="51"/>
      <c r="L122" s="51"/>
      <c r="M122" s="51"/>
      <c r="N122" s="51"/>
      <c r="O122" s="51"/>
      <c r="P122" s="51"/>
      <c r="Q122" s="51"/>
      <c r="S122" s="39"/>
    </row>
    <row r="123">
      <c r="B123" s="51"/>
      <c r="C123" s="51"/>
      <c r="D123" s="51"/>
      <c r="E123" s="51"/>
      <c r="F123" s="51"/>
      <c r="G123" s="46"/>
      <c r="H123" s="46"/>
      <c r="I123" s="46"/>
      <c r="J123" s="39"/>
      <c r="K123" s="51"/>
      <c r="L123" s="51"/>
      <c r="M123" s="51"/>
      <c r="N123" s="51"/>
      <c r="O123" s="51"/>
      <c r="P123" s="51"/>
      <c r="Q123" s="51"/>
      <c r="S123" s="39"/>
    </row>
    <row r="124">
      <c r="B124" s="51"/>
      <c r="C124" s="51"/>
      <c r="D124" s="51"/>
      <c r="E124" s="51"/>
      <c r="F124" s="51"/>
      <c r="G124" s="46"/>
      <c r="H124" s="46"/>
      <c r="I124" s="46"/>
      <c r="J124" s="39"/>
      <c r="K124" s="51"/>
      <c r="L124" s="51"/>
      <c r="M124" s="51"/>
      <c r="N124" s="51"/>
      <c r="O124" s="51"/>
      <c r="P124" s="51"/>
      <c r="Q124" s="51"/>
      <c r="S124" s="39"/>
    </row>
    <row r="125">
      <c r="B125" s="51"/>
      <c r="C125" s="51"/>
      <c r="D125" s="51"/>
      <c r="E125" s="51"/>
      <c r="F125" s="51"/>
      <c r="G125" s="46"/>
      <c r="H125" s="46"/>
      <c r="I125" s="46"/>
      <c r="J125" s="39"/>
      <c r="K125" s="51"/>
      <c r="L125" s="51"/>
      <c r="M125" s="51"/>
      <c r="N125" s="51"/>
      <c r="O125" s="51"/>
      <c r="P125" s="51"/>
      <c r="Q125" s="51"/>
      <c r="S125" s="39"/>
    </row>
    <row r="126">
      <c r="B126" s="51"/>
      <c r="C126" s="51"/>
      <c r="D126" s="51"/>
      <c r="E126" s="51"/>
      <c r="F126" s="51"/>
      <c r="G126" s="46"/>
      <c r="H126" s="46"/>
      <c r="I126" s="46"/>
      <c r="J126" s="39"/>
      <c r="K126" s="51"/>
      <c r="L126" s="51"/>
      <c r="M126" s="51"/>
      <c r="N126" s="51"/>
      <c r="O126" s="51"/>
      <c r="P126" s="51"/>
      <c r="Q126" s="51"/>
      <c r="S126" s="39"/>
    </row>
    <row r="127">
      <c r="B127" s="51"/>
      <c r="C127" s="51"/>
      <c r="D127" s="51"/>
      <c r="E127" s="51"/>
      <c r="F127" s="51"/>
      <c r="G127" s="46"/>
      <c r="H127" s="46"/>
      <c r="I127" s="46"/>
      <c r="J127" s="39"/>
      <c r="K127" s="51"/>
      <c r="L127" s="51"/>
      <c r="M127" s="51"/>
      <c r="N127" s="51"/>
      <c r="O127" s="51"/>
      <c r="P127" s="51"/>
      <c r="Q127" s="51"/>
      <c r="S127" s="39"/>
    </row>
    <row r="128">
      <c r="B128" s="51"/>
      <c r="C128" s="51"/>
      <c r="D128" s="51"/>
      <c r="E128" s="51"/>
      <c r="F128" s="51"/>
      <c r="G128" s="46"/>
      <c r="H128" s="46"/>
      <c r="I128" s="46"/>
      <c r="J128" s="39"/>
      <c r="K128" s="51"/>
      <c r="L128" s="51"/>
      <c r="M128" s="51"/>
      <c r="N128" s="51"/>
      <c r="O128" s="51"/>
      <c r="P128" s="51"/>
      <c r="Q128" s="51"/>
      <c r="S128" s="39"/>
    </row>
    <row r="129">
      <c r="B129" s="51"/>
      <c r="C129" s="51"/>
      <c r="D129" s="51"/>
      <c r="E129" s="51"/>
      <c r="F129" s="51"/>
      <c r="G129" s="46"/>
      <c r="H129" s="46"/>
      <c r="I129" s="46"/>
      <c r="J129" s="39"/>
      <c r="K129" s="51"/>
      <c r="L129" s="51"/>
      <c r="M129" s="51"/>
      <c r="N129" s="51"/>
      <c r="O129" s="51"/>
      <c r="P129" s="51"/>
      <c r="Q129" s="51"/>
      <c r="S129" s="39"/>
    </row>
    <row r="130">
      <c r="B130" s="51"/>
      <c r="C130" s="51"/>
      <c r="D130" s="51"/>
      <c r="E130" s="51"/>
      <c r="F130" s="51"/>
      <c r="G130" s="46"/>
      <c r="H130" s="46"/>
      <c r="I130" s="46"/>
      <c r="J130" s="39"/>
      <c r="K130" s="51"/>
      <c r="L130" s="51"/>
      <c r="M130" s="51"/>
      <c r="N130" s="51"/>
      <c r="O130" s="51"/>
      <c r="P130" s="51"/>
      <c r="Q130" s="51"/>
      <c r="S130" s="39"/>
    </row>
    <row r="131">
      <c r="B131" s="51"/>
      <c r="C131" s="51"/>
      <c r="D131" s="51"/>
      <c r="E131" s="51"/>
      <c r="F131" s="51"/>
      <c r="G131" s="46"/>
      <c r="H131" s="46"/>
      <c r="I131" s="46"/>
      <c r="J131" s="39"/>
      <c r="K131" s="51"/>
      <c r="L131" s="51"/>
      <c r="M131" s="51"/>
      <c r="N131" s="51"/>
      <c r="O131" s="51"/>
      <c r="P131" s="51"/>
      <c r="Q131" s="51"/>
      <c r="S131" s="39"/>
    </row>
    <row r="132">
      <c r="B132" s="51"/>
      <c r="C132" s="51"/>
      <c r="D132" s="51"/>
      <c r="E132" s="51"/>
      <c r="F132" s="51"/>
      <c r="G132" s="46"/>
      <c r="H132" s="46"/>
      <c r="I132" s="46"/>
      <c r="J132" s="39"/>
      <c r="K132" s="51"/>
      <c r="L132" s="51"/>
      <c r="M132" s="51"/>
      <c r="N132" s="51"/>
      <c r="O132" s="51"/>
      <c r="P132" s="51"/>
      <c r="Q132" s="51"/>
      <c r="S132" s="39"/>
    </row>
    <row r="133">
      <c r="B133" s="51"/>
      <c r="C133" s="51"/>
      <c r="D133" s="51"/>
      <c r="E133" s="51"/>
      <c r="F133" s="51"/>
      <c r="G133" s="46"/>
      <c r="H133" s="46"/>
      <c r="I133" s="46"/>
      <c r="J133" s="39"/>
      <c r="K133" s="51"/>
      <c r="L133" s="51"/>
      <c r="M133" s="51"/>
      <c r="N133" s="51"/>
      <c r="O133" s="51"/>
      <c r="P133" s="51"/>
      <c r="Q133" s="51"/>
      <c r="S133" s="39"/>
    </row>
    <row r="134">
      <c r="B134" s="51"/>
      <c r="C134" s="51"/>
      <c r="D134" s="51"/>
      <c r="E134" s="51"/>
      <c r="F134" s="51"/>
      <c r="G134" s="46"/>
      <c r="H134" s="46"/>
      <c r="I134" s="46"/>
      <c r="J134" s="39"/>
      <c r="K134" s="51"/>
      <c r="L134" s="51"/>
      <c r="M134" s="51"/>
      <c r="N134" s="51"/>
      <c r="O134" s="51"/>
      <c r="P134" s="51"/>
      <c r="Q134" s="51"/>
      <c r="S134" s="39"/>
    </row>
    <row r="135">
      <c r="B135" s="51"/>
      <c r="C135" s="51"/>
      <c r="D135" s="51"/>
      <c r="E135" s="51"/>
      <c r="F135" s="51"/>
      <c r="G135" s="46"/>
      <c r="H135" s="46"/>
      <c r="I135" s="46"/>
      <c r="J135" s="39"/>
      <c r="K135" s="51"/>
      <c r="L135" s="51"/>
      <c r="M135" s="51"/>
      <c r="N135" s="51"/>
      <c r="O135" s="51"/>
      <c r="P135" s="51"/>
      <c r="Q135" s="51"/>
      <c r="S135" s="39"/>
    </row>
    <row r="136">
      <c r="B136" s="51"/>
      <c r="C136" s="51"/>
      <c r="D136" s="51"/>
      <c r="E136" s="51"/>
      <c r="F136" s="51"/>
      <c r="G136" s="46"/>
      <c r="H136" s="46"/>
      <c r="I136" s="46"/>
      <c r="J136" s="39"/>
      <c r="K136" s="51"/>
      <c r="L136" s="51"/>
      <c r="M136" s="51"/>
      <c r="N136" s="51"/>
      <c r="O136" s="51"/>
      <c r="P136" s="51"/>
      <c r="Q136" s="51"/>
      <c r="S136" s="39"/>
    </row>
    <row r="137">
      <c r="B137" s="51"/>
      <c r="C137" s="51"/>
      <c r="D137" s="51"/>
      <c r="E137" s="51"/>
      <c r="F137" s="51"/>
      <c r="G137" s="46"/>
      <c r="H137" s="46"/>
      <c r="I137" s="46"/>
      <c r="J137" s="39"/>
      <c r="K137" s="51"/>
      <c r="L137" s="51"/>
      <c r="M137" s="51"/>
      <c r="N137" s="51"/>
      <c r="O137" s="51"/>
      <c r="P137" s="51"/>
      <c r="Q137" s="51"/>
      <c r="S137" s="39"/>
    </row>
    <row r="138">
      <c r="B138" s="51"/>
      <c r="C138" s="51"/>
      <c r="D138" s="51"/>
      <c r="E138" s="51"/>
      <c r="F138" s="51"/>
      <c r="G138" s="46"/>
      <c r="H138" s="46"/>
      <c r="I138" s="46"/>
      <c r="J138" s="39"/>
      <c r="K138" s="51"/>
      <c r="L138" s="51"/>
      <c r="M138" s="51"/>
      <c r="N138" s="51"/>
      <c r="O138" s="51"/>
      <c r="P138" s="51"/>
      <c r="Q138" s="51"/>
      <c r="S138" s="39"/>
    </row>
    <row r="139">
      <c r="B139" s="51"/>
      <c r="C139" s="51"/>
      <c r="D139" s="51"/>
      <c r="E139" s="51"/>
      <c r="F139" s="51"/>
      <c r="G139" s="46"/>
      <c r="H139" s="46"/>
      <c r="I139" s="46"/>
      <c r="J139" s="39"/>
      <c r="K139" s="51"/>
      <c r="L139" s="51"/>
      <c r="M139" s="51"/>
      <c r="N139" s="51"/>
      <c r="O139" s="51"/>
      <c r="P139" s="51"/>
      <c r="Q139" s="51"/>
      <c r="S139" s="39"/>
    </row>
    <row r="140">
      <c r="B140" s="51"/>
      <c r="C140" s="51"/>
      <c r="D140" s="51"/>
      <c r="E140" s="51"/>
      <c r="F140" s="51"/>
      <c r="G140" s="46"/>
      <c r="H140" s="46"/>
      <c r="I140" s="46"/>
      <c r="J140" s="39"/>
      <c r="K140" s="51"/>
      <c r="L140" s="51"/>
      <c r="M140" s="51"/>
      <c r="N140" s="51"/>
      <c r="O140" s="51"/>
      <c r="P140" s="51"/>
      <c r="Q140" s="51"/>
      <c r="S140" s="39"/>
    </row>
    <row r="141">
      <c r="B141" s="51"/>
      <c r="C141" s="51"/>
      <c r="D141" s="51"/>
      <c r="E141" s="51"/>
      <c r="F141" s="51"/>
      <c r="G141" s="46"/>
      <c r="H141" s="46"/>
      <c r="I141" s="46"/>
      <c r="J141" s="39"/>
      <c r="K141" s="51"/>
      <c r="L141" s="51"/>
      <c r="M141" s="51"/>
      <c r="N141" s="51"/>
      <c r="O141" s="51"/>
      <c r="P141" s="51"/>
      <c r="Q141" s="51"/>
      <c r="S141" s="39"/>
    </row>
    <row r="142">
      <c r="B142" s="51"/>
      <c r="C142" s="51"/>
      <c r="D142" s="51"/>
      <c r="E142" s="51"/>
      <c r="F142" s="51"/>
      <c r="G142" s="46"/>
      <c r="H142" s="46"/>
      <c r="I142" s="46"/>
      <c r="J142" s="39"/>
      <c r="K142" s="51"/>
      <c r="L142" s="51"/>
      <c r="M142" s="51"/>
      <c r="N142" s="51"/>
      <c r="O142" s="51"/>
      <c r="P142" s="51"/>
      <c r="Q142" s="51"/>
      <c r="S142" s="39"/>
    </row>
    <row r="143">
      <c r="B143" s="51"/>
      <c r="C143" s="51"/>
      <c r="D143" s="51"/>
      <c r="E143" s="51"/>
      <c r="F143" s="51"/>
      <c r="G143" s="46"/>
      <c r="H143" s="46"/>
      <c r="I143" s="46"/>
      <c r="J143" s="39"/>
      <c r="K143" s="51"/>
      <c r="L143" s="51"/>
      <c r="M143" s="51"/>
      <c r="N143" s="51"/>
      <c r="O143" s="51"/>
      <c r="P143" s="51"/>
      <c r="Q143" s="51"/>
      <c r="S143" s="39"/>
    </row>
    <row r="144">
      <c r="B144" s="51"/>
      <c r="C144" s="51"/>
      <c r="D144" s="51"/>
      <c r="E144" s="51"/>
      <c r="F144" s="51"/>
      <c r="G144" s="46"/>
      <c r="H144" s="46"/>
      <c r="I144" s="46"/>
      <c r="J144" s="39"/>
      <c r="K144" s="51"/>
      <c r="L144" s="51"/>
      <c r="M144" s="51"/>
      <c r="N144" s="51"/>
      <c r="O144" s="51"/>
      <c r="P144" s="51"/>
      <c r="Q144" s="51"/>
      <c r="S144" s="39"/>
    </row>
    <row r="145">
      <c r="B145" s="51"/>
      <c r="C145" s="51"/>
      <c r="D145" s="51"/>
      <c r="E145" s="51"/>
      <c r="F145" s="51"/>
      <c r="G145" s="46"/>
      <c r="H145" s="46"/>
      <c r="I145" s="46"/>
      <c r="J145" s="39"/>
      <c r="K145" s="51"/>
      <c r="L145" s="51"/>
      <c r="M145" s="51"/>
      <c r="N145" s="51"/>
      <c r="O145" s="51"/>
      <c r="P145" s="51"/>
      <c r="Q145" s="51"/>
      <c r="S145" s="39"/>
    </row>
    <row r="146">
      <c r="B146" s="51"/>
      <c r="C146" s="51"/>
      <c r="D146" s="51"/>
      <c r="E146" s="51"/>
      <c r="F146" s="51"/>
      <c r="G146" s="46"/>
      <c r="H146" s="46"/>
      <c r="I146" s="46"/>
      <c r="J146" s="39"/>
      <c r="K146" s="51"/>
      <c r="L146" s="51"/>
      <c r="M146" s="51"/>
      <c r="N146" s="51"/>
      <c r="O146" s="51"/>
      <c r="P146" s="51"/>
      <c r="Q146" s="51"/>
      <c r="S146" s="39"/>
    </row>
    <row r="147">
      <c r="B147" s="51"/>
      <c r="C147" s="51"/>
      <c r="D147" s="51"/>
      <c r="E147" s="51"/>
      <c r="F147" s="51"/>
      <c r="G147" s="46"/>
      <c r="H147" s="46"/>
      <c r="I147" s="46"/>
      <c r="J147" s="39"/>
      <c r="K147" s="51"/>
      <c r="L147" s="51"/>
      <c r="M147" s="51"/>
      <c r="N147" s="51"/>
      <c r="O147" s="51"/>
      <c r="P147" s="51"/>
      <c r="Q147" s="51"/>
      <c r="S147" s="39"/>
    </row>
    <row r="148">
      <c r="B148" s="51"/>
      <c r="C148" s="51"/>
      <c r="D148" s="51"/>
      <c r="E148" s="51"/>
      <c r="F148" s="51"/>
      <c r="G148" s="46"/>
      <c r="H148" s="46"/>
      <c r="I148" s="46"/>
      <c r="J148" s="39"/>
      <c r="K148" s="51"/>
      <c r="L148" s="51"/>
      <c r="M148" s="51"/>
      <c r="N148" s="51"/>
      <c r="O148" s="51"/>
      <c r="P148" s="51"/>
      <c r="Q148" s="51"/>
      <c r="S148" s="39"/>
    </row>
    <row r="149">
      <c r="B149" s="51"/>
      <c r="C149" s="51"/>
      <c r="D149" s="51"/>
      <c r="E149" s="51"/>
      <c r="F149" s="51"/>
      <c r="G149" s="46"/>
      <c r="H149" s="46"/>
      <c r="I149" s="46"/>
      <c r="J149" s="39"/>
      <c r="K149" s="51"/>
      <c r="L149" s="51"/>
      <c r="M149" s="51"/>
      <c r="N149" s="51"/>
      <c r="O149" s="51"/>
      <c r="P149" s="51"/>
      <c r="Q149" s="51"/>
      <c r="S149" s="39"/>
    </row>
    <row r="150">
      <c r="B150" s="51"/>
      <c r="C150" s="51"/>
      <c r="D150" s="51"/>
      <c r="E150" s="51"/>
      <c r="F150" s="51"/>
      <c r="G150" s="46"/>
      <c r="H150" s="46"/>
      <c r="I150" s="46"/>
      <c r="J150" s="39"/>
      <c r="K150" s="51"/>
      <c r="L150" s="51"/>
      <c r="M150" s="51"/>
      <c r="N150" s="51"/>
      <c r="O150" s="51"/>
      <c r="P150" s="51"/>
      <c r="Q150" s="51"/>
      <c r="S150" s="39"/>
    </row>
    <row r="151">
      <c r="G151" s="88"/>
      <c r="H151" s="88"/>
      <c r="I151" s="88"/>
      <c r="J151" s="39"/>
      <c r="S151" s="39"/>
    </row>
    <row r="152">
      <c r="G152" s="88"/>
      <c r="H152" s="88"/>
      <c r="I152" s="88"/>
      <c r="J152" s="39"/>
      <c r="S152" s="39"/>
    </row>
    <row r="153">
      <c r="G153" s="88"/>
      <c r="H153" s="88"/>
      <c r="I153" s="88"/>
      <c r="J153" s="39"/>
      <c r="S153" s="39"/>
    </row>
    <row r="154">
      <c r="G154" s="88"/>
      <c r="H154" s="88"/>
      <c r="I154" s="88"/>
      <c r="J154" s="39"/>
      <c r="S154" s="39"/>
    </row>
    <row r="155">
      <c r="G155" s="88"/>
      <c r="H155" s="88"/>
      <c r="I155" s="88"/>
      <c r="J155" s="39"/>
      <c r="S155" s="39"/>
    </row>
    <row r="156">
      <c r="G156" s="88"/>
      <c r="H156" s="88"/>
      <c r="I156" s="88"/>
      <c r="J156" s="39"/>
      <c r="S156" s="39"/>
    </row>
    <row r="157">
      <c r="G157" s="88"/>
      <c r="H157" s="88"/>
      <c r="I157" s="88"/>
      <c r="J157" s="39"/>
      <c r="S157" s="39"/>
    </row>
    <row r="158">
      <c r="G158" s="88"/>
      <c r="H158" s="88"/>
      <c r="I158" s="88"/>
      <c r="J158" s="39"/>
      <c r="S158" s="39"/>
    </row>
    <row r="159">
      <c r="G159" s="88"/>
      <c r="H159" s="88"/>
      <c r="I159" s="88"/>
      <c r="J159" s="39"/>
      <c r="S159" s="39"/>
    </row>
    <row r="160">
      <c r="G160" s="88"/>
      <c r="H160" s="88"/>
      <c r="I160" s="88"/>
      <c r="J160" s="39"/>
      <c r="S160" s="39"/>
    </row>
    <row r="161">
      <c r="G161" s="88"/>
      <c r="H161" s="88"/>
      <c r="I161" s="88"/>
      <c r="J161" s="39"/>
      <c r="S161" s="39"/>
    </row>
    <row r="162">
      <c r="G162" s="88"/>
      <c r="H162" s="88"/>
      <c r="I162" s="88"/>
      <c r="J162" s="39"/>
      <c r="S162" s="39"/>
    </row>
    <row r="163">
      <c r="G163" s="88"/>
      <c r="H163" s="88"/>
      <c r="I163" s="88"/>
      <c r="J163" s="39"/>
      <c r="S163" s="39"/>
    </row>
    <row r="164">
      <c r="G164" s="88"/>
      <c r="H164" s="88"/>
      <c r="I164" s="88"/>
      <c r="J164" s="39"/>
      <c r="S164" s="39"/>
    </row>
    <row r="165">
      <c r="G165" s="88"/>
      <c r="H165" s="88"/>
      <c r="I165" s="88"/>
      <c r="J165" s="39"/>
      <c r="S165" s="39"/>
    </row>
    <row r="166">
      <c r="G166" s="88"/>
      <c r="H166" s="88"/>
      <c r="I166" s="88"/>
      <c r="J166" s="39"/>
      <c r="S166" s="39"/>
    </row>
    <row r="167">
      <c r="G167" s="88"/>
      <c r="H167" s="88"/>
      <c r="I167" s="88"/>
      <c r="J167" s="39"/>
      <c r="S167" s="39"/>
    </row>
    <row r="168">
      <c r="G168" s="88"/>
      <c r="H168" s="88"/>
      <c r="I168" s="88"/>
      <c r="J168" s="39"/>
      <c r="S168" s="39"/>
    </row>
    <row r="169">
      <c r="G169" s="88"/>
      <c r="H169" s="88"/>
      <c r="I169" s="88"/>
      <c r="J169" s="39"/>
      <c r="S169" s="39"/>
    </row>
    <row r="170">
      <c r="G170" s="88"/>
      <c r="H170" s="88"/>
      <c r="I170" s="88"/>
      <c r="J170" s="39"/>
      <c r="S170" s="39"/>
    </row>
    <row r="171">
      <c r="G171" s="88"/>
      <c r="H171" s="88"/>
      <c r="I171" s="88"/>
      <c r="J171" s="39"/>
      <c r="S171" s="39"/>
    </row>
    <row r="172">
      <c r="G172" s="88"/>
      <c r="H172" s="88"/>
      <c r="I172" s="88"/>
      <c r="J172" s="39"/>
      <c r="S172" s="39"/>
    </row>
    <row r="173">
      <c r="G173" s="88"/>
      <c r="H173" s="88"/>
      <c r="I173" s="88"/>
      <c r="J173" s="39"/>
      <c r="S173" s="39"/>
    </row>
    <row r="174">
      <c r="G174" s="88"/>
      <c r="H174" s="88"/>
      <c r="I174" s="88"/>
      <c r="J174" s="39"/>
      <c r="S174" s="39"/>
    </row>
    <row r="175">
      <c r="G175" s="88"/>
      <c r="H175" s="88"/>
      <c r="I175" s="88"/>
      <c r="J175" s="39"/>
      <c r="S175" s="39"/>
    </row>
    <row r="176">
      <c r="G176" s="88"/>
      <c r="H176" s="88"/>
      <c r="I176" s="88"/>
      <c r="J176" s="39"/>
      <c r="S176" s="39"/>
    </row>
    <row r="177">
      <c r="G177" s="88"/>
      <c r="H177" s="88"/>
      <c r="I177" s="88"/>
      <c r="J177" s="39"/>
      <c r="S177" s="39"/>
    </row>
    <row r="178">
      <c r="G178" s="88"/>
      <c r="H178" s="88"/>
      <c r="I178" s="88"/>
      <c r="J178" s="39"/>
      <c r="S178" s="39"/>
    </row>
    <row r="179">
      <c r="G179" s="88"/>
      <c r="H179" s="88"/>
      <c r="I179" s="88"/>
      <c r="J179" s="39"/>
      <c r="S179" s="39"/>
    </row>
    <row r="180">
      <c r="G180" s="88"/>
      <c r="H180" s="88"/>
      <c r="I180" s="88"/>
      <c r="J180" s="39"/>
      <c r="S180" s="39"/>
    </row>
    <row r="181">
      <c r="G181" s="88"/>
      <c r="H181" s="88"/>
      <c r="I181" s="88"/>
      <c r="J181" s="39"/>
      <c r="S181" s="39"/>
    </row>
    <row r="182">
      <c r="G182" s="88"/>
      <c r="H182" s="88"/>
      <c r="I182" s="88"/>
      <c r="J182" s="39"/>
      <c r="S182" s="39"/>
    </row>
    <row r="183">
      <c r="G183" s="88"/>
      <c r="H183" s="88"/>
      <c r="I183" s="88"/>
      <c r="J183" s="39"/>
      <c r="S183" s="39"/>
    </row>
    <row r="184">
      <c r="G184" s="88"/>
      <c r="H184" s="88"/>
      <c r="I184" s="88"/>
      <c r="J184" s="39"/>
      <c r="S184" s="39"/>
    </row>
    <row r="185">
      <c r="G185" s="88"/>
      <c r="H185" s="88"/>
      <c r="I185" s="88"/>
      <c r="J185" s="39"/>
      <c r="S185" s="39"/>
    </row>
    <row r="186">
      <c r="G186" s="88"/>
      <c r="H186" s="88"/>
      <c r="I186" s="88"/>
      <c r="J186" s="39"/>
      <c r="S186" s="39"/>
    </row>
    <row r="187">
      <c r="G187" s="88"/>
      <c r="H187" s="88"/>
      <c r="I187" s="88"/>
      <c r="J187" s="39"/>
      <c r="S187" s="39"/>
    </row>
    <row r="188">
      <c r="G188" s="88"/>
      <c r="H188" s="88"/>
      <c r="I188" s="88"/>
      <c r="J188" s="39"/>
      <c r="S188" s="39"/>
    </row>
    <row r="189">
      <c r="G189" s="88"/>
      <c r="H189" s="88"/>
      <c r="I189" s="88"/>
      <c r="J189" s="39"/>
      <c r="S189" s="39"/>
    </row>
    <row r="190">
      <c r="G190" s="88"/>
      <c r="H190" s="88"/>
      <c r="I190" s="88"/>
      <c r="J190" s="39"/>
      <c r="S190" s="39"/>
    </row>
    <row r="191">
      <c r="G191" s="88"/>
      <c r="H191" s="88"/>
      <c r="I191" s="88"/>
      <c r="J191" s="39"/>
      <c r="S191" s="39"/>
    </row>
    <row r="192">
      <c r="G192" s="88"/>
      <c r="H192" s="88"/>
      <c r="I192" s="88"/>
      <c r="J192" s="39"/>
      <c r="S192" s="39"/>
    </row>
    <row r="193">
      <c r="G193" s="88"/>
      <c r="H193" s="88"/>
      <c r="I193" s="88"/>
      <c r="J193" s="39"/>
      <c r="S193" s="39"/>
    </row>
    <row r="194">
      <c r="G194" s="88"/>
      <c r="H194" s="88"/>
      <c r="I194" s="88"/>
      <c r="J194" s="39"/>
      <c r="S194" s="39"/>
    </row>
    <row r="195">
      <c r="G195" s="88"/>
      <c r="H195" s="88"/>
      <c r="I195" s="88"/>
      <c r="J195" s="39"/>
      <c r="S195" s="39"/>
    </row>
    <row r="196">
      <c r="G196" s="88"/>
      <c r="H196" s="88"/>
      <c r="I196" s="88"/>
      <c r="J196" s="39"/>
      <c r="S196" s="39"/>
    </row>
    <row r="197">
      <c r="G197" s="88"/>
      <c r="H197" s="88"/>
      <c r="I197" s="88"/>
      <c r="J197" s="39"/>
      <c r="S197" s="39"/>
    </row>
    <row r="198">
      <c r="G198" s="88"/>
      <c r="H198" s="88"/>
      <c r="I198" s="88"/>
      <c r="J198" s="39"/>
      <c r="S198" s="39"/>
    </row>
    <row r="199">
      <c r="G199" s="88"/>
      <c r="H199" s="88"/>
      <c r="I199" s="88"/>
      <c r="J199" s="39"/>
      <c r="S199" s="39"/>
    </row>
    <row r="200">
      <c r="G200" s="88"/>
      <c r="H200" s="88"/>
      <c r="I200" s="88"/>
      <c r="J200" s="39"/>
      <c r="S200" s="39"/>
    </row>
    <row r="201">
      <c r="G201" s="88"/>
      <c r="H201" s="88"/>
      <c r="I201" s="88"/>
      <c r="J201" s="39"/>
      <c r="S201" s="39"/>
    </row>
    <row r="202">
      <c r="G202" s="88"/>
      <c r="H202" s="88"/>
      <c r="I202" s="88"/>
      <c r="J202" s="39"/>
      <c r="S202" s="39"/>
    </row>
    <row r="203">
      <c r="G203" s="88"/>
      <c r="H203" s="88"/>
      <c r="I203" s="88"/>
      <c r="J203" s="39"/>
      <c r="S203" s="39"/>
    </row>
    <row r="204">
      <c r="G204" s="88"/>
      <c r="H204" s="88"/>
      <c r="I204" s="88"/>
      <c r="J204" s="39"/>
      <c r="S204" s="39"/>
    </row>
    <row r="205">
      <c r="G205" s="88"/>
      <c r="H205" s="88"/>
      <c r="I205" s="88"/>
      <c r="J205" s="39"/>
      <c r="S205" s="39"/>
    </row>
    <row r="206">
      <c r="G206" s="88"/>
      <c r="H206" s="88"/>
      <c r="I206" s="88"/>
      <c r="J206" s="39"/>
      <c r="S206" s="39"/>
    </row>
    <row r="207">
      <c r="G207" s="88"/>
      <c r="H207" s="88"/>
      <c r="I207" s="88"/>
      <c r="J207" s="39"/>
      <c r="S207" s="39"/>
    </row>
    <row r="208">
      <c r="G208" s="88"/>
      <c r="H208" s="88"/>
      <c r="I208" s="88"/>
      <c r="J208" s="39"/>
      <c r="S208" s="39"/>
    </row>
    <row r="209">
      <c r="G209" s="88"/>
      <c r="H209" s="88"/>
      <c r="I209" s="88"/>
      <c r="J209" s="39"/>
      <c r="S209" s="39"/>
    </row>
    <row r="210">
      <c r="G210" s="88"/>
      <c r="H210" s="88"/>
      <c r="I210" s="88"/>
      <c r="J210" s="39"/>
      <c r="S210" s="39"/>
    </row>
    <row r="211">
      <c r="G211" s="88"/>
      <c r="H211" s="88"/>
      <c r="I211" s="88"/>
      <c r="J211" s="39"/>
      <c r="S211" s="39"/>
    </row>
    <row r="212">
      <c r="G212" s="88"/>
      <c r="H212" s="88"/>
      <c r="I212" s="88"/>
      <c r="J212" s="39"/>
      <c r="S212" s="39"/>
    </row>
    <row r="213">
      <c r="G213" s="88"/>
      <c r="H213" s="88"/>
      <c r="I213" s="88"/>
      <c r="J213" s="39"/>
      <c r="S213" s="39"/>
    </row>
    <row r="214">
      <c r="G214" s="88"/>
      <c r="H214" s="88"/>
      <c r="I214" s="88"/>
      <c r="J214" s="39"/>
      <c r="S214" s="39"/>
    </row>
    <row r="215">
      <c r="G215" s="88"/>
      <c r="H215" s="88"/>
      <c r="I215" s="88"/>
      <c r="J215" s="39"/>
      <c r="S215" s="39"/>
    </row>
    <row r="216">
      <c r="G216" s="88"/>
      <c r="H216" s="88"/>
      <c r="I216" s="88"/>
      <c r="J216" s="39"/>
      <c r="S216" s="39"/>
    </row>
    <row r="217">
      <c r="G217" s="88"/>
      <c r="H217" s="88"/>
      <c r="I217" s="88"/>
      <c r="J217" s="39"/>
      <c r="S217" s="39"/>
    </row>
    <row r="218">
      <c r="G218" s="88"/>
      <c r="H218" s="88"/>
      <c r="I218" s="88"/>
      <c r="J218" s="39"/>
      <c r="S218" s="39"/>
    </row>
    <row r="219">
      <c r="G219" s="88"/>
      <c r="H219" s="88"/>
      <c r="I219" s="88"/>
      <c r="J219" s="39"/>
      <c r="S219" s="39"/>
    </row>
    <row r="220">
      <c r="G220" s="88"/>
      <c r="H220" s="88"/>
      <c r="I220" s="88"/>
      <c r="J220" s="39"/>
      <c r="S220" s="39"/>
    </row>
    <row r="221">
      <c r="G221" s="88"/>
      <c r="H221" s="88"/>
      <c r="I221" s="88"/>
      <c r="J221" s="39"/>
      <c r="S221" s="39"/>
    </row>
    <row r="222">
      <c r="G222" s="88"/>
      <c r="H222" s="88"/>
      <c r="I222" s="88"/>
      <c r="J222" s="39"/>
      <c r="S222" s="39"/>
    </row>
    <row r="223">
      <c r="G223" s="88"/>
      <c r="H223" s="88"/>
      <c r="I223" s="88"/>
      <c r="J223" s="39"/>
      <c r="S223" s="39"/>
    </row>
    <row r="224">
      <c r="G224" s="88"/>
      <c r="H224" s="88"/>
      <c r="I224" s="88"/>
      <c r="J224" s="39"/>
      <c r="S224" s="39"/>
    </row>
    <row r="225">
      <c r="G225" s="88"/>
      <c r="H225" s="88"/>
      <c r="I225" s="88"/>
      <c r="J225" s="39"/>
      <c r="S225" s="39"/>
    </row>
    <row r="226">
      <c r="G226" s="88"/>
      <c r="H226" s="88"/>
      <c r="I226" s="88"/>
      <c r="J226" s="39"/>
      <c r="S226" s="39"/>
    </row>
    <row r="227">
      <c r="G227" s="88"/>
      <c r="H227" s="88"/>
      <c r="I227" s="88"/>
      <c r="J227" s="39"/>
      <c r="S227" s="39"/>
    </row>
    <row r="228">
      <c r="G228" s="88"/>
      <c r="H228" s="88"/>
      <c r="I228" s="88"/>
      <c r="J228" s="39"/>
      <c r="S228" s="39"/>
    </row>
    <row r="229">
      <c r="G229" s="88"/>
      <c r="H229" s="88"/>
      <c r="I229" s="88"/>
      <c r="J229" s="39"/>
      <c r="S229" s="39"/>
    </row>
    <row r="230">
      <c r="G230" s="88"/>
      <c r="H230" s="88"/>
      <c r="I230" s="88"/>
      <c r="J230" s="39"/>
      <c r="S230" s="39"/>
    </row>
    <row r="231">
      <c r="G231" s="88"/>
      <c r="H231" s="88"/>
      <c r="I231" s="88"/>
      <c r="J231" s="39"/>
      <c r="S231" s="39"/>
    </row>
    <row r="232">
      <c r="G232" s="88"/>
      <c r="H232" s="88"/>
      <c r="I232" s="88"/>
      <c r="J232" s="39"/>
      <c r="S232" s="39"/>
    </row>
    <row r="233">
      <c r="G233" s="88"/>
      <c r="H233" s="88"/>
      <c r="I233" s="88"/>
      <c r="J233" s="39"/>
      <c r="S233" s="39"/>
    </row>
    <row r="234">
      <c r="G234" s="88"/>
      <c r="H234" s="88"/>
      <c r="I234" s="88"/>
      <c r="J234" s="39"/>
      <c r="S234" s="39"/>
    </row>
    <row r="235">
      <c r="G235" s="88"/>
      <c r="H235" s="88"/>
      <c r="I235" s="88"/>
      <c r="J235" s="39"/>
      <c r="S235" s="39"/>
    </row>
    <row r="236">
      <c r="G236" s="88"/>
      <c r="H236" s="88"/>
      <c r="I236" s="88"/>
      <c r="J236" s="39"/>
      <c r="S236" s="39"/>
    </row>
    <row r="237">
      <c r="G237" s="88"/>
      <c r="H237" s="88"/>
      <c r="I237" s="88"/>
      <c r="J237" s="39"/>
      <c r="S237" s="39"/>
    </row>
    <row r="238">
      <c r="G238" s="88"/>
      <c r="H238" s="88"/>
      <c r="I238" s="88"/>
      <c r="J238" s="39"/>
      <c r="S238" s="39"/>
    </row>
    <row r="239">
      <c r="G239" s="88"/>
      <c r="H239" s="88"/>
      <c r="I239" s="88"/>
      <c r="J239" s="39"/>
      <c r="S239" s="39"/>
    </row>
    <row r="240">
      <c r="G240" s="88"/>
      <c r="H240" s="88"/>
      <c r="I240" s="88"/>
      <c r="J240" s="39"/>
      <c r="S240" s="39"/>
    </row>
    <row r="241">
      <c r="G241" s="88"/>
      <c r="H241" s="88"/>
      <c r="I241" s="88"/>
      <c r="J241" s="39"/>
      <c r="S241" s="39"/>
    </row>
    <row r="242">
      <c r="G242" s="88"/>
      <c r="H242" s="88"/>
      <c r="I242" s="88"/>
      <c r="J242" s="39"/>
      <c r="S242" s="39"/>
    </row>
    <row r="243">
      <c r="G243" s="88"/>
      <c r="H243" s="88"/>
      <c r="I243" s="88"/>
      <c r="J243" s="39"/>
      <c r="S243" s="39"/>
    </row>
    <row r="244">
      <c r="G244" s="88"/>
      <c r="H244" s="88"/>
      <c r="I244" s="88"/>
      <c r="J244" s="39"/>
      <c r="S244" s="39"/>
    </row>
    <row r="245">
      <c r="G245" s="88"/>
      <c r="H245" s="88"/>
      <c r="I245" s="88"/>
      <c r="J245" s="39"/>
      <c r="S245" s="39"/>
    </row>
    <row r="246">
      <c r="G246" s="88"/>
      <c r="H246" s="88"/>
      <c r="I246" s="88"/>
      <c r="J246" s="39"/>
      <c r="S246" s="39"/>
    </row>
    <row r="247">
      <c r="G247" s="88"/>
      <c r="H247" s="88"/>
      <c r="I247" s="88"/>
      <c r="J247" s="39"/>
      <c r="S247" s="39"/>
    </row>
    <row r="248">
      <c r="G248" s="88"/>
      <c r="H248" s="88"/>
      <c r="I248" s="88"/>
      <c r="J248" s="39"/>
      <c r="S248" s="39"/>
    </row>
    <row r="249">
      <c r="G249" s="88"/>
      <c r="H249" s="88"/>
      <c r="I249" s="88"/>
      <c r="J249" s="39"/>
      <c r="S249" s="39"/>
    </row>
    <row r="250">
      <c r="G250" s="88"/>
      <c r="H250" s="88"/>
      <c r="I250" s="88"/>
      <c r="J250" s="39"/>
      <c r="S250" s="39"/>
    </row>
    <row r="251">
      <c r="G251" s="88"/>
      <c r="H251" s="88"/>
      <c r="I251" s="88"/>
      <c r="J251" s="39"/>
      <c r="S251" s="39"/>
    </row>
    <row r="252">
      <c r="G252" s="88"/>
      <c r="H252" s="88"/>
      <c r="I252" s="88"/>
      <c r="J252" s="39"/>
      <c r="S252" s="39"/>
    </row>
    <row r="253">
      <c r="G253" s="88"/>
      <c r="H253" s="88"/>
      <c r="I253" s="88"/>
      <c r="J253" s="39"/>
      <c r="S253" s="39"/>
    </row>
    <row r="254">
      <c r="G254" s="88"/>
      <c r="H254" s="88"/>
      <c r="I254" s="88"/>
      <c r="J254" s="39"/>
      <c r="S254" s="39"/>
    </row>
    <row r="255">
      <c r="G255" s="88"/>
      <c r="H255" s="88"/>
      <c r="I255" s="88"/>
      <c r="J255" s="39"/>
      <c r="S255" s="39"/>
    </row>
    <row r="256">
      <c r="G256" s="88"/>
      <c r="H256" s="88"/>
      <c r="I256" s="88"/>
      <c r="J256" s="39"/>
      <c r="S256" s="39"/>
    </row>
    <row r="257">
      <c r="G257" s="88"/>
      <c r="H257" s="88"/>
      <c r="I257" s="88"/>
      <c r="J257" s="39"/>
      <c r="S257" s="39"/>
    </row>
    <row r="258">
      <c r="G258" s="88"/>
      <c r="H258" s="88"/>
      <c r="I258" s="88"/>
      <c r="J258" s="39"/>
      <c r="S258" s="39"/>
    </row>
    <row r="259">
      <c r="G259" s="88"/>
      <c r="H259" s="88"/>
      <c r="I259" s="88"/>
      <c r="J259" s="39"/>
      <c r="S259" s="39"/>
    </row>
    <row r="260">
      <c r="G260" s="88"/>
      <c r="H260" s="88"/>
      <c r="I260" s="88"/>
      <c r="J260" s="39"/>
      <c r="S260" s="39"/>
    </row>
    <row r="261">
      <c r="G261" s="88"/>
      <c r="H261" s="88"/>
      <c r="I261" s="88"/>
      <c r="J261" s="39"/>
      <c r="S261" s="39"/>
    </row>
    <row r="262">
      <c r="G262" s="88"/>
      <c r="H262" s="88"/>
      <c r="I262" s="88"/>
      <c r="J262" s="39"/>
      <c r="S262" s="39"/>
    </row>
    <row r="263">
      <c r="G263" s="88"/>
      <c r="H263" s="88"/>
      <c r="I263" s="88"/>
      <c r="J263" s="39"/>
      <c r="S263" s="39"/>
    </row>
    <row r="264">
      <c r="G264" s="88"/>
      <c r="H264" s="88"/>
      <c r="I264" s="88"/>
      <c r="J264" s="39"/>
      <c r="S264" s="39"/>
    </row>
    <row r="265">
      <c r="G265" s="88"/>
      <c r="H265" s="88"/>
      <c r="I265" s="88"/>
      <c r="J265" s="39"/>
      <c r="S265" s="39"/>
    </row>
    <row r="266">
      <c r="G266" s="88"/>
      <c r="H266" s="88"/>
      <c r="I266" s="88"/>
      <c r="J266" s="39"/>
      <c r="S266" s="39"/>
    </row>
    <row r="267">
      <c r="G267" s="88"/>
      <c r="H267" s="88"/>
      <c r="I267" s="88"/>
      <c r="J267" s="39"/>
      <c r="S267" s="39"/>
    </row>
    <row r="268">
      <c r="G268" s="88"/>
      <c r="H268" s="88"/>
      <c r="I268" s="88"/>
      <c r="J268" s="39"/>
      <c r="S268" s="39"/>
    </row>
    <row r="269">
      <c r="G269" s="88"/>
      <c r="H269" s="88"/>
      <c r="I269" s="88"/>
      <c r="J269" s="39"/>
      <c r="S269" s="39"/>
    </row>
    <row r="270">
      <c r="G270" s="88"/>
      <c r="H270" s="88"/>
      <c r="I270" s="88"/>
      <c r="J270" s="39"/>
      <c r="S270" s="39"/>
    </row>
    <row r="271">
      <c r="G271" s="88"/>
      <c r="H271" s="88"/>
      <c r="I271" s="88"/>
      <c r="J271" s="39"/>
      <c r="S271" s="39"/>
    </row>
    <row r="272">
      <c r="G272" s="88"/>
      <c r="H272" s="88"/>
      <c r="I272" s="88"/>
      <c r="J272" s="39"/>
      <c r="S272" s="39"/>
    </row>
    <row r="273">
      <c r="G273" s="88"/>
      <c r="H273" s="88"/>
      <c r="I273" s="88"/>
      <c r="J273" s="39"/>
      <c r="S273" s="39"/>
    </row>
    <row r="274">
      <c r="G274" s="88"/>
      <c r="H274" s="88"/>
      <c r="I274" s="88"/>
      <c r="J274" s="39"/>
      <c r="S274" s="39"/>
    </row>
    <row r="275">
      <c r="G275" s="88"/>
      <c r="H275" s="88"/>
      <c r="I275" s="88"/>
      <c r="J275" s="39"/>
      <c r="S275" s="39"/>
    </row>
    <row r="276">
      <c r="G276" s="88"/>
      <c r="H276" s="88"/>
      <c r="I276" s="88"/>
      <c r="J276" s="39"/>
      <c r="S276" s="39"/>
    </row>
    <row r="277">
      <c r="G277" s="88"/>
      <c r="H277" s="88"/>
      <c r="I277" s="88"/>
      <c r="J277" s="39"/>
      <c r="S277" s="39"/>
    </row>
    <row r="278">
      <c r="G278" s="88"/>
      <c r="H278" s="88"/>
      <c r="I278" s="88"/>
      <c r="J278" s="39"/>
      <c r="S278" s="39"/>
    </row>
    <row r="279">
      <c r="G279" s="88"/>
      <c r="H279" s="88"/>
      <c r="I279" s="88"/>
      <c r="J279" s="39"/>
      <c r="S279" s="39"/>
    </row>
    <row r="280">
      <c r="G280" s="88"/>
      <c r="H280" s="88"/>
      <c r="I280" s="88"/>
      <c r="J280" s="39"/>
      <c r="S280" s="39"/>
    </row>
    <row r="281">
      <c r="G281" s="88"/>
      <c r="H281" s="88"/>
      <c r="I281" s="88"/>
      <c r="J281" s="39"/>
      <c r="S281" s="39"/>
    </row>
    <row r="282">
      <c r="G282" s="88"/>
      <c r="H282" s="88"/>
      <c r="I282" s="88"/>
      <c r="J282" s="39"/>
      <c r="S282" s="39"/>
    </row>
    <row r="283">
      <c r="G283" s="88"/>
      <c r="H283" s="88"/>
      <c r="I283" s="88"/>
      <c r="J283" s="39"/>
      <c r="S283" s="39"/>
    </row>
    <row r="284">
      <c r="G284" s="88"/>
      <c r="H284" s="88"/>
      <c r="I284" s="88"/>
      <c r="J284" s="39"/>
      <c r="S284" s="39"/>
    </row>
    <row r="285">
      <c r="G285" s="88"/>
      <c r="H285" s="88"/>
      <c r="I285" s="88"/>
      <c r="J285" s="39"/>
      <c r="S285" s="39"/>
    </row>
    <row r="286">
      <c r="G286" s="88"/>
      <c r="H286" s="88"/>
      <c r="I286" s="88"/>
      <c r="J286" s="39"/>
      <c r="S286" s="39"/>
    </row>
    <row r="287">
      <c r="G287" s="88"/>
      <c r="H287" s="88"/>
      <c r="I287" s="88"/>
      <c r="J287" s="39"/>
      <c r="S287" s="39"/>
    </row>
    <row r="288">
      <c r="G288" s="88"/>
      <c r="H288" s="88"/>
      <c r="I288" s="88"/>
      <c r="J288" s="39"/>
      <c r="S288" s="39"/>
    </row>
    <row r="289">
      <c r="G289" s="88"/>
      <c r="H289" s="88"/>
      <c r="I289" s="88"/>
      <c r="J289" s="39"/>
      <c r="S289" s="39"/>
    </row>
    <row r="290">
      <c r="G290" s="88"/>
      <c r="H290" s="88"/>
      <c r="I290" s="88"/>
      <c r="J290" s="39"/>
      <c r="S290" s="39"/>
    </row>
    <row r="291">
      <c r="G291" s="88"/>
      <c r="H291" s="88"/>
      <c r="I291" s="88"/>
      <c r="J291" s="39"/>
      <c r="S291" s="39"/>
    </row>
    <row r="292">
      <c r="G292" s="88"/>
      <c r="H292" s="88"/>
      <c r="I292" s="88"/>
      <c r="J292" s="39"/>
      <c r="S292" s="39"/>
    </row>
    <row r="293">
      <c r="G293" s="88"/>
      <c r="H293" s="88"/>
      <c r="I293" s="88"/>
      <c r="J293" s="39"/>
      <c r="S293" s="39"/>
    </row>
    <row r="294">
      <c r="G294" s="88"/>
      <c r="H294" s="88"/>
      <c r="I294" s="88"/>
      <c r="J294" s="39"/>
      <c r="S294" s="39"/>
    </row>
    <row r="295">
      <c r="G295" s="88"/>
      <c r="H295" s="88"/>
      <c r="I295" s="88"/>
      <c r="J295" s="39"/>
      <c r="S295" s="39"/>
    </row>
    <row r="296">
      <c r="G296" s="88"/>
      <c r="H296" s="88"/>
      <c r="I296" s="88"/>
      <c r="J296" s="39"/>
      <c r="S296" s="39"/>
    </row>
    <row r="297">
      <c r="G297" s="88"/>
      <c r="H297" s="88"/>
      <c r="I297" s="88"/>
      <c r="J297" s="39"/>
      <c r="S297" s="39"/>
    </row>
    <row r="298">
      <c r="G298" s="88"/>
      <c r="H298" s="88"/>
      <c r="I298" s="88"/>
      <c r="J298" s="39"/>
      <c r="S298" s="39"/>
    </row>
    <row r="299">
      <c r="G299" s="88"/>
      <c r="H299" s="88"/>
      <c r="I299" s="88"/>
      <c r="J299" s="39"/>
      <c r="S299" s="39"/>
    </row>
    <row r="300">
      <c r="G300" s="88"/>
      <c r="H300" s="88"/>
      <c r="I300" s="88"/>
      <c r="J300" s="39"/>
      <c r="S300" s="39"/>
    </row>
    <row r="301">
      <c r="G301" s="88"/>
      <c r="H301" s="88"/>
      <c r="I301" s="88"/>
      <c r="J301" s="39"/>
      <c r="S301" s="39"/>
    </row>
    <row r="302">
      <c r="G302" s="88"/>
      <c r="H302" s="88"/>
      <c r="I302" s="88"/>
      <c r="J302" s="39"/>
      <c r="S302" s="39"/>
    </row>
    <row r="303">
      <c r="G303" s="88"/>
      <c r="H303" s="88"/>
      <c r="I303" s="88"/>
      <c r="J303" s="39"/>
      <c r="S303" s="39"/>
    </row>
    <row r="304">
      <c r="G304" s="88"/>
      <c r="H304" s="88"/>
      <c r="I304" s="88"/>
      <c r="J304" s="39"/>
      <c r="S304" s="39"/>
    </row>
    <row r="305">
      <c r="G305" s="88"/>
      <c r="H305" s="88"/>
      <c r="I305" s="88"/>
      <c r="J305" s="39"/>
      <c r="S305" s="39"/>
    </row>
    <row r="306">
      <c r="G306" s="88"/>
      <c r="H306" s="88"/>
      <c r="I306" s="88"/>
      <c r="J306" s="39"/>
      <c r="S306" s="39"/>
    </row>
    <row r="307">
      <c r="G307" s="88"/>
      <c r="H307" s="88"/>
      <c r="I307" s="88"/>
      <c r="J307" s="39"/>
      <c r="S307" s="39"/>
    </row>
    <row r="308">
      <c r="G308" s="88"/>
      <c r="H308" s="88"/>
      <c r="I308" s="88"/>
      <c r="J308" s="39"/>
      <c r="S308" s="39"/>
    </row>
    <row r="309">
      <c r="G309" s="88"/>
      <c r="H309" s="88"/>
      <c r="I309" s="88"/>
      <c r="J309" s="39"/>
      <c r="S309" s="39"/>
    </row>
    <row r="310">
      <c r="G310" s="88"/>
      <c r="H310" s="88"/>
      <c r="I310" s="88"/>
      <c r="J310" s="39"/>
      <c r="S310" s="39"/>
    </row>
    <row r="311">
      <c r="G311" s="88"/>
      <c r="H311" s="88"/>
      <c r="I311" s="88"/>
      <c r="J311" s="39"/>
      <c r="S311" s="39"/>
    </row>
    <row r="312">
      <c r="G312" s="88"/>
      <c r="H312" s="88"/>
      <c r="I312" s="88"/>
      <c r="J312" s="39"/>
      <c r="S312" s="39"/>
    </row>
    <row r="313">
      <c r="G313" s="88"/>
      <c r="H313" s="88"/>
      <c r="I313" s="88"/>
      <c r="J313" s="39"/>
      <c r="S313" s="39"/>
    </row>
    <row r="314">
      <c r="G314" s="88"/>
      <c r="H314" s="88"/>
      <c r="I314" s="88"/>
      <c r="J314" s="39"/>
      <c r="S314" s="39"/>
    </row>
    <row r="315">
      <c r="G315" s="88"/>
      <c r="H315" s="88"/>
      <c r="I315" s="88"/>
      <c r="J315" s="39"/>
      <c r="S315" s="39"/>
    </row>
    <row r="316">
      <c r="G316" s="88"/>
      <c r="H316" s="88"/>
      <c r="I316" s="88"/>
      <c r="J316" s="39"/>
      <c r="S316" s="39"/>
    </row>
    <row r="317">
      <c r="G317" s="88"/>
      <c r="H317" s="88"/>
      <c r="I317" s="88"/>
      <c r="J317" s="39"/>
      <c r="S317" s="39"/>
    </row>
    <row r="318">
      <c r="G318" s="88"/>
      <c r="H318" s="88"/>
      <c r="I318" s="88"/>
      <c r="J318" s="39"/>
      <c r="S318" s="39"/>
    </row>
    <row r="319">
      <c r="G319" s="88"/>
      <c r="H319" s="88"/>
      <c r="I319" s="88"/>
      <c r="J319" s="39"/>
      <c r="S319" s="39"/>
    </row>
    <row r="320">
      <c r="G320" s="88"/>
      <c r="H320" s="88"/>
      <c r="I320" s="88"/>
      <c r="J320" s="39"/>
      <c r="S320" s="39"/>
    </row>
    <row r="321">
      <c r="G321" s="88"/>
      <c r="H321" s="88"/>
      <c r="I321" s="88"/>
      <c r="J321" s="39"/>
      <c r="S321" s="39"/>
    </row>
    <row r="322">
      <c r="G322" s="88"/>
      <c r="H322" s="88"/>
      <c r="I322" s="88"/>
      <c r="J322" s="39"/>
      <c r="S322" s="39"/>
    </row>
    <row r="323">
      <c r="G323" s="88"/>
      <c r="H323" s="88"/>
      <c r="I323" s="88"/>
      <c r="J323" s="39"/>
      <c r="S323" s="39"/>
    </row>
    <row r="324">
      <c r="G324" s="88"/>
      <c r="H324" s="88"/>
      <c r="I324" s="88"/>
      <c r="J324" s="39"/>
      <c r="S324" s="39"/>
    </row>
    <row r="325">
      <c r="G325" s="88"/>
      <c r="H325" s="88"/>
      <c r="I325" s="88"/>
      <c r="J325" s="39"/>
      <c r="S325" s="39"/>
    </row>
    <row r="326">
      <c r="G326" s="88"/>
      <c r="H326" s="88"/>
      <c r="I326" s="88"/>
      <c r="J326" s="39"/>
      <c r="S326" s="39"/>
    </row>
    <row r="327">
      <c r="G327" s="88"/>
      <c r="H327" s="88"/>
      <c r="I327" s="88"/>
      <c r="J327" s="39"/>
      <c r="S327" s="39"/>
    </row>
    <row r="328">
      <c r="G328" s="88"/>
      <c r="H328" s="88"/>
      <c r="I328" s="88"/>
      <c r="J328" s="39"/>
      <c r="S328" s="39"/>
    </row>
    <row r="329">
      <c r="G329" s="88"/>
      <c r="H329" s="88"/>
      <c r="I329" s="88"/>
      <c r="J329" s="39"/>
      <c r="S329" s="39"/>
    </row>
    <row r="330">
      <c r="G330" s="88"/>
      <c r="H330" s="88"/>
      <c r="I330" s="88"/>
      <c r="J330" s="39"/>
      <c r="S330" s="39"/>
    </row>
    <row r="331">
      <c r="G331" s="88"/>
      <c r="H331" s="88"/>
      <c r="I331" s="88"/>
      <c r="J331" s="39"/>
      <c r="S331" s="39"/>
    </row>
    <row r="332">
      <c r="G332" s="88"/>
      <c r="H332" s="88"/>
      <c r="I332" s="88"/>
      <c r="J332" s="39"/>
      <c r="S332" s="39"/>
    </row>
    <row r="333">
      <c r="G333" s="88"/>
      <c r="H333" s="88"/>
      <c r="I333" s="88"/>
      <c r="J333" s="39"/>
      <c r="S333" s="39"/>
    </row>
    <row r="334">
      <c r="G334" s="88"/>
      <c r="H334" s="88"/>
      <c r="I334" s="88"/>
      <c r="J334" s="39"/>
      <c r="S334" s="39"/>
    </row>
    <row r="335">
      <c r="G335" s="88"/>
      <c r="H335" s="88"/>
      <c r="I335" s="88"/>
      <c r="J335" s="39"/>
      <c r="S335" s="39"/>
    </row>
    <row r="336">
      <c r="G336" s="88"/>
      <c r="H336" s="88"/>
      <c r="I336" s="88"/>
      <c r="J336" s="39"/>
      <c r="S336" s="39"/>
    </row>
    <row r="337">
      <c r="G337" s="88"/>
      <c r="H337" s="88"/>
      <c r="I337" s="88"/>
      <c r="J337" s="39"/>
      <c r="S337" s="39"/>
    </row>
    <row r="338">
      <c r="G338" s="88"/>
      <c r="H338" s="88"/>
      <c r="I338" s="88"/>
      <c r="J338" s="39"/>
      <c r="S338" s="39"/>
    </row>
    <row r="339">
      <c r="G339" s="88"/>
      <c r="H339" s="88"/>
      <c r="I339" s="88"/>
      <c r="J339" s="39"/>
      <c r="S339" s="39"/>
    </row>
    <row r="340">
      <c r="G340" s="88"/>
      <c r="H340" s="88"/>
      <c r="I340" s="88"/>
      <c r="J340" s="39"/>
      <c r="S340" s="39"/>
    </row>
    <row r="341">
      <c r="G341" s="88"/>
      <c r="H341" s="88"/>
      <c r="I341" s="88"/>
      <c r="J341" s="39"/>
      <c r="S341" s="39"/>
    </row>
    <row r="342">
      <c r="G342" s="88"/>
      <c r="H342" s="88"/>
      <c r="I342" s="88"/>
      <c r="J342" s="39"/>
      <c r="S342" s="39"/>
    </row>
    <row r="343">
      <c r="G343" s="88"/>
      <c r="H343" s="88"/>
      <c r="I343" s="88"/>
      <c r="J343" s="39"/>
      <c r="S343" s="39"/>
    </row>
    <row r="344">
      <c r="G344" s="88"/>
      <c r="H344" s="88"/>
      <c r="I344" s="88"/>
      <c r="J344" s="39"/>
      <c r="S344" s="39"/>
    </row>
    <row r="345">
      <c r="G345" s="88"/>
      <c r="H345" s="88"/>
      <c r="I345" s="88"/>
      <c r="J345" s="39"/>
      <c r="S345" s="39"/>
    </row>
    <row r="346">
      <c r="G346" s="88"/>
      <c r="H346" s="88"/>
      <c r="I346" s="88"/>
      <c r="J346" s="39"/>
      <c r="S346" s="39"/>
    </row>
    <row r="347">
      <c r="G347" s="88"/>
      <c r="H347" s="88"/>
      <c r="I347" s="88"/>
      <c r="J347" s="39"/>
      <c r="S347" s="39"/>
    </row>
    <row r="348">
      <c r="G348" s="88"/>
      <c r="H348" s="88"/>
      <c r="I348" s="88"/>
      <c r="J348" s="39"/>
      <c r="S348" s="39"/>
    </row>
    <row r="349">
      <c r="G349" s="88"/>
      <c r="H349" s="88"/>
      <c r="I349" s="88"/>
      <c r="J349" s="39"/>
      <c r="S349" s="39"/>
    </row>
    <row r="350">
      <c r="G350" s="88"/>
      <c r="H350" s="88"/>
      <c r="I350" s="88"/>
      <c r="J350" s="39"/>
      <c r="S350" s="39"/>
    </row>
    <row r="351">
      <c r="G351" s="88"/>
      <c r="H351" s="88"/>
      <c r="I351" s="88"/>
      <c r="J351" s="39"/>
      <c r="S351" s="39"/>
    </row>
    <row r="352">
      <c r="G352" s="88"/>
      <c r="H352" s="88"/>
      <c r="I352" s="88"/>
      <c r="J352" s="39"/>
      <c r="S352" s="39"/>
    </row>
    <row r="353">
      <c r="G353" s="88"/>
      <c r="H353" s="88"/>
      <c r="I353" s="88"/>
      <c r="J353" s="39"/>
      <c r="S353" s="39"/>
    </row>
    <row r="354">
      <c r="G354" s="88"/>
      <c r="H354" s="88"/>
      <c r="I354" s="88"/>
      <c r="J354" s="39"/>
      <c r="S354" s="39"/>
    </row>
    <row r="355">
      <c r="G355" s="88"/>
      <c r="H355" s="88"/>
      <c r="I355" s="88"/>
      <c r="J355" s="39"/>
      <c r="S355" s="39"/>
    </row>
    <row r="356">
      <c r="G356" s="88"/>
      <c r="H356" s="88"/>
      <c r="I356" s="88"/>
      <c r="J356" s="39"/>
      <c r="S356" s="39"/>
    </row>
    <row r="357">
      <c r="G357" s="88"/>
      <c r="H357" s="88"/>
      <c r="I357" s="88"/>
      <c r="J357" s="39"/>
      <c r="S357" s="39"/>
    </row>
    <row r="358">
      <c r="G358" s="88"/>
      <c r="H358" s="88"/>
      <c r="I358" s="88"/>
      <c r="J358" s="39"/>
      <c r="S358" s="39"/>
    </row>
    <row r="359">
      <c r="G359" s="88"/>
      <c r="H359" s="88"/>
      <c r="I359" s="88"/>
      <c r="J359" s="39"/>
      <c r="S359" s="39"/>
    </row>
    <row r="360">
      <c r="G360" s="88"/>
      <c r="H360" s="88"/>
      <c r="I360" s="88"/>
      <c r="J360" s="39"/>
      <c r="S360" s="39"/>
    </row>
    <row r="361">
      <c r="G361" s="88"/>
      <c r="H361" s="88"/>
      <c r="I361" s="88"/>
      <c r="J361" s="39"/>
      <c r="S361" s="39"/>
    </row>
    <row r="362">
      <c r="G362" s="88"/>
      <c r="H362" s="88"/>
      <c r="I362" s="88"/>
      <c r="J362" s="39"/>
      <c r="S362" s="39"/>
    </row>
    <row r="363">
      <c r="G363" s="88"/>
      <c r="H363" s="88"/>
      <c r="I363" s="88"/>
      <c r="J363" s="39"/>
      <c r="S363" s="39"/>
    </row>
    <row r="364">
      <c r="G364" s="88"/>
      <c r="H364" s="88"/>
      <c r="I364" s="88"/>
      <c r="J364" s="39"/>
      <c r="S364" s="39"/>
    </row>
    <row r="365">
      <c r="G365" s="88"/>
      <c r="H365" s="88"/>
      <c r="I365" s="88"/>
      <c r="J365" s="39"/>
      <c r="S365" s="39"/>
    </row>
    <row r="366">
      <c r="G366" s="88"/>
      <c r="H366" s="88"/>
      <c r="I366" s="88"/>
      <c r="J366" s="39"/>
      <c r="S366" s="39"/>
    </row>
    <row r="367">
      <c r="G367" s="88"/>
      <c r="H367" s="88"/>
      <c r="I367" s="88"/>
      <c r="J367" s="39"/>
      <c r="S367" s="39"/>
    </row>
    <row r="368">
      <c r="G368" s="88"/>
      <c r="H368" s="88"/>
      <c r="I368" s="88"/>
      <c r="J368" s="39"/>
      <c r="S368" s="39"/>
    </row>
    <row r="369">
      <c r="G369" s="88"/>
      <c r="H369" s="88"/>
      <c r="I369" s="88"/>
      <c r="J369" s="39"/>
      <c r="S369" s="39"/>
    </row>
    <row r="370">
      <c r="G370" s="88"/>
      <c r="H370" s="88"/>
      <c r="I370" s="88"/>
      <c r="J370" s="39"/>
      <c r="S370" s="39"/>
    </row>
    <row r="371">
      <c r="G371" s="88"/>
      <c r="H371" s="88"/>
      <c r="I371" s="88"/>
      <c r="J371" s="39"/>
      <c r="S371" s="39"/>
    </row>
    <row r="372">
      <c r="G372" s="88"/>
      <c r="H372" s="88"/>
      <c r="I372" s="88"/>
      <c r="J372" s="39"/>
      <c r="S372" s="39"/>
    </row>
    <row r="373">
      <c r="G373" s="88"/>
      <c r="H373" s="88"/>
      <c r="I373" s="88"/>
      <c r="J373" s="39"/>
      <c r="S373" s="39"/>
    </row>
    <row r="374">
      <c r="G374" s="88"/>
      <c r="H374" s="88"/>
      <c r="I374" s="88"/>
      <c r="J374" s="39"/>
      <c r="S374" s="39"/>
    </row>
    <row r="375">
      <c r="G375" s="88"/>
      <c r="H375" s="88"/>
      <c r="I375" s="88"/>
      <c r="J375" s="39"/>
      <c r="S375" s="39"/>
    </row>
    <row r="376">
      <c r="G376" s="88"/>
      <c r="H376" s="88"/>
      <c r="I376" s="88"/>
      <c r="J376" s="39"/>
      <c r="S376" s="39"/>
    </row>
    <row r="377">
      <c r="G377" s="88"/>
      <c r="H377" s="88"/>
      <c r="I377" s="88"/>
      <c r="J377" s="39"/>
      <c r="S377" s="39"/>
    </row>
    <row r="378">
      <c r="G378" s="88"/>
      <c r="H378" s="88"/>
      <c r="I378" s="88"/>
      <c r="J378" s="39"/>
      <c r="S378" s="39"/>
    </row>
    <row r="379">
      <c r="G379" s="88"/>
      <c r="H379" s="88"/>
      <c r="I379" s="88"/>
      <c r="J379" s="39"/>
      <c r="S379" s="39"/>
    </row>
    <row r="380">
      <c r="G380" s="88"/>
      <c r="H380" s="88"/>
      <c r="I380" s="88"/>
      <c r="J380" s="39"/>
      <c r="S380" s="39"/>
    </row>
    <row r="381">
      <c r="G381" s="88"/>
      <c r="H381" s="88"/>
      <c r="I381" s="88"/>
      <c r="J381" s="39"/>
      <c r="S381" s="39"/>
    </row>
    <row r="382">
      <c r="G382" s="88"/>
      <c r="H382" s="88"/>
      <c r="I382" s="88"/>
      <c r="J382" s="39"/>
      <c r="S382" s="39"/>
    </row>
    <row r="383">
      <c r="G383" s="88"/>
      <c r="H383" s="88"/>
      <c r="I383" s="88"/>
      <c r="J383" s="39"/>
      <c r="S383" s="39"/>
    </row>
    <row r="384">
      <c r="G384" s="88"/>
      <c r="H384" s="88"/>
      <c r="I384" s="88"/>
      <c r="J384" s="39"/>
      <c r="S384" s="39"/>
    </row>
    <row r="385">
      <c r="G385" s="88"/>
      <c r="H385" s="88"/>
      <c r="I385" s="88"/>
      <c r="J385" s="39"/>
      <c r="S385" s="39"/>
    </row>
    <row r="386">
      <c r="G386" s="88"/>
      <c r="H386" s="88"/>
      <c r="I386" s="88"/>
      <c r="J386" s="39"/>
      <c r="S386" s="39"/>
    </row>
    <row r="387">
      <c r="G387" s="88"/>
      <c r="H387" s="88"/>
      <c r="I387" s="88"/>
      <c r="J387" s="39"/>
      <c r="S387" s="39"/>
    </row>
    <row r="388">
      <c r="G388" s="88"/>
      <c r="H388" s="88"/>
      <c r="I388" s="88"/>
      <c r="J388" s="39"/>
      <c r="S388" s="39"/>
    </row>
    <row r="389">
      <c r="G389" s="88"/>
      <c r="H389" s="88"/>
      <c r="I389" s="88"/>
      <c r="J389" s="39"/>
      <c r="S389" s="39"/>
    </row>
    <row r="390">
      <c r="G390" s="88"/>
      <c r="H390" s="88"/>
      <c r="I390" s="88"/>
      <c r="J390" s="39"/>
      <c r="S390" s="39"/>
    </row>
    <row r="391">
      <c r="G391" s="88"/>
      <c r="H391" s="88"/>
      <c r="I391" s="88"/>
      <c r="J391" s="39"/>
      <c r="S391" s="39"/>
    </row>
    <row r="392">
      <c r="G392" s="88"/>
      <c r="H392" s="88"/>
      <c r="I392" s="88"/>
      <c r="J392" s="39"/>
      <c r="S392" s="39"/>
    </row>
    <row r="393">
      <c r="G393" s="88"/>
      <c r="H393" s="88"/>
      <c r="I393" s="88"/>
      <c r="J393" s="39"/>
      <c r="S393" s="39"/>
    </row>
    <row r="394">
      <c r="G394" s="88"/>
      <c r="H394" s="88"/>
      <c r="I394" s="88"/>
      <c r="J394" s="39"/>
      <c r="S394" s="39"/>
    </row>
    <row r="395">
      <c r="G395" s="88"/>
      <c r="H395" s="88"/>
      <c r="I395" s="88"/>
      <c r="J395" s="39"/>
      <c r="S395" s="39"/>
    </row>
    <row r="396">
      <c r="G396" s="88"/>
      <c r="H396" s="88"/>
      <c r="I396" s="88"/>
      <c r="J396" s="39"/>
      <c r="S396" s="39"/>
    </row>
    <row r="397">
      <c r="G397" s="88"/>
      <c r="H397" s="88"/>
      <c r="I397" s="88"/>
      <c r="J397" s="39"/>
      <c r="S397" s="39"/>
    </row>
    <row r="398">
      <c r="G398" s="88"/>
      <c r="H398" s="88"/>
      <c r="I398" s="88"/>
      <c r="J398" s="39"/>
      <c r="S398" s="39"/>
    </row>
    <row r="399">
      <c r="G399" s="88"/>
      <c r="H399" s="88"/>
      <c r="I399" s="88"/>
      <c r="J399" s="39"/>
      <c r="S399" s="39"/>
    </row>
    <row r="400">
      <c r="G400" s="88"/>
      <c r="H400" s="88"/>
      <c r="I400" s="88"/>
      <c r="J400" s="39"/>
      <c r="S400" s="39"/>
    </row>
    <row r="401">
      <c r="G401" s="88"/>
      <c r="H401" s="88"/>
      <c r="I401" s="88"/>
      <c r="J401" s="39"/>
      <c r="S401" s="39"/>
    </row>
    <row r="402">
      <c r="G402" s="88"/>
      <c r="H402" s="88"/>
      <c r="I402" s="88"/>
      <c r="J402" s="39"/>
      <c r="S402" s="39"/>
    </row>
    <row r="403">
      <c r="G403" s="88"/>
      <c r="H403" s="88"/>
      <c r="I403" s="88"/>
      <c r="J403" s="39"/>
      <c r="S403" s="39"/>
    </row>
    <row r="404">
      <c r="G404" s="88"/>
      <c r="H404" s="88"/>
      <c r="I404" s="88"/>
      <c r="J404" s="39"/>
      <c r="S404" s="39"/>
    </row>
    <row r="405">
      <c r="G405" s="88"/>
      <c r="H405" s="88"/>
      <c r="I405" s="88"/>
      <c r="J405" s="39"/>
      <c r="S405" s="39"/>
    </row>
    <row r="406">
      <c r="G406" s="88"/>
      <c r="H406" s="88"/>
      <c r="I406" s="88"/>
      <c r="J406" s="39"/>
      <c r="S406" s="39"/>
    </row>
    <row r="407">
      <c r="G407" s="88"/>
      <c r="H407" s="88"/>
      <c r="I407" s="88"/>
      <c r="J407" s="39"/>
      <c r="S407" s="39"/>
    </row>
    <row r="408">
      <c r="G408" s="88"/>
      <c r="H408" s="88"/>
      <c r="I408" s="88"/>
      <c r="J408" s="39"/>
      <c r="S408" s="39"/>
    </row>
    <row r="409">
      <c r="G409" s="88"/>
      <c r="H409" s="88"/>
      <c r="I409" s="88"/>
      <c r="J409" s="39"/>
      <c r="S409" s="39"/>
    </row>
    <row r="410">
      <c r="G410" s="88"/>
      <c r="H410" s="88"/>
      <c r="I410" s="88"/>
      <c r="J410" s="39"/>
      <c r="S410" s="39"/>
    </row>
    <row r="411">
      <c r="G411" s="88"/>
      <c r="H411" s="88"/>
      <c r="I411" s="88"/>
      <c r="J411" s="39"/>
      <c r="S411" s="39"/>
    </row>
    <row r="412">
      <c r="G412" s="88"/>
      <c r="H412" s="88"/>
      <c r="I412" s="88"/>
      <c r="J412" s="39"/>
      <c r="S412" s="39"/>
    </row>
    <row r="413">
      <c r="G413" s="88"/>
      <c r="H413" s="88"/>
      <c r="I413" s="88"/>
      <c r="J413" s="39"/>
      <c r="S413" s="39"/>
    </row>
    <row r="414">
      <c r="G414" s="88"/>
      <c r="H414" s="88"/>
      <c r="I414" s="88"/>
      <c r="J414" s="39"/>
      <c r="S414" s="39"/>
    </row>
    <row r="415">
      <c r="G415" s="88"/>
      <c r="H415" s="88"/>
      <c r="I415" s="88"/>
      <c r="J415" s="39"/>
      <c r="S415" s="39"/>
    </row>
    <row r="416">
      <c r="G416" s="88"/>
      <c r="H416" s="88"/>
      <c r="I416" s="88"/>
      <c r="J416" s="39"/>
      <c r="S416" s="39"/>
    </row>
    <row r="417">
      <c r="G417" s="88"/>
      <c r="H417" s="88"/>
      <c r="I417" s="88"/>
      <c r="J417" s="39"/>
      <c r="S417" s="39"/>
    </row>
    <row r="418">
      <c r="G418" s="88"/>
      <c r="H418" s="88"/>
      <c r="I418" s="88"/>
      <c r="J418" s="39"/>
      <c r="S418" s="39"/>
    </row>
    <row r="419">
      <c r="G419" s="88"/>
      <c r="H419" s="88"/>
      <c r="I419" s="88"/>
      <c r="J419" s="39"/>
      <c r="S419" s="39"/>
    </row>
    <row r="420">
      <c r="G420" s="88"/>
      <c r="H420" s="88"/>
      <c r="I420" s="88"/>
      <c r="J420" s="39"/>
      <c r="S420" s="39"/>
    </row>
    <row r="421">
      <c r="G421" s="88"/>
      <c r="H421" s="88"/>
      <c r="I421" s="88"/>
      <c r="J421" s="39"/>
      <c r="S421" s="39"/>
    </row>
    <row r="422">
      <c r="G422" s="88"/>
      <c r="H422" s="88"/>
      <c r="I422" s="88"/>
      <c r="J422" s="39"/>
      <c r="S422" s="39"/>
    </row>
    <row r="423">
      <c r="G423" s="88"/>
      <c r="H423" s="88"/>
      <c r="I423" s="88"/>
      <c r="J423" s="39"/>
      <c r="S423" s="39"/>
    </row>
    <row r="424">
      <c r="G424" s="88"/>
      <c r="H424" s="88"/>
      <c r="I424" s="88"/>
      <c r="J424" s="39"/>
      <c r="S424" s="39"/>
    </row>
    <row r="425">
      <c r="G425" s="88"/>
      <c r="H425" s="88"/>
      <c r="I425" s="88"/>
      <c r="J425" s="39"/>
      <c r="S425" s="39"/>
    </row>
    <row r="426">
      <c r="G426" s="88"/>
      <c r="H426" s="88"/>
      <c r="I426" s="88"/>
      <c r="J426" s="39"/>
      <c r="S426" s="39"/>
    </row>
    <row r="427">
      <c r="G427" s="88"/>
      <c r="H427" s="88"/>
      <c r="I427" s="88"/>
      <c r="J427" s="39"/>
      <c r="S427" s="39"/>
    </row>
    <row r="428">
      <c r="G428" s="88"/>
      <c r="H428" s="88"/>
      <c r="I428" s="88"/>
      <c r="J428" s="39"/>
      <c r="S428" s="39"/>
    </row>
    <row r="429">
      <c r="G429" s="88"/>
      <c r="H429" s="88"/>
      <c r="I429" s="88"/>
      <c r="J429" s="39"/>
      <c r="S429" s="39"/>
    </row>
    <row r="430">
      <c r="G430" s="88"/>
      <c r="H430" s="88"/>
      <c r="I430" s="88"/>
      <c r="J430" s="39"/>
      <c r="S430" s="39"/>
    </row>
    <row r="431">
      <c r="G431" s="88"/>
      <c r="H431" s="88"/>
      <c r="I431" s="88"/>
      <c r="J431" s="39"/>
      <c r="S431" s="39"/>
    </row>
    <row r="432">
      <c r="G432" s="88"/>
      <c r="H432" s="88"/>
      <c r="I432" s="88"/>
      <c r="J432" s="39"/>
      <c r="S432" s="39"/>
    </row>
    <row r="433">
      <c r="G433" s="88"/>
      <c r="H433" s="88"/>
      <c r="I433" s="88"/>
      <c r="J433" s="39"/>
      <c r="S433" s="39"/>
    </row>
    <row r="434">
      <c r="G434" s="88"/>
      <c r="H434" s="88"/>
      <c r="I434" s="88"/>
      <c r="J434" s="39"/>
      <c r="S434" s="39"/>
    </row>
    <row r="435">
      <c r="G435" s="88"/>
      <c r="H435" s="88"/>
      <c r="I435" s="88"/>
      <c r="J435" s="39"/>
      <c r="S435" s="39"/>
    </row>
    <row r="436">
      <c r="G436" s="88"/>
      <c r="H436" s="88"/>
      <c r="I436" s="88"/>
      <c r="J436" s="39"/>
      <c r="S436" s="39"/>
    </row>
    <row r="437">
      <c r="G437" s="88"/>
      <c r="H437" s="88"/>
      <c r="I437" s="88"/>
      <c r="J437" s="39"/>
      <c r="S437" s="39"/>
    </row>
    <row r="438">
      <c r="G438" s="88"/>
      <c r="H438" s="88"/>
      <c r="I438" s="88"/>
      <c r="J438" s="39"/>
      <c r="S438" s="39"/>
    </row>
    <row r="439">
      <c r="G439" s="88"/>
      <c r="H439" s="88"/>
      <c r="I439" s="88"/>
      <c r="J439" s="39"/>
      <c r="S439" s="39"/>
    </row>
    <row r="440">
      <c r="G440" s="88"/>
      <c r="H440" s="88"/>
      <c r="I440" s="88"/>
      <c r="J440" s="39"/>
      <c r="S440" s="39"/>
    </row>
    <row r="441">
      <c r="G441" s="88"/>
      <c r="H441" s="88"/>
      <c r="I441" s="88"/>
      <c r="J441" s="39"/>
      <c r="S441" s="39"/>
    </row>
    <row r="442">
      <c r="G442" s="88"/>
      <c r="H442" s="88"/>
      <c r="I442" s="88"/>
      <c r="J442" s="39"/>
      <c r="S442" s="39"/>
    </row>
    <row r="443">
      <c r="G443" s="88"/>
      <c r="H443" s="88"/>
      <c r="I443" s="88"/>
      <c r="J443" s="39"/>
      <c r="S443" s="39"/>
    </row>
    <row r="444">
      <c r="G444" s="88"/>
      <c r="H444" s="88"/>
      <c r="I444" s="88"/>
      <c r="J444" s="39"/>
      <c r="S444" s="39"/>
    </row>
    <row r="445">
      <c r="G445" s="88"/>
      <c r="H445" s="88"/>
      <c r="I445" s="88"/>
      <c r="J445" s="39"/>
      <c r="S445" s="39"/>
    </row>
    <row r="446">
      <c r="G446" s="88"/>
      <c r="H446" s="88"/>
      <c r="I446" s="88"/>
      <c r="J446" s="39"/>
      <c r="S446" s="39"/>
    </row>
    <row r="447">
      <c r="G447" s="88"/>
      <c r="H447" s="88"/>
      <c r="I447" s="88"/>
      <c r="J447" s="39"/>
      <c r="S447" s="39"/>
    </row>
    <row r="448">
      <c r="G448" s="88"/>
      <c r="H448" s="88"/>
      <c r="I448" s="88"/>
      <c r="J448" s="39"/>
      <c r="S448" s="39"/>
    </row>
    <row r="449">
      <c r="G449" s="88"/>
      <c r="H449" s="88"/>
      <c r="I449" s="88"/>
      <c r="J449" s="39"/>
      <c r="S449" s="39"/>
    </row>
    <row r="450">
      <c r="G450" s="88"/>
      <c r="H450" s="88"/>
      <c r="I450" s="88"/>
      <c r="J450" s="39"/>
      <c r="S450" s="39"/>
    </row>
    <row r="451">
      <c r="G451" s="88"/>
      <c r="H451" s="88"/>
      <c r="I451" s="88"/>
      <c r="J451" s="39"/>
      <c r="S451" s="39"/>
    </row>
    <row r="452">
      <c r="G452" s="88"/>
      <c r="H452" s="88"/>
      <c r="I452" s="88"/>
      <c r="J452" s="39"/>
      <c r="S452" s="39"/>
    </row>
    <row r="453">
      <c r="G453" s="88"/>
      <c r="H453" s="88"/>
      <c r="I453" s="88"/>
      <c r="J453" s="39"/>
      <c r="S453" s="39"/>
    </row>
    <row r="454">
      <c r="G454" s="88"/>
      <c r="H454" s="88"/>
      <c r="I454" s="88"/>
      <c r="J454" s="39"/>
      <c r="S454" s="39"/>
    </row>
    <row r="455">
      <c r="G455" s="88"/>
      <c r="H455" s="88"/>
      <c r="I455" s="88"/>
      <c r="J455" s="39"/>
      <c r="S455" s="39"/>
    </row>
    <row r="456">
      <c r="G456" s="88"/>
      <c r="H456" s="88"/>
      <c r="I456" s="88"/>
      <c r="J456" s="39"/>
      <c r="S456" s="39"/>
    </row>
    <row r="457">
      <c r="G457" s="88"/>
      <c r="H457" s="88"/>
      <c r="I457" s="88"/>
      <c r="J457" s="39"/>
      <c r="S457" s="39"/>
    </row>
    <row r="458">
      <c r="G458" s="88"/>
      <c r="H458" s="88"/>
      <c r="I458" s="88"/>
      <c r="J458" s="39"/>
      <c r="S458" s="39"/>
    </row>
    <row r="459">
      <c r="G459" s="88"/>
      <c r="H459" s="88"/>
      <c r="I459" s="88"/>
      <c r="J459" s="39"/>
      <c r="S459" s="39"/>
    </row>
    <row r="460">
      <c r="G460" s="88"/>
      <c r="H460" s="88"/>
      <c r="I460" s="88"/>
      <c r="J460" s="39"/>
      <c r="S460" s="39"/>
    </row>
    <row r="461">
      <c r="G461" s="88"/>
      <c r="H461" s="88"/>
      <c r="I461" s="88"/>
      <c r="J461" s="39"/>
      <c r="S461" s="39"/>
    </row>
    <row r="462">
      <c r="G462" s="88"/>
      <c r="H462" s="88"/>
      <c r="I462" s="88"/>
      <c r="J462" s="39"/>
      <c r="S462" s="39"/>
    </row>
    <row r="463">
      <c r="G463" s="88"/>
      <c r="H463" s="88"/>
      <c r="I463" s="88"/>
      <c r="J463" s="39"/>
      <c r="S463" s="39"/>
    </row>
    <row r="464">
      <c r="G464" s="88"/>
      <c r="H464" s="88"/>
      <c r="I464" s="88"/>
      <c r="J464" s="39"/>
      <c r="S464" s="39"/>
    </row>
    <row r="465">
      <c r="G465" s="88"/>
      <c r="H465" s="88"/>
      <c r="I465" s="88"/>
      <c r="J465" s="39"/>
      <c r="S465" s="39"/>
    </row>
    <row r="466">
      <c r="G466" s="88"/>
      <c r="H466" s="88"/>
      <c r="I466" s="88"/>
      <c r="J466" s="39"/>
      <c r="S466" s="39"/>
    </row>
    <row r="467">
      <c r="G467" s="88"/>
      <c r="H467" s="88"/>
      <c r="I467" s="88"/>
      <c r="J467" s="39"/>
      <c r="S467" s="39"/>
    </row>
    <row r="468">
      <c r="G468" s="88"/>
      <c r="H468" s="88"/>
      <c r="I468" s="88"/>
      <c r="J468" s="39"/>
      <c r="S468" s="39"/>
    </row>
    <row r="469">
      <c r="G469" s="88"/>
      <c r="H469" s="88"/>
      <c r="I469" s="88"/>
      <c r="J469" s="39"/>
      <c r="S469" s="39"/>
    </row>
    <row r="470">
      <c r="G470" s="88"/>
      <c r="H470" s="88"/>
      <c r="I470" s="88"/>
      <c r="J470" s="39"/>
      <c r="S470" s="39"/>
    </row>
    <row r="471">
      <c r="G471" s="88"/>
      <c r="H471" s="88"/>
      <c r="I471" s="88"/>
      <c r="J471" s="39"/>
      <c r="S471" s="39"/>
    </row>
    <row r="472">
      <c r="G472" s="88"/>
      <c r="H472" s="88"/>
      <c r="I472" s="88"/>
      <c r="J472" s="39"/>
      <c r="S472" s="39"/>
    </row>
    <row r="473">
      <c r="G473" s="88"/>
      <c r="H473" s="88"/>
      <c r="I473" s="88"/>
      <c r="J473" s="39"/>
      <c r="S473" s="39"/>
    </row>
    <row r="474">
      <c r="G474" s="88"/>
      <c r="H474" s="88"/>
      <c r="I474" s="88"/>
      <c r="J474" s="39"/>
      <c r="S474" s="39"/>
    </row>
    <row r="475">
      <c r="G475" s="88"/>
      <c r="H475" s="88"/>
      <c r="I475" s="88"/>
      <c r="J475" s="39"/>
      <c r="S475" s="39"/>
    </row>
    <row r="476">
      <c r="G476" s="88"/>
      <c r="H476" s="88"/>
      <c r="I476" s="88"/>
      <c r="J476" s="39"/>
      <c r="S476" s="39"/>
    </row>
    <row r="477">
      <c r="G477" s="88"/>
      <c r="H477" s="88"/>
      <c r="I477" s="88"/>
      <c r="J477" s="39"/>
      <c r="S477" s="39"/>
    </row>
    <row r="478">
      <c r="G478" s="88"/>
      <c r="H478" s="88"/>
      <c r="I478" s="88"/>
      <c r="J478" s="39"/>
      <c r="S478" s="39"/>
    </row>
    <row r="479">
      <c r="G479" s="88"/>
      <c r="H479" s="88"/>
      <c r="I479" s="88"/>
      <c r="J479" s="39"/>
      <c r="S479" s="39"/>
    </row>
    <row r="480">
      <c r="G480" s="88"/>
      <c r="H480" s="88"/>
      <c r="I480" s="88"/>
      <c r="J480" s="39"/>
      <c r="S480" s="39"/>
    </row>
    <row r="481">
      <c r="G481" s="88"/>
      <c r="H481" s="88"/>
      <c r="I481" s="88"/>
      <c r="J481" s="39"/>
      <c r="S481" s="39"/>
    </row>
    <row r="482">
      <c r="G482" s="88"/>
      <c r="H482" s="88"/>
      <c r="I482" s="88"/>
      <c r="J482" s="39"/>
      <c r="S482" s="39"/>
    </row>
    <row r="483">
      <c r="G483" s="88"/>
      <c r="H483" s="88"/>
      <c r="I483" s="88"/>
      <c r="J483" s="39"/>
      <c r="S483" s="39"/>
    </row>
    <row r="484">
      <c r="G484" s="88"/>
      <c r="H484" s="88"/>
      <c r="I484" s="88"/>
      <c r="J484" s="39"/>
      <c r="S484" s="39"/>
    </row>
    <row r="485">
      <c r="G485" s="88"/>
      <c r="H485" s="88"/>
      <c r="I485" s="88"/>
      <c r="J485" s="39"/>
      <c r="S485" s="39"/>
    </row>
    <row r="486">
      <c r="G486" s="88"/>
      <c r="H486" s="88"/>
      <c r="I486" s="88"/>
      <c r="J486" s="39"/>
      <c r="S486" s="39"/>
    </row>
    <row r="487">
      <c r="G487" s="88"/>
      <c r="H487" s="88"/>
      <c r="I487" s="88"/>
      <c r="J487" s="39"/>
      <c r="S487" s="39"/>
    </row>
    <row r="488">
      <c r="G488" s="88"/>
      <c r="H488" s="88"/>
      <c r="I488" s="88"/>
      <c r="J488" s="39"/>
      <c r="S488" s="39"/>
    </row>
    <row r="489">
      <c r="G489" s="88"/>
      <c r="H489" s="88"/>
      <c r="I489" s="88"/>
      <c r="J489" s="39"/>
      <c r="S489" s="39"/>
    </row>
    <row r="490">
      <c r="G490" s="88"/>
      <c r="H490" s="88"/>
      <c r="I490" s="88"/>
      <c r="J490" s="39"/>
      <c r="S490" s="39"/>
    </row>
    <row r="491">
      <c r="G491" s="88"/>
      <c r="H491" s="88"/>
      <c r="I491" s="88"/>
      <c r="J491" s="39"/>
      <c r="S491" s="39"/>
    </row>
    <row r="492">
      <c r="G492" s="88"/>
      <c r="H492" s="88"/>
      <c r="I492" s="88"/>
      <c r="J492" s="39"/>
      <c r="S492" s="39"/>
    </row>
    <row r="493">
      <c r="G493" s="88"/>
      <c r="H493" s="88"/>
      <c r="I493" s="88"/>
      <c r="J493" s="39"/>
      <c r="S493" s="39"/>
    </row>
    <row r="494">
      <c r="G494" s="88"/>
      <c r="H494" s="88"/>
      <c r="I494" s="88"/>
      <c r="J494" s="39"/>
      <c r="S494" s="39"/>
    </row>
    <row r="495">
      <c r="G495" s="88"/>
      <c r="H495" s="88"/>
      <c r="I495" s="88"/>
      <c r="J495" s="39"/>
      <c r="S495" s="39"/>
    </row>
    <row r="496">
      <c r="G496" s="88"/>
      <c r="H496" s="88"/>
      <c r="I496" s="88"/>
      <c r="J496" s="39"/>
      <c r="S496" s="39"/>
    </row>
    <row r="497">
      <c r="G497" s="88"/>
      <c r="H497" s="88"/>
      <c r="I497" s="88"/>
      <c r="J497" s="39"/>
      <c r="S497" s="39"/>
    </row>
    <row r="498">
      <c r="G498" s="88"/>
      <c r="H498" s="88"/>
      <c r="I498" s="88"/>
      <c r="J498" s="39"/>
      <c r="S498" s="39"/>
    </row>
    <row r="499">
      <c r="G499" s="88"/>
      <c r="H499" s="88"/>
      <c r="I499" s="88"/>
      <c r="J499" s="39"/>
      <c r="S499" s="39"/>
    </row>
    <row r="500">
      <c r="G500" s="88"/>
      <c r="H500" s="88"/>
      <c r="I500" s="88"/>
      <c r="J500" s="39"/>
      <c r="S500" s="39"/>
    </row>
    <row r="501">
      <c r="G501" s="88"/>
      <c r="H501" s="88"/>
      <c r="I501" s="88"/>
      <c r="J501" s="39"/>
      <c r="S501" s="39"/>
    </row>
    <row r="502">
      <c r="G502" s="88"/>
      <c r="H502" s="88"/>
      <c r="I502" s="88"/>
      <c r="J502" s="39"/>
      <c r="S502" s="39"/>
    </row>
    <row r="503">
      <c r="G503" s="88"/>
      <c r="H503" s="88"/>
      <c r="I503" s="88"/>
      <c r="J503" s="39"/>
      <c r="S503" s="39"/>
    </row>
    <row r="504">
      <c r="G504" s="88"/>
      <c r="H504" s="88"/>
      <c r="I504" s="88"/>
      <c r="J504" s="39"/>
      <c r="S504" s="39"/>
    </row>
    <row r="505">
      <c r="G505" s="88"/>
      <c r="H505" s="88"/>
      <c r="I505" s="88"/>
      <c r="J505" s="39"/>
      <c r="S505" s="39"/>
    </row>
    <row r="506">
      <c r="G506" s="88"/>
      <c r="H506" s="88"/>
      <c r="I506" s="88"/>
      <c r="J506" s="39"/>
      <c r="S506" s="39"/>
    </row>
    <row r="507">
      <c r="G507" s="88"/>
      <c r="H507" s="88"/>
      <c r="I507" s="88"/>
      <c r="J507" s="39"/>
      <c r="S507" s="39"/>
    </row>
    <row r="508">
      <c r="G508" s="88"/>
      <c r="H508" s="88"/>
      <c r="I508" s="88"/>
      <c r="J508" s="39"/>
      <c r="S508" s="39"/>
    </row>
    <row r="509">
      <c r="G509" s="88"/>
      <c r="H509" s="88"/>
      <c r="I509" s="88"/>
      <c r="J509" s="39"/>
      <c r="S509" s="39"/>
    </row>
    <row r="510">
      <c r="G510" s="88"/>
      <c r="H510" s="88"/>
      <c r="I510" s="88"/>
      <c r="J510" s="39"/>
      <c r="S510" s="39"/>
    </row>
    <row r="511">
      <c r="G511" s="88"/>
      <c r="H511" s="88"/>
      <c r="I511" s="88"/>
      <c r="J511" s="39"/>
      <c r="S511" s="39"/>
    </row>
    <row r="512">
      <c r="G512" s="88"/>
      <c r="H512" s="88"/>
      <c r="I512" s="88"/>
      <c r="J512" s="39"/>
      <c r="S512" s="39"/>
    </row>
    <row r="513">
      <c r="G513" s="88"/>
      <c r="H513" s="88"/>
      <c r="I513" s="88"/>
      <c r="J513" s="39"/>
      <c r="S513" s="39"/>
    </row>
    <row r="514">
      <c r="G514" s="88"/>
      <c r="H514" s="88"/>
      <c r="I514" s="88"/>
      <c r="J514" s="39"/>
      <c r="S514" s="39"/>
    </row>
    <row r="515">
      <c r="G515" s="88"/>
      <c r="H515" s="88"/>
      <c r="I515" s="88"/>
      <c r="J515" s="39"/>
      <c r="S515" s="39"/>
    </row>
    <row r="516">
      <c r="G516" s="88"/>
      <c r="H516" s="88"/>
      <c r="I516" s="88"/>
      <c r="J516" s="39"/>
      <c r="S516" s="39"/>
    </row>
    <row r="517">
      <c r="G517" s="88"/>
      <c r="H517" s="88"/>
      <c r="I517" s="88"/>
      <c r="J517" s="39"/>
      <c r="S517" s="39"/>
    </row>
    <row r="518">
      <c r="G518" s="88"/>
      <c r="H518" s="88"/>
      <c r="I518" s="88"/>
      <c r="J518" s="39"/>
      <c r="S518" s="39"/>
    </row>
    <row r="519">
      <c r="G519" s="88"/>
      <c r="H519" s="88"/>
      <c r="I519" s="88"/>
      <c r="J519" s="39"/>
      <c r="S519" s="39"/>
    </row>
    <row r="520">
      <c r="G520" s="88"/>
      <c r="H520" s="88"/>
      <c r="I520" s="88"/>
      <c r="J520" s="39"/>
      <c r="S520" s="39"/>
    </row>
    <row r="521">
      <c r="G521" s="88"/>
      <c r="H521" s="88"/>
      <c r="I521" s="88"/>
      <c r="J521" s="39"/>
      <c r="S521" s="39"/>
    </row>
    <row r="522">
      <c r="G522" s="88"/>
      <c r="H522" s="88"/>
      <c r="I522" s="88"/>
      <c r="J522" s="39"/>
      <c r="S522" s="39"/>
    </row>
    <row r="523">
      <c r="G523" s="88"/>
      <c r="H523" s="88"/>
      <c r="I523" s="88"/>
      <c r="J523" s="39"/>
      <c r="S523" s="39"/>
    </row>
    <row r="524">
      <c r="G524" s="88"/>
      <c r="H524" s="88"/>
      <c r="I524" s="88"/>
      <c r="J524" s="39"/>
      <c r="S524" s="39"/>
    </row>
    <row r="525">
      <c r="G525" s="88"/>
      <c r="H525" s="88"/>
      <c r="I525" s="88"/>
      <c r="J525" s="39"/>
      <c r="S525" s="39"/>
    </row>
    <row r="526">
      <c r="G526" s="88"/>
      <c r="H526" s="88"/>
      <c r="I526" s="88"/>
      <c r="J526" s="39"/>
      <c r="S526" s="39"/>
    </row>
    <row r="527">
      <c r="G527" s="88"/>
      <c r="H527" s="88"/>
      <c r="I527" s="88"/>
      <c r="J527" s="39"/>
      <c r="S527" s="39"/>
    </row>
    <row r="528">
      <c r="G528" s="88"/>
      <c r="H528" s="88"/>
      <c r="I528" s="88"/>
      <c r="J528" s="39"/>
      <c r="S528" s="39"/>
    </row>
    <row r="529">
      <c r="G529" s="88"/>
      <c r="H529" s="88"/>
      <c r="I529" s="88"/>
      <c r="J529" s="39"/>
      <c r="S529" s="39"/>
    </row>
    <row r="530">
      <c r="G530" s="88"/>
      <c r="H530" s="88"/>
      <c r="I530" s="88"/>
      <c r="J530" s="39"/>
      <c r="S530" s="39"/>
    </row>
    <row r="531">
      <c r="G531" s="88"/>
      <c r="H531" s="88"/>
      <c r="I531" s="88"/>
      <c r="J531" s="39"/>
      <c r="S531" s="39"/>
    </row>
    <row r="532">
      <c r="G532" s="88"/>
      <c r="H532" s="88"/>
      <c r="I532" s="88"/>
      <c r="J532" s="39"/>
      <c r="S532" s="39"/>
    </row>
    <row r="533">
      <c r="G533" s="88"/>
      <c r="H533" s="88"/>
      <c r="I533" s="88"/>
      <c r="J533" s="39"/>
      <c r="S533" s="39"/>
    </row>
    <row r="534">
      <c r="G534" s="88"/>
      <c r="H534" s="88"/>
      <c r="I534" s="88"/>
      <c r="J534" s="39"/>
      <c r="S534" s="39"/>
    </row>
    <row r="535">
      <c r="G535" s="88"/>
      <c r="H535" s="88"/>
      <c r="I535" s="88"/>
      <c r="J535" s="39"/>
      <c r="S535" s="39"/>
    </row>
    <row r="536">
      <c r="G536" s="88"/>
      <c r="H536" s="88"/>
      <c r="I536" s="88"/>
      <c r="J536" s="39"/>
      <c r="S536" s="39"/>
    </row>
    <row r="537">
      <c r="G537" s="88"/>
      <c r="H537" s="88"/>
      <c r="I537" s="88"/>
      <c r="J537" s="39"/>
      <c r="S537" s="39"/>
    </row>
    <row r="538">
      <c r="G538" s="88"/>
      <c r="H538" s="88"/>
      <c r="I538" s="88"/>
      <c r="J538" s="39"/>
      <c r="S538" s="39"/>
    </row>
    <row r="539">
      <c r="G539" s="88"/>
      <c r="H539" s="88"/>
      <c r="I539" s="88"/>
      <c r="J539" s="39"/>
      <c r="S539" s="39"/>
    </row>
    <row r="540">
      <c r="G540" s="88"/>
      <c r="H540" s="88"/>
      <c r="I540" s="88"/>
      <c r="J540" s="39"/>
      <c r="S540" s="39"/>
    </row>
    <row r="541">
      <c r="G541" s="88"/>
      <c r="H541" s="88"/>
      <c r="I541" s="88"/>
      <c r="J541" s="39"/>
      <c r="S541" s="39"/>
    </row>
    <row r="542">
      <c r="G542" s="88"/>
      <c r="H542" s="88"/>
      <c r="I542" s="88"/>
      <c r="J542" s="39"/>
      <c r="S542" s="39"/>
    </row>
    <row r="543">
      <c r="G543" s="88"/>
      <c r="H543" s="88"/>
      <c r="I543" s="88"/>
      <c r="J543" s="39"/>
      <c r="S543" s="39"/>
    </row>
    <row r="544">
      <c r="G544" s="88"/>
      <c r="H544" s="88"/>
      <c r="I544" s="88"/>
      <c r="J544" s="39"/>
      <c r="S544" s="39"/>
    </row>
    <row r="545">
      <c r="G545" s="88"/>
      <c r="H545" s="88"/>
      <c r="I545" s="88"/>
      <c r="J545" s="39"/>
      <c r="S545" s="39"/>
    </row>
    <row r="546">
      <c r="G546" s="88"/>
      <c r="H546" s="88"/>
      <c r="I546" s="88"/>
      <c r="J546" s="39"/>
      <c r="S546" s="39"/>
    </row>
    <row r="547">
      <c r="G547" s="88"/>
      <c r="H547" s="88"/>
      <c r="I547" s="88"/>
      <c r="J547" s="39"/>
      <c r="S547" s="39"/>
    </row>
    <row r="548">
      <c r="G548" s="88"/>
      <c r="H548" s="88"/>
      <c r="I548" s="88"/>
      <c r="J548" s="39"/>
      <c r="S548" s="39"/>
    </row>
    <row r="549">
      <c r="G549" s="88"/>
      <c r="H549" s="88"/>
      <c r="I549" s="88"/>
      <c r="J549" s="39"/>
      <c r="S549" s="39"/>
    </row>
    <row r="550">
      <c r="G550" s="88"/>
      <c r="H550" s="88"/>
      <c r="I550" s="88"/>
      <c r="J550" s="39"/>
      <c r="S550" s="39"/>
    </row>
    <row r="551">
      <c r="G551" s="88"/>
      <c r="H551" s="88"/>
      <c r="I551" s="88"/>
      <c r="J551" s="39"/>
      <c r="S551" s="39"/>
    </row>
    <row r="552">
      <c r="G552" s="88"/>
      <c r="H552" s="88"/>
      <c r="I552" s="88"/>
      <c r="J552" s="39"/>
      <c r="S552" s="39"/>
    </row>
    <row r="553">
      <c r="G553" s="88"/>
      <c r="H553" s="88"/>
      <c r="I553" s="88"/>
      <c r="J553" s="39"/>
      <c r="S553" s="39"/>
    </row>
    <row r="554">
      <c r="G554" s="88"/>
      <c r="H554" s="88"/>
      <c r="I554" s="88"/>
      <c r="J554" s="39"/>
      <c r="S554" s="39"/>
    </row>
    <row r="555">
      <c r="G555" s="88"/>
      <c r="H555" s="88"/>
      <c r="I555" s="88"/>
      <c r="J555" s="39"/>
      <c r="S555" s="39"/>
    </row>
    <row r="556">
      <c r="G556" s="88"/>
      <c r="H556" s="88"/>
      <c r="I556" s="88"/>
      <c r="J556" s="39"/>
      <c r="S556" s="39"/>
    </row>
    <row r="557">
      <c r="G557" s="88"/>
      <c r="H557" s="88"/>
      <c r="I557" s="88"/>
      <c r="J557" s="39"/>
      <c r="S557" s="39"/>
    </row>
    <row r="558">
      <c r="G558" s="88"/>
      <c r="H558" s="88"/>
      <c r="I558" s="88"/>
      <c r="J558" s="39"/>
      <c r="S558" s="39"/>
    </row>
    <row r="559">
      <c r="G559" s="88"/>
      <c r="H559" s="88"/>
      <c r="I559" s="88"/>
      <c r="J559" s="39"/>
      <c r="S559" s="39"/>
    </row>
    <row r="560">
      <c r="G560" s="88"/>
      <c r="H560" s="88"/>
      <c r="I560" s="88"/>
      <c r="J560" s="39"/>
      <c r="S560" s="39"/>
    </row>
    <row r="561">
      <c r="G561" s="88"/>
      <c r="H561" s="88"/>
      <c r="I561" s="88"/>
      <c r="J561" s="39"/>
      <c r="S561" s="39"/>
    </row>
    <row r="562">
      <c r="G562" s="88"/>
      <c r="H562" s="88"/>
      <c r="I562" s="88"/>
      <c r="J562" s="39"/>
      <c r="S562" s="39"/>
    </row>
    <row r="563">
      <c r="G563" s="88"/>
      <c r="H563" s="88"/>
      <c r="I563" s="88"/>
      <c r="J563" s="39"/>
      <c r="S563" s="39"/>
    </row>
    <row r="564">
      <c r="G564" s="88"/>
      <c r="H564" s="88"/>
      <c r="I564" s="88"/>
      <c r="J564" s="39"/>
      <c r="S564" s="39"/>
    </row>
    <row r="565">
      <c r="G565" s="88"/>
      <c r="H565" s="88"/>
      <c r="I565" s="88"/>
      <c r="J565" s="39"/>
      <c r="S565" s="39"/>
    </row>
    <row r="566">
      <c r="G566" s="88"/>
      <c r="H566" s="88"/>
      <c r="I566" s="88"/>
      <c r="J566" s="39"/>
      <c r="S566" s="39"/>
    </row>
    <row r="567">
      <c r="G567" s="88"/>
      <c r="H567" s="88"/>
      <c r="I567" s="88"/>
      <c r="J567" s="39"/>
      <c r="S567" s="39"/>
    </row>
    <row r="568">
      <c r="G568" s="88"/>
      <c r="H568" s="88"/>
      <c r="I568" s="88"/>
      <c r="J568" s="39"/>
      <c r="S568" s="39"/>
    </row>
    <row r="569">
      <c r="G569" s="88"/>
      <c r="H569" s="88"/>
      <c r="I569" s="88"/>
      <c r="J569" s="39"/>
      <c r="S569" s="39"/>
    </row>
    <row r="570">
      <c r="G570" s="88"/>
      <c r="H570" s="88"/>
      <c r="I570" s="88"/>
      <c r="J570" s="39"/>
      <c r="S570" s="39"/>
    </row>
    <row r="571">
      <c r="G571" s="88"/>
      <c r="H571" s="88"/>
      <c r="I571" s="88"/>
      <c r="J571" s="39"/>
      <c r="S571" s="39"/>
    </row>
    <row r="572">
      <c r="G572" s="88"/>
      <c r="H572" s="88"/>
      <c r="I572" s="88"/>
      <c r="J572" s="39"/>
      <c r="S572" s="39"/>
    </row>
    <row r="573">
      <c r="G573" s="88"/>
      <c r="H573" s="88"/>
      <c r="I573" s="88"/>
      <c r="J573" s="39"/>
      <c r="S573" s="39"/>
    </row>
    <row r="574">
      <c r="G574" s="88"/>
      <c r="H574" s="88"/>
      <c r="I574" s="88"/>
      <c r="J574" s="39"/>
      <c r="S574" s="39"/>
    </row>
    <row r="575">
      <c r="G575" s="88"/>
      <c r="H575" s="88"/>
      <c r="I575" s="88"/>
      <c r="J575" s="39"/>
      <c r="S575" s="39"/>
    </row>
    <row r="576">
      <c r="G576" s="88"/>
      <c r="H576" s="88"/>
      <c r="I576" s="88"/>
      <c r="J576" s="39"/>
      <c r="S576" s="39"/>
    </row>
    <row r="577">
      <c r="G577" s="88"/>
      <c r="H577" s="88"/>
      <c r="I577" s="88"/>
      <c r="J577" s="39"/>
      <c r="S577" s="39"/>
    </row>
    <row r="578">
      <c r="G578" s="88"/>
      <c r="H578" s="88"/>
      <c r="I578" s="88"/>
      <c r="J578" s="39"/>
      <c r="S578" s="39"/>
    </row>
    <row r="579">
      <c r="G579" s="88"/>
      <c r="H579" s="88"/>
      <c r="I579" s="88"/>
      <c r="J579" s="39"/>
      <c r="S579" s="39"/>
    </row>
    <row r="580">
      <c r="G580" s="88"/>
      <c r="H580" s="88"/>
      <c r="I580" s="88"/>
      <c r="J580" s="39"/>
      <c r="S580" s="39"/>
    </row>
    <row r="581">
      <c r="G581" s="88"/>
      <c r="H581" s="88"/>
      <c r="I581" s="88"/>
      <c r="J581" s="39"/>
      <c r="S581" s="39"/>
    </row>
    <row r="582">
      <c r="G582" s="88"/>
      <c r="H582" s="88"/>
      <c r="I582" s="88"/>
      <c r="J582" s="39"/>
      <c r="S582" s="39"/>
    </row>
    <row r="583">
      <c r="G583" s="88"/>
      <c r="H583" s="88"/>
      <c r="I583" s="88"/>
      <c r="J583" s="39"/>
      <c r="S583" s="39"/>
    </row>
    <row r="584">
      <c r="G584" s="88"/>
      <c r="H584" s="88"/>
      <c r="I584" s="88"/>
      <c r="J584" s="39"/>
      <c r="S584" s="39"/>
    </row>
    <row r="585">
      <c r="G585" s="88"/>
      <c r="H585" s="88"/>
      <c r="I585" s="88"/>
      <c r="J585" s="39"/>
      <c r="S585" s="39"/>
    </row>
    <row r="586">
      <c r="G586" s="88"/>
      <c r="H586" s="88"/>
      <c r="I586" s="88"/>
      <c r="J586" s="39"/>
      <c r="S586" s="39"/>
    </row>
    <row r="587">
      <c r="G587" s="88"/>
      <c r="H587" s="88"/>
      <c r="I587" s="88"/>
      <c r="J587" s="39"/>
      <c r="S587" s="39"/>
    </row>
    <row r="588">
      <c r="G588" s="88"/>
      <c r="H588" s="88"/>
      <c r="I588" s="88"/>
      <c r="J588" s="39"/>
      <c r="S588" s="39"/>
    </row>
    <row r="589">
      <c r="G589" s="88"/>
      <c r="H589" s="88"/>
      <c r="I589" s="88"/>
      <c r="J589" s="39"/>
      <c r="S589" s="39"/>
    </row>
    <row r="590">
      <c r="G590" s="88"/>
      <c r="H590" s="88"/>
      <c r="I590" s="88"/>
      <c r="J590" s="39"/>
      <c r="S590" s="39"/>
    </row>
    <row r="591">
      <c r="G591" s="88"/>
      <c r="H591" s="88"/>
      <c r="I591" s="88"/>
      <c r="J591" s="39"/>
      <c r="S591" s="39"/>
    </row>
    <row r="592">
      <c r="G592" s="88"/>
      <c r="H592" s="88"/>
      <c r="I592" s="88"/>
      <c r="J592" s="39"/>
      <c r="S592" s="39"/>
    </row>
    <row r="593">
      <c r="G593" s="88"/>
      <c r="H593" s="88"/>
      <c r="I593" s="88"/>
      <c r="J593" s="39"/>
      <c r="S593" s="39"/>
    </row>
    <row r="594">
      <c r="G594" s="88"/>
      <c r="H594" s="88"/>
      <c r="I594" s="88"/>
      <c r="J594" s="39"/>
      <c r="S594" s="39"/>
    </row>
    <row r="595">
      <c r="G595" s="88"/>
      <c r="H595" s="88"/>
      <c r="I595" s="88"/>
      <c r="J595" s="39"/>
      <c r="S595" s="39"/>
    </row>
    <row r="596">
      <c r="G596" s="88"/>
      <c r="H596" s="88"/>
      <c r="I596" s="88"/>
      <c r="J596" s="39"/>
      <c r="S596" s="39"/>
    </row>
    <row r="597">
      <c r="G597" s="88"/>
      <c r="H597" s="88"/>
      <c r="I597" s="88"/>
      <c r="J597" s="39"/>
      <c r="S597" s="39"/>
    </row>
    <row r="598">
      <c r="G598" s="88"/>
      <c r="H598" s="88"/>
      <c r="I598" s="88"/>
      <c r="J598" s="39"/>
      <c r="S598" s="39"/>
    </row>
    <row r="599">
      <c r="G599" s="88"/>
      <c r="H599" s="88"/>
      <c r="I599" s="88"/>
      <c r="J599" s="39"/>
      <c r="S599" s="39"/>
    </row>
    <row r="600">
      <c r="G600" s="88"/>
      <c r="H600" s="88"/>
      <c r="I600" s="88"/>
      <c r="J600" s="39"/>
      <c r="S600" s="39"/>
    </row>
    <row r="601">
      <c r="G601" s="88"/>
      <c r="H601" s="88"/>
      <c r="I601" s="88"/>
      <c r="J601" s="39"/>
      <c r="S601" s="39"/>
    </row>
    <row r="602">
      <c r="G602" s="88"/>
      <c r="H602" s="88"/>
      <c r="I602" s="88"/>
      <c r="J602" s="39"/>
      <c r="S602" s="39"/>
    </row>
    <row r="603">
      <c r="G603" s="88"/>
      <c r="H603" s="88"/>
      <c r="I603" s="88"/>
      <c r="J603" s="39"/>
      <c r="S603" s="39"/>
    </row>
    <row r="604">
      <c r="G604" s="88"/>
      <c r="H604" s="88"/>
      <c r="I604" s="88"/>
      <c r="J604" s="39"/>
      <c r="S604" s="39"/>
    </row>
    <row r="605">
      <c r="G605" s="88"/>
      <c r="H605" s="88"/>
      <c r="I605" s="88"/>
      <c r="J605" s="39"/>
      <c r="S605" s="39"/>
    </row>
    <row r="606">
      <c r="G606" s="88"/>
      <c r="H606" s="88"/>
      <c r="I606" s="88"/>
      <c r="J606" s="39"/>
      <c r="S606" s="39"/>
    </row>
    <row r="607">
      <c r="G607" s="88"/>
      <c r="H607" s="88"/>
      <c r="I607" s="88"/>
      <c r="J607" s="39"/>
      <c r="S607" s="39"/>
    </row>
    <row r="608">
      <c r="G608" s="88"/>
      <c r="H608" s="88"/>
      <c r="I608" s="88"/>
      <c r="J608" s="39"/>
      <c r="S608" s="39"/>
    </row>
    <row r="609">
      <c r="G609" s="88"/>
      <c r="H609" s="88"/>
      <c r="I609" s="88"/>
      <c r="J609" s="39"/>
      <c r="S609" s="39"/>
    </row>
    <row r="610">
      <c r="G610" s="88"/>
      <c r="H610" s="88"/>
      <c r="I610" s="88"/>
      <c r="J610" s="39"/>
      <c r="S610" s="39"/>
    </row>
    <row r="611">
      <c r="G611" s="88"/>
      <c r="H611" s="88"/>
      <c r="I611" s="88"/>
      <c r="J611" s="39"/>
      <c r="S611" s="39"/>
    </row>
    <row r="612">
      <c r="G612" s="88"/>
      <c r="H612" s="88"/>
      <c r="I612" s="88"/>
      <c r="J612" s="39"/>
      <c r="S612" s="39"/>
    </row>
    <row r="613">
      <c r="G613" s="88"/>
      <c r="H613" s="88"/>
      <c r="I613" s="88"/>
      <c r="J613" s="39"/>
      <c r="S613" s="39"/>
    </row>
    <row r="614">
      <c r="G614" s="88"/>
      <c r="H614" s="88"/>
      <c r="I614" s="88"/>
      <c r="J614" s="39"/>
      <c r="S614" s="39"/>
    </row>
    <row r="615">
      <c r="G615" s="88"/>
      <c r="H615" s="88"/>
      <c r="I615" s="88"/>
      <c r="J615" s="39"/>
      <c r="S615" s="39"/>
    </row>
    <row r="616">
      <c r="G616" s="88"/>
      <c r="H616" s="88"/>
      <c r="I616" s="88"/>
      <c r="J616" s="39"/>
      <c r="S616" s="39"/>
    </row>
    <row r="617">
      <c r="G617" s="88"/>
      <c r="H617" s="88"/>
      <c r="I617" s="88"/>
      <c r="J617" s="39"/>
      <c r="S617" s="39"/>
    </row>
    <row r="618">
      <c r="G618" s="88"/>
      <c r="H618" s="88"/>
      <c r="I618" s="88"/>
      <c r="J618" s="39"/>
      <c r="S618" s="39"/>
    </row>
    <row r="619">
      <c r="G619" s="88"/>
      <c r="H619" s="88"/>
      <c r="I619" s="88"/>
      <c r="J619" s="39"/>
      <c r="S619" s="39"/>
    </row>
    <row r="620">
      <c r="G620" s="88"/>
      <c r="H620" s="88"/>
      <c r="I620" s="88"/>
      <c r="J620" s="39"/>
      <c r="S620" s="39"/>
    </row>
    <row r="621">
      <c r="G621" s="88"/>
      <c r="H621" s="88"/>
      <c r="I621" s="88"/>
      <c r="J621" s="39"/>
      <c r="S621" s="39"/>
    </row>
    <row r="622">
      <c r="G622" s="88"/>
      <c r="H622" s="88"/>
      <c r="I622" s="88"/>
      <c r="J622" s="39"/>
      <c r="S622" s="39"/>
    </row>
    <row r="623">
      <c r="G623" s="88"/>
      <c r="H623" s="88"/>
      <c r="I623" s="88"/>
      <c r="J623" s="39"/>
      <c r="S623" s="39"/>
    </row>
    <row r="624">
      <c r="G624" s="88"/>
      <c r="H624" s="88"/>
      <c r="I624" s="88"/>
      <c r="J624" s="39"/>
      <c r="S624" s="39"/>
    </row>
    <row r="625">
      <c r="G625" s="88"/>
      <c r="H625" s="88"/>
      <c r="I625" s="88"/>
      <c r="J625" s="39"/>
      <c r="S625" s="39"/>
    </row>
    <row r="626">
      <c r="G626" s="88"/>
      <c r="H626" s="88"/>
      <c r="I626" s="88"/>
      <c r="J626" s="39"/>
      <c r="S626" s="39"/>
    </row>
    <row r="627">
      <c r="G627" s="88"/>
      <c r="H627" s="88"/>
      <c r="I627" s="88"/>
      <c r="J627" s="39"/>
      <c r="S627" s="39"/>
    </row>
    <row r="628">
      <c r="G628" s="88"/>
      <c r="H628" s="88"/>
      <c r="I628" s="88"/>
      <c r="J628" s="39"/>
      <c r="S628" s="39"/>
    </row>
    <row r="629">
      <c r="G629" s="88"/>
      <c r="H629" s="88"/>
      <c r="I629" s="88"/>
      <c r="J629" s="39"/>
      <c r="S629" s="39"/>
    </row>
    <row r="630">
      <c r="G630" s="88"/>
      <c r="H630" s="88"/>
      <c r="I630" s="88"/>
      <c r="J630" s="39"/>
      <c r="S630" s="39"/>
    </row>
    <row r="631">
      <c r="G631" s="88"/>
      <c r="H631" s="88"/>
      <c r="I631" s="88"/>
      <c r="J631" s="39"/>
      <c r="S631" s="39"/>
    </row>
    <row r="632">
      <c r="G632" s="88"/>
      <c r="H632" s="88"/>
      <c r="I632" s="88"/>
      <c r="J632" s="39"/>
      <c r="S632" s="39"/>
    </row>
    <row r="633">
      <c r="G633" s="88"/>
      <c r="H633" s="88"/>
      <c r="I633" s="88"/>
      <c r="J633" s="39"/>
      <c r="S633" s="39"/>
    </row>
    <row r="634">
      <c r="G634" s="88"/>
      <c r="H634" s="88"/>
      <c r="I634" s="88"/>
      <c r="J634" s="39"/>
      <c r="S634" s="39"/>
    </row>
    <row r="635">
      <c r="G635" s="88"/>
      <c r="H635" s="88"/>
      <c r="I635" s="88"/>
      <c r="J635" s="39"/>
      <c r="S635" s="39"/>
    </row>
    <row r="636">
      <c r="G636" s="88"/>
      <c r="H636" s="88"/>
      <c r="I636" s="88"/>
      <c r="J636" s="39"/>
      <c r="S636" s="39"/>
    </row>
    <row r="637">
      <c r="G637" s="88"/>
      <c r="H637" s="88"/>
      <c r="I637" s="88"/>
      <c r="J637" s="39"/>
      <c r="S637" s="39"/>
    </row>
    <row r="638">
      <c r="G638" s="88"/>
      <c r="H638" s="88"/>
      <c r="I638" s="88"/>
      <c r="J638" s="39"/>
      <c r="S638" s="39"/>
    </row>
    <row r="639">
      <c r="G639" s="88"/>
      <c r="H639" s="88"/>
      <c r="I639" s="88"/>
      <c r="J639" s="39"/>
      <c r="S639" s="39"/>
    </row>
    <row r="640">
      <c r="G640" s="88"/>
      <c r="H640" s="88"/>
      <c r="I640" s="88"/>
      <c r="J640" s="39"/>
      <c r="S640" s="39"/>
    </row>
    <row r="641">
      <c r="G641" s="88"/>
      <c r="H641" s="88"/>
      <c r="I641" s="88"/>
      <c r="J641" s="39"/>
      <c r="S641" s="39"/>
    </row>
    <row r="642">
      <c r="G642" s="88"/>
      <c r="H642" s="88"/>
      <c r="I642" s="88"/>
      <c r="J642" s="39"/>
      <c r="S642" s="39"/>
    </row>
    <row r="643">
      <c r="G643" s="88"/>
      <c r="H643" s="88"/>
      <c r="I643" s="88"/>
      <c r="J643" s="39"/>
      <c r="S643" s="39"/>
    </row>
    <row r="644">
      <c r="G644" s="88"/>
      <c r="H644" s="88"/>
      <c r="I644" s="88"/>
      <c r="J644" s="39"/>
      <c r="S644" s="39"/>
    </row>
    <row r="645">
      <c r="G645" s="88"/>
      <c r="H645" s="88"/>
      <c r="I645" s="88"/>
      <c r="J645" s="39"/>
      <c r="S645" s="39"/>
    </row>
    <row r="646">
      <c r="G646" s="88"/>
      <c r="H646" s="88"/>
      <c r="I646" s="88"/>
      <c r="J646" s="39"/>
      <c r="S646" s="39"/>
    </row>
    <row r="647">
      <c r="G647" s="88"/>
      <c r="H647" s="88"/>
      <c r="I647" s="88"/>
      <c r="J647" s="39"/>
      <c r="S647" s="39"/>
    </row>
    <row r="648">
      <c r="G648" s="88"/>
      <c r="H648" s="88"/>
      <c r="I648" s="88"/>
      <c r="J648" s="39"/>
      <c r="S648" s="39"/>
    </row>
    <row r="649">
      <c r="G649" s="88"/>
      <c r="H649" s="88"/>
      <c r="I649" s="88"/>
      <c r="J649" s="39"/>
      <c r="S649" s="39"/>
    </row>
    <row r="650">
      <c r="G650" s="88"/>
      <c r="H650" s="88"/>
      <c r="I650" s="88"/>
      <c r="J650" s="39"/>
      <c r="S650" s="39"/>
    </row>
    <row r="651">
      <c r="G651" s="88"/>
      <c r="H651" s="88"/>
      <c r="I651" s="88"/>
      <c r="J651" s="39"/>
      <c r="S651" s="39"/>
    </row>
    <row r="652">
      <c r="G652" s="88"/>
      <c r="H652" s="88"/>
      <c r="I652" s="88"/>
      <c r="J652" s="39"/>
      <c r="S652" s="39"/>
    </row>
    <row r="653">
      <c r="G653" s="88"/>
      <c r="H653" s="88"/>
      <c r="I653" s="88"/>
      <c r="J653" s="39"/>
      <c r="S653" s="39"/>
    </row>
    <row r="654">
      <c r="G654" s="88"/>
      <c r="H654" s="88"/>
      <c r="I654" s="88"/>
      <c r="J654" s="39"/>
      <c r="S654" s="39"/>
    </row>
    <row r="655">
      <c r="G655" s="88"/>
      <c r="H655" s="88"/>
      <c r="I655" s="88"/>
      <c r="J655" s="39"/>
      <c r="S655" s="39"/>
    </row>
    <row r="656">
      <c r="G656" s="88"/>
      <c r="H656" s="88"/>
      <c r="I656" s="88"/>
      <c r="J656" s="39"/>
      <c r="S656" s="39"/>
    </row>
    <row r="657">
      <c r="G657" s="88"/>
      <c r="H657" s="88"/>
      <c r="I657" s="88"/>
      <c r="J657" s="39"/>
      <c r="S657" s="39"/>
    </row>
    <row r="658">
      <c r="G658" s="88"/>
      <c r="H658" s="88"/>
      <c r="I658" s="88"/>
      <c r="J658" s="39"/>
      <c r="S658" s="39"/>
    </row>
    <row r="659">
      <c r="G659" s="88"/>
      <c r="H659" s="88"/>
      <c r="I659" s="88"/>
      <c r="J659" s="39"/>
      <c r="S659" s="39"/>
    </row>
    <row r="660">
      <c r="G660" s="88"/>
      <c r="H660" s="88"/>
      <c r="I660" s="88"/>
      <c r="J660" s="39"/>
      <c r="S660" s="39"/>
    </row>
    <row r="661">
      <c r="G661" s="88"/>
      <c r="H661" s="88"/>
      <c r="I661" s="88"/>
      <c r="J661" s="39"/>
      <c r="S661" s="39"/>
    </row>
    <row r="662">
      <c r="G662" s="88"/>
      <c r="H662" s="88"/>
      <c r="I662" s="88"/>
      <c r="J662" s="39"/>
      <c r="S662" s="39"/>
    </row>
    <row r="663">
      <c r="G663" s="88"/>
      <c r="H663" s="88"/>
      <c r="I663" s="88"/>
      <c r="J663" s="39"/>
      <c r="S663" s="39"/>
    </row>
    <row r="664">
      <c r="G664" s="88"/>
      <c r="H664" s="88"/>
      <c r="I664" s="88"/>
      <c r="J664" s="39"/>
      <c r="S664" s="39"/>
    </row>
    <row r="665">
      <c r="G665" s="88"/>
      <c r="H665" s="88"/>
      <c r="I665" s="88"/>
      <c r="J665" s="39"/>
      <c r="S665" s="39"/>
    </row>
    <row r="666">
      <c r="G666" s="88"/>
      <c r="H666" s="88"/>
      <c r="I666" s="88"/>
      <c r="J666" s="39"/>
      <c r="S666" s="39"/>
    </row>
    <row r="667">
      <c r="G667" s="88"/>
      <c r="H667" s="88"/>
      <c r="I667" s="88"/>
      <c r="J667" s="39"/>
      <c r="S667" s="39"/>
    </row>
    <row r="668">
      <c r="G668" s="88"/>
      <c r="H668" s="88"/>
      <c r="I668" s="88"/>
      <c r="J668" s="39"/>
      <c r="S668" s="39"/>
    </row>
    <row r="669">
      <c r="G669" s="88"/>
      <c r="H669" s="88"/>
      <c r="I669" s="88"/>
      <c r="J669" s="39"/>
      <c r="S669" s="39"/>
    </row>
    <row r="670">
      <c r="G670" s="88"/>
      <c r="H670" s="88"/>
      <c r="I670" s="88"/>
      <c r="J670" s="39"/>
      <c r="S670" s="39"/>
    </row>
    <row r="671">
      <c r="G671" s="88"/>
      <c r="H671" s="88"/>
      <c r="I671" s="88"/>
      <c r="J671" s="39"/>
      <c r="S671" s="39"/>
    </row>
    <row r="672">
      <c r="G672" s="88"/>
      <c r="H672" s="88"/>
      <c r="I672" s="88"/>
      <c r="J672" s="39"/>
      <c r="S672" s="39"/>
    </row>
    <row r="673">
      <c r="G673" s="88"/>
      <c r="H673" s="88"/>
      <c r="I673" s="88"/>
      <c r="J673" s="39"/>
      <c r="S673" s="39"/>
    </row>
    <row r="674">
      <c r="G674" s="88"/>
      <c r="H674" s="88"/>
      <c r="I674" s="88"/>
      <c r="J674" s="39"/>
      <c r="S674" s="39"/>
    </row>
    <row r="675">
      <c r="G675" s="88"/>
      <c r="H675" s="88"/>
      <c r="I675" s="88"/>
      <c r="J675" s="39"/>
      <c r="S675" s="39"/>
    </row>
    <row r="676">
      <c r="G676" s="88"/>
      <c r="H676" s="88"/>
      <c r="I676" s="88"/>
      <c r="J676" s="39"/>
      <c r="S676" s="39"/>
    </row>
    <row r="677">
      <c r="G677" s="88"/>
      <c r="H677" s="88"/>
      <c r="I677" s="88"/>
      <c r="J677" s="39"/>
      <c r="S677" s="39"/>
    </row>
    <row r="678">
      <c r="G678" s="88"/>
      <c r="H678" s="88"/>
      <c r="I678" s="88"/>
      <c r="J678" s="39"/>
      <c r="S678" s="39"/>
    </row>
    <row r="679">
      <c r="G679" s="88"/>
      <c r="H679" s="88"/>
      <c r="I679" s="88"/>
      <c r="J679" s="39"/>
      <c r="S679" s="39"/>
    </row>
    <row r="680">
      <c r="G680" s="88"/>
      <c r="H680" s="88"/>
      <c r="I680" s="88"/>
      <c r="J680" s="39"/>
      <c r="S680" s="39"/>
    </row>
    <row r="681">
      <c r="G681" s="88"/>
      <c r="H681" s="88"/>
      <c r="I681" s="88"/>
      <c r="J681" s="39"/>
      <c r="S681" s="39"/>
    </row>
    <row r="682">
      <c r="G682" s="88"/>
      <c r="H682" s="88"/>
      <c r="I682" s="88"/>
      <c r="J682" s="39"/>
      <c r="S682" s="39"/>
    </row>
    <row r="683">
      <c r="G683" s="88"/>
      <c r="H683" s="88"/>
      <c r="I683" s="88"/>
      <c r="J683" s="39"/>
      <c r="S683" s="39"/>
    </row>
    <row r="684">
      <c r="G684" s="88"/>
      <c r="H684" s="88"/>
      <c r="I684" s="88"/>
      <c r="J684" s="39"/>
      <c r="S684" s="39"/>
    </row>
    <row r="685">
      <c r="G685" s="88"/>
      <c r="H685" s="88"/>
      <c r="I685" s="88"/>
      <c r="J685" s="39"/>
      <c r="S685" s="39"/>
    </row>
    <row r="686">
      <c r="G686" s="88"/>
      <c r="H686" s="88"/>
      <c r="I686" s="88"/>
      <c r="J686" s="39"/>
      <c r="S686" s="39"/>
    </row>
    <row r="687">
      <c r="G687" s="88"/>
      <c r="H687" s="88"/>
      <c r="I687" s="88"/>
      <c r="J687" s="39"/>
      <c r="S687" s="39"/>
    </row>
    <row r="688">
      <c r="G688" s="88"/>
      <c r="H688" s="88"/>
      <c r="I688" s="88"/>
      <c r="J688" s="39"/>
      <c r="S688" s="39"/>
    </row>
    <row r="689">
      <c r="G689" s="88"/>
      <c r="H689" s="88"/>
      <c r="I689" s="88"/>
      <c r="J689" s="39"/>
      <c r="S689" s="39"/>
    </row>
    <row r="690">
      <c r="G690" s="88"/>
      <c r="H690" s="88"/>
      <c r="I690" s="88"/>
      <c r="J690" s="39"/>
      <c r="S690" s="39"/>
    </row>
    <row r="691">
      <c r="G691" s="88"/>
      <c r="H691" s="88"/>
      <c r="I691" s="88"/>
      <c r="J691" s="39"/>
      <c r="S691" s="39"/>
    </row>
    <row r="692">
      <c r="G692" s="88"/>
      <c r="H692" s="88"/>
      <c r="I692" s="88"/>
      <c r="J692" s="39"/>
      <c r="S692" s="39"/>
    </row>
    <row r="693">
      <c r="G693" s="88"/>
      <c r="H693" s="88"/>
      <c r="I693" s="88"/>
      <c r="J693" s="39"/>
      <c r="S693" s="39"/>
    </row>
    <row r="694">
      <c r="G694" s="88"/>
      <c r="H694" s="88"/>
      <c r="I694" s="88"/>
      <c r="J694" s="39"/>
      <c r="S694" s="39"/>
    </row>
    <row r="695">
      <c r="G695" s="88"/>
      <c r="H695" s="88"/>
      <c r="I695" s="88"/>
      <c r="J695" s="39"/>
      <c r="S695" s="39"/>
    </row>
    <row r="696">
      <c r="G696" s="88"/>
      <c r="H696" s="88"/>
      <c r="I696" s="88"/>
      <c r="J696" s="39"/>
      <c r="S696" s="39"/>
    </row>
    <row r="697">
      <c r="G697" s="88"/>
      <c r="H697" s="88"/>
      <c r="I697" s="88"/>
      <c r="J697" s="39"/>
      <c r="S697" s="39"/>
    </row>
    <row r="698">
      <c r="G698" s="88"/>
      <c r="H698" s="88"/>
      <c r="I698" s="88"/>
      <c r="J698" s="39"/>
      <c r="S698" s="39"/>
    </row>
    <row r="699">
      <c r="G699" s="88"/>
      <c r="H699" s="88"/>
      <c r="I699" s="88"/>
      <c r="J699" s="39"/>
      <c r="S699" s="39"/>
    </row>
    <row r="700">
      <c r="G700" s="88"/>
      <c r="H700" s="88"/>
      <c r="I700" s="88"/>
      <c r="J700" s="39"/>
      <c r="S700" s="39"/>
    </row>
    <row r="701">
      <c r="G701" s="88"/>
      <c r="H701" s="88"/>
      <c r="I701" s="88"/>
      <c r="J701" s="39"/>
      <c r="S701" s="39"/>
    </row>
    <row r="702">
      <c r="G702" s="88"/>
      <c r="H702" s="88"/>
      <c r="I702" s="88"/>
      <c r="J702" s="39"/>
      <c r="S702" s="39"/>
    </row>
    <row r="703">
      <c r="G703" s="88"/>
      <c r="H703" s="88"/>
      <c r="I703" s="88"/>
      <c r="J703" s="39"/>
      <c r="S703" s="39"/>
    </row>
    <row r="704">
      <c r="G704" s="88"/>
      <c r="H704" s="88"/>
      <c r="I704" s="88"/>
      <c r="J704" s="39"/>
      <c r="S704" s="39"/>
    </row>
    <row r="705">
      <c r="G705" s="88"/>
      <c r="H705" s="88"/>
      <c r="I705" s="88"/>
      <c r="J705" s="39"/>
      <c r="S705" s="39"/>
    </row>
    <row r="706">
      <c r="G706" s="88"/>
      <c r="H706" s="88"/>
      <c r="I706" s="88"/>
      <c r="J706" s="39"/>
      <c r="S706" s="39"/>
    </row>
    <row r="707">
      <c r="G707" s="88"/>
      <c r="H707" s="88"/>
      <c r="I707" s="88"/>
      <c r="J707" s="39"/>
      <c r="S707" s="39"/>
    </row>
    <row r="708">
      <c r="G708" s="88"/>
      <c r="H708" s="88"/>
      <c r="I708" s="88"/>
      <c r="J708" s="39"/>
      <c r="S708" s="39"/>
    </row>
    <row r="709">
      <c r="G709" s="88"/>
      <c r="H709" s="88"/>
      <c r="I709" s="88"/>
      <c r="J709" s="39"/>
      <c r="S709" s="39"/>
    </row>
    <row r="710">
      <c r="G710" s="88"/>
      <c r="H710" s="88"/>
      <c r="I710" s="88"/>
      <c r="J710" s="39"/>
      <c r="S710" s="39"/>
    </row>
    <row r="711">
      <c r="G711" s="88"/>
      <c r="H711" s="88"/>
      <c r="I711" s="88"/>
      <c r="J711" s="39"/>
      <c r="S711" s="39"/>
    </row>
    <row r="712">
      <c r="G712" s="88"/>
      <c r="H712" s="88"/>
      <c r="I712" s="88"/>
      <c r="J712" s="39"/>
      <c r="S712" s="39"/>
    </row>
    <row r="713">
      <c r="G713" s="88"/>
      <c r="H713" s="88"/>
      <c r="I713" s="88"/>
      <c r="J713" s="39"/>
      <c r="S713" s="39"/>
    </row>
    <row r="714">
      <c r="G714" s="88"/>
      <c r="H714" s="88"/>
      <c r="I714" s="88"/>
      <c r="J714" s="39"/>
      <c r="S714" s="39"/>
    </row>
    <row r="715">
      <c r="G715" s="88"/>
      <c r="H715" s="88"/>
      <c r="I715" s="88"/>
      <c r="J715" s="39"/>
      <c r="S715" s="39"/>
    </row>
    <row r="716">
      <c r="G716" s="88"/>
      <c r="H716" s="88"/>
      <c r="I716" s="88"/>
      <c r="J716" s="39"/>
      <c r="S716" s="39"/>
    </row>
    <row r="717">
      <c r="G717" s="88"/>
      <c r="H717" s="88"/>
      <c r="I717" s="88"/>
      <c r="J717" s="39"/>
      <c r="S717" s="39"/>
    </row>
    <row r="718">
      <c r="G718" s="88"/>
      <c r="H718" s="88"/>
      <c r="I718" s="88"/>
      <c r="J718" s="39"/>
      <c r="S718" s="39"/>
    </row>
    <row r="719">
      <c r="G719" s="88"/>
      <c r="H719" s="88"/>
      <c r="I719" s="88"/>
      <c r="J719" s="39"/>
      <c r="S719" s="39"/>
    </row>
    <row r="720">
      <c r="G720" s="88"/>
      <c r="H720" s="88"/>
      <c r="I720" s="88"/>
      <c r="J720" s="39"/>
      <c r="S720" s="39"/>
    </row>
    <row r="721">
      <c r="G721" s="88"/>
      <c r="H721" s="88"/>
      <c r="I721" s="88"/>
      <c r="J721" s="39"/>
      <c r="S721" s="39"/>
    </row>
    <row r="722">
      <c r="G722" s="88"/>
      <c r="H722" s="88"/>
      <c r="I722" s="88"/>
      <c r="J722" s="39"/>
      <c r="S722" s="39"/>
    </row>
    <row r="723">
      <c r="G723" s="88"/>
      <c r="H723" s="88"/>
      <c r="I723" s="88"/>
      <c r="J723" s="39"/>
      <c r="S723" s="39"/>
    </row>
    <row r="724">
      <c r="G724" s="88"/>
      <c r="H724" s="88"/>
      <c r="I724" s="88"/>
      <c r="J724" s="39"/>
      <c r="S724" s="39"/>
    </row>
    <row r="725">
      <c r="G725" s="88"/>
      <c r="H725" s="88"/>
      <c r="I725" s="88"/>
      <c r="J725" s="39"/>
      <c r="S725" s="39"/>
    </row>
    <row r="726">
      <c r="G726" s="88"/>
      <c r="H726" s="88"/>
      <c r="I726" s="88"/>
      <c r="J726" s="39"/>
      <c r="S726" s="39"/>
    </row>
    <row r="727">
      <c r="G727" s="88"/>
      <c r="H727" s="88"/>
      <c r="I727" s="88"/>
      <c r="J727" s="39"/>
      <c r="S727" s="39"/>
    </row>
    <row r="728">
      <c r="G728" s="88"/>
      <c r="H728" s="88"/>
      <c r="I728" s="88"/>
      <c r="J728" s="39"/>
      <c r="S728" s="39"/>
    </row>
    <row r="729">
      <c r="G729" s="88"/>
      <c r="H729" s="88"/>
      <c r="I729" s="88"/>
      <c r="J729" s="39"/>
      <c r="S729" s="39"/>
    </row>
    <row r="730">
      <c r="G730" s="88"/>
      <c r="H730" s="88"/>
      <c r="I730" s="88"/>
      <c r="J730" s="39"/>
      <c r="S730" s="39"/>
    </row>
    <row r="731">
      <c r="G731" s="88"/>
      <c r="H731" s="88"/>
      <c r="I731" s="88"/>
      <c r="J731" s="39"/>
      <c r="S731" s="39"/>
    </row>
    <row r="732">
      <c r="G732" s="88"/>
      <c r="H732" s="88"/>
      <c r="I732" s="88"/>
      <c r="J732" s="39"/>
      <c r="S732" s="39"/>
    </row>
    <row r="733">
      <c r="G733" s="88"/>
      <c r="H733" s="88"/>
      <c r="I733" s="88"/>
      <c r="J733" s="39"/>
      <c r="S733" s="39"/>
    </row>
    <row r="734">
      <c r="G734" s="88"/>
      <c r="H734" s="88"/>
      <c r="I734" s="88"/>
      <c r="J734" s="39"/>
      <c r="S734" s="39"/>
    </row>
    <row r="735">
      <c r="G735" s="88"/>
      <c r="H735" s="88"/>
      <c r="I735" s="88"/>
      <c r="J735" s="39"/>
      <c r="S735" s="39"/>
    </row>
    <row r="736">
      <c r="G736" s="88"/>
      <c r="H736" s="88"/>
      <c r="I736" s="88"/>
      <c r="J736" s="39"/>
      <c r="S736" s="39"/>
    </row>
    <row r="737">
      <c r="G737" s="88"/>
      <c r="H737" s="88"/>
      <c r="I737" s="88"/>
      <c r="J737" s="39"/>
      <c r="S737" s="39"/>
    </row>
    <row r="738">
      <c r="G738" s="88"/>
      <c r="H738" s="88"/>
      <c r="I738" s="88"/>
      <c r="J738" s="39"/>
      <c r="S738" s="39"/>
    </row>
    <row r="739">
      <c r="G739" s="88"/>
      <c r="H739" s="88"/>
      <c r="I739" s="88"/>
      <c r="J739" s="39"/>
      <c r="S739" s="39"/>
    </row>
    <row r="740">
      <c r="G740" s="88"/>
      <c r="H740" s="88"/>
      <c r="I740" s="88"/>
      <c r="J740" s="39"/>
      <c r="S740" s="39"/>
    </row>
    <row r="741">
      <c r="G741" s="88"/>
      <c r="H741" s="88"/>
      <c r="I741" s="88"/>
      <c r="J741" s="39"/>
      <c r="S741" s="39"/>
    </row>
    <row r="742">
      <c r="G742" s="88"/>
      <c r="H742" s="88"/>
      <c r="I742" s="88"/>
      <c r="J742" s="39"/>
      <c r="S742" s="39"/>
    </row>
    <row r="743">
      <c r="G743" s="88"/>
      <c r="H743" s="88"/>
      <c r="I743" s="88"/>
      <c r="J743" s="39"/>
      <c r="S743" s="39"/>
    </row>
    <row r="744">
      <c r="G744" s="88"/>
      <c r="H744" s="88"/>
      <c r="I744" s="88"/>
      <c r="J744" s="39"/>
      <c r="S744" s="39"/>
    </row>
    <row r="745">
      <c r="G745" s="88"/>
      <c r="H745" s="88"/>
      <c r="I745" s="88"/>
      <c r="J745" s="39"/>
      <c r="S745" s="39"/>
    </row>
    <row r="746">
      <c r="G746" s="88"/>
      <c r="H746" s="88"/>
      <c r="I746" s="88"/>
      <c r="J746" s="39"/>
      <c r="S746" s="39"/>
    </row>
    <row r="747">
      <c r="G747" s="88"/>
      <c r="H747" s="88"/>
      <c r="I747" s="88"/>
      <c r="J747" s="39"/>
      <c r="S747" s="39"/>
    </row>
    <row r="748">
      <c r="G748" s="88"/>
      <c r="H748" s="88"/>
      <c r="I748" s="88"/>
      <c r="J748" s="39"/>
      <c r="S748" s="39"/>
    </row>
    <row r="749">
      <c r="G749" s="88"/>
      <c r="H749" s="88"/>
      <c r="I749" s="88"/>
      <c r="J749" s="39"/>
      <c r="S749" s="39"/>
    </row>
    <row r="750">
      <c r="G750" s="88"/>
      <c r="H750" s="88"/>
      <c r="I750" s="88"/>
      <c r="J750" s="39"/>
      <c r="S750" s="39"/>
    </row>
    <row r="751">
      <c r="G751" s="88"/>
      <c r="H751" s="88"/>
      <c r="I751" s="88"/>
      <c r="J751" s="39"/>
      <c r="S751" s="39"/>
    </row>
    <row r="752">
      <c r="G752" s="88"/>
      <c r="H752" s="88"/>
      <c r="I752" s="88"/>
      <c r="J752" s="39"/>
      <c r="S752" s="39"/>
    </row>
    <row r="753">
      <c r="G753" s="88"/>
      <c r="H753" s="88"/>
      <c r="I753" s="88"/>
      <c r="J753" s="39"/>
      <c r="S753" s="39"/>
    </row>
    <row r="754">
      <c r="G754" s="88"/>
      <c r="H754" s="88"/>
      <c r="I754" s="88"/>
      <c r="J754" s="39"/>
      <c r="S754" s="39"/>
    </row>
    <row r="755">
      <c r="G755" s="88"/>
      <c r="H755" s="88"/>
      <c r="I755" s="88"/>
      <c r="J755" s="39"/>
      <c r="S755" s="39"/>
    </row>
    <row r="756">
      <c r="G756" s="88"/>
      <c r="H756" s="88"/>
      <c r="I756" s="88"/>
      <c r="J756" s="39"/>
      <c r="S756" s="39"/>
    </row>
    <row r="757">
      <c r="G757" s="88"/>
      <c r="H757" s="88"/>
      <c r="I757" s="88"/>
      <c r="J757" s="39"/>
      <c r="S757" s="39"/>
    </row>
    <row r="758">
      <c r="G758" s="88"/>
      <c r="H758" s="88"/>
      <c r="I758" s="88"/>
      <c r="J758" s="39"/>
      <c r="S758" s="39"/>
    </row>
    <row r="759">
      <c r="G759" s="88"/>
      <c r="H759" s="88"/>
      <c r="I759" s="88"/>
      <c r="J759" s="39"/>
      <c r="S759" s="39"/>
    </row>
    <row r="760">
      <c r="G760" s="88"/>
      <c r="H760" s="88"/>
      <c r="I760" s="88"/>
      <c r="J760" s="39"/>
      <c r="S760" s="39"/>
    </row>
    <row r="761">
      <c r="G761" s="88"/>
      <c r="H761" s="88"/>
      <c r="I761" s="88"/>
      <c r="J761" s="39"/>
      <c r="S761" s="39"/>
    </row>
    <row r="762">
      <c r="G762" s="88"/>
      <c r="H762" s="88"/>
      <c r="I762" s="88"/>
      <c r="J762" s="39"/>
      <c r="S762" s="39"/>
    </row>
    <row r="763">
      <c r="G763" s="88"/>
      <c r="H763" s="88"/>
      <c r="I763" s="88"/>
      <c r="J763" s="39"/>
      <c r="S763" s="39"/>
    </row>
    <row r="764">
      <c r="G764" s="88"/>
      <c r="H764" s="88"/>
      <c r="I764" s="88"/>
      <c r="J764" s="39"/>
      <c r="S764" s="39"/>
    </row>
    <row r="765">
      <c r="G765" s="88"/>
      <c r="H765" s="88"/>
      <c r="I765" s="88"/>
      <c r="J765" s="39"/>
      <c r="S765" s="39"/>
    </row>
    <row r="766">
      <c r="G766" s="88"/>
      <c r="H766" s="88"/>
      <c r="I766" s="88"/>
      <c r="J766" s="39"/>
      <c r="S766" s="39"/>
    </row>
    <row r="767">
      <c r="G767" s="88"/>
      <c r="H767" s="88"/>
      <c r="I767" s="88"/>
      <c r="J767" s="39"/>
      <c r="S767" s="39"/>
    </row>
    <row r="768">
      <c r="G768" s="88"/>
      <c r="H768" s="88"/>
      <c r="I768" s="88"/>
      <c r="J768" s="39"/>
      <c r="S768" s="39"/>
    </row>
    <row r="769">
      <c r="G769" s="88"/>
      <c r="H769" s="88"/>
      <c r="I769" s="88"/>
      <c r="J769" s="39"/>
      <c r="S769" s="39"/>
    </row>
    <row r="770">
      <c r="G770" s="88"/>
      <c r="H770" s="88"/>
      <c r="I770" s="88"/>
      <c r="J770" s="39"/>
      <c r="S770" s="39"/>
    </row>
    <row r="771">
      <c r="G771" s="88"/>
      <c r="H771" s="88"/>
      <c r="I771" s="88"/>
      <c r="J771" s="39"/>
      <c r="S771" s="39"/>
    </row>
    <row r="772">
      <c r="G772" s="88"/>
      <c r="H772" s="88"/>
      <c r="I772" s="88"/>
      <c r="J772" s="39"/>
      <c r="S772" s="39"/>
    </row>
    <row r="773">
      <c r="G773" s="88"/>
      <c r="H773" s="88"/>
      <c r="I773" s="88"/>
      <c r="J773" s="39"/>
      <c r="S773" s="39"/>
    </row>
    <row r="774">
      <c r="G774" s="88"/>
      <c r="H774" s="88"/>
      <c r="I774" s="88"/>
      <c r="J774" s="39"/>
      <c r="S774" s="39"/>
    </row>
    <row r="775">
      <c r="G775" s="88"/>
      <c r="H775" s="88"/>
      <c r="I775" s="88"/>
      <c r="J775" s="39"/>
      <c r="S775" s="39"/>
    </row>
    <row r="776">
      <c r="G776" s="88"/>
      <c r="H776" s="88"/>
      <c r="I776" s="88"/>
      <c r="J776" s="39"/>
      <c r="S776" s="39"/>
    </row>
    <row r="777">
      <c r="G777" s="88"/>
      <c r="H777" s="88"/>
      <c r="I777" s="88"/>
      <c r="J777" s="39"/>
      <c r="S777" s="39"/>
    </row>
    <row r="778">
      <c r="G778" s="88"/>
      <c r="H778" s="88"/>
      <c r="I778" s="88"/>
      <c r="J778" s="39"/>
      <c r="S778" s="39"/>
    </row>
    <row r="779">
      <c r="G779" s="88"/>
      <c r="H779" s="88"/>
      <c r="I779" s="88"/>
      <c r="J779" s="39"/>
      <c r="S779" s="39"/>
    </row>
    <row r="780">
      <c r="G780" s="88"/>
      <c r="H780" s="88"/>
      <c r="I780" s="88"/>
      <c r="J780" s="39"/>
      <c r="S780" s="39"/>
    </row>
    <row r="781">
      <c r="G781" s="88"/>
      <c r="H781" s="88"/>
      <c r="I781" s="88"/>
      <c r="J781" s="39"/>
      <c r="S781" s="39"/>
    </row>
    <row r="782">
      <c r="G782" s="88"/>
      <c r="H782" s="88"/>
      <c r="I782" s="88"/>
      <c r="J782" s="39"/>
      <c r="S782" s="39"/>
    </row>
    <row r="783">
      <c r="G783" s="88"/>
      <c r="H783" s="88"/>
      <c r="I783" s="88"/>
      <c r="J783" s="39"/>
      <c r="S783" s="39"/>
    </row>
    <row r="784">
      <c r="G784" s="88"/>
      <c r="H784" s="88"/>
      <c r="I784" s="88"/>
      <c r="J784" s="39"/>
      <c r="S784" s="39"/>
    </row>
    <row r="785">
      <c r="G785" s="88"/>
      <c r="H785" s="88"/>
      <c r="I785" s="88"/>
      <c r="J785" s="39"/>
      <c r="S785" s="39"/>
    </row>
    <row r="786">
      <c r="G786" s="88"/>
      <c r="H786" s="88"/>
      <c r="I786" s="88"/>
      <c r="J786" s="39"/>
      <c r="S786" s="39"/>
    </row>
    <row r="787">
      <c r="G787" s="88"/>
      <c r="H787" s="88"/>
      <c r="I787" s="88"/>
      <c r="J787" s="39"/>
      <c r="S787" s="39"/>
    </row>
    <row r="788">
      <c r="G788" s="88"/>
      <c r="H788" s="88"/>
      <c r="I788" s="88"/>
      <c r="J788" s="39"/>
      <c r="S788" s="39"/>
    </row>
    <row r="789">
      <c r="G789" s="88"/>
      <c r="H789" s="88"/>
      <c r="I789" s="88"/>
      <c r="J789" s="39"/>
      <c r="S789" s="39"/>
    </row>
    <row r="790">
      <c r="G790" s="88"/>
      <c r="H790" s="88"/>
      <c r="I790" s="88"/>
      <c r="J790" s="39"/>
      <c r="S790" s="39"/>
    </row>
    <row r="791">
      <c r="G791" s="88"/>
      <c r="H791" s="88"/>
      <c r="I791" s="88"/>
      <c r="J791" s="39"/>
      <c r="S791" s="39"/>
    </row>
    <row r="792">
      <c r="G792" s="88"/>
      <c r="H792" s="88"/>
      <c r="I792" s="88"/>
      <c r="J792" s="39"/>
      <c r="S792" s="39"/>
    </row>
    <row r="793">
      <c r="G793" s="88"/>
      <c r="H793" s="88"/>
      <c r="I793" s="88"/>
      <c r="J793" s="39"/>
      <c r="S793" s="39"/>
    </row>
    <row r="794">
      <c r="G794" s="88"/>
      <c r="H794" s="88"/>
      <c r="I794" s="88"/>
      <c r="J794" s="39"/>
      <c r="S794" s="39"/>
    </row>
    <row r="795">
      <c r="G795" s="88"/>
      <c r="H795" s="88"/>
      <c r="I795" s="88"/>
      <c r="J795" s="39"/>
      <c r="S795" s="39"/>
    </row>
    <row r="796">
      <c r="G796" s="88"/>
      <c r="H796" s="88"/>
      <c r="I796" s="88"/>
      <c r="J796" s="39"/>
      <c r="S796" s="39"/>
    </row>
    <row r="797">
      <c r="G797" s="88"/>
      <c r="H797" s="88"/>
      <c r="I797" s="88"/>
      <c r="J797" s="39"/>
      <c r="S797" s="39"/>
    </row>
    <row r="798">
      <c r="G798" s="88"/>
      <c r="H798" s="88"/>
      <c r="I798" s="88"/>
      <c r="J798" s="39"/>
      <c r="S798" s="39"/>
    </row>
    <row r="799">
      <c r="G799" s="88"/>
      <c r="H799" s="88"/>
      <c r="I799" s="88"/>
      <c r="J799" s="39"/>
      <c r="S799" s="39"/>
    </row>
    <row r="800">
      <c r="G800" s="88"/>
      <c r="H800" s="88"/>
      <c r="I800" s="88"/>
      <c r="J800" s="39"/>
      <c r="S800" s="39"/>
    </row>
    <row r="801">
      <c r="G801" s="88"/>
      <c r="H801" s="88"/>
      <c r="I801" s="88"/>
      <c r="J801" s="39"/>
      <c r="S801" s="39"/>
    </row>
    <row r="802">
      <c r="G802" s="88"/>
      <c r="H802" s="88"/>
      <c r="I802" s="88"/>
      <c r="J802" s="39"/>
      <c r="S802" s="39"/>
    </row>
    <row r="803">
      <c r="G803" s="88"/>
      <c r="H803" s="88"/>
      <c r="I803" s="88"/>
      <c r="J803" s="39"/>
      <c r="S803" s="39"/>
    </row>
    <row r="804">
      <c r="G804" s="88"/>
      <c r="H804" s="88"/>
      <c r="I804" s="88"/>
      <c r="J804" s="39"/>
      <c r="S804" s="39"/>
    </row>
    <row r="805">
      <c r="G805" s="88"/>
      <c r="H805" s="88"/>
      <c r="I805" s="88"/>
      <c r="J805" s="39"/>
      <c r="S805" s="39"/>
    </row>
    <row r="806">
      <c r="G806" s="88"/>
      <c r="H806" s="88"/>
      <c r="I806" s="88"/>
      <c r="J806" s="39"/>
      <c r="S806" s="39"/>
    </row>
    <row r="807">
      <c r="G807" s="88"/>
      <c r="H807" s="88"/>
      <c r="I807" s="88"/>
      <c r="J807" s="39"/>
      <c r="S807" s="39"/>
    </row>
    <row r="808">
      <c r="G808" s="88"/>
      <c r="H808" s="88"/>
      <c r="I808" s="88"/>
      <c r="J808" s="39"/>
      <c r="S808" s="39"/>
    </row>
    <row r="809">
      <c r="G809" s="88"/>
      <c r="H809" s="88"/>
      <c r="I809" s="88"/>
      <c r="J809" s="39"/>
      <c r="S809" s="39"/>
    </row>
    <row r="810">
      <c r="G810" s="88"/>
      <c r="H810" s="88"/>
      <c r="I810" s="88"/>
      <c r="J810" s="39"/>
      <c r="S810" s="39"/>
    </row>
    <row r="811">
      <c r="G811" s="88"/>
      <c r="H811" s="88"/>
      <c r="I811" s="88"/>
      <c r="J811" s="39"/>
      <c r="S811" s="39"/>
    </row>
    <row r="812">
      <c r="G812" s="88"/>
      <c r="H812" s="88"/>
      <c r="I812" s="88"/>
      <c r="J812" s="39"/>
      <c r="S812" s="39"/>
    </row>
    <row r="813">
      <c r="G813" s="88"/>
      <c r="H813" s="88"/>
      <c r="I813" s="88"/>
      <c r="J813" s="39"/>
      <c r="S813" s="39"/>
    </row>
    <row r="814">
      <c r="G814" s="88"/>
      <c r="H814" s="88"/>
      <c r="I814" s="88"/>
      <c r="J814" s="39"/>
      <c r="S814" s="39"/>
    </row>
    <row r="815">
      <c r="G815" s="88"/>
      <c r="H815" s="88"/>
      <c r="I815" s="88"/>
      <c r="J815" s="39"/>
      <c r="S815" s="39"/>
    </row>
    <row r="816">
      <c r="G816" s="88"/>
      <c r="H816" s="88"/>
      <c r="I816" s="88"/>
      <c r="J816" s="39"/>
      <c r="S816" s="39"/>
    </row>
    <row r="817">
      <c r="G817" s="88"/>
      <c r="H817" s="88"/>
      <c r="I817" s="88"/>
      <c r="J817" s="39"/>
      <c r="S817" s="39"/>
    </row>
    <row r="818">
      <c r="G818" s="88"/>
      <c r="H818" s="88"/>
      <c r="I818" s="88"/>
      <c r="J818" s="39"/>
      <c r="S818" s="39"/>
    </row>
    <row r="819">
      <c r="G819" s="88"/>
      <c r="H819" s="88"/>
      <c r="I819" s="88"/>
      <c r="J819" s="39"/>
      <c r="S819" s="39"/>
    </row>
    <row r="820">
      <c r="G820" s="88"/>
      <c r="H820" s="88"/>
      <c r="I820" s="88"/>
      <c r="J820" s="39"/>
      <c r="S820" s="39"/>
    </row>
    <row r="821">
      <c r="G821" s="88"/>
      <c r="H821" s="88"/>
      <c r="I821" s="88"/>
      <c r="J821" s="39"/>
      <c r="S821" s="39"/>
    </row>
    <row r="822">
      <c r="G822" s="88"/>
      <c r="H822" s="88"/>
      <c r="I822" s="88"/>
      <c r="J822" s="39"/>
      <c r="S822" s="39"/>
    </row>
    <row r="823">
      <c r="G823" s="88"/>
      <c r="H823" s="88"/>
      <c r="I823" s="88"/>
      <c r="J823" s="39"/>
      <c r="S823" s="39"/>
    </row>
    <row r="824">
      <c r="G824" s="88"/>
      <c r="H824" s="88"/>
      <c r="I824" s="88"/>
      <c r="J824" s="39"/>
      <c r="S824" s="39"/>
    </row>
    <row r="825">
      <c r="G825" s="88"/>
      <c r="H825" s="88"/>
      <c r="I825" s="88"/>
      <c r="J825" s="39"/>
      <c r="S825" s="39"/>
    </row>
    <row r="826">
      <c r="G826" s="88"/>
      <c r="H826" s="88"/>
      <c r="I826" s="88"/>
      <c r="J826" s="39"/>
      <c r="S826" s="39"/>
    </row>
    <row r="827">
      <c r="G827" s="88"/>
      <c r="H827" s="88"/>
      <c r="I827" s="88"/>
      <c r="J827" s="39"/>
      <c r="S827" s="39"/>
    </row>
    <row r="828">
      <c r="G828" s="88"/>
      <c r="H828" s="88"/>
      <c r="I828" s="88"/>
      <c r="J828" s="39"/>
      <c r="S828" s="39"/>
    </row>
    <row r="829">
      <c r="G829" s="88"/>
      <c r="H829" s="88"/>
      <c r="I829" s="88"/>
      <c r="J829" s="39"/>
      <c r="S829" s="39"/>
    </row>
    <row r="830">
      <c r="G830" s="88"/>
      <c r="H830" s="88"/>
      <c r="I830" s="88"/>
      <c r="J830" s="39"/>
      <c r="S830" s="39"/>
    </row>
    <row r="831">
      <c r="G831" s="88"/>
      <c r="H831" s="88"/>
      <c r="I831" s="88"/>
      <c r="J831" s="39"/>
      <c r="S831" s="39"/>
    </row>
    <row r="832">
      <c r="G832" s="88"/>
      <c r="H832" s="88"/>
      <c r="I832" s="88"/>
      <c r="J832" s="39"/>
      <c r="S832" s="39"/>
    </row>
    <row r="833">
      <c r="G833" s="88"/>
      <c r="H833" s="88"/>
      <c r="I833" s="88"/>
      <c r="J833" s="39"/>
      <c r="S833" s="39"/>
    </row>
    <row r="834">
      <c r="G834" s="88"/>
      <c r="H834" s="88"/>
      <c r="I834" s="88"/>
      <c r="J834" s="39"/>
      <c r="S834" s="39"/>
    </row>
    <row r="835">
      <c r="G835" s="88"/>
      <c r="H835" s="88"/>
      <c r="I835" s="88"/>
      <c r="J835" s="39"/>
      <c r="S835" s="39"/>
    </row>
    <row r="836">
      <c r="G836" s="88"/>
      <c r="H836" s="88"/>
      <c r="I836" s="88"/>
      <c r="J836" s="39"/>
      <c r="S836" s="39"/>
    </row>
    <row r="837">
      <c r="G837" s="88"/>
      <c r="H837" s="88"/>
      <c r="I837" s="88"/>
      <c r="J837" s="39"/>
      <c r="S837" s="39"/>
    </row>
    <row r="838">
      <c r="G838" s="88"/>
      <c r="H838" s="88"/>
      <c r="I838" s="88"/>
      <c r="J838" s="39"/>
      <c r="S838" s="39"/>
    </row>
    <row r="839">
      <c r="G839" s="88"/>
      <c r="H839" s="88"/>
      <c r="I839" s="88"/>
      <c r="J839" s="39"/>
      <c r="S839" s="39"/>
    </row>
    <row r="840">
      <c r="G840" s="88"/>
      <c r="H840" s="88"/>
      <c r="I840" s="88"/>
      <c r="J840" s="39"/>
      <c r="S840" s="39"/>
    </row>
    <row r="841">
      <c r="G841" s="88"/>
      <c r="H841" s="88"/>
      <c r="I841" s="88"/>
      <c r="J841" s="39"/>
      <c r="S841" s="39"/>
    </row>
    <row r="842">
      <c r="G842" s="88"/>
      <c r="H842" s="88"/>
      <c r="I842" s="88"/>
      <c r="J842" s="39"/>
      <c r="S842" s="39"/>
    </row>
    <row r="843">
      <c r="G843" s="88"/>
      <c r="H843" s="88"/>
      <c r="I843" s="88"/>
      <c r="J843" s="39"/>
      <c r="S843" s="39"/>
    </row>
    <row r="844">
      <c r="G844" s="88"/>
      <c r="H844" s="88"/>
      <c r="I844" s="88"/>
      <c r="J844" s="39"/>
      <c r="S844" s="39"/>
    </row>
    <row r="845">
      <c r="G845" s="88"/>
      <c r="H845" s="88"/>
      <c r="I845" s="88"/>
      <c r="J845" s="39"/>
      <c r="S845" s="39"/>
    </row>
    <row r="846">
      <c r="G846" s="88"/>
      <c r="H846" s="88"/>
      <c r="I846" s="88"/>
      <c r="J846" s="39"/>
      <c r="S846" s="39"/>
    </row>
    <row r="847">
      <c r="G847" s="88"/>
      <c r="H847" s="88"/>
      <c r="I847" s="88"/>
      <c r="J847" s="39"/>
      <c r="S847" s="39"/>
    </row>
    <row r="848">
      <c r="G848" s="88"/>
      <c r="H848" s="88"/>
      <c r="I848" s="88"/>
      <c r="J848" s="39"/>
      <c r="S848" s="39"/>
    </row>
    <row r="849">
      <c r="G849" s="88"/>
      <c r="H849" s="88"/>
      <c r="I849" s="88"/>
      <c r="J849" s="39"/>
      <c r="S849" s="39"/>
    </row>
    <row r="850">
      <c r="G850" s="88"/>
      <c r="H850" s="88"/>
      <c r="I850" s="88"/>
      <c r="J850" s="39"/>
      <c r="S850" s="39"/>
    </row>
    <row r="851">
      <c r="G851" s="88"/>
      <c r="H851" s="88"/>
      <c r="I851" s="88"/>
      <c r="J851" s="39"/>
      <c r="S851" s="39"/>
    </row>
    <row r="852">
      <c r="G852" s="88"/>
      <c r="H852" s="88"/>
      <c r="I852" s="88"/>
      <c r="J852" s="39"/>
      <c r="S852" s="39"/>
    </row>
    <row r="853">
      <c r="G853" s="88"/>
      <c r="H853" s="88"/>
      <c r="I853" s="88"/>
      <c r="J853" s="39"/>
      <c r="S853" s="39"/>
    </row>
    <row r="854">
      <c r="G854" s="88"/>
      <c r="H854" s="88"/>
      <c r="I854" s="88"/>
      <c r="J854" s="39"/>
      <c r="S854" s="39"/>
    </row>
    <row r="855">
      <c r="G855" s="88"/>
      <c r="H855" s="88"/>
      <c r="I855" s="88"/>
      <c r="J855" s="39"/>
      <c r="S855" s="39"/>
    </row>
    <row r="856">
      <c r="G856" s="88"/>
      <c r="H856" s="88"/>
      <c r="I856" s="88"/>
      <c r="J856" s="39"/>
      <c r="S856" s="39"/>
    </row>
    <row r="857">
      <c r="G857" s="88"/>
      <c r="H857" s="88"/>
      <c r="I857" s="88"/>
      <c r="J857" s="39"/>
      <c r="S857" s="39"/>
    </row>
    <row r="858">
      <c r="G858" s="88"/>
      <c r="H858" s="88"/>
      <c r="I858" s="88"/>
      <c r="J858" s="39"/>
      <c r="S858" s="39"/>
    </row>
    <row r="859">
      <c r="G859" s="88"/>
      <c r="H859" s="88"/>
      <c r="I859" s="88"/>
      <c r="J859" s="39"/>
      <c r="S859" s="39"/>
    </row>
    <row r="860">
      <c r="G860" s="88"/>
      <c r="H860" s="88"/>
      <c r="I860" s="88"/>
      <c r="J860" s="39"/>
      <c r="S860" s="39"/>
    </row>
    <row r="861">
      <c r="G861" s="88"/>
      <c r="H861" s="88"/>
      <c r="I861" s="88"/>
      <c r="J861" s="39"/>
      <c r="S861" s="39"/>
    </row>
    <row r="862">
      <c r="G862" s="88"/>
      <c r="H862" s="88"/>
      <c r="I862" s="88"/>
      <c r="J862" s="39"/>
      <c r="S862" s="39"/>
    </row>
    <row r="863">
      <c r="G863" s="88"/>
      <c r="H863" s="88"/>
      <c r="I863" s="88"/>
      <c r="J863" s="39"/>
      <c r="S863" s="39"/>
    </row>
    <row r="864">
      <c r="G864" s="88"/>
      <c r="H864" s="88"/>
      <c r="I864" s="88"/>
      <c r="J864" s="39"/>
      <c r="S864" s="39"/>
    </row>
    <row r="865">
      <c r="G865" s="88"/>
      <c r="H865" s="88"/>
      <c r="I865" s="88"/>
      <c r="J865" s="39"/>
      <c r="S865" s="39"/>
    </row>
    <row r="866">
      <c r="G866" s="88"/>
      <c r="H866" s="88"/>
      <c r="I866" s="88"/>
      <c r="J866" s="39"/>
      <c r="S866" s="39"/>
    </row>
    <row r="867">
      <c r="G867" s="88"/>
      <c r="H867" s="88"/>
      <c r="I867" s="88"/>
      <c r="J867" s="39"/>
      <c r="S867" s="39"/>
    </row>
    <row r="868">
      <c r="G868" s="88"/>
      <c r="H868" s="88"/>
      <c r="I868" s="88"/>
      <c r="J868" s="39"/>
      <c r="S868" s="39"/>
    </row>
    <row r="869">
      <c r="G869" s="88"/>
      <c r="H869" s="88"/>
      <c r="I869" s="88"/>
      <c r="J869" s="39"/>
      <c r="S869" s="39"/>
    </row>
    <row r="870">
      <c r="G870" s="88"/>
      <c r="H870" s="88"/>
      <c r="I870" s="88"/>
      <c r="J870" s="39"/>
      <c r="S870" s="39"/>
    </row>
    <row r="871">
      <c r="G871" s="88"/>
      <c r="H871" s="88"/>
      <c r="I871" s="88"/>
      <c r="J871" s="39"/>
      <c r="S871" s="39"/>
    </row>
    <row r="872">
      <c r="G872" s="88"/>
      <c r="H872" s="88"/>
      <c r="I872" s="88"/>
      <c r="J872" s="39"/>
      <c r="S872" s="39"/>
    </row>
    <row r="873">
      <c r="G873" s="88"/>
      <c r="H873" s="88"/>
      <c r="I873" s="88"/>
      <c r="J873" s="39"/>
      <c r="S873" s="39"/>
    </row>
    <row r="874">
      <c r="G874" s="88"/>
      <c r="H874" s="88"/>
      <c r="I874" s="88"/>
      <c r="J874" s="39"/>
      <c r="S874" s="39"/>
    </row>
    <row r="875">
      <c r="G875" s="88"/>
      <c r="H875" s="88"/>
      <c r="I875" s="88"/>
      <c r="J875" s="39"/>
      <c r="S875" s="39"/>
    </row>
    <row r="876">
      <c r="G876" s="88"/>
      <c r="H876" s="88"/>
      <c r="I876" s="88"/>
      <c r="J876" s="39"/>
      <c r="S876" s="39"/>
    </row>
    <row r="877">
      <c r="G877" s="88"/>
      <c r="H877" s="88"/>
      <c r="I877" s="88"/>
      <c r="J877" s="39"/>
      <c r="S877" s="39"/>
    </row>
    <row r="878">
      <c r="G878" s="88"/>
      <c r="H878" s="88"/>
      <c r="I878" s="88"/>
      <c r="J878" s="39"/>
      <c r="S878" s="39"/>
    </row>
    <row r="879">
      <c r="G879" s="88"/>
      <c r="H879" s="88"/>
      <c r="I879" s="88"/>
      <c r="J879" s="39"/>
      <c r="S879" s="39"/>
    </row>
    <row r="880">
      <c r="G880" s="88"/>
      <c r="H880" s="88"/>
      <c r="I880" s="88"/>
      <c r="J880" s="39"/>
      <c r="S880" s="39"/>
    </row>
    <row r="881">
      <c r="G881" s="88"/>
      <c r="H881" s="88"/>
      <c r="I881" s="88"/>
      <c r="J881" s="39"/>
      <c r="S881" s="39"/>
    </row>
    <row r="882">
      <c r="G882" s="88"/>
      <c r="H882" s="88"/>
      <c r="I882" s="88"/>
      <c r="J882" s="39"/>
      <c r="S882" s="39"/>
    </row>
    <row r="883">
      <c r="G883" s="88"/>
      <c r="H883" s="88"/>
      <c r="I883" s="88"/>
      <c r="J883" s="39"/>
      <c r="S883" s="39"/>
    </row>
    <row r="884">
      <c r="G884" s="88"/>
      <c r="H884" s="88"/>
      <c r="I884" s="88"/>
      <c r="J884" s="39"/>
      <c r="S884" s="39"/>
    </row>
    <row r="885">
      <c r="G885" s="88"/>
      <c r="H885" s="88"/>
      <c r="I885" s="88"/>
      <c r="J885" s="39"/>
      <c r="S885" s="39"/>
    </row>
    <row r="886">
      <c r="G886" s="88"/>
      <c r="H886" s="88"/>
      <c r="I886" s="88"/>
      <c r="J886" s="39"/>
      <c r="S886" s="39"/>
    </row>
    <row r="887">
      <c r="G887" s="88"/>
      <c r="H887" s="88"/>
      <c r="I887" s="88"/>
      <c r="J887" s="39"/>
      <c r="S887" s="39"/>
    </row>
    <row r="888">
      <c r="G888" s="88"/>
      <c r="H888" s="88"/>
      <c r="I888" s="88"/>
      <c r="J888" s="39"/>
      <c r="S888" s="39"/>
    </row>
    <row r="889">
      <c r="G889" s="88"/>
      <c r="H889" s="88"/>
      <c r="I889" s="88"/>
      <c r="J889" s="39"/>
      <c r="S889" s="39"/>
    </row>
    <row r="890">
      <c r="G890" s="88"/>
      <c r="H890" s="88"/>
      <c r="I890" s="88"/>
      <c r="J890" s="39"/>
      <c r="S890" s="39"/>
    </row>
    <row r="891">
      <c r="G891" s="88"/>
      <c r="H891" s="88"/>
      <c r="I891" s="88"/>
      <c r="J891" s="39"/>
      <c r="S891" s="39"/>
    </row>
    <row r="892">
      <c r="G892" s="88"/>
      <c r="H892" s="88"/>
      <c r="I892" s="88"/>
      <c r="J892" s="39"/>
      <c r="S892" s="39"/>
    </row>
    <row r="893">
      <c r="G893" s="88"/>
      <c r="H893" s="88"/>
      <c r="I893" s="88"/>
      <c r="J893" s="39"/>
      <c r="S893" s="39"/>
    </row>
    <row r="894">
      <c r="G894" s="88"/>
      <c r="H894" s="88"/>
      <c r="I894" s="88"/>
      <c r="J894" s="39"/>
      <c r="S894" s="39"/>
    </row>
    <row r="895">
      <c r="G895" s="88"/>
      <c r="H895" s="88"/>
      <c r="I895" s="88"/>
      <c r="J895" s="39"/>
      <c r="S895" s="39"/>
    </row>
    <row r="896">
      <c r="G896" s="88"/>
      <c r="H896" s="88"/>
      <c r="I896" s="88"/>
      <c r="J896" s="39"/>
      <c r="S896" s="39"/>
    </row>
    <row r="897">
      <c r="G897" s="88"/>
      <c r="H897" s="88"/>
      <c r="I897" s="88"/>
      <c r="J897" s="39"/>
      <c r="S897" s="39"/>
    </row>
    <row r="898">
      <c r="G898" s="88"/>
      <c r="H898" s="88"/>
      <c r="I898" s="88"/>
      <c r="J898" s="39"/>
      <c r="S898" s="39"/>
    </row>
    <row r="899">
      <c r="G899" s="88"/>
      <c r="H899" s="88"/>
      <c r="I899" s="88"/>
      <c r="J899" s="39"/>
      <c r="S899" s="39"/>
    </row>
    <row r="900">
      <c r="G900" s="88"/>
      <c r="H900" s="88"/>
      <c r="I900" s="88"/>
      <c r="J900" s="39"/>
      <c r="S900" s="39"/>
    </row>
    <row r="901">
      <c r="G901" s="88"/>
      <c r="H901" s="88"/>
      <c r="I901" s="88"/>
      <c r="J901" s="39"/>
      <c r="S901" s="39"/>
    </row>
    <row r="902">
      <c r="G902" s="88"/>
      <c r="H902" s="88"/>
      <c r="I902" s="88"/>
      <c r="J902" s="39"/>
      <c r="S902" s="39"/>
    </row>
    <row r="903">
      <c r="G903" s="88"/>
      <c r="H903" s="88"/>
      <c r="I903" s="88"/>
      <c r="J903" s="39"/>
      <c r="S903" s="39"/>
    </row>
    <row r="904">
      <c r="G904" s="88"/>
      <c r="H904" s="88"/>
      <c r="I904" s="88"/>
      <c r="J904" s="39"/>
      <c r="S904" s="39"/>
    </row>
    <row r="905">
      <c r="G905" s="88"/>
      <c r="H905" s="88"/>
      <c r="I905" s="88"/>
      <c r="J905" s="39"/>
      <c r="S905" s="39"/>
    </row>
    <row r="906">
      <c r="G906" s="88"/>
      <c r="H906" s="88"/>
      <c r="I906" s="88"/>
      <c r="J906" s="39"/>
      <c r="S906" s="39"/>
    </row>
    <row r="907">
      <c r="G907" s="88"/>
      <c r="H907" s="88"/>
      <c r="I907" s="88"/>
      <c r="J907" s="39"/>
      <c r="S907" s="39"/>
    </row>
    <row r="908">
      <c r="G908" s="88"/>
      <c r="H908" s="88"/>
      <c r="I908" s="88"/>
      <c r="J908" s="39"/>
      <c r="S908" s="39"/>
    </row>
    <row r="909">
      <c r="G909" s="88"/>
      <c r="H909" s="88"/>
      <c r="I909" s="88"/>
      <c r="J909" s="39"/>
      <c r="S909" s="39"/>
    </row>
    <row r="910">
      <c r="G910" s="88"/>
      <c r="H910" s="88"/>
      <c r="I910" s="88"/>
      <c r="J910" s="39"/>
      <c r="S910" s="39"/>
    </row>
    <row r="911">
      <c r="G911" s="88"/>
      <c r="H911" s="88"/>
      <c r="I911" s="88"/>
      <c r="J911" s="39"/>
      <c r="S911" s="39"/>
    </row>
    <row r="912">
      <c r="G912" s="88"/>
      <c r="H912" s="88"/>
      <c r="I912" s="88"/>
      <c r="J912" s="39"/>
      <c r="S912" s="39"/>
    </row>
    <row r="913">
      <c r="G913" s="88"/>
      <c r="H913" s="88"/>
      <c r="I913" s="88"/>
      <c r="J913" s="39"/>
      <c r="S913" s="39"/>
    </row>
    <row r="914">
      <c r="G914" s="88"/>
      <c r="H914" s="88"/>
      <c r="I914" s="88"/>
      <c r="J914" s="39"/>
      <c r="S914" s="39"/>
    </row>
    <row r="915">
      <c r="G915" s="88"/>
      <c r="H915" s="88"/>
      <c r="I915" s="88"/>
      <c r="J915" s="39"/>
      <c r="S915" s="39"/>
    </row>
    <row r="916">
      <c r="G916" s="88"/>
      <c r="H916" s="88"/>
      <c r="I916" s="88"/>
      <c r="J916" s="39"/>
      <c r="S916" s="39"/>
    </row>
    <row r="917">
      <c r="G917" s="88"/>
      <c r="H917" s="88"/>
      <c r="I917" s="88"/>
      <c r="J917" s="39"/>
      <c r="S917" s="39"/>
    </row>
    <row r="918">
      <c r="G918" s="88"/>
      <c r="H918" s="88"/>
      <c r="I918" s="88"/>
      <c r="J918" s="39"/>
      <c r="S918" s="39"/>
    </row>
    <row r="919">
      <c r="G919" s="88"/>
      <c r="H919" s="88"/>
      <c r="I919" s="88"/>
      <c r="J919" s="39"/>
      <c r="S919" s="39"/>
    </row>
    <row r="920">
      <c r="G920" s="88"/>
      <c r="H920" s="88"/>
      <c r="I920" s="88"/>
      <c r="J920" s="39"/>
      <c r="S920" s="39"/>
    </row>
    <row r="921">
      <c r="G921" s="88"/>
      <c r="H921" s="88"/>
      <c r="I921" s="88"/>
      <c r="J921" s="39"/>
      <c r="S921" s="39"/>
    </row>
    <row r="922">
      <c r="G922" s="88"/>
      <c r="H922" s="88"/>
      <c r="I922" s="88"/>
      <c r="J922" s="39"/>
      <c r="S922" s="39"/>
    </row>
    <row r="923">
      <c r="G923" s="88"/>
      <c r="H923" s="88"/>
      <c r="I923" s="88"/>
      <c r="J923" s="39"/>
      <c r="S923" s="39"/>
    </row>
    <row r="924">
      <c r="G924" s="88"/>
      <c r="H924" s="88"/>
      <c r="I924" s="88"/>
      <c r="J924" s="39"/>
      <c r="S924" s="39"/>
    </row>
    <row r="925">
      <c r="G925" s="88"/>
      <c r="H925" s="88"/>
      <c r="I925" s="88"/>
      <c r="J925" s="39"/>
      <c r="S925" s="39"/>
    </row>
    <row r="926">
      <c r="G926" s="88"/>
      <c r="H926" s="88"/>
      <c r="I926" s="88"/>
      <c r="J926" s="39"/>
      <c r="S926" s="39"/>
    </row>
    <row r="927">
      <c r="G927" s="88"/>
      <c r="H927" s="88"/>
      <c r="I927" s="88"/>
      <c r="J927" s="39"/>
      <c r="S927" s="39"/>
    </row>
    <row r="928">
      <c r="G928" s="88"/>
      <c r="H928" s="88"/>
      <c r="I928" s="88"/>
      <c r="J928" s="39"/>
      <c r="S928" s="39"/>
    </row>
    <row r="929">
      <c r="G929" s="88"/>
      <c r="H929" s="88"/>
      <c r="I929" s="88"/>
      <c r="J929" s="39"/>
      <c r="S929" s="39"/>
    </row>
    <row r="930">
      <c r="G930" s="88"/>
      <c r="H930" s="88"/>
      <c r="I930" s="88"/>
      <c r="J930" s="39"/>
      <c r="S930" s="39"/>
    </row>
    <row r="931">
      <c r="G931" s="88"/>
      <c r="H931" s="88"/>
      <c r="I931" s="88"/>
      <c r="J931" s="39"/>
      <c r="S931" s="39"/>
    </row>
    <row r="932">
      <c r="G932" s="88"/>
      <c r="H932" s="88"/>
      <c r="I932" s="88"/>
      <c r="J932" s="39"/>
      <c r="S932" s="39"/>
    </row>
    <row r="933">
      <c r="G933" s="88"/>
      <c r="H933" s="88"/>
      <c r="I933" s="88"/>
      <c r="J933" s="39"/>
      <c r="S933" s="39"/>
    </row>
    <row r="934">
      <c r="G934" s="88"/>
      <c r="H934" s="88"/>
      <c r="I934" s="88"/>
      <c r="J934" s="39"/>
      <c r="S934" s="39"/>
    </row>
    <row r="935">
      <c r="G935" s="88"/>
      <c r="H935" s="88"/>
      <c r="I935" s="88"/>
      <c r="J935" s="39"/>
      <c r="S935" s="39"/>
    </row>
    <row r="936">
      <c r="G936" s="88"/>
      <c r="H936" s="88"/>
      <c r="I936" s="88"/>
      <c r="J936" s="39"/>
      <c r="S936" s="39"/>
    </row>
    <row r="937">
      <c r="G937" s="88"/>
      <c r="H937" s="88"/>
      <c r="I937" s="88"/>
      <c r="J937" s="39"/>
      <c r="S937" s="39"/>
    </row>
    <row r="938">
      <c r="G938" s="88"/>
      <c r="H938" s="88"/>
      <c r="I938" s="88"/>
      <c r="J938" s="39"/>
      <c r="S938" s="39"/>
    </row>
    <row r="939">
      <c r="G939" s="88"/>
      <c r="H939" s="88"/>
      <c r="I939" s="88"/>
      <c r="J939" s="39"/>
      <c r="S939" s="39"/>
    </row>
    <row r="940">
      <c r="G940" s="88"/>
      <c r="H940" s="88"/>
      <c r="I940" s="88"/>
      <c r="J940" s="39"/>
      <c r="S940" s="39"/>
    </row>
    <row r="941">
      <c r="G941" s="88"/>
      <c r="H941" s="88"/>
      <c r="I941" s="88"/>
      <c r="J941" s="39"/>
      <c r="S941" s="39"/>
    </row>
    <row r="942">
      <c r="G942" s="88"/>
      <c r="H942" s="88"/>
      <c r="I942" s="88"/>
      <c r="J942" s="39"/>
      <c r="S942" s="39"/>
    </row>
    <row r="943">
      <c r="G943" s="88"/>
      <c r="H943" s="88"/>
      <c r="I943" s="88"/>
      <c r="J943" s="39"/>
      <c r="S943" s="39"/>
    </row>
    <row r="944">
      <c r="G944" s="88"/>
      <c r="H944" s="88"/>
      <c r="I944" s="88"/>
      <c r="J944" s="39"/>
      <c r="S944" s="39"/>
    </row>
    <row r="945">
      <c r="G945" s="88"/>
      <c r="H945" s="88"/>
      <c r="I945" s="88"/>
      <c r="J945" s="39"/>
      <c r="S945" s="39"/>
    </row>
    <row r="946">
      <c r="G946" s="88"/>
      <c r="H946" s="88"/>
      <c r="I946" s="88"/>
      <c r="J946" s="39"/>
      <c r="S946" s="39"/>
    </row>
    <row r="947">
      <c r="G947" s="88"/>
      <c r="H947" s="88"/>
      <c r="I947" s="88"/>
      <c r="J947" s="39"/>
      <c r="S947" s="39"/>
    </row>
    <row r="948">
      <c r="G948" s="88"/>
      <c r="H948" s="88"/>
      <c r="I948" s="88"/>
      <c r="J948" s="39"/>
      <c r="S948" s="39"/>
    </row>
    <row r="949">
      <c r="G949" s="88"/>
      <c r="H949" s="88"/>
      <c r="I949" s="88"/>
      <c r="J949" s="39"/>
      <c r="S949" s="39"/>
    </row>
    <row r="950">
      <c r="G950" s="88"/>
      <c r="H950" s="88"/>
      <c r="I950" s="88"/>
      <c r="J950" s="39"/>
      <c r="S950" s="39"/>
    </row>
    <row r="951">
      <c r="G951" s="88"/>
      <c r="H951" s="88"/>
      <c r="I951" s="88"/>
      <c r="J951" s="39"/>
      <c r="S951" s="39"/>
    </row>
    <row r="952">
      <c r="G952" s="88"/>
      <c r="H952" s="88"/>
      <c r="I952" s="88"/>
      <c r="J952" s="39"/>
      <c r="S952" s="39"/>
    </row>
    <row r="953">
      <c r="G953" s="88"/>
      <c r="H953" s="88"/>
      <c r="I953" s="88"/>
      <c r="J953" s="39"/>
      <c r="S953" s="39"/>
    </row>
    <row r="954">
      <c r="G954" s="88"/>
      <c r="H954" s="88"/>
      <c r="I954" s="88"/>
      <c r="J954" s="39"/>
      <c r="S954" s="39"/>
    </row>
    <row r="955">
      <c r="G955" s="88"/>
      <c r="H955" s="88"/>
      <c r="I955" s="88"/>
      <c r="J955" s="39"/>
      <c r="S955" s="39"/>
    </row>
    <row r="956">
      <c r="G956" s="88"/>
      <c r="H956" s="88"/>
      <c r="I956" s="88"/>
      <c r="J956" s="39"/>
      <c r="S956" s="39"/>
    </row>
    <row r="957">
      <c r="G957" s="88"/>
      <c r="H957" s="88"/>
      <c r="I957" s="88"/>
      <c r="J957" s="39"/>
      <c r="S957" s="39"/>
    </row>
    <row r="958">
      <c r="G958" s="88"/>
      <c r="H958" s="88"/>
      <c r="I958" s="88"/>
      <c r="J958" s="39"/>
      <c r="S958" s="39"/>
    </row>
    <row r="959">
      <c r="G959" s="88"/>
      <c r="H959" s="88"/>
      <c r="I959" s="88"/>
      <c r="J959" s="39"/>
      <c r="S959" s="39"/>
    </row>
    <row r="960">
      <c r="G960" s="88"/>
      <c r="H960" s="88"/>
      <c r="I960" s="88"/>
      <c r="J960" s="39"/>
      <c r="S960" s="39"/>
    </row>
    <row r="961">
      <c r="G961" s="88"/>
      <c r="H961" s="88"/>
      <c r="I961" s="88"/>
      <c r="J961" s="39"/>
      <c r="S961" s="39"/>
    </row>
    <row r="962">
      <c r="G962" s="88"/>
      <c r="H962" s="88"/>
      <c r="I962" s="88"/>
      <c r="J962" s="39"/>
      <c r="S962" s="39"/>
    </row>
    <row r="963">
      <c r="G963" s="88"/>
      <c r="H963" s="88"/>
      <c r="I963" s="88"/>
      <c r="J963" s="39"/>
      <c r="S963" s="39"/>
    </row>
    <row r="964">
      <c r="G964" s="88"/>
      <c r="H964" s="88"/>
      <c r="I964" s="88"/>
      <c r="J964" s="39"/>
      <c r="S964" s="39"/>
    </row>
    <row r="965">
      <c r="G965" s="88"/>
      <c r="H965" s="88"/>
      <c r="I965" s="88"/>
      <c r="J965" s="39"/>
      <c r="S965" s="39"/>
    </row>
    <row r="966">
      <c r="G966" s="88"/>
      <c r="H966" s="88"/>
      <c r="I966" s="88"/>
      <c r="J966" s="39"/>
      <c r="S966" s="39"/>
    </row>
    <row r="967">
      <c r="G967" s="88"/>
      <c r="H967" s="88"/>
      <c r="I967" s="88"/>
      <c r="J967" s="39"/>
      <c r="S967" s="39"/>
    </row>
    <row r="968">
      <c r="G968" s="88"/>
      <c r="H968" s="88"/>
      <c r="I968" s="88"/>
      <c r="J968" s="39"/>
      <c r="S968" s="39"/>
    </row>
    <row r="969">
      <c r="G969" s="88"/>
      <c r="H969" s="88"/>
      <c r="I969" s="88"/>
      <c r="J969" s="39"/>
      <c r="S969" s="39"/>
    </row>
    <row r="970">
      <c r="G970" s="88"/>
      <c r="H970" s="88"/>
      <c r="I970" s="88"/>
      <c r="J970" s="39"/>
      <c r="S970" s="39"/>
    </row>
    <row r="971">
      <c r="G971" s="88"/>
      <c r="H971" s="88"/>
      <c r="I971" s="88"/>
      <c r="J971" s="39"/>
      <c r="S971" s="39"/>
    </row>
    <row r="972">
      <c r="G972" s="88"/>
      <c r="H972" s="88"/>
      <c r="I972" s="88"/>
      <c r="J972" s="39"/>
      <c r="S972" s="39"/>
    </row>
    <row r="973">
      <c r="G973" s="88"/>
      <c r="H973" s="88"/>
      <c r="I973" s="88"/>
      <c r="J973" s="39"/>
      <c r="S973" s="39"/>
    </row>
    <row r="974">
      <c r="G974" s="88"/>
      <c r="H974" s="88"/>
      <c r="I974" s="88"/>
      <c r="J974" s="39"/>
      <c r="S974" s="39"/>
    </row>
    <row r="975">
      <c r="G975" s="88"/>
      <c r="H975" s="88"/>
      <c r="I975" s="88"/>
      <c r="J975" s="39"/>
      <c r="S975" s="39"/>
    </row>
    <row r="976">
      <c r="G976" s="88"/>
      <c r="H976" s="88"/>
      <c r="I976" s="88"/>
      <c r="J976" s="39"/>
      <c r="S976" s="39"/>
    </row>
    <row r="977">
      <c r="G977" s="88"/>
      <c r="H977" s="88"/>
      <c r="I977" s="88"/>
      <c r="J977" s="39"/>
      <c r="S977" s="39"/>
    </row>
    <row r="978">
      <c r="G978" s="88"/>
      <c r="H978" s="88"/>
      <c r="I978" s="88"/>
      <c r="J978" s="39"/>
      <c r="S978" s="39"/>
    </row>
    <row r="979">
      <c r="G979" s="88"/>
      <c r="H979" s="88"/>
      <c r="I979" s="88"/>
      <c r="J979" s="39"/>
      <c r="S979" s="39"/>
    </row>
    <row r="980">
      <c r="G980" s="88"/>
      <c r="H980" s="88"/>
      <c r="I980" s="88"/>
      <c r="J980" s="39"/>
      <c r="S980" s="39"/>
    </row>
    <row r="981">
      <c r="G981" s="88"/>
      <c r="H981" s="88"/>
      <c r="I981" s="88"/>
      <c r="J981" s="39"/>
      <c r="S981" s="39"/>
    </row>
    <row r="982">
      <c r="G982" s="88"/>
      <c r="H982" s="88"/>
      <c r="I982" s="88"/>
      <c r="J982" s="39"/>
      <c r="S982" s="39"/>
    </row>
    <row r="983">
      <c r="G983" s="88"/>
      <c r="H983" s="88"/>
      <c r="I983" s="88"/>
      <c r="J983" s="39"/>
      <c r="S983" s="39"/>
    </row>
    <row r="984">
      <c r="G984" s="88"/>
      <c r="H984" s="88"/>
      <c r="I984" s="88"/>
      <c r="J984" s="39"/>
      <c r="S984" s="39"/>
    </row>
    <row r="985">
      <c r="G985" s="88"/>
      <c r="H985" s="88"/>
      <c r="I985" s="88"/>
      <c r="J985" s="39"/>
      <c r="S985" s="39"/>
    </row>
    <row r="986">
      <c r="G986" s="88"/>
      <c r="H986" s="88"/>
      <c r="I986" s="88"/>
      <c r="J986" s="39"/>
      <c r="S986" s="39"/>
    </row>
    <row r="987">
      <c r="G987" s="88"/>
      <c r="H987" s="88"/>
      <c r="I987" s="88"/>
      <c r="J987" s="39"/>
      <c r="S987" s="39"/>
    </row>
    <row r="988">
      <c r="G988" s="88"/>
      <c r="H988" s="88"/>
      <c r="I988" s="88"/>
      <c r="J988" s="39"/>
      <c r="S988" s="39"/>
    </row>
    <row r="989">
      <c r="G989" s="88"/>
      <c r="H989" s="88"/>
      <c r="I989" s="88"/>
      <c r="J989" s="39"/>
      <c r="S989" s="39"/>
    </row>
    <row r="990">
      <c r="G990" s="88"/>
      <c r="H990" s="88"/>
      <c r="I990" s="88"/>
      <c r="J990" s="39"/>
      <c r="S990" s="39"/>
    </row>
    <row r="991">
      <c r="G991" s="88"/>
      <c r="H991" s="88"/>
      <c r="I991" s="88"/>
      <c r="J991" s="39"/>
      <c r="S991" s="39"/>
    </row>
    <row r="992">
      <c r="G992" s="88"/>
      <c r="H992" s="88"/>
      <c r="I992" s="88"/>
      <c r="J992" s="39"/>
      <c r="S992" s="39"/>
    </row>
    <row r="993">
      <c r="G993" s="88"/>
      <c r="H993" s="88"/>
      <c r="I993" s="88"/>
      <c r="J993" s="39"/>
      <c r="S993" s="39"/>
    </row>
    <row r="994">
      <c r="G994" s="88"/>
      <c r="H994" s="88"/>
      <c r="I994" s="88"/>
      <c r="J994" s="39"/>
      <c r="S994" s="39"/>
    </row>
    <row r="995">
      <c r="G995" s="88"/>
      <c r="H995" s="88"/>
      <c r="I995" s="88"/>
      <c r="J995" s="39"/>
      <c r="S995" s="39"/>
    </row>
    <row r="996">
      <c r="G996" s="88"/>
      <c r="H996" s="88"/>
      <c r="I996" s="88"/>
      <c r="J996" s="39"/>
      <c r="S996" s="39"/>
    </row>
    <row r="997">
      <c r="G997" s="88"/>
      <c r="H997" s="88"/>
      <c r="I997" s="88"/>
      <c r="J997" s="39"/>
      <c r="S997" s="39"/>
    </row>
    <row r="998">
      <c r="G998" s="88"/>
      <c r="H998" s="88"/>
      <c r="I998" s="88"/>
      <c r="J998" s="39"/>
      <c r="S998" s="39"/>
    </row>
    <row r="999">
      <c r="G999" s="88"/>
      <c r="H999" s="88"/>
      <c r="I999" s="88"/>
      <c r="J999" s="39"/>
      <c r="S999" s="39"/>
    </row>
    <row r="1000">
      <c r="G1000" s="88"/>
      <c r="H1000" s="88"/>
      <c r="I1000" s="88"/>
      <c r="J1000" s="39"/>
      <c r="S1000" s="39"/>
    </row>
    <row r="1001">
      <c r="G1001" s="88"/>
      <c r="H1001" s="88"/>
      <c r="I1001" s="88"/>
      <c r="J1001" s="39"/>
      <c r="S1001" s="39"/>
    </row>
    <row r="1002">
      <c r="G1002" s="88"/>
      <c r="H1002" s="88"/>
      <c r="I1002" s="88"/>
      <c r="J1002" s="39"/>
      <c r="S1002" s="39"/>
    </row>
    <row r="1003">
      <c r="G1003" s="88"/>
      <c r="H1003" s="88"/>
      <c r="I1003" s="88"/>
      <c r="J1003" s="39"/>
      <c r="S1003" s="39"/>
    </row>
    <row r="1004">
      <c r="G1004" s="88"/>
      <c r="H1004" s="88"/>
      <c r="I1004" s="88"/>
      <c r="J1004" s="39"/>
      <c r="S1004" s="39"/>
    </row>
    <row r="1005">
      <c r="G1005" s="88"/>
      <c r="H1005" s="88"/>
      <c r="I1005" s="88"/>
      <c r="J1005" s="39"/>
      <c r="S1005" s="39"/>
    </row>
    <row r="1006">
      <c r="G1006" s="88"/>
      <c r="H1006" s="88"/>
      <c r="I1006" s="88"/>
      <c r="J1006" s="39"/>
      <c r="S1006" s="39"/>
    </row>
    <row r="1007">
      <c r="G1007" s="88"/>
      <c r="H1007" s="88"/>
      <c r="I1007" s="88"/>
      <c r="J1007" s="39"/>
      <c r="S1007" s="39"/>
    </row>
    <row r="1008">
      <c r="G1008" s="88"/>
      <c r="H1008" s="88"/>
      <c r="I1008" s="88"/>
      <c r="J1008" s="39"/>
      <c r="S1008" s="39"/>
    </row>
    <row r="1009">
      <c r="G1009" s="88"/>
      <c r="H1009" s="88"/>
      <c r="I1009" s="88"/>
      <c r="J1009" s="39"/>
      <c r="S1009" s="39"/>
    </row>
    <row r="1010">
      <c r="G1010" s="88"/>
      <c r="H1010" s="88"/>
      <c r="I1010" s="88"/>
      <c r="J1010" s="39"/>
      <c r="S1010" s="39"/>
    </row>
    <row r="1011">
      <c r="G1011" s="88"/>
      <c r="H1011" s="88"/>
      <c r="I1011" s="88"/>
      <c r="J1011" s="39"/>
      <c r="S1011" s="39"/>
    </row>
    <row r="1012">
      <c r="G1012" s="88"/>
      <c r="H1012" s="88"/>
      <c r="I1012" s="88"/>
      <c r="J1012" s="39"/>
      <c r="S1012" s="39"/>
    </row>
    <row r="1013">
      <c r="G1013" s="88"/>
      <c r="H1013" s="88"/>
      <c r="I1013" s="88"/>
      <c r="J1013" s="39"/>
      <c r="S1013" s="39"/>
    </row>
    <row r="1014">
      <c r="G1014" s="88"/>
      <c r="H1014" s="88"/>
      <c r="I1014" s="88"/>
      <c r="J1014" s="39"/>
      <c r="S1014" s="39"/>
    </row>
    <row r="1015">
      <c r="G1015" s="88"/>
      <c r="H1015" s="88"/>
      <c r="I1015" s="88"/>
      <c r="J1015" s="39"/>
      <c r="S1015" s="39"/>
    </row>
    <row r="1016">
      <c r="G1016" s="88"/>
      <c r="H1016" s="88"/>
      <c r="I1016" s="88"/>
      <c r="J1016" s="39"/>
      <c r="S1016" s="39"/>
    </row>
    <row r="1017">
      <c r="G1017" s="88"/>
      <c r="H1017" s="88"/>
      <c r="I1017" s="88"/>
      <c r="J1017" s="39"/>
      <c r="S1017" s="39"/>
    </row>
  </sheetData>
  <mergeCells count="2">
    <mergeCell ref="Z1:AD1"/>
    <mergeCell ref="A3:A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6" width="10.71"/>
    <col customWidth="1" min="7" max="9" width="12.57"/>
    <col customWidth="1" min="10" max="10" width="2.71"/>
    <col customWidth="1" min="11" max="11" width="10.86"/>
    <col customWidth="1" min="12" max="18" width="10.71"/>
    <col customWidth="1" min="19" max="19" width="3.14"/>
    <col customWidth="1" min="20" max="21" width="10.71"/>
    <col customWidth="1" min="22" max="22" width="3.43"/>
    <col customWidth="1" min="23" max="24" width="8.86"/>
    <col customWidth="1" min="25" max="25" width="14.71"/>
    <col customWidth="1" min="26" max="26" width="18.0"/>
    <col customWidth="1" min="27" max="27" width="17.0"/>
    <col customWidth="1" min="28" max="28" width="17.71"/>
  </cols>
  <sheetData>
    <row r="1">
      <c r="A1" s="53" t="s">
        <v>78</v>
      </c>
      <c r="B1" s="105"/>
      <c r="C1" s="105"/>
      <c r="D1" s="105"/>
      <c r="E1" s="105"/>
      <c r="F1" s="105"/>
      <c r="G1" s="105"/>
      <c r="H1" s="105"/>
      <c r="I1" s="105"/>
      <c r="J1" s="39"/>
      <c r="K1" s="105"/>
      <c r="L1" s="105"/>
      <c r="M1" s="105"/>
      <c r="N1" s="105"/>
      <c r="O1" s="105"/>
      <c r="P1" s="105"/>
      <c r="Q1" s="105"/>
      <c r="R1" s="105"/>
      <c r="S1" s="39"/>
      <c r="T1" s="38"/>
      <c r="U1" s="38"/>
      <c r="Y1" s="6" t="s">
        <v>60</v>
      </c>
      <c r="Z1" s="40"/>
    </row>
    <row r="2">
      <c r="A2" s="6" t="s">
        <v>61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118</v>
      </c>
      <c r="J2" s="43"/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41" t="s">
        <v>125</v>
      </c>
      <c r="R2" s="41" t="s">
        <v>126</v>
      </c>
      <c r="S2" s="43"/>
      <c r="T2" s="41" t="s">
        <v>127</v>
      </c>
      <c r="U2" s="41" t="s">
        <v>128</v>
      </c>
      <c r="V2" s="41" t="s">
        <v>129</v>
      </c>
      <c r="W2" s="41" t="s">
        <v>130</v>
      </c>
      <c r="X2" s="42"/>
      <c r="Z2" s="21" t="s">
        <v>30</v>
      </c>
      <c r="AA2" s="21" t="s">
        <v>39</v>
      </c>
      <c r="AB2" s="21" t="s">
        <v>40</v>
      </c>
    </row>
    <row r="3">
      <c r="A3" s="106"/>
      <c r="B3" s="102"/>
      <c r="C3" s="102"/>
      <c r="D3" s="102"/>
      <c r="E3" s="102"/>
      <c r="F3" s="102"/>
      <c r="G3" s="102"/>
      <c r="H3" s="102"/>
      <c r="I3" s="102"/>
      <c r="J3" s="39"/>
      <c r="K3" s="102"/>
      <c r="L3" s="102"/>
      <c r="M3" s="102"/>
      <c r="N3" s="102"/>
      <c r="O3" s="102"/>
      <c r="P3" s="102"/>
      <c r="Q3" s="102"/>
      <c r="R3" s="102"/>
      <c r="S3" s="39"/>
      <c r="T3" s="44"/>
      <c r="U3" s="92"/>
      <c r="Y3" s="6" t="s">
        <v>31</v>
      </c>
      <c r="Z3" s="34" t="str">
        <f>AVERAGE(B$7:B$69)</f>
        <v>#DIV/0!</v>
      </c>
      <c r="AA3" s="34" t="str">
        <f>AVERAGE(K$7:K$69)</f>
        <v>#DIV/0!</v>
      </c>
      <c r="AB3" s="6" t="str">
        <f>AVERAGE(Q3:Q150)/1000</f>
        <v>#DIV/0!</v>
      </c>
    </row>
    <row r="4">
      <c r="B4" s="102"/>
      <c r="C4" s="102"/>
      <c r="D4" s="102"/>
      <c r="E4" s="102"/>
      <c r="F4" s="102"/>
      <c r="G4" s="102"/>
      <c r="H4" s="102"/>
      <c r="I4" s="102"/>
      <c r="J4" s="39"/>
      <c r="K4" s="102"/>
      <c r="L4" s="102"/>
      <c r="M4" s="102"/>
      <c r="N4" s="102"/>
      <c r="O4" s="102"/>
      <c r="P4" s="102"/>
      <c r="Q4" s="102"/>
      <c r="R4" s="102"/>
      <c r="S4" s="39"/>
      <c r="T4" s="44"/>
      <c r="U4" s="92"/>
      <c r="Y4" s="6" t="s">
        <v>32</v>
      </c>
      <c r="Z4" s="34" t="str">
        <f>AVERAGE(C$7:C$69)</f>
        <v>#DIV/0!</v>
      </c>
      <c r="AA4" s="34" t="str">
        <f>AVERAGE(L$7:L$69)</f>
        <v>#DIV/0!</v>
      </c>
      <c r="AB4" s="6" t="str">
        <f>AVERAGE(R3:R150)/1000</f>
        <v>#DIV/0!</v>
      </c>
    </row>
    <row r="5">
      <c r="B5" s="102"/>
      <c r="C5" s="102"/>
      <c r="D5" s="102"/>
      <c r="E5" s="102"/>
      <c r="F5" s="102"/>
      <c r="G5" s="102"/>
      <c r="H5" s="102"/>
      <c r="I5" s="102"/>
      <c r="J5" s="39"/>
      <c r="K5" s="102"/>
      <c r="L5" s="102"/>
      <c r="M5" s="102"/>
      <c r="N5" s="102"/>
      <c r="O5" s="102"/>
      <c r="P5" s="102"/>
      <c r="Q5" s="102"/>
      <c r="R5" s="102"/>
      <c r="S5" s="39"/>
      <c r="T5" s="44"/>
      <c r="U5" s="92"/>
      <c r="Y5" s="6" t="s">
        <v>33</v>
      </c>
      <c r="Z5" s="34" t="str">
        <f>AVERAGE(D$7:D$69)</f>
        <v>#DIV/0!</v>
      </c>
      <c r="AA5" s="34" t="str">
        <f>AVERAGE(M$7:M$69)</f>
        <v>#DIV/0!</v>
      </c>
      <c r="AB5" s="6" t="str">
        <f>AVERAGE(S3:S150)/1000</f>
        <v>#DIV/0!</v>
      </c>
    </row>
    <row r="6">
      <c r="B6" s="102"/>
      <c r="C6" s="102"/>
      <c r="D6" s="102"/>
      <c r="E6" s="102"/>
      <c r="F6" s="102"/>
      <c r="G6" s="102"/>
      <c r="H6" s="102"/>
      <c r="I6" s="102"/>
      <c r="J6" s="39"/>
      <c r="K6" s="102"/>
      <c r="L6" s="102"/>
      <c r="M6" s="102"/>
      <c r="N6" s="102"/>
      <c r="O6" s="102"/>
      <c r="P6" s="102"/>
      <c r="Q6" s="102"/>
      <c r="R6" s="102"/>
      <c r="S6" s="39"/>
      <c r="T6" s="44"/>
      <c r="U6" s="92"/>
      <c r="Y6" s="6" t="s">
        <v>34</v>
      </c>
      <c r="Z6" s="34" t="str">
        <f>AVERAGE(E$7:E$69)</f>
        <v>#DIV/0!</v>
      </c>
      <c r="AA6" s="34" t="str">
        <f>AVERAGE(N$7:N$69)</f>
        <v>#DIV/0!</v>
      </c>
      <c r="AB6" s="6" t="str">
        <f>AVERAGE(T3:T150)/1000</f>
        <v>#DIV/0!</v>
      </c>
    </row>
    <row r="7">
      <c r="B7" s="102"/>
      <c r="C7" s="102"/>
      <c r="D7" s="102"/>
      <c r="E7" s="102"/>
      <c r="F7" s="102"/>
      <c r="G7" s="102"/>
      <c r="H7" s="102"/>
      <c r="I7" s="102"/>
      <c r="J7" s="39"/>
      <c r="K7" s="102"/>
      <c r="L7" s="102"/>
      <c r="M7" s="102"/>
      <c r="N7" s="102"/>
      <c r="O7" s="102"/>
      <c r="P7" s="102"/>
      <c r="Q7" s="102"/>
      <c r="R7" s="102"/>
      <c r="S7" s="39"/>
      <c r="T7" s="44"/>
      <c r="U7" s="92"/>
      <c r="Y7" s="6" t="s">
        <v>35</v>
      </c>
      <c r="Z7" s="34" t="str">
        <f>AVERAGE(F$7:F$69)</f>
        <v>#DIV/0!</v>
      </c>
      <c r="AA7" s="34" t="str">
        <f>AVERAGE(O$7:O$69)</f>
        <v>#DIV/0!</v>
      </c>
    </row>
    <row r="8">
      <c r="B8" s="102"/>
      <c r="C8" s="102"/>
      <c r="D8" s="102"/>
      <c r="E8" s="102"/>
      <c r="F8" s="102"/>
      <c r="G8" s="102"/>
      <c r="H8" s="102"/>
      <c r="I8" s="102"/>
      <c r="J8" s="39"/>
      <c r="K8" s="102"/>
      <c r="L8" s="102"/>
      <c r="M8" s="102"/>
      <c r="N8" s="102"/>
      <c r="O8" s="102"/>
      <c r="P8" s="102"/>
      <c r="Q8" s="102"/>
      <c r="R8" s="102"/>
      <c r="S8" s="39"/>
      <c r="T8" s="44"/>
      <c r="U8" s="92"/>
      <c r="Y8" s="56" t="s">
        <v>36</v>
      </c>
      <c r="Z8" s="107" t="str">
        <f>AVERAGE(G7:G133)</f>
        <v>#DIV/0!</v>
      </c>
      <c r="AA8" s="34" t="str">
        <f>AVERAGE(P$7:P$69)</f>
        <v>#DIV/0!</v>
      </c>
      <c r="AB8" s="48"/>
    </row>
    <row r="9">
      <c r="B9" s="102"/>
      <c r="C9" s="102"/>
      <c r="D9" s="102"/>
      <c r="E9" s="102"/>
      <c r="F9" s="102"/>
      <c r="G9" s="102"/>
      <c r="H9" s="102"/>
      <c r="I9" s="102"/>
      <c r="J9" s="39"/>
      <c r="K9" s="102"/>
      <c r="L9" s="102"/>
      <c r="M9" s="102"/>
      <c r="N9" s="102"/>
      <c r="O9" s="102"/>
      <c r="P9" s="102"/>
      <c r="Q9" s="102"/>
      <c r="R9" s="102"/>
      <c r="S9" s="39"/>
      <c r="T9" s="44"/>
      <c r="U9" s="92"/>
      <c r="Y9" s="56" t="s">
        <v>37</v>
      </c>
      <c r="Z9" s="107" t="str">
        <f>AVERAGE(H7:H133)</f>
        <v>#DIV/0!</v>
      </c>
      <c r="AA9" s="34" t="str">
        <f>AVERAGE(Q$7:Q$69)</f>
        <v>#DIV/0!</v>
      </c>
      <c r="AB9" s="48"/>
    </row>
    <row r="10">
      <c r="B10" s="102"/>
      <c r="C10" s="102"/>
      <c r="D10" s="102"/>
      <c r="E10" s="102"/>
      <c r="F10" s="102"/>
      <c r="G10" s="102"/>
      <c r="H10" s="102"/>
      <c r="I10" s="102"/>
      <c r="J10" s="39"/>
      <c r="K10" s="102"/>
      <c r="L10" s="102"/>
      <c r="M10" s="102"/>
      <c r="N10" s="102"/>
      <c r="O10" s="102"/>
      <c r="P10" s="102"/>
      <c r="Q10" s="102"/>
      <c r="R10" s="102"/>
      <c r="S10" s="39"/>
      <c r="T10" s="44"/>
      <c r="U10" s="92"/>
      <c r="Y10" s="56" t="s">
        <v>38</v>
      </c>
      <c r="Z10" s="107" t="str">
        <f>AVERAGE(I7:I134)</f>
        <v>#DIV/0!</v>
      </c>
      <c r="AA10" s="34" t="str">
        <f>AVERAGE(R$7:R$69)</f>
        <v>#DIV/0!</v>
      </c>
      <c r="AB10" s="48"/>
    </row>
    <row r="11">
      <c r="B11" s="102"/>
      <c r="C11" s="102"/>
      <c r="D11" s="102"/>
      <c r="E11" s="102"/>
      <c r="F11" s="102"/>
      <c r="G11" s="102"/>
      <c r="H11" s="102"/>
      <c r="I11" s="102"/>
      <c r="J11" s="39"/>
      <c r="K11" s="102"/>
      <c r="L11" s="102"/>
      <c r="M11" s="102"/>
      <c r="N11" s="102"/>
      <c r="O11" s="102"/>
      <c r="P11" s="102"/>
      <c r="Q11" s="102"/>
      <c r="R11" s="102"/>
      <c r="S11" s="39"/>
      <c r="T11" s="44"/>
      <c r="U11" s="92"/>
      <c r="Y11" s="48" t="s">
        <v>66</v>
      </c>
      <c r="Z11" s="108" t="str">
        <f t="shared" ref="Z11:AA11" si="1">AVERAGE(Z3:Z10)</f>
        <v>#DIV/0!</v>
      </c>
      <c r="AA11" s="108" t="str">
        <f t="shared" si="1"/>
        <v>#DIV/0!</v>
      </c>
      <c r="AB11" s="48" t="str">
        <f>AVERAGE(AB3:AB4)</f>
        <v>#DIV/0!</v>
      </c>
    </row>
    <row r="12">
      <c r="B12" s="102"/>
      <c r="C12" s="102"/>
      <c r="D12" s="102"/>
      <c r="E12" s="102"/>
      <c r="F12" s="102"/>
      <c r="G12" s="102"/>
      <c r="H12" s="102"/>
      <c r="I12" s="102"/>
      <c r="J12" s="39"/>
      <c r="K12" s="102"/>
      <c r="L12" s="102"/>
      <c r="M12" s="102"/>
      <c r="N12" s="102"/>
      <c r="O12" s="102"/>
      <c r="P12" s="102"/>
      <c r="Q12" s="102"/>
      <c r="R12" s="102"/>
      <c r="S12" s="39"/>
      <c r="T12" s="44"/>
      <c r="U12" s="92"/>
      <c r="Y12" s="48" t="s">
        <v>67</v>
      </c>
      <c r="Z12" s="108" t="str">
        <f t="shared" ref="Z12:AA12" si="2">STDEV(Z3:Z10)/SQRT(8)</f>
        <v>#DIV/0!</v>
      </c>
      <c r="AA12" s="108" t="str">
        <f t="shared" si="2"/>
        <v>#DIV/0!</v>
      </c>
      <c r="AB12" s="48" t="str">
        <f>STDEV(AB3:AB4)/SQRT(4)</f>
        <v>#DIV/0!</v>
      </c>
    </row>
    <row r="13">
      <c r="B13" s="44"/>
      <c r="C13" s="44"/>
      <c r="D13" s="44"/>
      <c r="E13" s="44"/>
      <c r="F13" s="44"/>
      <c r="G13" s="44"/>
      <c r="H13" s="44"/>
      <c r="I13" s="44"/>
      <c r="J13" s="39"/>
      <c r="K13" s="44"/>
      <c r="L13" s="44"/>
      <c r="M13" s="44"/>
      <c r="N13" s="44"/>
      <c r="O13" s="44"/>
      <c r="P13" s="44"/>
      <c r="Q13" s="44"/>
      <c r="R13" s="44"/>
      <c r="S13" s="39"/>
      <c r="T13" s="44"/>
      <c r="U13" s="92"/>
    </row>
    <row r="14">
      <c r="B14" s="44"/>
      <c r="C14" s="44"/>
      <c r="D14" s="44"/>
      <c r="E14" s="44"/>
      <c r="F14" s="44"/>
      <c r="G14" s="44"/>
      <c r="H14" s="44"/>
      <c r="I14" s="44"/>
      <c r="J14" s="39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92"/>
    </row>
    <row r="15">
      <c r="B15" s="44"/>
      <c r="C15" s="44"/>
      <c r="D15" s="44"/>
      <c r="E15" s="44"/>
      <c r="F15" s="44"/>
      <c r="G15" s="44"/>
      <c r="H15" s="44"/>
      <c r="I15" s="44"/>
      <c r="J15" s="39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92"/>
    </row>
    <row r="16">
      <c r="B16" s="44"/>
      <c r="C16" s="44"/>
      <c r="D16" s="44"/>
      <c r="E16" s="44"/>
      <c r="F16" s="44"/>
      <c r="G16" s="44"/>
      <c r="H16" s="44"/>
      <c r="I16" s="44"/>
      <c r="J16" s="39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92"/>
    </row>
    <row r="17">
      <c r="B17" s="44"/>
      <c r="C17" s="44"/>
      <c r="D17" s="44"/>
      <c r="E17" s="44"/>
      <c r="F17" s="44"/>
      <c r="G17" s="44"/>
      <c r="H17" s="44"/>
      <c r="I17" s="44"/>
      <c r="J17" s="39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92"/>
      <c r="Y17" s="1" t="s">
        <v>97</v>
      </c>
      <c r="Z17" s="6" t="str">
        <f>MEDIAN(B7:I145)</f>
        <v>#NUM!</v>
      </c>
      <c r="AA17" s="6" t="str">
        <f>MEDIAN(K7:R145)</f>
        <v>#NUM!</v>
      </c>
    </row>
    <row r="18">
      <c r="B18" s="44"/>
      <c r="C18" s="44"/>
      <c r="D18" s="44"/>
      <c r="E18" s="44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92"/>
      <c r="Y18" s="6" t="s">
        <v>68</v>
      </c>
      <c r="Z18" s="6">
        <f>MIN(B7:I342)</f>
        <v>0</v>
      </c>
      <c r="AA18" s="6">
        <f>MIN(K7:R342)</f>
        <v>0</v>
      </c>
      <c r="AB18" s="6">
        <f>MIN(T7:U342)</f>
        <v>0</v>
      </c>
    </row>
    <row r="19">
      <c r="B19" s="44"/>
      <c r="C19" s="44"/>
      <c r="D19" s="44"/>
      <c r="E19" s="44"/>
      <c r="F19" s="44"/>
      <c r="G19" s="44"/>
      <c r="H19" s="44"/>
      <c r="I19" s="44"/>
      <c r="J19" s="39"/>
      <c r="K19" s="44"/>
      <c r="L19" s="44"/>
      <c r="M19" s="44"/>
      <c r="N19" s="44"/>
      <c r="O19" s="44"/>
      <c r="P19" s="44"/>
      <c r="Q19" s="44"/>
      <c r="R19" s="44"/>
      <c r="S19" s="39"/>
      <c r="T19" s="44"/>
      <c r="U19" s="92"/>
      <c r="Y19" s="6" t="s">
        <v>69</v>
      </c>
      <c r="Z19" s="6">
        <f>MAX(B8:I343)</f>
        <v>0</v>
      </c>
      <c r="AA19" s="6">
        <f>MAX(K7:R342)</f>
        <v>0</v>
      </c>
      <c r="AB19" s="6">
        <f>MAX(T7:U342)</f>
        <v>0</v>
      </c>
    </row>
    <row r="20">
      <c r="B20" s="44"/>
      <c r="C20" s="44"/>
      <c r="D20" s="44"/>
      <c r="E20" s="44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44"/>
      <c r="U20" s="92"/>
      <c r="Y20" s="1" t="s">
        <v>85</v>
      </c>
      <c r="Z20" s="6">
        <f>COUNTIF(B7:I117, "&gt; 15")</f>
        <v>0</v>
      </c>
      <c r="AA20" s="6">
        <f>COUNTIF(K7:R117, "&gt; 15")</f>
        <v>0</v>
      </c>
      <c r="AB20" s="6">
        <f>COUNTIF(T7:T117, "&gt; 15")</f>
        <v>0</v>
      </c>
    </row>
    <row r="21">
      <c r="B21" s="44"/>
      <c r="C21" s="44"/>
      <c r="D21" s="44"/>
      <c r="E21" s="44"/>
      <c r="F21" s="44"/>
      <c r="G21" s="44"/>
      <c r="H21" s="44"/>
      <c r="I21" s="44"/>
      <c r="J21" s="39"/>
      <c r="K21" s="44"/>
      <c r="L21" s="44"/>
      <c r="M21" s="44"/>
      <c r="N21" s="44"/>
      <c r="O21" s="44"/>
      <c r="P21" s="44"/>
      <c r="Q21" s="44"/>
      <c r="R21" s="44"/>
      <c r="S21" s="39"/>
      <c r="T21" s="44"/>
      <c r="U21" s="92"/>
      <c r="Y21" s="1" t="s">
        <v>89</v>
      </c>
      <c r="Z21" s="6">
        <f>COUNTIF(B7:I118, "&gt; 20")</f>
        <v>0</v>
      </c>
      <c r="AA21" s="6">
        <f>COUNTIF(K7:R118, "&gt; 20")</f>
        <v>0</v>
      </c>
      <c r="AB21" s="6">
        <f>COUNTIF(T7:T118, "&gt; 20")</f>
        <v>0</v>
      </c>
    </row>
    <row r="22">
      <c r="B22" s="44"/>
      <c r="C22" s="44"/>
      <c r="D22" s="44"/>
      <c r="E22" s="44"/>
      <c r="F22" s="44"/>
      <c r="G22" s="44"/>
      <c r="H22" s="44"/>
      <c r="I22" s="44"/>
      <c r="J22" s="39"/>
      <c r="K22" s="44"/>
      <c r="L22" s="44"/>
      <c r="M22" s="44"/>
      <c r="N22" s="44"/>
      <c r="O22" s="44"/>
      <c r="P22" s="44"/>
      <c r="Q22" s="44"/>
      <c r="R22" s="44"/>
      <c r="S22" s="39"/>
      <c r="T22" s="44"/>
      <c r="U22" s="92"/>
      <c r="Y22" s="97" t="s">
        <v>98</v>
      </c>
      <c r="Z22" s="98" t="str">
        <f t="shared" ref="Z22:AB22" si="3">Z21/SUM(Z29:Z36)</f>
        <v>#DIV/0!</v>
      </c>
      <c r="AA22" s="98" t="str">
        <f t="shared" si="3"/>
        <v>#DIV/0!</v>
      </c>
      <c r="AB22" s="98" t="str">
        <f t="shared" si="3"/>
        <v>#DIV/0!</v>
      </c>
    </row>
    <row r="23">
      <c r="B23" s="44"/>
      <c r="C23" s="44"/>
      <c r="D23" s="44"/>
      <c r="E23" s="44"/>
      <c r="F23" s="44"/>
      <c r="G23" s="44"/>
      <c r="H23" s="44"/>
      <c r="I23" s="44"/>
      <c r="J23" s="39"/>
      <c r="K23" s="44"/>
      <c r="L23" s="44"/>
      <c r="M23" s="44"/>
      <c r="N23" s="44"/>
      <c r="O23" s="44"/>
      <c r="P23" s="44"/>
      <c r="Q23" s="44"/>
      <c r="R23" s="44"/>
      <c r="S23" s="39"/>
      <c r="T23" s="45"/>
      <c r="U23" s="92"/>
      <c r="Y23" s="1" t="s">
        <v>131</v>
      </c>
      <c r="Z23" s="6">
        <f>COUNTIF(B7:I119, "&gt; 30")</f>
        <v>0</v>
      </c>
      <c r="AA23" s="6">
        <f>COUNTIF(K7:R119, "&gt; 30")</f>
        <v>0</v>
      </c>
      <c r="AB23" s="6">
        <f>COUNTIF(T7:T119, "&gt; 30")</f>
        <v>0</v>
      </c>
    </row>
    <row r="24">
      <c r="B24" s="44"/>
      <c r="C24" s="44"/>
      <c r="D24" s="44"/>
      <c r="E24" s="44"/>
      <c r="F24" s="44"/>
      <c r="G24" s="44"/>
      <c r="H24" s="44"/>
      <c r="I24" s="44"/>
      <c r="J24" s="39"/>
      <c r="K24" s="44"/>
      <c r="L24" s="44"/>
      <c r="M24" s="44"/>
      <c r="N24" s="44"/>
      <c r="O24" s="44"/>
      <c r="P24" s="44"/>
      <c r="Q24" s="44"/>
      <c r="R24" s="44"/>
      <c r="S24" s="39"/>
      <c r="T24" s="45"/>
      <c r="U24" s="92"/>
      <c r="Y24" s="97" t="s">
        <v>132</v>
      </c>
      <c r="Z24" s="98" t="str">
        <f t="shared" ref="Z24:AB24" si="4">Z23/SUM(Z29:Z36)</f>
        <v>#DIV/0!</v>
      </c>
      <c r="AA24" s="98" t="str">
        <f t="shared" si="4"/>
        <v>#DIV/0!</v>
      </c>
      <c r="AB24" s="98" t="str">
        <f t="shared" si="4"/>
        <v>#DIV/0!</v>
      </c>
    </row>
    <row r="25">
      <c r="B25" s="44"/>
      <c r="C25" s="44"/>
      <c r="D25" s="44"/>
      <c r="E25" s="44"/>
      <c r="F25" s="44"/>
      <c r="G25" s="44"/>
      <c r="H25" s="44"/>
      <c r="I25" s="44"/>
      <c r="J25" s="39"/>
      <c r="K25" s="44"/>
      <c r="L25" s="44"/>
      <c r="M25" s="44"/>
      <c r="N25" s="44"/>
      <c r="O25" s="44"/>
      <c r="P25" s="44"/>
      <c r="Q25" s="44"/>
      <c r="R25" s="44"/>
      <c r="S25" s="39"/>
      <c r="T25" s="45"/>
      <c r="U25" s="92"/>
      <c r="Y25" s="1" t="s">
        <v>133</v>
      </c>
      <c r="Z25" s="6">
        <f>COUNTIF(B7:I120, "&gt; 40")</f>
        <v>0</v>
      </c>
      <c r="AA25" s="6">
        <f>COUNTIF(K7:R120, "&gt; 40")</f>
        <v>0</v>
      </c>
      <c r="AB25" s="6">
        <f>COUNTIF(T7:T120, "&gt; 40")</f>
        <v>0</v>
      </c>
    </row>
    <row r="26">
      <c r="B26" s="44"/>
      <c r="C26" s="44"/>
      <c r="D26" s="44"/>
      <c r="E26" s="44"/>
      <c r="F26" s="44"/>
      <c r="G26" s="44"/>
      <c r="H26" s="44"/>
      <c r="I26" s="44"/>
      <c r="J26" s="39"/>
      <c r="K26" s="44"/>
      <c r="L26" s="44"/>
      <c r="M26" s="44"/>
      <c r="N26" s="44"/>
      <c r="O26" s="44"/>
      <c r="P26" s="44"/>
      <c r="Q26" s="44"/>
      <c r="R26" s="44"/>
      <c r="S26" s="39"/>
      <c r="T26" s="45"/>
      <c r="U26" s="92"/>
      <c r="X26" s="50"/>
      <c r="Y26" s="97" t="s">
        <v>135</v>
      </c>
      <c r="Z26" s="98" t="str">
        <f t="shared" ref="Z26:AA26" si="5">Z25/SUM(Z31:Z38)</f>
        <v>#DIV/0!</v>
      </c>
      <c r="AA26" s="98" t="str">
        <f t="shared" si="5"/>
        <v>#DIV/0!</v>
      </c>
      <c r="AB26" s="98" t="str">
        <f>AB25/(AB29)</f>
        <v>#DIV/0!</v>
      </c>
    </row>
    <row r="27">
      <c r="B27" s="44"/>
      <c r="C27" s="44"/>
      <c r="D27" s="44"/>
      <c r="E27" s="44"/>
      <c r="F27" s="44"/>
      <c r="G27" s="44"/>
      <c r="H27" s="44"/>
      <c r="I27" s="44"/>
      <c r="J27" s="39"/>
      <c r="K27" s="44"/>
      <c r="L27" s="44"/>
      <c r="M27" s="44"/>
      <c r="N27" s="44"/>
      <c r="O27" s="44"/>
      <c r="P27" s="44"/>
      <c r="Q27" s="44"/>
      <c r="R27" s="44"/>
      <c r="S27" s="39"/>
      <c r="T27" s="45"/>
      <c r="U27" s="92"/>
      <c r="X27" s="50"/>
      <c r="Y27" s="6" t="s">
        <v>72</v>
      </c>
    </row>
    <row r="28">
      <c r="B28" s="44"/>
      <c r="C28" s="44"/>
      <c r="D28" s="44"/>
      <c r="E28" s="44"/>
      <c r="F28" s="44"/>
      <c r="G28" s="44"/>
      <c r="H28" s="44"/>
      <c r="I28" s="44"/>
      <c r="J28" s="39"/>
      <c r="K28" s="44"/>
      <c r="L28" s="44"/>
      <c r="M28" s="44"/>
      <c r="N28" s="44"/>
      <c r="O28" s="44"/>
      <c r="P28" s="44"/>
      <c r="Q28" s="44"/>
      <c r="R28" s="44"/>
      <c r="S28" s="39"/>
      <c r="T28" s="45"/>
      <c r="U28" s="92"/>
      <c r="Z28" s="21" t="s">
        <v>30</v>
      </c>
      <c r="AA28" s="21" t="s">
        <v>39</v>
      </c>
      <c r="AB28" s="21" t="s">
        <v>40</v>
      </c>
    </row>
    <row r="29">
      <c r="B29" s="44"/>
      <c r="C29" s="44"/>
      <c r="D29" s="44"/>
      <c r="E29" s="44"/>
      <c r="F29" s="44"/>
      <c r="G29" s="44"/>
      <c r="H29" s="44"/>
      <c r="I29" s="44"/>
      <c r="J29" s="39"/>
      <c r="K29" s="44"/>
      <c r="L29" s="44"/>
      <c r="M29" s="44"/>
      <c r="N29" s="44"/>
      <c r="O29" s="44"/>
      <c r="P29" s="44"/>
      <c r="Q29" s="44"/>
      <c r="R29" s="44"/>
      <c r="S29" s="39"/>
      <c r="T29" s="92"/>
      <c r="Y29" s="6" t="s">
        <v>31</v>
      </c>
      <c r="Z29" s="6">
        <f>COUNT(B7:B151)</f>
        <v>0</v>
      </c>
      <c r="AA29" s="6">
        <f>COUNT(K7:K151)</f>
        <v>0</v>
      </c>
      <c r="AB29" s="6">
        <f>COUNT(T7:T59)</f>
        <v>0</v>
      </c>
    </row>
    <row r="30">
      <c r="B30" s="44"/>
      <c r="C30" s="44"/>
      <c r="D30" s="44"/>
      <c r="E30" s="44"/>
      <c r="F30" s="44"/>
      <c r="G30" s="44"/>
      <c r="H30" s="44"/>
      <c r="I30" s="44"/>
      <c r="J30" s="39"/>
      <c r="K30" s="44"/>
      <c r="L30" s="44"/>
      <c r="M30" s="44"/>
      <c r="N30" s="44"/>
      <c r="O30" s="44"/>
      <c r="P30" s="44"/>
      <c r="Q30" s="44"/>
      <c r="R30" s="44"/>
      <c r="S30" s="39"/>
      <c r="Y30" s="6" t="s">
        <v>32</v>
      </c>
      <c r="Z30" s="6">
        <f>COUNT(C7:C151)</f>
        <v>0</v>
      </c>
      <c r="AA30" s="6">
        <f>COUNT(L7:L151)</f>
        <v>0</v>
      </c>
    </row>
    <row r="31">
      <c r="B31" s="44"/>
      <c r="C31" s="44"/>
      <c r="D31" s="44"/>
      <c r="E31" s="44"/>
      <c r="F31" s="44"/>
      <c r="G31" s="44"/>
      <c r="H31" s="44"/>
      <c r="I31" s="44"/>
      <c r="J31" s="39"/>
      <c r="K31" s="44"/>
      <c r="L31" s="44"/>
      <c r="M31" s="44"/>
      <c r="N31" s="44"/>
      <c r="O31" s="44"/>
      <c r="P31" s="44"/>
      <c r="Q31" s="44"/>
      <c r="R31" s="44"/>
      <c r="S31" s="39"/>
      <c r="Y31" s="6" t="s">
        <v>33</v>
      </c>
      <c r="Z31" s="6">
        <f>COUNT(D7:D151)</f>
        <v>0</v>
      </c>
      <c r="AA31" s="6">
        <f>COUNT(M7:M151)</f>
        <v>0</v>
      </c>
    </row>
    <row r="32">
      <c r="B32" s="44"/>
      <c r="C32" s="44"/>
      <c r="D32" s="44"/>
      <c r="E32" s="44"/>
      <c r="F32" s="44"/>
      <c r="G32" s="44"/>
      <c r="H32" s="44"/>
      <c r="I32" s="44"/>
      <c r="J32" s="39"/>
      <c r="K32" s="44"/>
      <c r="L32" s="44"/>
      <c r="M32" s="44"/>
      <c r="N32" s="44"/>
      <c r="O32" s="44"/>
      <c r="P32" s="44"/>
      <c r="Q32" s="44"/>
      <c r="R32" s="44"/>
      <c r="S32" s="39"/>
      <c r="Y32" s="6" t="s">
        <v>34</v>
      </c>
      <c r="Z32" s="6">
        <f>COUNT(E7:E151)</f>
        <v>0</v>
      </c>
      <c r="AA32" s="6">
        <f>COUNT(N7:N151)</f>
        <v>0</v>
      </c>
    </row>
    <row r="33">
      <c r="B33" s="44"/>
      <c r="C33" s="44"/>
      <c r="D33" s="44"/>
      <c r="E33" s="44"/>
      <c r="F33" s="44"/>
      <c r="G33" s="44"/>
      <c r="H33" s="44"/>
      <c r="I33" s="44"/>
      <c r="J33" s="39"/>
      <c r="K33" s="44"/>
      <c r="L33" s="44"/>
      <c r="M33" s="44"/>
      <c r="N33" s="44"/>
      <c r="O33" s="44"/>
      <c r="P33" s="44"/>
      <c r="Q33" s="44"/>
      <c r="R33" s="44"/>
      <c r="S33" s="39"/>
      <c r="Y33" s="6" t="s">
        <v>35</v>
      </c>
      <c r="Z33" s="6">
        <f>COUNT(F7:F151)</f>
        <v>0</v>
      </c>
      <c r="AA33" s="6">
        <f>COUNT(O7:O151)</f>
        <v>0</v>
      </c>
    </row>
    <row r="34">
      <c r="B34" s="44"/>
      <c r="C34" s="44"/>
      <c r="D34" s="44"/>
      <c r="E34" s="44"/>
      <c r="F34" s="44"/>
      <c r="G34" s="44"/>
      <c r="H34" s="44"/>
      <c r="I34" s="44"/>
      <c r="J34" s="39"/>
      <c r="K34" s="44"/>
      <c r="L34" s="44"/>
      <c r="M34" s="44"/>
      <c r="N34" s="44"/>
      <c r="O34" s="44"/>
      <c r="P34" s="44"/>
      <c r="Q34" s="44"/>
      <c r="R34" s="44"/>
      <c r="S34" s="39"/>
      <c r="Y34" s="56" t="s">
        <v>36</v>
      </c>
      <c r="Z34" s="6">
        <f>COUNT(G7:G152)</f>
        <v>0</v>
      </c>
      <c r="AA34" s="6">
        <f>COUNT(P7:P152)</f>
        <v>0</v>
      </c>
    </row>
    <row r="35">
      <c r="B35" s="44"/>
      <c r="C35" s="44"/>
      <c r="D35" s="44"/>
      <c r="E35" s="44"/>
      <c r="F35" s="44"/>
      <c r="G35" s="44"/>
      <c r="H35" s="44"/>
      <c r="I35" s="44"/>
      <c r="J35" s="39"/>
      <c r="K35" s="44"/>
      <c r="L35" s="44"/>
      <c r="M35" s="44"/>
      <c r="N35" s="44"/>
      <c r="O35" s="44"/>
      <c r="P35" s="44"/>
      <c r="Q35" s="44"/>
      <c r="R35" s="44"/>
      <c r="S35" s="39"/>
      <c r="Y35" s="56" t="s">
        <v>37</v>
      </c>
      <c r="Z35" s="6">
        <f>COUNT(H7:H153)</f>
        <v>0</v>
      </c>
      <c r="AA35" s="6">
        <f>COUNT(Q7:Q153)</f>
        <v>0</v>
      </c>
    </row>
    <row r="36">
      <c r="B36" s="44"/>
      <c r="C36" s="44"/>
      <c r="D36" s="44"/>
      <c r="E36" s="44"/>
      <c r="F36" s="44"/>
      <c r="G36" s="44"/>
      <c r="H36" s="44"/>
      <c r="I36" s="44"/>
      <c r="J36" s="39"/>
      <c r="K36" s="44"/>
      <c r="L36" s="44"/>
      <c r="M36" s="44"/>
      <c r="N36" s="44"/>
      <c r="O36" s="44"/>
      <c r="P36" s="44"/>
      <c r="Q36" s="44"/>
      <c r="R36" s="44"/>
      <c r="S36" s="39"/>
      <c r="Y36" s="56" t="s">
        <v>38</v>
      </c>
      <c r="Z36" s="6">
        <f>COUNT(I7:I154)</f>
        <v>0</v>
      </c>
      <c r="AA36" s="6">
        <f>COUNT(R10:R154)</f>
        <v>0</v>
      </c>
    </row>
    <row r="37">
      <c r="B37" s="44"/>
      <c r="C37" s="44"/>
      <c r="D37" s="44"/>
      <c r="E37" s="44"/>
      <c r="F37" s="44"/>
      <c r="G37" s="44"/>
      <c r="H37" s="44"/>
      <c r="I37" s="44"/>
      <c r="J37" s="39"/>
      <c r="K37" s="44"/>
      <c r="L37" s="44"/>
      <c r="M37" s="44"/>
      <c r="N37" s="44"/>
      <c r="O37" s="44"/>
      <c r="P37" s="44"/>
      <c r="Q37" s="44"/>
      <c r="R37" s="44"/>
      <c r="S37" s="39"/>
      <c r="Y37" s="1" t="s">
        <v>134</v>
      </c>
      <c r="Z37" s="6">
        <f t="shared" ref="Z37:AB37" si="6">AVERAGE(Z29:Z36)</f>
        <v>0</v>
      </c>
      <c r="AA37" s="6">
        <f t="shared" si="6"/>
        <v>0</v>
      </c>
      <c r="AB37" s="6">
        <f t="shared" si="6"/>
        <v>0</v>
      </c>
    </row>
    <row r="38">
      <c r="B38" s="44"/>
      <c r="C38" s="44"/>
      <c r="D38" s="44"/>
      <c r="E38" s="44"/>
      <c r="F38" s="44"/>
      <c r="G38" s="44"/>
      <c r="H38" s="44"/>
      <c r="I38" s="44"/>
      <c r="J38" s="39"/>
      <c r="K38" s="44"/>
      <c r="L38" s="44"/>
      <c r="M38" s="44"/>
      <c r="N38" s="44"/>
      <c r="O38" s="44"/>
      <c r="P38" s="44"/>
      <c r="Q38" s="44"/>
      <c r="R38" s="44"/>
      <c r="S38" s="39"/>
      <c r="Y38" s="88" t="s">
        <v>67</v>
      </c>
      <c r="Z38" s="88">
        <f t="shared" ref="Z38:AA38" si="7">STDEV(Z29:Z36)/SQRT(8)</f>
        <v>0</v>
      </c>
      <c r="AA38" s="88">
        <f t="shared" si="7"/>
        <v>0</v>
      </c>
      <c r="AB38" s="88" t="str">
        <f>STDEV(AB29:AB30)/SQRT(4)</f>
        <v>#DIV/0!</v>
      </c>
    </row>
    <row r="39">
      <c r="B39" s="44"/>
      <c r="C39" s="44"/>
      <c r="D39" s="44"/>
      <c r="E39" s="44"/>
      <c r="F39" s="44"/>
      <c r="G39" s="44"/>
      <c r="H39" s="44"/>
      <c r="I39" s="44"/>
      <c r="J39" s="39"/>
      <c r="K39" s="44"/>
      <c r="L39" s="44"/>
      <c r="M39" s="44"/>
      <c r="N39" s="44"/>
      <c r="O39" s="44"/>
      <c r="P39" s="44"/>
      <c r="Q39" s="44"/>
      <c r="R39" s="44"/>
      <c r="S39" s="39"/>
      <c r="X39" s="6" t="s">
        <v>73</v>
      </c>
    </row>
    <row r="40">
      <c r="B40" s="44"/>
      <c r="C40" s="44"/>
      <c r="D40" s="44"/>
      <c r="E40" s="44"/>
      <c r="F40" s="44"/>
      <c r="G40" s="44"/>
      <c r="H40" s="44"/>
      <c r="I40" s="44"/>
      <c r="J40" s="39"/>
      <c r="K40" s="44"/>
      <c r="L40" s="44"/>
      <c r="M40" s="44"/>
      <c r="N40" s="44"/>
      <c r="O40" s="44"/>
      <c r="P40" s="44"/>
      <c r="Q40" s="44"/>
      <c r="R40" s="44"/>
      <c r="S40" s="39"/>
    </row>
    <row r="41">
      <c r="B41" s="44"/>
      <c r="C41" s="44"/>
      <c r="D41" s="44"/>
      <c r="E41" s="44"/>
      <c r="F41" s="44"/>
      <c r="G41" s="44"/>
      <c r="H41" s="44"/>
      <c r="I41" s="44"/>
      <c r="J41" s="39"/>
      <c r="K41" s="44"/>
      <c r="L41" s="44"/>
      <c r="M41" s="44"/>
      <c r="N41" s="44"/>
      <c r="O41" s="44"/>
      <c r="P41" s="44"/>
      <c r="Q41" s="44"/>
      <c r="R41" s="44"/>
      <c r="S41" s="39"/>
      <c r="Z41" s="21" t="s">
        <v>30</v>
      </c>
      <c r="AA41" s="21" t="s">
        <v>39</v>
      </c>
      <c r="AB41" s="21" t="s">
        <v>40</v>
      </c>
    </row>
    <row r="42">
      <c r="B42" s="44"/>
      <c r="C42" s="44"/>
      <c r="D42" s="44"/>
      <c r="E42" s="44"/>
      <c r="F42" s="44"/>
      <c r="G42" s="44"/>
      <c r="H42" s="44"/>
      <c r="I42" s="44"/>
      <c r="J42" s="39"/>
      <c r="K42" s="44"/>
      <c r="L42" s="44"/>
      <c r="M42" s="44"/>
      <c r="N42" s="44"/>
      <c r="O42" s="44"/>
      <c r="P42" s="44"/>
      <c r="Q42" s="44"/>
      <c r="R42" s="44"/>
      <c r="S42" s="39"/>
      <c r="Y42" s="6" t="s">
        <v>31</v>
      </c>
      <c r="Z42" s="6" t="str">
        <f>STDEV(B$7:B$151)</f>
        <v>#DIV/0!</v>
      </c>
      <c r="AA42" s="6" t="str">
        <f>STDEV(K$7:K$69)</f>
        <v>#DIV/0!</v>
      </c>
      <c r="AB42" s="6" t="str">
        <f>STDEV(T7:T309)</f>
        <v>#DIV/0!</v>
      </c>
    </row>
    <row r="43">
      <c r="B43" s="44"/>
      <c r="C43" s="44"/>
      <c r="D43" s="44"/>
      <c r="E43" s="45"/>
      <c r="F43" s="44"/>
      <c r="G43" s="44"/>
      <c r="H43" s="44"/>
      <c r="I43" s="44"/>
      <c r="J43" s="39"/>
      <c r="K43" s="44"/>
      <c r="L43" s="44"/>
      <c r="M43" s="44"/>
      <c r="N43" s="44"/>
      <c r="O43" s="44"/>
      <c r="P43" s="44"/>
      <c r="Q43" s="44"/>
      <c r="R43" s="44"/>
      <c r="S43" s="39"/>
      <c r="Y43" s="6" t="s">
        <v>32</v>
      </c>
      <c r="Z43" s="6" t="str">
        <f>STDEV(C$7:C$151)</f>
        <v>#DIV/0!</v>
      </c>
      <c r="AA43" s="6" t="str">
        <f>STDEV(L$7:L$69)</f>
        <v>#DIV/0!</v>
      </c>
      <c r="AB43" s="6" t="str">
        <f>STDEV(U7:U154)</f>
        <v>#DIV/0!</v>
      </c>
    </row>
    <row r="44">
      <c r="B44" s="44"/>
      <c r="C44" s="44"/>
      <c r="D44" s="44"/>
      <c r="E44" s="45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Y44" s="6" t="s">
        <v>33</v>
      </c>
      <c r="Z44" s="6" t="str">
        <f>STDEV(D$7:D$151)</f>
        <v>#DIV/0!</v>
      </c>
      <c r="AA44" s="6" t="str">
        <f>STDEV(M$7:M$69)</f>
        <v>#DIV/0!</v>
      </c>
      <c r="AB44" s="6" t="str">
        <f t="shared" ref="AB44:AB46" si="8">STDEV(#REF!)</f>
        <v>#REF!</v>
      </c>
    </row>
    <row r="45">
      <c r="B45" s="44"/>
      <c r="C45" s="44"/>
      <c r="D45" s="44"/>
      <c r="E45" s="45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Y45" s="6" t="s">
        <v>34</v>
      </c>
      <c r="Z45" s="6" t="str">
        <f>STDEV(E$7:E$151)</f>
        <v>#DIV/0!</v>
      </c>
      <c r="AA45" s="6" t="str">
        <f>STDEV(N$7:N$69)</f>
        <v>#DIV/0!</v>
      </c>
      <c r="AB45" s="6" t="str">
        <f t="shared" si="8"/>
        <v>#REF!</v>
      </c>
    </row>
    <row r="46">
      <c r="B46" s="45"/>
      <c r="C46" s="44"/>
      <c r="D46" s="44"/>
      <c r="E46" s="45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Y46" s="6" t="s">
        <v>35</v>
      </c>
      <c r="Z46" s="6" t="str">
        <f>STDEV(F$7:F$151)</f>
        <v>#DIV/0!</v>
      </c>
      <c r="AA46" s="6" t="str">
        <f>STDEV(O$7:O$69)</f>
        <v>#DIV/0!</v>
      </c>
      <c r="AB46" s="6" t="str">
        <f t="shared" si="8"/>
        <v>#REF!</v>
      </c>
    </row>
    <row r="47">
      <c r="B47" s="45"/>
      <c r="C47" s="44"/>
      <c r="D47" s="44"/>
      <c r="E47" s="45"/>
      <c r="F47" s="44"/>
      <c r="G47" s="44"/>
      <c r="H47" s="44"/>
      <c r="I47" s="44"/>
      <c r="J47" s="39"/>
      <c r="K47" s="44"/>
      <c r="L47" s="44"/>
      <c r="M47" s="45"/>
      <c r="N47" s="44"/>
      <c r="O47" s="45"/>
      <c r="P47" s="45"/>
      <c r="Q47" s="44"/>
      <c r="R47" s="44"/>
      <c r="S47" s="39"/>
      <c r="Y47" s="1" t="s">
        <v>36</v>
      </c>
      <c r="Z47" s="6" t="str">
        <f>STDEV(G$7:G151)</f>
        <v>#DIV/0!</v>
      </c>
      <c r="AA47" s="6" t="str">
        <f>STDEV(P$7:P$69)</f>
        <v>#DIV/0!</v>
      </c>
    </row>
    <row r="48">
      <c r="B48" s="45"/>
      <c r="C48" s="44"/>
      <c r="D48" s="45"/>
      <c r="E48" s="45"/>
      <c r="F48" s="44"/>
      <c r="G48" s="44"/>
      <c r="H48" s="44"/>
      <c r="I48" s="44"/>
      <c r="J48" s="39"/>
      <c r="K48" s="44"/>
      <c r="L48" s="45"/>
      <c r="M48" s="45"/>
      <c r="N48" s="44"/>
      <c r="O48" s="45"/>
      <c r="P48" s="45"/>
      <c r="Q48" s="44"/>
      <c r="R48" s="44"/>
      <c r="S48" s="39"/>
      <c r="Y48" s="1" t="s">
        <v>37</v>
      </c>
      <c r="Z48" s="6" t="str">
        <f>STDEV(H$7:H152)</f>
        <v>#DIV/0!</v>
      </c>
      <c r="AA48" s="6" t="str">
        <f>STDEV(Q$7:Q$69)</f>
        <v>#DIV/0!</v>
      </c>
    </row>
    <row r="49">
      <c r="B49" s="45"/>
      <c r="C49" s="44"/>
      <c r="D49" s="45"/>
      <c r="E49" s="45"/>
      <c r="F49" s="44"/>
      <c r="G49" s="44"/>
      <c r="H49" s="44"/>
      <c r="I49" s="44"/>
      <c r="J49" s="39"/>
      <c r="K49" s="44"/>
      <c r="L49" s="45"/>
      <c r="M49" s="45"/>
      <c r="N49" s="44"/>
      <c r="O49" s="45"/>
      <c r="P49" s="45"/>
      <c r="Q49" s="45"/>
      <c r="R49" s="45"/>
      <c r="S49" s="39"/>
      <c r="X49" s="1"/>
      <c r="Y49" s="1" t="s">
        <v>38</v>
      </c>
      <c r="Z49" s="6" t="str">
        <f>STDEV(I$7:I153)</f>
        <v>#DIV/0!</v>
      </c>
      <c r="AA49" s="6" t="str">
        <f>STDEV(R$7:R$69)</f>
        <v>#DIV/0!</v>
      </c>
    </row>
    <row r="50">
      <c r="B50" s="45"/>
      <c r="C50" s="44"/>
      <c r="D50" s="45"/>
      <c r="E50" s="45"/>
      <c r="F50" s="44"/>
      <c r="G50" s="44"/>
      <c r="H50" s="45"/>
      <c r="I50" s="44"/>
      <c r="J50" s="39"/>
      <c r="K50" s="44"/>
      <c r="L50" s="45"/>
      <c r="M50" s="45"/>
      <c r="N50" s="44"/>
      <c r="O50" s="45"/>
      <c r="P50" s="45"/>
      <c r="Q50" s="45"/>
      <c r="R50" s="45"/>
      <c r="S50" s="39"/>
      <c r="X50" s="1"/>
    </row>
    <row r="51">
      <c r="B51" s="45"/>
      <c r="C51" s="44"/>
      <c r="D51" s="45"/>
      <c r="E51" s="45"/>
      <c r="F51" s="44"/>
      <c r="G51" s="45"/>
      <c r="H51" s="45"/>
      <c r="I51" s="44"/>
      <c r="J51" s="39"/>
      <c r="K51" s="44"/>
      <c r="L51" s="45"/>
      <c r="M51" s="45"/>
      <c r="N51" s="45"/>
      <c r="O51" s="45"/>
      <c r="P51" s="45"/>
      <c r="Q51" s="45"/>
      <c r="R51" s="45"/>
      <c r="S51" s="39"/>
      <c r="X51" s="1"/>
    </row>
    <row r="52">
      <c r="B52" s="45"/>
      <c r="C52" s="44"/>
      <c r="D52" s="45"/>
      <c r="E52" s="45"/>
      <c r="F52" s="45"/>
      <c r="G52" s="45"/>
      <c r="H52" s="45"/>
      <c r="I52" s="44"/>
      <c r="J52" s="39"/>
      <c r="K52" s="45"/>
      <c r="L52" s="45"/>
      <c r="M52" s="45"/>
      <c r="N52" s="45"/>
      <c r="O52" s="45"/>
      <c r="P52" s="45"/>
      <c r="Q52" s="45"/>
      <c r="R52" s="45"/>
      <c r="S52" s="39"/>
      <c r="X52" s="1"/>
    </row>
    <row r="53">
      <c r="B53" s="45"/>
      <c r="C53" s="44"/>
      <c r="D53" s="45"/>
      <c r="E53" s="45"/>
      <c r="F53" s="45"/>
      <c r="G53" s="45"/>
      <c r="H53" s="45"/>
      <c r="I53" s="44"/>
      <c r="J53" s="39"/>
      <c r="K53" s="45"/>
      <c r="L53" s="45"/>
      <c r="M53" s="45"/>
      <c r="N53" s="45"/>
      <c r="O53" s="45"/>
      <c r="P53" s="45"/>
      <c r="Q53" s="45"/>
      <c r="R53" s="45"/>
      <c r="S53" s="39"/>
      <c r="X53" s="1"/>
    </row>
    <row r="54">
      <c r="B54" s="45"/>
      <c r="C54" s="44"/>
      <c r="D54" s="45"/>
      <c r="E54" s="45"/>
      <c r="F54" s="45"/>
      <c r="G54" s="45"/>
      <c r="H54" s="45"/>
      <c r="I54" s="44"/>
      <c r="J54" s="39"/>
      <c r="K54" s="45"/>
      <c r="L54" s="45"/>
      <c r="M54" s="45"/>
      <c r="N54" s="45"/>
      <c r="O54" s="45"/>
      <c r="P54" s="45"/>
      <c r="Q54" s="45"/>
      <c r="R54" s="45"/>
      <c r="S54" s="39"/>
      <c r="X54" s="1"/>
    </row>
    <row r="55">
      <c r="B55" s="45"/>
      <c r="C55" s="44"/>
      <c r="D55" s="45"/>
      <c r="E55" s="45"/>
      <c r="F55" s="45"/>
      <c r="G55" s="45"/>
      <c r="H55" s="45"/>
      <c r="I55" s="44"/>
      <c r="J55" s="39"/>
      <c r="K55" s="45"/>
      <c r="L55" s="45"/>
      <c r="M55" s="45"/>
      <c r="N55" s="45"/>
      <c r="O55" s="45"/>
      <c r="P55" s="45"/>
      <c r="Q55" s="45"/>
      <c r="R55" s="45"/>
      <c r="S55" s="39"/>
      <c r="X55" s="1"/>
    </row>
    <row r="56">
      <c r="B56" s="45"/>
      <c r="C56" s="45"/>
      <c r="D56" s="45"/>
      <c r="E56" s="45"/>
      <c r="F56" s="45"/>
      <c r="G56" s="45"/>
      <c r="H56" s="45"/>
      <c r="I56" s="44"/>
      <c r="J56" s="39"/>
      <c r="K56" s="45"/>
      <c r="L56" s="45"/>
      <c r="M56" s="45"/>
      <c r="N56" s="45"/>
      <c r="O56" s="45"/>
      <c r="P56" s="45"/>
      <c r="Q56" s="45"/>
      <c r="R56" s="45"/>
      <c r="S56" s="39"/>
      <c r="X56" s="1" t="s">
        <v>74</v>
      </c>
    </row>
    <row r="57">
      <c r="B57" s="45"/>
      <c r="C57" s="45"/>
      <c r="D57" s="45"/>
      <c r="E57" s="45"/>
      <c r="F57" s="45"/>
      <c r="G57" s="45"/>
      <c r="H57" s="45"/>
      <c r="I57" s="44"/>
      <c r="J57" s="39"/>
      <c r="K57" s="45"/>
      <c r="L57" s="45"/>
      <c r="M57" s="45"/>
      <c r="N57" s="45"/>
      <c r="O57" s="45"/>
      <c r="P57" s="45"/>
      <c r="Q57" s="45"/>
      <c r="R57" s="45"/>
      <c r="S57" s="39"/>
      <c r="Z57" s="21" t="s">
        <v>30</v>
      </c>
      <c r="AA57" s="21" t="s">
        <v>39</v>
      </c>
      <c r="AB57" s="21" t="s">
        <v>40</v>
      </c>
    </row>
    <row r="58">
      <c r="B58" s="45"/>
      <c r="C58" s="45"/>
      <c r="D58" s="45"/>
      <c r="E58" s="45"/>
      <c r="F58" s="45"/>
      <c r="G58" s="45"/>
      <c r="H58" s="45"/>
      <c r="I58" s="44"/>
      <c r="J58" s="39"/>
      <c r="K58" s="45"/>
      <c r="L58" s="45"/>
      <c r="M58" s="45"/>
      <c r="N58" s="45"/>
      <c r="O58" s="45"/>
      <c r="P58" s="45"/>
      <c r="Q58" s="45"/>
      <c r="R58" s="45"/>
      <c r="S58" s="39"/>
      <c r="Y58" s="6" t="s">
        <v>31</v>
      </c>
      <c r="Z58" s="49" t="str">
        <f t="shared" ref="Z58:AB58" si="9">(Z42/Z3)</f>
        <v>#DIV/0!</v>
      </c>
      <c r="AA58" s="49" t="str">
        <f t="shared" si="9"/>
        <v>#DIV/0!</v>
      </c>
      <c r="AB58" s="49" t="str">
        <f t="shared" si="9"/>
        <v>#DIV/0!</v>
      </c>
    </row>
    <row r="59">
      <c r="B59" s="45"/>
      <c r="C59" s="45"/>
      <c r="D59" s="45"/>
      <c r="E59" s="45"/>
      <c r="F59" s="45"/>
      <c r="G59" s="45"/>
      <c r="H59" s="45"/>
      <c r="I59" s="45"/>
      <c r="J59" s="39"/>
      <c r="K59" s="45"/>
      <c r="L59" s="45"/>
      <c r="M59" s="45"/>
      <c r="N59" s="45"/>
      <c r="O59" s="45"/>
      <c r="P59" s="45"/>
      <c r="Q59" s="45"/>
      <c r="R59" s="45"/>
      <c r="S59" s="39"/>
      <c r="Y59" s="6" t="s">
        <v>32</v>
      </c>
      <c r="Z59" s="49" t="str">
        <f t="shared" ref="Z59:AB59" si="10">(Z43/Z4)</f>
        <v>#DIV/0!</v>
      </c>
      <c r="AA59" s="49" t="str">
        <f t="shared" si="10"/>
        <v>#DIV/0!</v>
      </c>
      <c r="AB59" s="49" t="str">
        <f t="shared" si="10"/>
        <v>#DIV/0!</v>
      </c>
    </row>
    <row r="60">
      <c r="B60" s="44"/>
      <c r="C60" s="44"/>
      <c r="D60" s="44"/>
      <c r="E60" s="9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6" t="s">
        <v>33</v>
      </c>
      <c r="Z60" s="49" t="str">
        <f t="shared" ref="Z60:AB60" si="11">(Z44/Z5)</f>
        <v>#DIV/0!</v>
      </c>
      <c r="AA60" s="49" t="str">
        <f t="shared" si="11"/>
        <v>#DIV/0!</v>
      </c>
      <c r="AB60" s="49" t="str">
        <f t="shared" si="11"/>
        <v>#REF!</v>
      </c>
    </row>
    <row r="61">
      <c r="B61" s="44"/>
      <c r="C61" s="44"/>
      <c r="D61" s="44"/>
      <c r="E61" s="9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6" t="s">
        <v>34</v>
      </c>
      <c r="Z61" s="49" t="str">
        <f t="shared" ref="Z61:AB61" si="12">(Z45/Z6)</f>
        <v>#DIV/0!</v>
      </c>
      <c r="AA61" s="49" t="str">
        <f t="shared" si="12"/>
        <v>#DIV/0!</v>
      </c>
      <c r="AB61" s="49" t="str">
        <f t="shared" si="12"/>
        <v>#REF!</v>
      </c>
    </row>
    <row r="62">
      <c r="B62" s="44"/>
      <c r="C62" s="44"/>
      <c r="D62" s="44"/>
      <c r="E62" s="9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6" t="s">
        <v>35</v>
      </c>
      <c r="Z62" s="49" t="str">
        <f t="shared" ref="Z62:AB62" si="13">(Z46/Z7)</f>
        <v>#DIV/0!</v>
      </c>
      <c r="AA62" s="49" t="str">
        <f t="shared" si="13"/>
        <v>#DIV/0!</v>
      </c>
      <c r="AB62" s="49" t="str">
        <f t="shared" si="13"/>
        <v>#REF!</v>
      </c>
    </row>
    <row r="63">
      <c r="B63" s="44"/>
      <c r="C63" s="44"/>
      <c r="D63" s="44"/>
      <c r="E63" s="9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1" t="s">
        <v>36</v>
      </c>
      <c r="Z63" s="49" t="str">
        <f t="shared" ref="Z63:AA63" si="14">(Z47/Z8)</f>
        <v>#DIV/0!</v>
      </c>
      <c r="AA63" s="49" t="str">
        <f t="shared" si="14"/>
        <v>#DIV/0!</v>
      </c>
    </row>
    <row r="64">
      <c r="B64" s="44"/>
      <c r="C64" s="44"/>
      <c r="D64" s="44"/>
      <c r="E64" s="9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37</v>
      </c>
      <c r="Z64" s="49" t="str">
        <f t="shared" ref="Z64:AA64" si="15">(Z48/Z9)</f>
        <v>#DIV/0!</v>
      </c>
      <c r="AA64" s="49" t="str">
        <f t="shared" si="15"/>
        <v>#DIV/0!</v>
      </c>
    </row>
    <row r="65">
      <c r="B65" s="44"/>
      <c r="C65" s="44"/>
      <c r="D65" s="44"/>
      <c r="E65" s="9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38</v>
      </c>
      <c r="Z65" s="49" t="str">
        <f t="shared" ref="Z65:AA65" si="16">(Z49/Z10)</f>
        <v>#DIV/0!</v>
      </c>
      <c r="AA65" s="49" t="str">
        <f t="shared" si="16"/>
        <v>#DIV/0!</v>
      </c>
    </row>
    <row r="66">
      <c r="B66" s="44"/>
      <c r="C66" s="44"/>
      <c r="D66" s="44"/>
      <c r="E66" s="9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>
      <c r="B67" s="44"/>
      <c r="C67" s="44"/>
      <c r="D67" s="44"/>
      <c r="E67" s="9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>
      <c r="B68" s="44"/>
      <c r="C68" s="44"/>
      <c r="D68" s="44"/>
      <c r="E68" s="9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>
      <c r="B69" s="44"/>
      <c r="C69" s="44"/>
      <c r="D69" s="44"/>
      <c r="E69" s="9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>
      <c r="B70" s="44"/>
      <c r="C70" s="44"/>
      <c r="D70" s="44"/>
      <c r="E70" s="9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>
      <c r="B71" s="44"/>
      <c r="C71" s="44"/>
      <c r="D71" s="44"/>
      <c r="E71" s="9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>
      <c r="B72" s="44"/>
      <c r="C72" s="44"/>
      <c r="D72" s="44"/>
      <c r="E72" s="9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>
      <c r="B73" s="44"/>
      <c r="C73" s="44"/>
      <c r="D73" s="44"/>
      <c r="E73" s="9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>
      <c r="B74" s="44"/>
      <c r="C74" s="44"/>
      <c r="D74" s="44"/>
      <c r="E74" s="9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>
      <c r="B75" s="44"/>
      <c r="C75" s="44"/>
      <c r="D75" s="44"/>
      <c r="E75" s="9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>
      <c r="B76" s="44"/>
      <c r="C76" s="44"/>
      <c r="D76" s="44"/>
      <c r="E76" s="9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>
      <c r="B77" s="44"/>
      <c r="C77" s="44"/>
      <c r="D77" s="44"/>
      <c r="E77" s="9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>
      <c r="B78" s="44"/>
      <c r="C78" s="44"/>
      <c r="D78" s="44"/>
      <c r="E78" s="9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>
      <c r="B79" s="44"/>
      <c r="C79" s="44"/>
      <c r="D79" s="44"/>
      <c r="E79" s="9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>
      <c r="B80" s="44"/>
      <c r="C80" s="44"/>
      <c r="D80" s="44"/>
      <c r="E80" s="9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>
      <c r="B81" s="44"/>
      <c r="C81" s="44"/>
      <c r="D81" s="44"/>
      <c r="E81" s="9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5"/>
      <c r="R81" s="44"/>
      <c r="S81" s="39"/>
    </row>
    <row r="82">
      <c r="B82" s="44"/>
      <c r="C82" s="44"/>
      <c r="D82" s="44"/>
      <c r="E82" s="9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45"/>
      <c r="R82" s="44"/>
      <c r="S82" s="39"/>
    </row>
    <row r="83">
      <c r="B83" s="44"/>
      <c r="C83" s="44"/>
      <c r="D83" s="44"/>
      <c r="E83" s="9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45"/>
      <c r="R83" s="44"/>
      <c r="S83" s="39"/>
    </row>
    <row r="84">
      <c r="B84" s="44"/>
      <c r="C84" s="44"/>
      <c r="D84" s="44"/>
      <c r="E84" s="9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45"/>
      <c r="R84" s="44"/>
      <c r="S84" s="39"/>
    </row>
    <row r="85">
      <c r="B85" s="44"/>
      <c r="C85" s="44"/>
      <c r="D85" s="44"/>
      <c r="E85" s="9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45"/>
      <c r="R85" s="44"/>
      <c r="S85" s="39"/>
    </row>
    <row r="86">
      <c r="B86" s="44"/>
      <c r="C86" s="44"/>
      <c r="D86" s="44"/>
      <c r="E86" s="9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45"/>
      <c r="R86" s="44"/>
      <c r="S86" s="39"/>
    </row>
    <row r="87">
      <c r="B87" s="44"/>
      <c r="C87" s="44"/>
      <c r="D87" s="44"/>
      <c r="E87" s="9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45"/>
      <c r="Q87" s="45"/>
      <c r="R87" s="44"/>
      <c r="S87" s="39"/>
    </row>
    <row r="88">
      <c r="B88" s="44"/>
      <c r="C88" s="44"/>
      <c r="D88" s="44"/>
      <c r="E88" s="9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45"/>
      <c r="Q88" s="45"/>
      <c r="R88" s="45"/>
      <c r="S88" s="39"/>
    </row>
    <row r="89">
      <c r="B89" s="44"/>
      <c r="C89" s="44"/>
      <c r="D89" s="44"/>
      <c r="E89" s="96"/>
      <c r="F89" s="44"/>
      <c r="G89" s="44"/>
      <c r="H89" s="44"/>
      <c r="I89" s="44"/>
      <c r="J89" s="39"/>
      <c r="K89" s="44"/>
      <c r="L89" s="44"/>
      <c r="M89" s="45"/>
      <c r="N89" s="44"/>
      <c r="O89" s="44"/>
      <c r="P89" s="45"/>
      <c r="Q89" s="45"/>
      <c r="R89" s="45"/>
      <c r="S89" s="39"/>
    </row>
    <row r="90">
      <c r="B90" s="44"/>
      <c r="C90" s="44"/>
      <c r="D90" s="44"/>
      <c r="E90" s="96"/>
      <c r="F90" s="44"/>
      <c r="G90" s="44"/>
      <c r="H90" s="44"/>
      <c r="I90" s="44"/>
      <c r="J90" s="39"/>
      <c r="K90" s="44"/>
      <c r="L90" s="44"/>
      <c r="M90" s="45"/>
      <c r="N90" s="44"/>
      <c r="O90" s="44"/>
      <c r="P90" s="45"/>
      <c r="Q90" s="45"/>
      <c r="R90" s="45"/>
      <c r="S90" s="39"/>
    </row>
    <row r="91">
      <c r="B91" s="44"/>
      <c r="C91" s="44"/>
      <c r="D91" s="44"/>
      <c r="E91" s="96"/>
      <c r="F91" s="44"/>
      <c r="G91" s="44"/>
      <c r="H91" s="44"/>
      <c r="I91" s="44"/>
      <c r="J91" s="39"/>
      <c r="K91" s="44"/>
      <c r="L91" s="44"/>
      <c r="M91" s="45"/>
      <c r="N91" s="44"/>
      <c r="O91" s="44"/>
      <c r="P91" s="45"/>
      <c r="Q91" s="45"/>
      <c r="R91" s="45"/>
      <c r="S91" s="39"/>
    </row>
    <row r="92">
      <c r="B92" s="44"/>
      <c r="C92" s="44"/>
      <c r="D92" s="44"/>
      <c r="E92" s="96"/>
      <c r="F92" s="44"/>
      <c r="G92" s="44"/>
      <c r="H92" s="44"/>
      <c r="I92" s="44"/>
      <c r="J92" s="39"/>
      <c r="K92" s="44"/>
      <c r="L92" s="45"/>
      <c r="M92" s="45"/>
      <c r="N92" s="44"/>
      <c r="O92" s="44"/>
      <c r="P92" s="45"/>
      <c r="Q92" s="45"/>
      <c r="R92" s="45"/>
      <c r="S92" s="39"/>
    </row>
    <row r="93">
      <c r="B93" s="44"/>
      <c r="C93" s="44"/>
      <c r="D93" s="44"/>
      <c r="E93" s="96"/>
      <c r="F93" s="44"/>
      <c r="G93" s="44"/>
      <c r="H93" s="44"/>
      <c r="I93" s="44"/>
      <c r="J93" s="39"/>
      <c r="K93" s="45"/>
      <c r="L93" s="45"/>
      <c r="M93" s="45"/>
      <c r="N93" s="45"/>
      <c r="O93" s="44"/>
      <c r="P93" s="45"/>
      <c r="Q93" s="45"/>
      <c r="R93" s="45"/>
      <c r="S93" s="39"/>
    </row>
    <row r="94">
      <c r="B94" s="44"/>
      <c r="C94" s="44"/>
      <c r="D94" s="44"/>
      <c r="E94" s="96"/>
      <c r="F94" s="44"/>
      <c r="G94" s="44"/>
      <c r="H94" s="44"/>
      <c r="I94" s="44"/>
      <c r="J94" s="39"/>
      <c r="K94" s="45"/>
      <c r="L94" s="45"/>
      <c r="M94" s="45"/>
      <c r="N94" s="45"/>
      <c r="O94" s="44"/>
      <c r="P94" s="45"/>
      <c r="Q94" s="45"/>
      <c r="R94" s="45"/>
      <c r="S94" s="39"/>
    </row>
    <row r="95">
      <c r="B95" s="44"/>
      <c r="C95" s="44"/>
      <c r="D95" s="44"/>
      <c r="E95" s="96"/>
      <c r="F95" s="44"/>
      <c r="G95" s="44"/>
      <c r="H95" s="44"/>
      <c r="I95" s="44"/>
      <c r="J95" s="39"/>
      <c r="K95" s="45"/>
      <c r="L95" s="45"/>
      <c r="M95" s="51"/>
      <c r="N95" s="45"/>
      <c r="O95" s="44"/>
      <c r="P95" s="45"/>
      <c r="Q95" s="45"/>
      <c r="R95" s="45"/>
      <c r="S95" s="39"/>
    </row>
    <row r="96">
      <c r="B96" s="44"/>
      <c r="C96" s="44"/>
      <c r="D96" s="44"/>
      <c r="E96" s="96"/>
      <c r="F96" s="44"/>
      <c r="G96" s="44"/>
      <c r="H96" s="44"/>
      <c r="I96" s="44"/>
      <c r="J96" s="39"/>
      <c r="K96" s="45"/>
      <c r="L96" s="45"/>
      <c r="M96" s="51"/>
      <c r="N96" s="45"/>
      <c r="O96" s="44"/>
      <c r="P96" s="45"/>
      <c r="Q96" s="51"/>
      <c r="R96" s="45"/>
      <c r="S96" s="39"/>
    </row>
    <row r="97">
      <c r="B97" s="44"/>
      <c r="C97" s="44"/>
      <c r="D97" s="44"/>
      <c r="E97" s="96"/>
      <c r="F97" s="44"/>
      <c r="G97" s="44"/>
      <c r="H97" s="44"/>
      <c r="I97" s="44"/>
      <c r="J97" s="39"/>
      <c r="K97" s="45"/>
      <c r="L97" s="45"/>
      <c r="M97" s="51"/>
      <c r="N97" s="45"/>
      <c r="O97" s="44"/>
      <c r="P97" s="51"/>
      <c r="Q97" s="51"/>
      <c r="R97" s="45"/>
      <c r="S97" s="39"/>
    </row>
    <row r="98">
      <c r="B98" s="44"/>
      <c r="C98" s="44"/>
      <c r="D98" s="44"/>
      <c r="E98" s="96"/>
      <c r="F98" s="44"/>
      <c r="G98" s="44"/>
      <c r="H98" s="44"/>
      <c r="I98" s="44"/>
      <c r="J98" s="39"/>
      <c r="K98" s="45"/>
      <c r="L98" s="51"/>
      <c r="M98" s="51"/>
      <c r="N98" s="45"/>
      <c r="O98" s="44"/>
      <c r="P98" s="51"/>
      <c r="Q98" s="51"/>
      <c r="R98" s="45"/>
      <c r="S98" s="39"/>
    </row>
    <row r="99">
      <c r="B99" s="44"/>
      <c r="C99" s="44"/>
      <c r="D99" s="44"/>
      <c r="E99" s="96"/>
      <c r="F99" s="44"/>
      <c r="G99" s="44"/>
      <c r="H99" s="45"/>
      <c r="I99" s="44"/>
      <c r="J99" s="39"/>
      <c r="K99" s="45"/>
      <c r="L99" s="51"/>
      <c r="M99" s="51"/>
      <c r="N99" s="45"/>
      <c r="O99" s="44"/>
      <c r="P99" s="51"/>
      <c r="Q99" s="51"/>
      <c r="R99" s="44"/>
      <c r="S99" s="39"/>
    </row>
    <row r="100">
      <c r="B100" s="44"/>
      <c r="C100" s="44"/>
      <c r="D100" s="44"/>
      <c r="E100" s="96"/>
      <c r="F100" s="44"/>
      <c r="G100" s="44"/>
      <c r="H100" s="45"/>
      <c r="I100" s="44"/>
      <c r="J100" s="39"/>
      <c r="K100" s="45"/>
      <c r="L100" s="51"/>
      <c r="M100" s="51"/>
      <c r="N100" s="45"/>
      <c r="O100" s="44"/>
      <c r="P100" s="51"/>
      <c r="Q100" s="51"/>
      <c r="R100" s="44"/>
      <c r="S100" s="39"/>
    </row>
    <row r="101">
      <c r="B101" s="44"/>
      <c r="C101" s="44"/>
      <c r="D101" s="45"/>
      <c r="E101" s="96"/>
      <c r="F101" s="44"/>
      <c r="G101" s="44"/>
      <c r="H101" s="45"/>
      <c r="I101" s="44"/>
      <c r="J101" s="39"/>
      <c r="K101" s="45"/>
      <c r="L101" s="51"/>
      <c r="M101" s="51"/>
      <c r="N101" s="45"/>
      <c r="O101" s="44"/>
      <c r="P101" s="51"/>
      <c r="Q101" s="51"/>
      <c r="R101" s="44"/>
      <c r="S101" s="39"/>
    </row>
    <row r="102">
      <c r="B102" s="44"/>
      <c r="C102" s="44"/>
      <c r="D102" s="45"/>
      <c r="E102" s="96"/>
      <c r="F102" s="44"/>
      <c r="G102" s="44"/>
      <c r="H102" s="45"/>
      <c r="I102" s="44"/>
      <c r="J102" s="39"/>
      <c r="K102" s="45"/>
      <c r="L102" s="51"/>
      <c r="M102" s="51"/>
      <c r="N102" s="45"/>
      <c r="O102" s="44"/>
      <c r="P102" s="51"/>
      <c r="Q102" s="51"/>
      <c r="R102" s="44"/>
      <c r="S102" s="39"/>
    </row>
    <row r="103">
      <c r="B103" s="44"/>
      <c r="C103" s="44"/>
      <c r="D103" s="45"/>
      <c r="E103" s="96"/>
      <c r="F103" s="44"/>
      <c r="G103" s="44"/>
      <c r="H103" s="45"/>
      <c r="I103" s="44"/>
      <c r="J103" s="39"/>
      <c r="K103" s="45"/>
      <c r="L103" s="51"/>
      <c r="M103" s="51"/>
      <c r="N103" s="45"/>
      <c r="O103" s="44"/>
      <c r="P103" s="51"/>
      <c r="Q103" s="51"/>
      <c r="R103" s="44"/>
      <c r="S103" s="39"/>
    </row>
    <row r="104">
      <c r="B104" s="44"/>
      <c r="C104" s="44"/>
      <c r="D104" s="45"/>
      <c r="E104" s="96"/>
      <c r="F104" s="44"/>
      <c r="G104" s="44"/>
      <c r="H104" s="45"/>
      <c r="I104" s="44"/>
      <c r="J104" s="39"/>
      <c r="K104" s="45"/>
      <c r="L104" s="51"/>
      <c r="M104" s="51"/>
      <c r="N104" s="45"/>
      <c r="O104" s="44"/>
      <c r="P104" s="51"/>
      <c r="Q104" s="51"/>
      <c r="R104" s="99"/>
      <c r="S104" s="39"/>
    </row>
    <row r="105">
      <c r="B105" s="44"/>
      <c r="C105" s="45"/>
      <c r="D105" s="45"/>
      <c r="E105" s="96"/>
      <c r="F105" s="45"/>
      <c r="G105" s="45"/>
      <c r="H105" s="45"/>
      <c r="I105" s="44"/>
      <c r="J105" s="39"/>
      <c r="K105" s="45"/>
      <c r="L105" s="51"/>
      <c r="M105" s="51"/>
      <c r="N105" s="45"/>
      <c r="O105" s="44"/>
      <c r="P105" s="51"/>
      <c r="Q105" s="51"/>
      <c r="R105" s="44"/>
      <c r="S105" s="39"/>
    </row>
    <row r="106">
      <c r="B106" s="44"/>
      <c r="C106" s="45"/>
      <c r="D106" s="45"/>
      <c r="E106" s="96"/>
      <c r="F106" s="45"/>
      <c r="G106" s="45"/>
      <c r="H106" s="45"/>
      <c r="I106" s="45"/>
      <c r="J106" s="39"/>
      <c r="K106" s="45"/>
      <c r="L106" s="51"/>
      <c r="M106" s="51"/>
      <c r="N106" s="45"/>
      <c r="O106" s="45"/>
      <c r="P106" s="51"/>
      <c r="Q106" s="51"/>
      <c r="R106" s="44"/>
      <c r="S106" s="39"/>
    </row>
    <row r="107">
      <c r="B107" s="44"/>
      <c r="C107" s="45"/>
      <c r="D107" s="45"/>
      <c r="E107" s="45"/>
      <c r="F107" s="45"/>
      <c r="G107" s="45"/>
      <c r="H107" s="45"/>
      <c r="I107" s="45"/>
      <c r="J107" s="39"/>
      <c r="K107" s="45"/>
      <c r="L107" s="51"/>
      <c r="M107" s="51"/>
      <c r="N107" s="51"/>
      <c r="O107" s="45"/>
      <c r="P107" s="51"/>
      <c r="Q107" s="51"/>
      <c r="R107" s="51"/>
      <c r="S107" s="39"/>
    </row>
    <row r="108">
      <c r="B108" s="44"/>
      <c r="C108" s="45"/>
      <c r="D108" s="45"/>
      <c r="E108" s="45"/>
      <c r="F108" s="45"/>
      <c r="G108" s="45"/>
      <c r="H108" s="45"/>
      <c r="I108" s="45"/>
      <c r="J108" s="39"/>
      <c r="K108" s="51"/>
      <c r="L108" s="51"/>
      <c r="M108" s="51"/>
      <c r="N108" s="51"/>
      <c r="O108" s="45"/>
      <c r="P108" s="51"/>
      <c r="Q108" s="51"/>
      <c r="R108" s="51"/>
      <c r="S108" s="39"/>
    </row>
    <row r="109">
      <c r="B109" s="44"/>
      <c r="C109" s="45"/>
      <c r="D109" s="45"/>
      <c r="E109" s="45"/>
      <c r="F109" s="45"/>
      <c r="G109" s="45"/>
      <c r="H109" s="45"/>
      <c r="I109" s="45"/>
      <c r="J109" s="39"/>
      <c r="K109" s="51"/>
      <c r="L109" s="51"/>
      <c r="M109" s="51"/>
      <c r="N109" s="51"/>
      <c r="O109" s="45"/>
      <c r="P109" s="51"/>
      <c r="Q109" s="51"/>
      <c r="R109" s="51"/>
      <c r="S109" s="39"/>
    </row>
    <row r="110">
      <c r="B110" s="44"/>
      <c r="C110" s="45"/>
      <c r="D110" s="45"/>
      <c r="E110" s="45"/>
      <c r="F110" s="45"/>
      <c r="G110" s="45"/>
      <c r="H110" s="45"/>
      <c r="I110" s="45"/>
      <c r="J110" s="39"/>
      <c r="K110" s="51"/>
      <c r="L110" s="51"/>
      <c r="M110" s="51"/>
      <c r="N110" s="51"/>
      <c r="O110" s="51"/>
      <c r="P110" s="51"/>
      <c r="Q110" s="51"/>
      <c r="R110" s="51"/>
      <c r="S110" s="39"/>
    </row>
    <row r="111">
      <c r="B111" s="45"/>
      <c r="C111" s="45"/>
      <c r="D111" s="45"/>
      <c r="E111" s="45"/>
      <c r="F111" s="45"/>
      <c r="G111" s="45"/>
      <c r="H111" s="45"/>
      <c r="I111" s="45"/>
      <c r="J111" s="39"/>
      <c r="K111" s="51"/>
      <c r="L111" s="51"/>
      <c r="M111" s="51"/>
      <c r="N111" s="51"/>
      <c r="O111" s="51"/>
      <c r="P111" s="51"/>
      <c r="Q111" s="51"/>
      <c r="R111" s="51"/>
      <c r="S111" s="39"/>
    </row>
    <row r="112">
      <c r="B112" s="45"/>
      <c r="C112" s="45"/>
      <c r="D112" s="45"/>
      <c r="E112" s="45"/>
      <c r="F112" s="45"/>
      <c r="G112" s="45"/>
      <c r="H112" s="45"/>
      <c r="I112" s="45"/>
      <c r="J112" s="39"/>
      <c r="K112" s="51"/>
      <c r="L112" s="51"/>
      <c r="M112" s="51"/>
      <c r="N112" s="51"/>
      <c r="O112" s="51"/>
      <c r="P112" s="51"/>
      <c r="Q112" s="51"/>
      <c r="R112" s="51"/>
      <c r="S112" s="39"/>
    </row>
    <row r="113">
      <c r="B113" s="51"/>
      <c r="C113" s="45"/>
      <c r="D113" s="51"/>
      <c r="E113" s="51"/>
      <c r="F113" s="45"/>
      <c r="G113" s="45"/>
      <c r="H113" s="46"/>
      <c r="I113" s="46"/>
      <c r="J113" s="39"/>
      <c r="K113" s="51"/>
      <c r="L113" s="51"/>
      <c r="M113" s="51"/>
      <c r="N113" s="51"/>
      <c r="O113" s="51"/>
      <c r="P113" s="51"/>
      <c r="Q113" s="51"/>
      <c r="R113" s="51"/>
      <c r="S113" s="39"/>
    </row>
    <row r="114">
      <c r="B114" s="51"/>
      <c r="C114" s="45"/>
      <c r="D114" s="51"/>
      <c r="E114" s="51"/>
      <c r="F114" s="51"/>
      <c r="G114" s="46"/>
      <c r="H114" s="46"/>
      <c r="I114" s="46"/>
      <c r="J114" s="39"/>
      <c r="K114" s="51"/>
      <c r="L114" s="51"/>
      <c r="M114" s="51"/>
      <c r="N114" s="51"/>
      <c r="O114" s="51"/>
      <c r="P114" s="51"/>
      <c r="Q114" s="51"/>
      <c r="R114" s="51"/>
      <c r="S114" s="39"/>
    </row>
    <row r="115">
      <c r="B115" s="51"/>
      <c r="C115" s="45"/>
      <c r="D115" s="51"/>
      <c r="E115" s="51"/>
      <c r="F115" s="51"/>
      <c r="G115" s="46"/>
      <c r="H115" s="46"/>
      <c r="I115" s="46"/>
      <c r="J115" s="39"/>
      <c r="K115" s="51"/>
      <c r="L115" s="51"/>
      <c r="M115" s="51"/>
      <c r="N115" s="51"/>
      <c r="O115" s="51"/>
      <c r="P115" s="51"/>
      <c r="Q115" s="51"/>
      <c r="R115" s="51"/>
      <c r="S115" s="39"/>
    </row>
    <row r="116">
      <c r="B116" s="51"/>
      <c r="C116" s="45"/>
      <c r="D116" s="51"/>
      <c r="E116" s="51"/>
      <c r="F116" s="51"/>
      <c r="G116" s="46"/>
      <c r="H116" s="46"/>
      <c r="I116" s="46"/>
      <c r="J116" s="39"/>
      <c r="K116" s="51"/>
      <c r="L116" s="51"/>
      <c r="M116" s="51"/>
      <c r="N116" s="51"/>
      <c r="O116" s="51"/>
      <c r="P116" s="51"/>
      <c r="Q116" s="51"/>
      <c r="S116" s="39"/>
    </row>
    <row r="117">
      <c r="B117" s="51"/>
      <c r="C117" s="45"/>
      <c r="D117" s="51"/>
      <c r="E117" s="51"/>
      <c r="F117" s="51"/>
      <c r="G117" s="46"/>
      <c r="H117" s="46"/>
      <c r="I117" s="46"/>
      <c r="J117" s="39"/>
      <c r="K117" s="51"/>
      <c r="L117" s="51"/>
      <c r="M117" s="51"/>
      <c r="N117" s="51"/>
      <c r="O117" s="51"/>
      <c r="P117" s="51"/>
      <c r="Q117" s="51"/>
      <c r="S117" s="39"/>
    </row>
    <row r="118">
      <c r="B118" s="51"/>
      <c r="C118" s="51"/>
      <c r="D118" s="51"/>
      <c r="E118" s="51"/>
      <c r="F118" s="51"/>
      <c r="G118" s="46"/>
      <c r="H118" s="46"/>
      <c r="I118" s="46"/>
      <c r="J118" s="39"/>
      <c r="K118" s="51"/>
      <c r="L118" s="51"/>
      <c r="M118" s="51"/>
      <c r="N118" s="51"/>
      <c r="O118" s="51"/>
      <c r="P118" s="51"/>
      <c r="Q118" s="51"/>
      <c r="S118" s="39"/>
    </row>
    <row r="119">
      <c r="B119" s="51"/>
      <c r="C119" s="51"/>
      <c r="D119" s="51"/>
      <c r="E119" s="51"/>
      <c r="F119" s="51"/>
      <c r="G119" s="51"/>
      <c r="H119" s="51"/>
      <c r="I119" s="51"/>
      <c r="J119" s="39"/>
      <c r="K119" s="51"/>
      <c r="L119" s="51"/>
      <c r="M119" s="51"/>
      <c r="N119" s="51"/>
      <c r="O119" s="51"/>
      <c r="P119" s="51"/>
      <c r="Q119" s="51"/>
      <c r="S119" s="39"/>
    </row>
    <row r="120">
      <c r="B120" s="51"/>
      <c r="C120" s="51"/>
      <c r="D120" s="51"/>
      <c r="E120" s="51"/>
      <c r="F120" s="51"/>
      <c r="G120" s="46"/>
      <c r="H120" s="46"/>
      <c r="I120" s="46"/>
      <c r="J120" s="39"/>
      <c r="K120" s="51"/>
      <c r="L120" s="51"/>
      <c r="M120" s="51"/>
      <c r="N120" s="51"/>
      <c r="O120" s="51"/>
      <c r="P120" s="51"/>
      <c r="Q120" s="51"/>
      <c r="S120" s="39"/>
    </row>
    <row r="121">
      <c r="B121" s="51"/>
      <c r="C121" s="51"/>
      <c r="D121" s="51"/>
      <c r="E121" s="51"/>
      <c r="F121" s="51"/>
      <c r="G121" s="46"/>
      <c r="H121" s="46"/>
      <c r="I121" s="46"/>
      <c r="J121" s="39"/>
      <c r="K121" s="51"/>
      <c r="L121" s="51"/>
      <c r="M121" s="51"/>
      <c r="N121" s="51"/>
      <c r="O121" s="51"/>
      <c r="P121" s="51"/>
      <c r="Q121" s="51"/>
      <c r="S121" s="39"/>
    </row>
    <row r="122">
      <c r="B122" s="51"/>
      <c r="C122" s="51"/>
      <c r="D122" s="51"/>
      <c r="E122" s="51"/>
      <c r="F122" s="51"/>
      <c r="G122" s="51"/>
      <c r="H122" s="51"/>
      <c r="I122" s="51"/>
      <c r="J122" s="39"/>
      <c r="K122" s="51"/>
      <c r="L122" s="51"/>
      <c r="M122" s="51"/>
      <c r="N122" s="51"/>
      <c r="O122" s="51"/>
      <c r="P122" s="51"/>
      <c r="Q122" s="51"/>
      <c r="S122" s="39"/>
    </row>
    <row r="123">
      <c r="B123" s="51"/>
      <c r="C123" s="51"/>
      <c r="D123" s="51"/>
      <c r="E123" s="51"/>
      <c r="F123" s="51"/>
      <c r="G123" s="46"/>
      <c r="H123" s="46"/>
      <c r="I123" s="46"/>
      <c r="J123" s="39"/>
      <c r="K123" s="51"/>
      <c r="L123" s="51"/>
      <c r="M123" s="51"/>
      <c r="N123" s="51"/>
      <c r="O123" s="51"/>
      <c r="P123" s="51"/>
      <c r="Q123" s="51"/>
      <c r="S123" s="39"/>
    </row>
    <row r="124">
      <c r="B124" s="51"/>
      <c r="C124" s="51"/>
      <c r="D124" s="51"/>
      <c r="E124" s="51"/>
      <c r="F124" s="51"/>
      <c r="G124" s="46"/>
      <c r="H124" s="46"/>
      <c r="I124" s="46"/>
      <c r="J124" s="39"/>
      <c r="K124" s="51"/>
      <c r="L124" s="51"/>
      <c r="M124" s="51"/>
      <c r="N124" s="51"/>
      <c r="O124" s="51"/>
      <c r="P124" s="51"/>
      <c r="Q124" s="51"/>
      <c r="S124" s="39"/>
    </row>
    <row r="125">
      <c r="B125" s="51"/>
      <c r="C125" s="51"/>
      <c r="D125" s="51"/>
      <c r="E125" s="51"/>
      <c r="F125" s="51"/>
      <c r="G125" s="46"/>
      <c r="H125" s="46"/>
      <c r="I125" s="46"/>
      <c r="J125" s="39"/>
      <c r="K125" s="51"/>
      <c r="L125" s="51"/>
      <c r="M125" s="51"/>
      <c r="N125" s="51"/>
      <c r="O125" s="51"/>
      <c r="P125" s="51"/>
      <c r="Q125" s="51"/>
      <c r="S125" s="39"/>
    </row>
    <row r="126">
      <c r="B126" s="51"/>
      <c r="C126" s="51"/>
      <c r="D126" s="51"/>
      <c r="E126" s="51"/>
      <c r="F126" s="51"/>
      <c r="G126" s="46"/>
      <c r="H126" s="46"/>
      <c r="I126" s="46"/>
      <c r="J126" s="39"/>
      <c r="K126" s="51"/>
      <c r="L126" s="51"/>
      <c r="M126" s="51"/>
      <c r="N126" s="51"/>
      <c r="O126" s="51"/>
      <c r="P126" s="51"/>
      <c r="Q126" s="51"/>
      <c r="S126" s="39"/>
    </row>
    <row r="127">
      <c r="B127" s="51"/>
      <c r="C127" s="51"/>
      <c r="D127" s="51"/>
      <c r="E127" s="51"/>
      <c r="F127" s="51"/>
      <c r="G127" s="46"/>
      <c r="H127" s="46"/>
      <c r="I127" s="46"/>
      <c r="J127" s="39"/>
      <c r="K127" s="51"/>
      <c r="L127" s="51"/>
      <c r="M127" s="51"/>
      <c r="N127" s="51"/>
      <c r="O127" s="51"/>
      <c r="P127" s="51"/>
      <c r="Q127" s="51"/>
      <c r="S127" s="39"/>
    </row>
    <row r="128">
      <c r="B128" s="51"/>
      <c r="C128" s="51"/>
      <c r="D128" s="51"/>
      <c r="E128" s="51"/>
      <c r="F128" s="51"/>
      <c r="G128" s="46"/>
      <c r="H128" s="46"/>
      <c r="I128" s="46"/>
      <c r="J128" s="39"/>
      <c r="K128" s="51"/>
      <c r="L128" s="51"/>
      <c r="M128" s="51"/>
      <c r="N128" s="51"/>
      <c r="O128" s="51"/>
      <c r="P128" s="51"/>
      <c r="Q128" s="51"/>
      <c r="S128" s="39"/>
    </row>
    <row r="129">
      <c r="B129" s="51"/>
      <c r="C129" s="51"/>
      <c r="D129" s="51"/>
      <c r="E129" s="51"/>
      <c r="F129" s="51"/>
      <c r="G129" s="46"/>
      <c r="H129" s="46"/>
      <c r="I129" s="46"/>
      <c r="J129" s="39"/>
      <c r="K129" s="51"/>
      <c r="L129" s="51"/>
      <c r="M129" s="51"/>
      <c r="N129" s="51"/>
      <c r="O129" s="51"/>
      <c r="P129" s="51"/>
      <c r="Q129" s="51"/>
      <c r="S129" s="39"/>
    </row>
    <row r="130">
      <c r="B130" s="51"/>
      <c r="C130" s="51"/>
      <c r="D130" s="51"/>
      <c r="E130" s="51"/>
      <c r="F130" s="51"/>
      <c r="G130" s="46"/>
      <c r="H130" s="46"/>
      <c r="I130" s="46"/>
      <c r="J130" s="39"/>
      <c r="K130" s="51"/>
      <c r="L130" s="51"/>
      <c r="M130" s="51"/>
      <c r="N130" s="51"/>
      <c r="O130" s="51"/>
      <c r="P130" s="51"/>
      <c r="Q130" s="51"/>
      <c r="S130" s="39"/>
    </row>
    <row r="131">
      <c r="B131" s="51"/>
      <c r="C131" s="51"/>
      <c r="D131" s="51"/>
      <c r="E131" s="51"/>
      <c r="F131" s="51"/>
      <c r="G131" s="46"/>
      <c r="H131" s="46"/>
      <c r="I131" s="46"/>
      <c r="J131" s="39"/>
      <c r="K131" s="51"/>
      <c r="L131" s="51"/>
      <c r="M131" s="51"/>
      <c r="N131" s="51"/>
      <c r="O131" s="51"/>
      <c r="P131" s="51"/>
      <c r="Q131" s="51"/>
      <c r="S131" s="39"/>
    </row>
    <row r="132">
      <c r="B132" s="51"/>
      <c r="C132" s="51"/>
      <c r="D132" s="51"/>
      <c r="E132" s="51"/>
      <c r="F132" s="51"/>
      <c r="G132" s="46"/>
      <c r="H132" s="46"/>
      <c r="I132" s="46"/>
      <c r="J132" s="39"/>
      <c r="K132" s="51"/>
      <c r="L132" s="51"/>
      <c r="M132" s="51"/>
      <c r="N132" s="51"/>
      <c r="O132" s="51"/>
      <c r="P132" s="51"/>
      <c r="Q132" s="51"/>
      <c r="S132" s="39"/>
    </row>
    <row r="133">
      <c r="B133" s="51"/>
      <c r="C133" s="51"/>
      <c r="D133" s="51"/>
      <c r="E133" s="51"/>
      <c r="F133" s="51"/>
      <c r="G133" s="46"/>
      <c r="H133" s="46"/>
      <c r="I133" s="46"/>
      <c r="J133" s="39"/>
      <c r="K133" s="51"/>
      <c r="L133" s="51"/>
      <c r="M133" s="51"/>
      <c r="N133" s="51"/>
      <c r="O133" s="51"/>
      <c r="P133" s="51"/>
      <c r="Q133" s="51"/>
      <c r="S133" s="39"/>
    </row>
    <row r="134">
      <c r="B134" s="51"/>
      <c r="C134" s="51"/>
      <c r="D134" s="51"/>
      <c r="E134" s="51"/>
      <c r="F134" s="51"/>
      <c r="G134" s="46"/>
      <c r="H134" s="46"/>
      <c r="I134" s="46"/>
      <c r="J134" s="39"/>
      <c r="K134" s="51"/>
      <c r="L134" s="51"/>
      <c r="M134" s="51"/>
      <c r="N134" s="51"/>
      <c r="O134" s="51"/>
      <c r="P134" s="51"/>
      <c r="Q134" s="51"/>
      <c r="S134" s="39"/>
    </row>
    <row r="135">
      <c r="B135" s="51"/>
      <c r="C135" s="51"/>
      <c r="D135" s="51"/>
      <c r="E135" s="51"/>
      <c r="F135" s="51"/>
      <c r="G135" s="46"/>
      <c r="H135" s="46"/>
      <c r="I135" s="46"/>
      <c r="J135" s="39"/>
      <c r="K135" s="51"/>
      <c r="L135" s="51"/>
      <c r="M135" s="51"/>
      <c r="N135" s="51"/>
      <c r="O135" s="51"/>
      <c r="P135" s="51"/>
      <c r="Q135" s="51"/>
      <c r="S135" s="39"/>
    </row>
    <row r="136">
      <c r="B136" s="51"/>
      <c r="C136" s="51"/>
      <c r="D136" s="51"/>
      <c r="E136" s="51"/>
      <c r="F136" s="51"/>
      <c r="G136" s="46"/>
      <c r="H136" s="46"/>
      <c r="I136" s="46"/>
      <c r="J136" s="39"/>
      <c r="K136" s="51"/>
      <c r="L136" s="51"/>
      <c r="M136" s="51"/>
      <c r="N136" s="51"/>
      <c r="O136" s="51"/>
      <c r="P136" s="51"/>
      <c r="Q136" s="51"/>
      <c r="S136" s="39"/>
    </row>
    <row r="137">
      <c r="B137" s="51"/>
      <c r="C137" s="51"/>
      <c r="D137" s="51"/>
      <c r="E137" s="51"/>
      <c r="F137" s="51"/>
      <c r="G137" s="46"/>
      <c r="H137" s="46"/>
      <c r="I137" s="46"/>
      <c r="J137" s="39"/>
      <c r="K137" s="51"/>
      <c r="L137" s="51"/>
      <c r="M137" s="51"/>
      <c r="N137" s="51"/>
      <c r="O137" s="51"/>
      <c r="P137" s="51"/>
      <c r="Q137" s="51"/>
      <c r="S137" s="39"/>
    </row>
    <row r="138">
      <c r="B138" s="51"/>
      <c r="C138" s="51"/>
      <c r="D138" s="51"/>
      <c r="E138" s="51"/>
      <c r="F138" s="51"/>
      <c r="G138" s="46"/>
      <c r="H138" s="46"/>
      <c r="I138" s="46"/>
      <c r="J138" s="39"/>
      <c r="K138" s="51"/>
      <c r="L138" s="51"/>
      <c r="M138" s="51"/>
      <c r="N138" s="51"/>
      <c r="O138" s="51"/>
      <c r="P138" s="51"/>
      <c r="Q138" s="51"/>
      <c r="S138" s="39"/>
    </row>
    <row r="139">
      <c r="B139" s="51"/>
      <c r="C139" s="51"/>
      <c r="D139" s="51"/>
      <c r="E139" s="51"/>
      <c r="F139" s="51"/>
      <c r="G139" s="46"/>
      <c r="H139" s="46"/>
      <c r="I139" s="46"/>
      <c r="J139" s="39"/>
      <c r="K139" s="51"/>
      <c r="L139" s="51"/>
      <c r="M139" s="51"/>
      <c r="N139" s="51"/>
      <c r="O139" s="51"/>
      <c r="P139" s="51"/>
      <c r="Q139" s="51"/>
      <c r="S139" s="39"/>
    </row>
    <row r="140">
      <c r="B140" s="51"/>
      <c r="C140" s="51"/>
      <c r="D140" s="51"/>
      <c r="E140" s="51"/>
      <c r="F140" s="51"/>
      <c r="G140" s="46"/>
      <c r="H140" s="46"/>
      <c r="I140" s="46"/>
      <c r="J140" s="39"/>
      <c r="K140" s="51"/>
      <c r="L140" s="51"/>
      <c r="M140" s="51"/>
      <c r="N140" s="51"/>
      <c r="O140" s="51"/>
      <c r="P140" s="51"/>
      <c r="Q140" s="51"/>
      <c r="S140" s="39"/>
    </row>
    <row r="141">
      <c r="B141" s="51"/>
      <c r="C141" s="51"/>
      <c r="D141" s="51"/>
      <c r="E141" s="51"/>
      <c r="F141" s="51"/>
      <c r="G141" s="46"/>
      <c r="H141" s="46"/>
      <c r="I141" s="46"/>
      <c r="J141" s="39"/>
      <c r="K141" s="51"/>
      <c r="L141" s="51"/>
      <c r="M141" s="51"/>
      <c r="N141" s="51"/>
      <c r="O141" s="51"/>
      <c r="P141" s="51"/>
      <c r="Q141" s="51"/>
      <c r="S141" s="39"/>
    </row>
    <row r="142">
      <c r="B142" s="51"/>
      <c r="C142" s="51"/>
      <c r="D142" s="51"/>
      <c r="E142" s="51"/>
      <c r="F142" s="51"/>
      <c r="G142" s="46"/>
      <c r="H142" s="46"/>
      <c r="I142" s="46"/>
      <c r="J142" s="39"/>
      <c r="K142" s="51"/>
      <c r="L142" s="51"/>
      <c r="M142" s="51"/>
      <c r="N142" s="51"/>
      <c r="O142" s="51"/>
      <c r="P142" s="51"/>
      <c r="Q142" s="51"/>
      <c r="S142" s="39"/>
    </row>
    <row r="143">
      <c r="B143" s="51"/>
      <c r="C143" s="51"/>
      <c r="D143" s="51"/>
      <c r="E143" s="51"/>
      <c r="F143" s="51"/>
      <c r="G143" s="46"/>
      <c r="H143" s="46"/>
      <c r="I143" s="46"/>
      <c r="J143" s="39"/>
      <c r="K143" s="51"/>
      <c r="L143" s="51"/>
      <c r="M143" s="51"/>
      <c r="N143" s="51"/>
      <c r="O143" s="51"/>
      <c r="P143" s="51"/>
      <c r="Q143" s="51"/>
      <c r="S143" s="39"/>
    </row>
    <row r="144">
      <c r="B144" s="51"/>
      <c r="C144" s="51"/>
      <c r="D144" s="51"/>
      <c r="E144" s="51"/>
      <c r="F144" s="51"/>
      <c r="G144" s="46"/>
      <c r="H144" s="46"/>
      <c r="I144" s="46"/>
      <c r="J144" s="39"/>
      <c r="K144" s="51"/>
      <c r="L144" s="51"/>
      <c r="M144" s="51"/>
      <c r="N144" s="51"/>
      <c r="O144" s="51"/>
      <c r="P144" s="51"/>
      <c r="Q144" s="51"/>
      <c r="S144" s="39"/>
    </row>
    <row r="145">
      <c r="B145" s="51"/>
      <c r="C145" s="51"/>
      <c r="D145" s="51"/>
      <c r="E145" s="51"/>
      <c r="F145" s="51"/>
      <c r="G145" s="46"/>
      <c r="H145" s="46"/>
      <c r="I145" s="46"/>
      <c r="J145" s="39"/>
      <c r="K145" s="51"/>
      <c r="L145" s="51"/>
      <c r="M145" s="51"/>
      <c r="N145" s="51"/>
      <c r="O145" s="51"/>
      <c r="P145" s="51"/>
      <c r="Q145" s="51"/>
      <c r="S145" s="39"/>
    </row>
    <row r="146">
      <c r="B146" s="51"/>
      <c r="C146" s="51"/>
      <c r="D146" s="51"/>
      <c r="E146" s="51"/>
      <c r="F146" s="51"/>
      <c r="G146" s="46"/>
      <c r="H146" s="46"/>
      <c r="I146" s="46"/>
      <c r="J146" s="39"/>
      <c r="K146" s="51"/>
      <c r="L146" s="51"/>
      <c r="M146" s="51"/>
      <c r="N146" s="51"/>
      <c r="O146" s="51"/>
      <c r="P146" s="51"/>
      <c r="Q146" s="51"/>
      <c r="S146" s="39"/>
    </row>
    <row r="147">
      <c r="B147" s="51"/>
      <c r="C147" s="51"/>
      <c r="D147" s="51"/>
      <c r="E147" s="51"/>
      <c r="F147" s="51"/>
      <c r="G147" s="46"/>
      <c r="H147" s="46"/>
      <c r="I147" s="46"/>
      <c r="J147" s="39"/>
      <c r="K147" s="51"/>
      <c r="L147" s="51"/>
      <c r="M147" s="51"/>
      <c r="N147" s="51"/>
      <c r="O147" s="51"/>
      <c r="P147" s="51"/>
      <c r="Q147" s="51"/>
      <c r="S147" s="39"/>
    </row>
    <row r="148">
      <c r="B148" s="51"/>
      <c r="C148" s="51"/>
      <c r="D148" s="51"/>
      <c r="E148" s="51"/>
      <c r="F148" s="51"/>
      <c r="G148" s="46"/>
      <c r="H148" s="46"/>
      <c r="I148" s="46"/>
      <c r="J148" s="39"/>
      <c r="K148" s="51"/>
      <c r="L148" s="51"/>
      <c r="M148" s="51"/>
      <c r="N148" s="51"/>
      <c r="O148" s="51"/>
      <c r="P148" s="51"/>
      <c r="Q148" s="51"/>
      <c r="S148" s="39"/>
    </row>
    <row r="149">
      <c r="B149" s="51"/>
      <c r="C149" s="51"/>
      <c r="D149" s="51"/>
      <c r="E149" s="51"/>
      <c r="F149" s="51"/>
      <c r="G149" s="46"/>
      <c r="H149" s="46"/>
      <c r="I149" s="46"/>
      <c r="J149" s="39"/>
      <c r="K149" s="51"/>
      <c r="L149" s="51"/>
      <c r="M149" s="51"/>
      <c r="N149" s="51"/>
      <c r="O149" s="51"/>
      <c r="P149" s="51"/>
      <c r="Q149" s="51"/>
      <c r="S149" s="39"/>
    </row>
    <row r="150">
      <c r="B150" s="51"/>
      <c r="C150" s="51"/>
      <c r="D150" s="51"/>
      <c r="E150" s="51"/>
      <c r="F150" s="51"/>
      <c r="G150" s="46"/>
      <c r="H150" s="46"/>
      <c r="I150" s="46"/>
      <c r="J150" s="39"/>
      <c r="K150" s="51"/>
      <c r="L150" s="51"/>
      <c r="M150" s="51"/>
      <c r="N150" s="51"/>
      <c r="O150" s="51"/>
      <c r="P150" s="51"/>
      <c r="Q150" s="51"/>
      <c r="S150" s="39"/>
    </row>
    <row r="151">
      <c r="G151" s="88"/>
      <c r="H151" s="88"/>
      <c r="I151" s="88"/>
      <c r="J151" s="39"/>
      <c r="S151" s="39"/>
    </row>
    <row r="152">
      <c r="G152" s="88"/>
      <c r="H152" s="88"/>
      <c r="I152" s="88"/>
      <c r="J152" s="39"/>
      <c r="S152" s="39"/>
    </row>
    <row r="153">
      <c r="G153" s="88"/>
      <c r="H153" s="88"/>
      <c r="I153" s="88"/>
      <c r="J153" s="39"/>
      <c r="S153" s="39"/>
    </row>
    <row r="154">
      <c r="G154" s="88"/>
      <c r="H154" s="88"/>
      <c r="I154" s="88"/>
      <c r="J154" s="39"/>
      <c r="S154" s="39"/>
    </row>
    <row r="155">
      <c r="G155" s="88"/>
      <c r="H155" s="88"/>
      <c r="I155" s="88"/>
      <c r="J155" s="39"/>
      <c r="S155" s="39"/>
    </row>
    <row r="156">
      <c r="G156" s="88"/>
      <c r="H156" s="88"/>
      <c r="I156" s="88"/>
      <c r="J156" s="39"/>
      <c r="S156" s="39"/>
    </row>
    <row r="157">
      <c r="G157" s="88"/>
      <c r="H157" s="88"/>
      <c r="I157" s="88"/>
      <c r="J157" s="39"/>
      <c r="S157" s="39"/>
    </row>
    <row r="158">
      <c r="G158" s="88"/>
      <c r="H158" s="88"/>
      <c r="I158" s="88"/>
      <c r="J158" s="39"/>
      <c r="S158" s="39"/>
    </row>
    <row r="159">
      <c r="G159" s="88"/>
      <c r="H159" s="88"/>
      <c r="I159" s="88"/>
      <c r="J159" s="39"/>
      <c r="S159" s="39"/>
    </row>
    <row r="160">
      <c r="G160" s="88"/>
      <c r="H160" s="88"/>
      <c r="I160" s="88"/>
      <c r="J160" s="39"/>
      <c r="S160" s="39"/>
    </row>
    <row r="161">
      <c r="G161" s="88"/>
      <c r="H161" s="88"/>
      <c r="I161" s="88"/>
      <c r="J161" s="39"/>
      <c r="S161" s="39"/>
    </row>
    <row r="162">
      <c r="G162" s="88"/>
      <c r="H162" s="88"/>
      <c r="I162" s="88"/>
      <c r="J162" s="39"/>
      <c r="S162" s="39"/>
    </row>
    <row r="163">
      <c r="G163" s="88"/>
      <c r="H163" s="88"/>
      <c r="I163" s="88"/>
      <c r="J163" s="39"/>
      <c r="S163" s="39"/>
    </row>
    <row r="164">
      <c r="G164" s="88"/>
      <c r="H164" s="88"/>
      <c r="I164" s="88"/>
      <c r="J164" s="39"/>
      <c r="S164" s="39"/>
    </row>
    <row r="165">
      <c r="G165" s="88"/>
      <c r="H165" s="88"/>
      <c r="I165" s="88"/>
      <c r="J165" s="39"/>
      <c r="S165" s="39"/>
    </row>
    <row r="166">
      <c r="G166" s="88"/>
      <c r="H166" s="88"/>
      <c r="I166" s="88"/>
      <c r="J166" s="39"/>
      <c r="S166" s="39"/>
    </row>
    <row r="167">
      <c r="G167" s="88"/>
      <c r="H167" s="88"/>
      <c r="I167" s="88"/>
      <c r="J167" s="39"/>
      <c r="S167" s="39"/>
    </row>
    <row r="168">
      <c r="G168" s="88"/>
      <c r="H168" s="88"/>
      <c r="I168" s="88"/>
      <c r="J168" s="39"/>
      <c r="S168" s="39"/>
    </row>
    <row r="169">
      <c r="G169" s="88"/>
      <c r="H169" s="88"/>
      <c r="I169" s="88"/>
      <c r="J169" s="39"/>
      <c r="S169" s="39"/>
    </row>
    <row r="170">
      <c r="G170" s="88"/>
      <c r="H170" s="88"/>
      <c r="I170" s="88"/>
      <c r="J170" s="39"/>
      <c r="S170" s="39"/>
    </row>
    <row r="171">
      <c r="G171" s="88"/>
      <c r="H171" s="88"/>
      <c r="I171" s="88"/>
      <c r="J171" s="39"/>
      <c r="S171" s="39"/>
    </row>
    <row r="172">
      <c r="G172" s="88"/>
      <c r="H172" s="88"/>
      <c r="I172" s="88"/>
      <c r="J172" s="39"/>
      <c r="S172" s="39"/>
    </row>
    <row r="173">
      <c r="G173" s="88"/>
      <c r="H173" s="88"/>
      <c r="I173" s="88"/>
      <c r="J173" s="39"/>
      <c r="S173" s="39"/>
    </row>
    <row r="174">
      <c r="G174" s="88"/>
      <c r="H174" s="88"/>
      <c r="I174" s="88"/>
      <c r="J174" s="39"/>
      <c r="S174" s="39"/>
    </row>
    <row r="175">
      <c r="G175" s="88"/>
      <c r="H175" s="88"/>
      <c r="I175" s="88"/>
      <c r="J175" s="39"/>
      <c r="S175" s="39"/>
    </row>
    <row r="176">
      <c r="G176" s="88"/>
      <c r="H176" s="88"/>
      <c r="I176" s="88"/>
      <c r="J176" s="39"/>
      <c r="S176" s="39"/>
    </row>
    <row r="177">
      <c r="G177" s="88"/>
      <c r="H177" s="88"/>
      <c r="I177" s="88"/>
      <c r="J177" s="39"/>
      <c r="S177" s="39"/>
    </row>
    <row r="178">
      <c r="G178" s="88"/>
      <c r="H178" s="88"/>
      <c r="I178" s="88"/>
      <c r="J178" s="39"/>
      <c r="S178" s="39"/>
    </row>
    <row r="179">
      <c r="G179" s="88"/>
      <c r="H179" s="88"/>
      <c r="I179" s="88"/>
      <c r="J179" s="39"/>
      <c r="S179" s="39"/>
    </row>
    <row r="180">
      <c r="G180" s="88"/>
      <c r="H180" s="88"/>
      <c r="I180" s="88"/>
      <c r="J180" s="39"/>
      <c r="S180" s="39"/>
    </row>
    <row r="181">
      <c r="G181" s="88"/>
      <c r="H181" s="88"/>
      <c r="I181" s="88"/>
      <c r="J181" s="39"/>
      <c r="S181" s="39"/>
    </row>
    <row r="182">
      <c r="G182" s="88"/>
      <c r="H182" s="88"/>
      <c r="I182" s="88"/>
      <c r="J182" s="39"/>
      <c r="S182" s="39"/>
    </row>
    <row r="183">
      <c r="G183" s="88"/>
      <c r="H183" s="88"/>
      <c r="I183" s="88"/>
      <c r="J183" s="39"/>
      <c r="S183" s="39"/>
    </row>
    <row r="184">
      <c r="G184" s="88"/>
      <c r="H184" s="88"/>
      <c r="I184" s="88"/>
      <c r="J184" s="39"/>
      <c r="S184" s="39"/>
    </row>
    <row r="185">
      <c r="G185" s="88"/>
      <c r="H185" s="88"/>
      <c r="I185" s="88"/>
      <c r="J185" s="39"/>
      <c r="S185" s="39"/>
    </row>
    <row r="186">
      <c r="G186" s="88"/>
      <c r="H186" s="88"/>
      <c r="I186" s="88"/>
      <c r="J186" s="39"/>
      <c r="S186" s="39"/>
    </row>
    <row r="187">
      <c r="G187" s="88"/>
      <c r="H187" s="88"/>
      <c r="I187" s="88"/>
      <c r="J187" s="39"/>
      <c r="S187" s="39"/>
    </row>
    <row r="188">
      <c r="G188" s="88"/>
      <c r="H188" s="88"/>
      <c r="I188" s="88"/>
      <c r="J188" s="39"/>
      <c r="S188" s="39"/>
    </row>
    <row r="189">
      <c r="G189" s="88"/>
      <c r="H189" s="88"/>
      <c r="I189" s="88"/>
      <c r="J189" s="39"/>
      <c r="S189" s="39"/>
    </row>
    <row r="190">
      <c r="G190" s="88"/>
      <c r="H190" s="88"/>
      <c r="I190" s="88"/>
      <c r="J190" s="39"/>
      <c r="S190" s="39"/>
    </row>
    <row r="191">
      <c r="G191" s="88"/>
      <c r="H191" s="88"/>
      <c r="I191" s="88"/>
      <c r="J191" s="39"/>
      <c r="S191" s="39"/>
    </row>
    <row r="192">
      <c r="G192" s="88"/>
      <c r="H192" s="88"/>
      <c r="I192" s="88"/>
      <c r="J192" s="39"/>
      <c r="S192" s="39"/>
    </row>
    <row r="193">
      <c r="G193" s="88"/>
      <c r="H193" s="88"/>
      <c r="I193" s="88"/>
      <c r="J193" s="39"/>
      <c r="S193" s="39"/>
    </row>
    <row r="194">
      <c r="G194" s="88"/>
      <c r="H194" s="88"/>
      <c r="I194" s="88"/>
      <c r="J194" s="39"/>
      <c r="S194" s="39"/>
    </row>
    <row r="195">
      <c r="G195" s="88"/>
      <c r="H195" s="88"/>
      <c r="I195" s="88"/>
      <c r="J195" s="39"/>
      <c r="S195" s="39"/>
    </row>
    <row r="196">
      <c r="G196" s="88"/>
      <c r="H196" s="88"/>
      <c r="I196" s="88"/>
      <c r="J196" s="39"/>
      <c r="S196" s="39"/>
    </row>
    <row r="197">
      <c r="G197" s="88"/>
      <c r="H197" s="88"/>
      <c r="I197" s="88"/>
      <c r="J197" s="39"/>
      <c r="S197" s="39"/>
    </row>
    <row r="198">
      <c r="G198" s="88"/>
      <c r="H198" s="88"/>
      <c r="I198" s="88"/>
      <c r="J198" s="39"/>
      <c r="S198" s="39"/>
    </row>
    <row r="199">
      <c r="G199" s="88"/>
      <c r="H199" s="88"/>
      <c r="I199" s="88"/>
      <c r="J199" s="39"/>
      <c r="S199" s="39"/>
    </row>
    <row r="200">
      <c r="G200" s="88"/>
      <c r="H200" s="88"/>
      <c r="I200" s="88"/>
      <c r="J200" s="39"/>
      <c r="S200" s="39"/>
    </row>
    <row r="201">
      <c r="G201" s="88"/>
      <c r="H201" s="88"/>
      <c r="I201" s="88"/>
      <c r="J201" s="39"/>
      <c r="S201" s="39"/>
    </row>
    <row r="202">
      <c r="G202" s="88"/>
      <c r="H202" s="88"/>
      <c r="I202" s="88"/>
      <c r="J202" s="39"/>
      <c r="S202" s="39"/>
    </row>
    <row r="203">
      <c r="G203" s="88"/>
      <c r="H203" s="88"/>
      <c r="I203" s="88"/>
      <c r="J203" s="39"/>
      <c r="S203" s="39"/>
    </row>
    <row r="204">
      <c r="G204" s="88"/>
      <c r="H204" s="88"/>
      <c r="I204" s="88"/>
      <c r="J204" s="39"/>
      <c r="S204" s="39"/>
    </row>
    <row r="205">
      <c r="G205" s="88"/>
      <c r="H205" s="88"/>
      <c r="I205" s="88"/>
      <c r="J205" s="39"/>
      <c r="S205" s="39"/>
    </row>
    <row r="206">
      <c r="G206" s="88"/>
      <c r="H206" s="88"/>
      <c r="I206" s="88"/>
      <c r="J206" s="39"/>
      <c r="S206" s="39"/>
    </row>
    <row r="207">
      <c r="G207" s="88"/>
      <c r="H207" s="88"/>
      <c r="I207" s="88"/>
      <c r="J207" s="39"/>
      <c r="S207" s="39"/>
    </row>
    <row r="208">
      <c r="G208" s="88"/>
      <c r="H208" s="88"/>
      <c r="I208" s="88"/>
      <c r="J208" s="39"/>
      <c r="S208" s="39"/>
    </row>
    <row r="209">
      <c r="G209" s="88"/>
      <c r="H209" s="88"/>
      <c r="I209" s="88"/>
      <c r="J209" s="39"/>
      <c r="S209" s="39"/>
    </row>
    <row r="210">
      <c r="G210" s="88"/>
      <c r="H210" s="88"/>
      <c r="I210" s="88"/>
      <c r="J210" s="39"/>
      <c r="S210" s="39"/>
    </row>
    <row r="211">
      <c r="G211" s="88"/>
      <c r="H211" s="88"/>
      <c r="I211" s="88"/>
      <c r="J211" s="39"/>
      <c r="S211" s="39"/>
    </row>
    <row r="212">
      <c r="G212" s="88"/>
      <c r="H212" s="88"/>
      <c r="I212" s="88"/>
      <c r="J212" s="39"/>
      <c r="S212" s="39"/>
    </row>
    <row r="213">
      <c r="G213" s="88"/>
      <c r="H213" s="88"/>
      <c r="I213" s="88"/>
      <c r="J213" s="39"/>
      <c r="S213" s="39"/>
    </row>
    <row r="214">
      <c r="G214" s="88"/>
      <c r="H214" s="88"/>
      <c r="I214" s="88"/>
      <c r="J214" s="39"/>
      <c r="S214" s="39"/>
    </row>
    <row r="215">
      <c r="G215" s="88"/>
      <c r="H215" s="88"/>
      <c r="I215" s="88"/>
      <c r="J215" s="39"/>
      <c r="S215" s="39"/>
    </row>
    <row r="216">
      <c r="G216" s="88"/>
      <c r="H216" s="88"/>
      <c r="I216" s="88"/>
      <c r="J216" s="39"/>
      <c r="S216" s="39"/>
    </row>
    <row r="217">
      <c r="G217" s="88"/>
      <c r="H217" s="88"/>
      <c r="I217" s="88"/>
      <c r="J217" s="39"/>
      <c r="S217" s="39"/>
    </row>
    <row r="218">
      <c r="G218" s="88"/>
      <c r="H218" s="88"/>
      <c r="I218" s="88"/>
      <c r="J218" s="39"/>
      <c r="S218" s="39"/>
    </row>
    <row r="219">
      <c r="G219" s="88"/>
      <c r="H219" s="88"/>
      <c r="I219" s="88"/>
      <c r="J219" s="39"/>
      <c r="S219" s="39"/>
    </row>
    <row r="220">
      <c r="G220" s="88"/>
      <c r="H220" s="88"/>
      <c r="I220" s="88"/>
      <c r="J220" s="39"/>
      <c r="S220" s="39"/>
    </row>
    <row r="221">
      <c r="G221" s="88"/>
      <c r="H221" s="88"/>
      <c r="I221" s="88"/>
      <c r="J221" s="39"/>
      <c r="S221" s="39"/>
    </row>
    <row r="222">
      <c r="G222" s="88"/>
      <c r="H222" s="88"/>
      <c r="I222" s="88"/>
      <c r="J222" s="39"/>
      <c r="S222" s="39"/>
    </row>
    <row r="223">
      <c r="G223" s="88"/>
      <c r="H223" s="88"/>
      <c r="I223" s="88"/>
      <c r="J223" s="39"/>
      <c r="S223" s="39"/>
    </row>
    <row r="224">
      <c r="G224" s="88"/>
      <c r="H224" s="88"/>
      <c r="I224" s="88"/>
      <c r="J224" s="39"/>
      <c r="S224" s="39"/>
    </row>
    <row r="225">
      <c r="G225" s="88"/>
      <c r="H225" s="88"/>
      <c r="I225" s="88"/>
      <c r="J225" s="39"/>
      <c r="S225" s="39"/>
    </row>
    <row r="226">
      <c r="G226" s="88"/>
      <c r="H226" s="88"/>
      <c r="I226" s="88"/>
      <c r="J226" s="39"/>
      <c r="S226" s="39"/>
    </row>
    <row r="227">
      <c r="G227" s="88"/>
      <c r="H227" s="88"/>
      <c r="I227" s="88"/>
      <c r="J227" s="39"/>
      <c r="S227" s="39"/>
    </row>
    <row r="228">
      <c r="G228" s="88"/>
      <c r="H228" s="88"/>
      <c r="I228" s="88"/>
      <c r="J228" s="39"/>
      <c r="S228" s="39"/>
    </row>
    <row r="229">
      <c r="G229" s="88"/>
      <c r="H229" s="88"/>
      <c r="I229" s="88"/>
      <c r="J229" s="39"/>
      <c r="S229" s="39"/>
    </row>
    <row r="230">
      <c r="G230" s="88"/>
      <c r="H230" s="88"/>
      <c r="I230" s="88"/>
      <c r="J230" s="39"/>
      <c r="S230" s="39"/>
    </row>
    <row r="231">
      <c r="G231" s="88"/>
      <c r="H231" s="88"/>
      <c r="I231" s="88"/>
      <c r="J231" s="39"/>
      <c r="S231" s="39"/>
    </row>
    <row r="232">
      <c r="G232" s="88"/>
      <c r="H232" s="88"/>
      <c r="I232" s="88"/>
      <c r="J232" s="39"/>
      <c r="S232" s="39"/>
    </row>
    <row r="233">
      <c r="G233" s="88"/>
      <c r="H233" s="88"/>
      <c r="I233" s="88"/>
      <c r="J233" s="39"/>
      <c r="S233" s="39"/>
    </row>
    <row r="234">
      <c r="G234" s="88"/>
      <c r="H234" s="88"/>
      <c r="I234" s="88"/>
      <c r="J234" s="39"/>
      <c r="S234" s="39"/>
    </row>
    <row r="235">
      <c r="G235" s="88"/>
      <c r="H235" s="88"/>
      <c r="I235" s="88"/>
      <c r="J235" s="39"/>
      <c r="S235" s="39"/>
    </row>
    <row r="236">
      <c r="G236" s="88"/>
      <c r="H236" s="88"/>
      <c r="I236" s="88"/>
      <c r="J236" s="39"/>
      <c r="S236" s="39"/>
    </row>
    <row r="237">
      <c r="G237" s="88"/>
      <c r="H237" s="88"/>
      <c r="I237" s="88"/>
      <c r="J237" s="39"/>
      <c r="S237" s="39"/>
    </row>
    <row r="238">
      <c r="G238" s="88"/>
      <c r="H238" s="88"/>
      <c r="I238" s="88"/>
      <c r="J238" s="39"/>
      <c r="S238" s="39"/>
    </row>
    <row r="239">
      <c r="G239" s="88"/>
      <c r="H239" s="88"/>
      <c r="I239" s="88"/>
      <c r="J239" s="39"/>
      <c r="S239" s="39"/>
    </row>
    <row r="240">
      <c r="G240" s="88"/>
      <c r="H240" s="88"/>
      <c r="I240" s="88"/>
      <c r="J240" s="39"/>
      <c r="S240" s="39"/>
    </row>
    <row r="241">
      <c r="G241" s="88"/>
      <c r="H241" s="88"/>
      <c r="I241" s="88"/>
      <c r="J241" s="39"/>
      <c r="S241" s="39"/>
    </row>
    <row r="242">
      <c r="G242" s="88"/>
      <c r="H242" s="88"/>
      <c r="I242" s="88"/>
      <c r="J242" s="39"/>
      <c r="S242" s="39"/>
    </row>
    <row r="243">
      <c r="G243" s="88"/>
      <c r="H243" s="88"/>
      <c r="I243" s="88"/>
      <c r="J243" s="39"/>
      <c r="S243" s="39"/>
    </row>
    <row r="244">
      <c r="G244" s="88"/>
      <c r="H244" s="88"/>
      <c r="I244" s="88"/>
      <c r="J244" s="39"/>
      <c r="S244" s="39"/>
    </row>
    <row r="245">
      <c r="G245" s="88"/>
      <c r="H245" s="88"/>
      <c r="I245" s="88"/>
      <c r="J245" s="39"/>
      <c r="S245" s="39"/>
    </row>
    <row r="246">
      <c r="G246" s="88"/>
      <c r="H246" s="88"/>
      <c r="I246" s="88"/>
      <c r="J246" s="39"/>
      <c r="S246" s="39"/>
    </row>
    <row r="247">
      <c r="G247" s="88"/>
      <c r="H247" s="88"/>
      <c r="I247" s="88"/>
      <c r="J247" s="39"/>
      <c r="S247" s="39"/>
    </row>
    <row r="248">
      <c r="G248" s="88"/>
      <c r="H248" s="88"/>
      <c r="I248" s="88"/>
      <c r="J248" s="39"/>
      <c r="S248" s="39"/>
    </row>
    <row r="249">
      <c r="G249" s="88"/>
      <c r="H249" s="88"/>
      <c r="I249" s="88"/>
      <c r="J249" s="39"/>
      <c r="S249" s="39"/>
    </row>
    <row r="250">
      <c r="G250" s="88"/>
      <c r="H250" s="88"/>
      <c r="I250" s="88"/>
      <c r="J250" s="39"/>
      <c r="S250" s="39"/>
    </row>
    <row r="251">
      <c r="G251" s="88"/>
      <c r="H251" s="88"/>
      <c r="I251" s="88"/>
      <c r="J251" s="39"/>
      <c r="S251" s="39"/>
    </row>
    <row r="252">
      <c r="G252" s="88"/>
      <c r="H252" s="88"/>
      <c r="I252" s="88"/>
      <c r="J252" s="39"/>
      <c r="S252" s="39"/>
    </row>
    <row r="253">
      <c r="G253" s="88"/>
      <c r="H253" s="88"/>
      <c r="I253" s="88"/>
      <c r="J253" s="39"/>
      <c r="S253" s="39"/>
    </row>
    <row r="254">
      <c r="G254" s="88"/>
      <c r="H254" s="88"/>
      <c r="I254" s="88"/>
      <c r="J254" s="39"/>
      <c r="S254" s="39"/>
    </row>
    <row r="255">
      <c r="G255" s="88"/>
      <c r="H255" s="88"/>
      <c r="I255" s="88"/>
      <c r="J255" s="39"/>
      <c r="S255" s="39"/>
    </row>
    <row r="256">
      <c r="G256" s="88"/>
      <c r="H256" s="88"/>
      <c r="I256" s="88"/>
      <c r="J256" s="39"/>
      <c r="S256" s="39"/>
    </row>
    <row r="257">
      <c r="G257" s="88"/>
      <c r="H257" s="88"/>
      <c r="I257" s="88"/>
      <c r="J257" s="39"/>
      <c r="S257" s="39"/>
    </row>
    <row r="258">
      <c r="G258" s="88"/>
      <c r="H258" s="88"/>
      <c r="I258" s="88"/>
      <c r="J258" s="39"/>
      <c r="S258" s="39"/>
    </row>
    <row r="259">
      <c r="G259" s="88"/>
      <c r="H259" s="88"/>
      <c r="I259" s="88"/>
      <c r="J259" s="39"/>
      <c r="S259" s="39"/>
    </row>
    <row r="260">
      <c r="G260" s="88"/>
      <c r="H260" s="88"/>
      <c r="I260" s="88"/>
      <c r="J260" s="39"/>
      <c r="S260" s="39"/>
    </row>
    <row r="261">
      <c r="G261" s="88"/>
      <c r="H261" s="88"/>
      <c r="I261" s="88"/>
      <c r="J261" s="39"/>
      <c r="S261" s="39"/>
    </row>
    <row r="262">
      <c r="G262" s="88"/>
      <c r="H262" s="88"/>
      <c r="I262" s="88"/>
      <c r="J262" s="39"/>
      <c r="S262" s="39"/>
    </row>
    <row r="263">
      <c r="G263" s="88"/>
      <c r="H263" s="88"/>
      <c r="I263" s="88"/>
      <c r="J263" s="39"/>
      <c r="S263" s="39"/>
    </row>
    <row r="264">
      <c r="G264" s="88"/>
      <c r="H264" s="88"/>
      <c r="I264" s="88"/>
      <c r="J264" s="39"/>
      <c r="S264" s="39"/>
    </row>
    <row r="265">
      <c r="G265" s="88"/>
      <c r="H265" s="88"/>
      <c r="I265" s="88"/>
      <c r="J265" s="39"/>
      <c r="S265" s="39"/>
    </row>
    <row r="266">
      <c r="G266" s="88"/>
      <c r="H266" s="88"/>
      <c r="I266" s="88"/>
      <c r="J266" s="39"/>
      <c r="S266" s="39"/>
    </row>
    <row r="267">
      <c r="G267" s="88"/>
      <c r="H267" s="88"/>
      <c r="I267" s="88"/>
      <c r="J267" s="39"/>
      <c r="S267" s="39"/>
    </row>
    <row r="268">
      <c r="G268" s="88"/>
      <c r="H268" s="88"/>
      <c r="I268" s="88"/>
      <c r="J268" s="39"/>
      <c r="S268" s="39"/>
    </row>
    <row r="269">
      <c r="G269" s="88"/>
      <c r="H269" s="88"/>
      <c r="I269" s="88"/>
      <c r="J269" s="39"/>
      <c r="S269" s="39"/>
    </row>
    <row r="270">
      <c r="G270" s="88"/>
      <c r="H270" s="88"/>
      <c r="I270" s="88"/>
      <c r="J270" s="39"/>
      <c r="S270" s="39"/>
    </row>
    <row r="271">
      <c r="G271" s="88"/>
      <c r="H271" s="88"/>
      <c r="I271" s="88"/>
      <c r="J271" s="39"/>
      <c r="S271" s="39"/>
    </row>
    <row r="272">
      <c r="G272" s="88"/>
      <c r="H272" s="88"/>
      <c r="I272" s="88"/>
      <c r="J272" s="39"/>
      <c r="S272" s="39"/>
    </row>
    <row r="273">
      <c r="G273" s="88"/>
      <c r="H273" s="88"/>
      <c r="I273" s="88"/>
      <c r="J273" s="39"/>
      <c r="S273" s="39"/>
    </row>
    <row r="274">
      <c r="G274" s="88"/>
      <c r="H274" s="88"/>
      <c r="I274" s="88"/>
      <c r="J274" s="39"/>
      <c r="S274" s="39"/>
    </row>
    <row r="275">
      <c r="G275" s="88"/>
      <c r="H275" s="88"/>
      <c r="I275" s="88"/>
      <c r="J275" s="39"/>
      <c r="S275" s="39"/>
    </row>
    <row r="276">
      <c r="G276" s="88"/>
      <c r="H276" s="88"/>
      <c r="I276" s="88"/>
      <c r="J276" s="39"/>
      <c r="S276" s="39"/>
    </row>
    <row r="277">
      <c r="G277" s="88"/>
      <c r="H277" s="88"/>
      <c r="I277" s="88"/>
      <c r="J277" s="39"/>
      <c r="S277" s="39"/>
    </row>
    <row r="278">
      <c r="G278" s="88"/>
      <c r="H278" s="88"/>
      <c r="I278" s="88"/>
      <c r="J278" s="39"/>
      <c r="S278" s="39"/>
    </row>
    <row r="279">
      <c r="G279" s="88"/>
      <c r="H279" s="88"/>
      <c r="I279" s="88"/>
      <c r="J279" s="39"/>
      <c r="S279" s="39"/>
    </row>
    <row r="280">
      <c r="G280" s="88"/>
      <c r="H280" s="88"/>
      <c r="I280" s="88"/>
      <c r="J280" s="39"/>
      <c r="S280" s="39"/>
    </row>
    <row r="281">
      <c r="G281" s="88"/>
      <c r="H281" s="88"/>
      <c r="I281" s="88"/>
      <c r="J281" s="39"/>
      <c r="S281" s="39"/>
    </row>
    <row r="282">
      <c r="G282" s="88"/>
      <c r="H282" s="88"/>
      <c r="I282" s="88"/>
      <c r="J282" s="39"/>
      <c r="S282" s="39"/>
    </row>
    <row r="283">
      <c r="G283" s="88"/>
      <c r="H283" s="88"/>
      <c r="I283" s="88"/>
      <c r="J283" s="39"/>
      <c r="S283" s="39"/>
    </row>
    <row r="284">
      <c r="G284" s="88"/>
      <c r="H284" s="88"/>
      <c r="I284" s="88"/>
      <c r="J284" s="39"/>
      <c r="S284" s="39"/>
    </row>
    <row r="285">
      <c r="G285" s="88"/>
      <c r="H285" s="88"/>
      <c r="I285" s="88"/>
      <c r="J285" s="39"/>
      <c r="S285" s="39"/>
    </row>
    <row r="286">
      <c r="G286" s="88"/>
      <c r="H286" s="88"/>
      <c r="I286" s="88"/>
      <c r="J286" s="39"/>
      <c r="S286" s="39"/>
    </row>
    <row r="287">
      <c r="G287" s="88"/>
      <c r="H287" s="88"/>
      <c r="I287" s="88"/>
      <c r="J287" s="39"/>
      <c r="S287" s="39"/>
    </row>
    <row r="288">
      <c r="G288" s="88"/>
      <c r="H288" s="88"/>
      <c r="I288" s="88"/>
      <c r="J288" s="39"/>
      <c r="S288" s="39"/>
    </row>
    <row r="289">
      <c r="G289" s="88"/>
      <c r="H289" s="88"/>
      <c r="I289" s="88"/>
      <c r="J289" s="39"/>
      <c r="S289" s="39"/>
    </row>
    <row r="290">
      <c r="G290" s="88"/>
      <c r="H290" s="88"/>
      <c r="I290" s="88"/>
      <c r="J290" s="39"/>
      <c r="S290" s="39"/>
    </row>
    <row r="291">
      <c r="G291" s="88"/>
      <c r="H291" s="88"/>
      <c r="I291" s="88"/>
      <c r="J291" s="39"/>
      <c r="S291" s="39"/>
    </row>
    <row r="292">
      <c r="G292" s="88"/>
      <c r="H292" s="88"/>
      <c r="I292" s="88"/>
      <c r="J292" s="39"/>
      <c r="S292" s="39"/>
    </row>
    <row r="293">
      <c r="G293" s="88"/>
      <c r="H293" s="88"/>
      <c r="I293" s="88"/>
      <c r="J293" s="39"/>
      <c r="S293" s="39"/>
    </row>
    <row r="294">
      <c r="G294" s="88"/>
      <c r="H294" s="88"/>
      <c r="I294" s="88"/>
      <c r="J294" s="39"/>
      <c r="S294" s="39"/>
    </row>
    <row r="295">
      <c r="G295" s="88"/>
      <c r="H295" s="88"/>
      <c r="I295" s="88"/>
      <c r="J295" s="39"/>
      <c r="S295" s="39"/>
    </row>
    <row r="296">
      <c r="G296" s="88"/>
      <c r="H296" s="88"/>
      <c r="I296" s="88"/>
      <c r="J296" s="39"/>
      <c r="S296" s="39"/>
    </row>
    <row r="297">
      <c r="G297" s="88"/>
      <c r="H297" s="88"/>
      <c r="I297" s="88"/>
      <c r="J297" s="39"/>
      <c r="S297" s="39"/>
    </row>
    <row r="298">
      <c r="G298" s="88"/>
      <c r="H298" s="88"/>
      <c r="I298" s="88"/>
      <c r="J298" s="39"/>
      <c r="S298" s="39"/>
    </row>
    <row r="299">
      <c r="G299" s="88"/>
      <c r="H299" s="88"/>
      <c r="I299" s="88"/>
      <c r="J299" s="39"/>
      <c r="S299" s="39"/>
    </row>
    <row r="300">
      <c r="G300" s="88"/>
      <c r="H300" s="88"/>
      <c r="I300" s="88"/>
      <c r="J300" s="39"/>
      <c r="S300" s="39"/>
    </row>
    <row r="301">
      <c r="G301" s="88"/>
      <c r="H301" s="88"/>
      <c r="I301" s="88"/>
      <c r="J301" s="39"/>
      <c r="S301" s="39"/>
    </row>
    <row r="302">
      <c r="G302" s="88"/>
      <c r="H302" s="88"/>
      <c r="I302" s="88"/>
      <c r="J302" s="39"/>
      <c r="S302" s="39"/>
    </row>
    <row r="303">
      <c r="G303" s="88"/>
      <c r="H303" s="88"/>
      <c r="I303" s="88"/>
      <c r="J303" s="39"/>
      <c r="S303" s="39"/>
    </row>
    <row r="304">
      <c r="G304" s="88"/>
      <c r="H304" s="88"/>
      <c r="I304" s="88"/>
      <c r="J304" s="39"/>
      <c r="S304" s="39"/>
    </row>
    <row r="305">
      <c r="G305" s="88"/>
      <c r="H305" s="88"/>
      <c r="I305" s="88"/>
      <c r="J305" s="39"/>
      <c r="S305" s="39"/>
    </row>
    <row r="306">
      <c r="G306" s="88"/>
      <c r="H306" s="88"/>
      <c r="I306" s="88"/>
      <c r="J306" s="39"/>
      <c r="S306" s="39"/>
    </row>
    <row r="307">
      <c r="G307" s="88"/>
      <c r="H307" s="88"/>
      <c r="I307" s="88"/>
      <c r="J307" s="39"/>
      <c r="S307" s="39"/>
    </row>
    <row r="308">
      <c r="G308" s="88"/>
      <c r="H308" s="88"/>
      <c r="I308" s="88"/>
      <c r="J308" s="39"/>
      <c r="S308" s="39"/>
    </row>
    <row r="309">
      <c r="G309" s="88"/>
      <c r="H309" s="88"/>
      <c r="I309" s="88"/>
      <c r="J309" s="39"/>
      <c r="S309" s="39"/>
    </row>
    <row r="310">
      <c r="G310" s="88"/>
      <c r="H310" s="88"/>
      <c r="I310" s="88"/>
      <c r="J310" s="39"/>
      <c r="S310" s="39"/>
    </row>
    <row r="311">
      <c r="G311" s="88"/>
      <c r="H311" s="88"/>
      <c r="I311" s="88"/>
      <c r="J311" s="39"/>
      <c r="S311" s="39"/>
    </row>
    <row r="312">
      <c r="G312" s="88"/>
      <c r="H312" s="88"/>
      <c r="I312" s="88"/>
      <c r="J312" s="39"/>
      <c r="S312" s="39"/>
    </row>
    <row r="313">
      <c r="G313" s="88"/>
      <c r="H313" s="88"/>
      <c r="I313" s="88"/>
      <c r="J313" s="39"/>
      <c r="S313" s="39"/>
    </row>
    <row r="314">
      <c r="G314" s="88"/>
      <c r="H314" s="88"/>
      <c r="I314" s="88"/>
      <c r="J314" s="39"/>
      <c r="S314" s="39"/>
    </row>
    <row r="315">
      <c r="G315" s="88"/>
      <c r="H315" s="88"/>
      <c r="I315" s="88"/>
      <c r="J315" s="39"/>
      <c r="S315" s="39"/>
    </row>
    <row r="316">
      <c r="G316" s="88"/>
      <c r="H316" s="88"/>
      <c r="I316" s="88"/>
      <c r="J316" s="39"/>
      <c r="S316" s="39"/>
    </row>
    <row r="317">
      <c r="G317" s="88"/>
      <c r="H317" s="88"/>
      <c r="I317" s="88"/>
      <c r="J317" s="39"/>
      <c r="S317" s="39"/>
    </row>
    <row r="318">
      <c r="G318" s="88"/>
      <c r="H318" s="88"/>
      <c r="I318" s="88"/>
      <c r="J318" s="39"/>
      <c r="S318" s="39"/>
    </row>
    <row r="319">
      <c r="G319" s="88"/>
      <c r="H319" s="88"/>
      <c r="I319" s="88"/>
      <c r="J319" s="39"/>
      <c r="S319" s="39"/>
    </row>
    <row r="320">
      <c r="G320" s="88"/>
      <c r="H320" s="88"/>
      <c r="I320" s="88"/>
      <c r="J320" s="39"/>
      <c r="S320" s="39"/>
    </row>
    <row r="321">
      <c r="G321" s="88"/>
      <c r="H321" s="88"/>
      <c r="I321" s="88"/>
      <c r="J321" s="39"/>
      <c r="S321" s="39"/>
    </row>
    <row r="322">
      <c r="G322" s="88"/>
      <c r="H322" s="88"/>
      <c r="I322" s="88"/>
      <c r="J322" s="39"/>
      <c r="S322" s="39"/>
    </row>
    <row r="323">
      <c r="G323" s="88"/>
      <c r="H323" s="88"/>
      <c r="I323" s="88"/>
      <c r="J323" s="39"/>
      <c r="S323" s="39"/>
    </row>
    <row r="324">
      <c r="G324" s="88"/>
      <c r="H324" s="88"/>
      <c r="I324" s="88"/>
      <c r="J324" s="39"/>
      <c r="S324" s="39"/>
    </row>
    <row r="325">
      <c r="G325" s="88"/>
      <c r="H325" s="88"/>
      <c r="I325" s="88"/>
      <c r="J325" s="39"/>
      <c r="S325" s="39"/>
    </row>
    <row r="326">
      <c r="G326" s="88"/>
      <c r="H326" s="88"/>
      <c r="I326" s="88"/>
      <c r="J326" s="39"/>
      <c r="S326" s="39"/>
    </row>
    <row r="327">
      <c r="G327" s="88"/>
      <c r="H327" s="88"/>
      <c r="I327" s="88"/>
      <c r="J327" s="39"/>
      <c r="S327" s="39"/>
    </row>
    <row r="328">
      <c r="G328" s="88"/>
      <c r="H328" s="88"/>
      <c r="I328" s="88"/>
      <c r="J328" s="39"/>
      <c r="S328" s="39"/>
    </row>
    <row r="329">
      <c r="G329" s="88"/>
      <c r="H329" s="88"/>
      <c r="I329" s="88"/>
      <c r="J329" s="39"/>
      <c r="S329" s="39"/>
    </row>
    <row r="330">
      <c r="G330" s="88"/>
      <c r="H330" s="88"/>
      <c r="I330" s="88"/>
      <c r="J330" s="39"/>
      <c r="S330" s="39"/>
    </row>
    <row r="331">
      <c r="G331" s="88"/>
      <c r="H331" s="88"/>
      <c r="I331" s="88"/>
      <c r="J331" s="39"/>
      <c r="S331" s="39"/>
    </row>
    <row r="332">
      <c r="G332" s="88"/>
      <c r="H332" s="88"/>
      <c r="I332" s="88"/>
      <c r="J332" s="39"/>
      <c r="S332" s="39"/>
    </row>
    <row r="333">
      <c r="G333" s="88"/>
      <c r="H333" s="88"/>
      <c r="I333" s="88"/>
      <c r="J333" s="39"/>
      <c r="S333" s="39"/>
    </row>
    <row r="334">
      <c r="G334" s="88"/>
      <c r="H334" s="88"/>
      <c r="I334" s="88"/>
      <c r="J334" s="39"/>
      <c r="S334" s="39"/>
    </row>
    <row r="335">
      <c r="G335" s="88"/>
      <c r="H335" s="88"/>
      <c r="I335" s="88"/>
      <c r="J335" s="39"/>
      <c r="S335" s="39"/>
    </row>
    <row r="336">
      <c r="G336" s="88"/>
      <c r="H336" s="88"/>
      <c r="I336" s="88"/>
      <c r="J336" s="39"/>
      <c r="S336" s="39"/>
    </row>
    <row r="337">
      <c r="G337" s="88"/>
      <c r="H337" s="88"/>
      <c r="I337" s="88"/>
      <c r="J337" s="39"/>
      <c r="S337" s="39"/>
    </row>
    <row r="338">
      <c r="G338" s="88"/>
      <c r="H338" s="88"/>
      <c r="I338" s="88"/>
      <c r="J338" s="39"/>
      <c r="S338" s="39"/>
    </row>
    <row r="339">
      <c r="G339" s="88"/>
      <c r="H339" s="88"/>
      <c r="I339" s="88"/>
      <c r="J339" s="39"/>
      <c r="S339" s="39"/>
    </row>
    <row r="340">
      <c r="G340" s="88"/>
      <c r="H340" s="88"/>
      <c r="I340" s="88"/>
      <c r="J340" s="39"/>
      <c r="S340" s="39"/>
    </row>
    <row r="341">
      <c r="G341" s="88"/>
      <c r="H341" s="88"/>
      <c r="I341" s="88"/>
      <c r="J341" s="39"/>
      <c r="S341" s="39"/>
    </row>
    <row r="342">
      <c r="G342" s="88"/>
      <c r="H342" s="88"/>
      <c r="I342" s="88"/>
      <c r="J342" s="39"/>
      <c r="S342" s="39"/>
    </row>
    <row r="343">
      <c r="G343" s="88"/>
      <c r="H343" s="88"/>
      <c r="I343" s="88"/>
      <c r="J343" s="39"/>
      <c r="S343" s="39"/>
    </row>
    <row r="344">
      <c r="G344" s="88"/>
      <c r="H344" s="88"/>
      <c r="I344" s="88"/>
      <c r="J344" s="39"/>
      <c r="S344" s="39"/>
    </row>
    <row r="345">
      <c r="G345" s="88"/>
      <c r="H345" s="88"/>
      <c r="I345" s="88"/>
      <c r="J345" s="39"/>
      <c r="S345" s="39"/>
    </row>
    <row r="346">
      <c r="G346" s="88"/>
      <c r="H346" s="88"/>
      <c r="I346" s="88"/>
      <c r="J346" s="39"/>
      <c r="S346" s="39"/>
    </row>
    <row r="347">
      <c r="G347" s="88"/>
      <c r="H347" s="88"/>
      <c r="I347" s="88"/>
      <c r="J347" s="39"/>
      <c r="S347" s="39"/>
    </row>
    <row r="348">
      <c r="G348" s="88"/>
      <c r="H348" s="88"/>
      <c r="I348" s="88"/>
      <c r="J348" s="39"/>
      <c r="S348" s="39"/>
    </row>
    <row r="349">
      <c r="G349" s="88"/>
      <c r="H349" s="88"/>
      <c r="I349" s="88"/>
      <c r="J349" s="39"/>
      <c r="S349" s="39"/>
    </row>
    <row r="350">
      <c r="G350" s="88"/>
      <c r="H350" s="88"/>
      <c r="I350" s="88"/>
      <c r="J350" s="39"/>
      <c r="S350" s="39"/>
    </row>
    <row r="351">
      <c r="G351" s="88"/>
      <c r="H351" s="88"/>
      <c r="I351" s="88"/>
      <c r="J351" s="39"/>
      <c r="S351" s="39"/>
    </row>
    <row r="352">
      <c r="G352" s="88"/>
      <c r="H352" s="88"/>
      <c r="I352" s="88"/>
      <c r="J352" s="39"/>
      <c r="S352" s="39"/>
    </row>
    <row r="353">
      <c r="G353" s="88"/>
      <c r="H353" s="88"/>
      <c r="I353" s="88"/>
      <c r="J353" s="39"/>
      <c r="S353" s="39"/>
    </row>
    <row r="354">
      <c r="G354" s="88"/>
      <c r="H354" s="88"/>
      <c r="I354" s="88"/>
      <c r="J354" s="39"/>
      <c r="S354" s="39"/>
    </row>
    <row r="355">
      <c r="G355" s="88"/>
      <c r="H355" s="88"/>
      <c r="I355" s="88"/>
      <c r="J355" s="39"/>
      <c r="S355" s="39"/>
    </row>
    <row r="356">
      <c r="G356" s="88"/>
      <c r="H356" s="88"/>
      <c r="I356" s="88"/>
      <c r="J356" s="39"/>
      <c r="S356" s="39"/>
    </row>
    <row r="357">
      <c r="G357" s="88"/>
      <c r="H357" s="88"/>
      <c r="I357" s="88"/>
      <c r="J357" s="39"/>
      <c r="S357" s="39"/>
    </row>
    <row r="358">
      <c r="G358" s="88"/>
      <c r="H358" s="88"/>
      <c r="I358" s="88"/>
      <c r="J358" s="39"/>
      <c r="S358" s="39"/>
    </row>
    <row r="359">
      <c r="G359" s="88"/>
      <c r="H359" s="88"/>
      <c r="I359" s="88"/>
      <c r="J359" s="39"/>
      <c r="S359" s="39"/>
    </row>
    <row r="360">
      <c r="G360" s="88"/>
      <c r="H360" s="88"/>
      <c r="I360" s="88"/>
      <c r="J360" s="39"/>
      <c r="S360" s="39"/>
    </row>
    <row r="361">
      <c r="G361" s="88"/>
      <c r="H361" s="88"/>
      <c r="I361" s="88"/>
      <c r="J361" s="39"/>
      <c r="S361" s="39"/>
    </row>
    <row r="362">
      <c r="G362" s="88"/>
      <c r="H362" s="88"/>
      <c r="I362" s="88"/>
      <c r="J362" s="39"/>
      <c r="S362" s="39"/>
    </row>
    <row r="363">
      <c r="G363" s="88"/>
      <c r="H363" s="88"/>
      <c r="I363" s="88"/>
      <c r="J363" s="39"/>
      <c r="S363" s="39"/>
    </row>
    <row r="364">
      <c r="G364" s="88"/>
      <c r="H364" s="88"/>
      <c r="I364" s="88"/>
      <c r="J364" s="39"/>
      <c r="S364" s="39"/>
    </row>
    <row r="365">
      <c r="G365" s="88"/>
      <c r="H365" s="88"/>
      <c r="I365" s="88"/>
      <c r="J365" s="39"/>
      <c r="S365" s="39"/>
    </row>
    <row r="366">
      <c r="G366" s="88"/>
      <c r="H366" s="88"/>
      <c r="I366" s="88"/>
      <c r="J366" s="39"/>
      <c r="S366" s="39"/>
    </row>
    <row r="367">
      <c r="G367" s="88"/>
      <c r="H367" s="88"/>
      <c r="I367" s="88"/>
      <c r="J367" s="39"/>
      <c r="S367" s="39"/>
    </row>
    <row r="368">
      <c r="G368" s="88"/>
      <c r="H368" s="88"/>
      <c r="I368" s="88"/>
      <c r="J368" s="39"/>
      <c r="S368" s="39"/>
    </row>
    <row r="369">
      <c r="G369" s="88"/>
      <c r="H369" s="88"/>
      <c r="I369" s="88"/>
      <c r="J369" s="39"/>
      <c r="S369" s="39"/>
    </row>
    <row r="370">
      <c r="G370" s="88"/>
      <c r="H370" s="88"/>
      <c r="I370" s="88"/>
      <c r="J370" s="39"/>
      <c r="S370" s="39"/>
    </row>
    <row r="371">
      <c r="G371" s="88"/>
      <c r="H371" s="88"/>
      <c r="I371" s="88"/>
      <c r="J371" s="39"/>
      <c r="S371" s="39"/>
    </row>
    <row r="372">
      <c r="G372" s="88"/>
      <c r="H372" s="88"/>
      <c r="I372" s="88"/>
      <c r="J372" s="39"/>
      <c r="S372" s="39"/>
    </row>
    <row r="373">
      <c r="G373" s="88"/>
      <c r="H373" s="88"/>
      <c r="I373" s="88"/>
      <c r="J373" s="39"/>
      <c r="S373" s="39"/>
    </row>
    <row r="374">
      <c r="G374" s="88"/>
      <c r="H374" s="88"/>
      <c r="I374" s="88"/>
      <c r="J374" s="39"/>
      <c r="S374" s="39"/>
    </row>
    <row r="375">
      <c r="G375" s="88"/>
      <c r="H375" s="88"/>
      <c r="I375" s="88"/>
      <c r="J375" s="39"/>
      <c r="S375" s="39"/>
    </row>
    <row r="376">
      <c r="G376" s="88"/>
      <c r="H376" s="88"/>
      <c r="I376" s="88"/>
      <c r="J376" s="39"/>
      <c r="S376" s="39"/>
    </row>
    <row r="377">
      <c r="G377" s="88"/>
      <c r="H377" s="88"/>
      <c r="I377" s="88"/>
      <c r="J377" s="39"/>
      <c r="S377" s="39"/>
    </row>
    <row r="378">
      <c r="G378" s="88"/>
      <c r="H378" s="88"/>
      <c r="I378" s="88"/>
      <c r="J378" s="39"/>
      <c r="S378" s="39"/>
    </row>
    <row r="379">
      <c r="G379" s="88"/>
      <c r="H379" s="88"/>
      <c r="I379" s="88"/>
      <c r="J379" s="39"/>
      <c r="S379" s="39"/>
    </row>
    <row r="380">
      <c r="G380" s="88"/>
      <c r="H380" s="88"/>
      <c r="I380" s="88"/>
      <c r="J380" s="39"/>
      <c r="S380" s="39"/>
    </row>
    <row r="381">
      <c r="G381" s="88"/>
      <c r="H381" s="88"/>
      <c r="I381" s="88"/>
      <c r="J381" s="39"/>
      <c r="S381" s="39"/>
    </row>
    <row r="382">
      <c r="G382" s="88"/>
      <c r="H382" s="88"/>
      <c r="I382" s="88"/>
      <c r="J382" s="39"/>
      <c r="S382" s="39"/>
    </row>
    <row r="383">
      <c r="G383" s="88"/>
      <c r="H383" s="88"/>
      <c r="I383" s="88"/>
      <c r="J383" s="39"/>
      <c r="S383" s="39"/>
    </row>
    <row r="384">
      <c r="G384" s="88"/>
      <c r="H384" s="88"/>
      <c r="I384" s="88"/>
      <c r="J384" s="39"/>
      <c r="S384" s="39"/>
    </row>
    <row r="385">
      <c r="G385" s="88"/>
      <c r="H385" s="88"/>
      <c r="I385" s="88"/>
      <c r="J385" s="39"/>
      <c r="S385" s="39"/>
    </row>
    <row r="386">
      <c r="G386" s="88"/>
      <c r="H386" s="88"/>
      <c r="I386" s="88"/>
      <c r="J386" s="39"/>
      <c r="S386" s="39"/>
    </row>
    <row r="387">
      <c r="G387" s="88"/>
      <c r="H387" s="88"/>
      <c r="I387" s="88"/>
      <c r="J387" s="39"/>
      <c r="S387" s="39"/>
    </row>
    <row r="388">
      <c r="G388" s="88"/>
      <c r="H388" s="88"/>
      <c r="I388" s="88"/>
      <c r="J388" s="39"/>
      <c r="S388" s="39"/>
    </row>
    <row r="389">
      <c r="G389" s="88"/>
      <c r="H389" s="88"/>
      <c r="I389" s="88"/>
      <c r="J389" s="39"/>
      <c r="S389" s="39"/>
    </row>
    <row r="390">
      <c r="G390" s="88"/>
      <c r="H390" s="88"/>
      <c r="I390" s="88"/>
      <c r="J390" s="39"/>
      <c r="S390" s="39"/>
    </row>
    <row r="391">
      <c r="G391" s="88"/>
      <c r="H391" s="88"/>
      <c r="I391" s="88"/>
      <c r="J391" s="39"/>
      <c r="S391" s="39"/>
    </row>
    <row r="392">
      <c r="G392" s="88"/>
      <c r="H392" s="88"/>
      <c r="I392" s="88"/>
      <c r="J392" s="39"/>
      <c r="S392" s="39"/>
    </row>
    <row r="393">
      <c r="G393" s="88"/>
      <c r="H393" s="88"/>
      <c r="I393" s="88"/>
      <c r="J393" s="39"/>
      <c r="S393" s="39"/>
    </row>
    <row r="394">
      <c r="G394" s="88"/>
      <c r="H394" s="88"/>
      <c r="I394" s="88"/>
      <c r="J394" s="39"/>
      <c r="S394" s="39"/>
    </row>
    <row r="395">
      <c r="G395" s="88"/>
      <c r="H395" s="88"/>
      <c r="I395" s="88"/>
      <c r="J395" s="39"/>
      <c r="S395" s="39"/>
    </row>
    <row r="396">
      <c r="G396" s="88"/>
      <c r="H396" s="88"/>
      <c r="I396" s="88"/>
      <c r="J396" s="39"/>
      <c r="S396" s="39"/>
    </row>
    <row r="397">
      <c r="G397" s="88"/>
      <c r="H397" s="88"/>
      <c r="I397" s="88"/>
      <c r="J397" s="39"/>
      <c r="S397" s="39"/>
    </row>
    <row r="398">
      <c r="G398" s="88"/>
      <c r="H398" s="88"/>
      <c r="I398" s="88"/>
      <c r="J398" s="39"/>
      <c r="S398" s="39"/>
    </row>
    <row r="399">
      <c r="G399" s="88"/>
      <c r="H399" s="88"/>
      <c r="I399" s="88"/>
      <c r="J399" s="39"/>
      <c r="S399" s="39"/>
    </row>
    <row r="400">
      <c r="G400" s="88"/>
      <c r="H400" s="88"/>
      <c r="I400" s="88"/>
      <c r="J400" s="39"/>
      <c r="S400" s="39"/>
    </row>
    <row r="401">
      <c r="G401" s="88"/>
      <c r="H401" s="88"/>
      <c r="I401" s="88"/>
      <c r="J401" s="39"/>
      <c r="S401" s="39"/>
    </row>
    <row r="402">
      <c r="G402" s="88"/>
      <c r="H402" s="88"/>
      <c r="I402" s="88"/>
      <c r="J402" s="39"/>
      <c r="S402" s="39"/>
    </row>
    <row r="403">
      <c r="G403" s="88"/>
      <c r="H403" s="88"/>
      <c r="I403" s="88"/>
      <c r="J403" s="39"/>
      <c r="S403" s="39"/>
    </row>
    <row r="404">
      <c r="G404" s="88"/>
      <c r="H404" s="88"/>
      <c r="I404" s="88"/>
      <c r="J404" s="39"/>
      <c r="S404" s="39"/>
    </row>
    <row r="405">
      <c r="G405" s="88"/>
      <c r="H405" s="88"/>
      <c r="I405" s="88"/>
      <c r="J405" s="39"/>
      <c r="S405" s="39"/>
    </row>
    <row r="406">
      <c r="G406" s="88"/>
      <c r="H406" s="88"/>
      <c r="I406" s="88"/>
      <c r="J406" s="39"/>
      <c r="S406" s="39"/>
    </row>
    <row r="407">
      <c r="G407" s="88"/>
      <c r="H407" s="88"/>
      <c r="I407" s="88"/>
      <c r="J407" s="39"/>
      <c r="S407" s="39"/>
    </row>
    <row r="408">
      <c r="G408" s="88"/>
      <c r="H408" s="88"/>
      <c r="I408" s="88"/>
      <c r="J408" s="39"/>
      <c r="S408" s="39"/>
    </row>
    <row r="409">
      <c r="G409" s="88"/>
      <c r="H409" s="88"/>
      <c r="I409" s="88"/>
      <c r="J409" s="39"/>
      <c r="S409" s="39"/>
    </row>
    <row r="410">
      <c r="G410" s="88"/>
      <c r="H410" s="88"/>
      <c r="I410" s="88"/>
      <c r="J410" s="39"/>
      <c r="S410" s="39"/>
    </row>
    <row r="411">
      <c r="G411" s="88"/>
      <c r="H411" s="88"/>
      <c r="I411" s="88"/>
      <c r="J411" s="39"/>
      <c r="S411" s="39"/>
    </row>
    <row r="412">
      <c r="G412" s="88"/>
      <c r="H412" s="88"/>
      <c r="I412" s="88"/>
      <c r="J412" s="39"/>
      <c r="S412" s="39"/>
    </row>
    <row r="413">
      <c r="G413" s="88"/>
      <c r="H413" s="88"/>
      <c r="I413" s="88"/>
      <c r="J413" s="39"/>
      <c r="S413" s="39"/>
    </row>
    <row r="414">
      <c r="G414" s="88"/>
      <c r="H414" s="88"/>
      <c r="I414" s="88"/>
      <c r="J414" s="39"/>
      <c r="S414" s="39"/>
    </row>
    <row r="415">
      <c r="G415" s="88"/>
      <c r="H415" s="88"/>
      <c r="I415" s="88"/>
      <c r="J415" s="39"/>
      <c r="S415" s="39"/>
    </row>
    <row r="416">
      <c r="G416" s="88"/>
      <c r="H416" s="88"/>
      <c r="I416" s="88"/>
      <c r="J416" s="39"/>
      <c r="S416" s="39"/>
    </row>
    <row r="417">
      <c r="G417" s="88"/>
      <c r="H417" s="88"/>
      <c r="I417" s="88"/>
      <c r="J417" s="39"/>
      <c r="S417" s="39"/>
    </row>
    <row r="418">
      <c r="G418" s="88"/>
      <c r="H418" s="88"/>
      <c r="I418" s="88"/>
      <c r="J418" s="39"/>
      <c r="S418" s="39"/>
    </row>
    <row r="419">
      <c r="G419" s="88"/>
      <c r="H419" s="88"/>
      <c r="I419" s="88"/>
      <c r="J419" s="39"/>
      <c r="S419" s="39"/>
    </row>
    <row r="420">
      <c r="G420" s="88"/>
      <c r="H420" s="88"/>
      <c r="I420" s="88"/>
      <c r="J420" s="39"/>
      <c r="S420" s="39"/>
    </row>
    <row r="421">
      <c r="G421" s="88"/>
      <c r="H421" s="88"/>
      <c r="I421" s="88"/>
      <c r="J421" s="39"/>
      <c r="S421" s="39"/>
    </row>
    <row r="422">
      <c r="G422" s="88"/>
      <c r="H422" s="88"/>
      <c r="I422" s="88"/>
      <c r="J422" s="39"/>
      <c r="S422" s="39"/>
    </row>
    <row r="423">
      <c r="G423" s="88"/>
      <c r="H423" s="88"/>
      <c r="I423" s="88"/>
      <c r="J423" s="39"/>
      <c r="S423" s="39"/>
    </row>
    <row r="424">
      <c r="G424" s="88"/>
      <c r="H424" s="88"/>
      <c r="I424" s="88"/>
      <c r="J424" s="39"/>
      <c r="S424" s="39"/>
    </row>
    <row r="425">
      <c r="G425" s="88"/>
      <c r="H425" s="88"/>
      <c r="I425" s="88"/>
      <c r="J425" s="39"/>
      <c r="S425" s="39"/>
    </row>
    <row r="426">
      <c r="G426" s="88"/>
      <c r="H426" s="88"/>
      <c r="I426" s="88"/>
      <c r="J426" s="39"/>
      <c r="S426" s="39"/>
    </row>
    <row r="427">
      <c r="G427" s="88"/>
      <c r="H427" s="88"/>
      <c r="I427" s="88"/>
      <c r="J427" s="39"/>
      <c r="S427" s="39"/>
    </row>
    <row r="428">
      <c r="G428" s="88"/>
      <c r="H428" s="88"/>
      <c r="I428" s="88"/>
      <c r="J428" s="39"/>
      <c r="S428" s="39"/>
    </row>
    <row r="429">
      <c r="G429" s="88"/>
      <c r="H429" s="88"/>
      <c r="I429" s="88"/>
      <c r="J429" s="39"/>
      <c r="S429" s="39"/>
    </row>
    <row r="430">
      <c r="G430" s="88"/>
      <c r="H430" s="88"/>
      <c r="I430" s="88"/>
      <c r="J430" s="39"/>
      <c r="S430" s="39"/>
    </row>
    <row r="431">
      <c r="G431" s="88"/>
      <c r="H431" s="88"/>
      <c r="I431" s="88"/>
      <c r="J431" s="39"/>
      <c r="S431" s="39"/>
    </row>
    <row r="432">
      <c r="G432" s="88"/>
      <c r="H432" s="88"/>
      <c r="I432" s="88"/>
      <c r="J432" s="39"/>
      <c r="S432" s="39"/>
    </row>
    <row r="433">
      <c r="G433" s="88"/>
      <c r="H433" s="88"/>
      <c r="I433" s="88"/>
      <c r="J433" s="39"/>
      <c r="S433" s="39"/>
    </row>
    <row r="434">
      <c r="G434" s="88"/>
      <c r="H434" s="88"/>
      <c r="I434" s="88"/>
      <c r="J434" s="39"/>
      <c r="S434" s="39"/>
    </row>
    <row r="435">
      <c r="G435" s="88"/>
      <c r="H435" s="88"/>
      <c r="I435" s="88"/>
      <c r="J435" s="39"/>
      <c r="S435" s="39"/>
    </row>
    <row r="436">
      <c r="G436" s="88"/>
      <c r="H436" s="88"/>
      <c r="I436" s="88"/>
      <c r="J436" s="39"/>
      <c r="S436" s="39"/>
    </row>
    <row r="437">
      <c r="G437" s="88"/>
      <c r="H437" s="88"/>
      <c r="I437" s="88"/>
      <c r="J437" s="39"/>
      <c r="S437" s="39"/>
    </row>
    <row r="438">
      <c r="G438" s="88"/>
      <c r="H438" s="88"/>
      <c r="I438" s="88"/>
      <c r="J438" s="39"/>
      <c r="S438" s="39"/>
    </row>
    <row r="439">
      <c r="G439" s="88"/>
      <c r="H439" s="88"/>
      <c r="I439" s="88"/>
      <c r="J439" s="39"/>
      <c r="S439" s="39"/>
    </row>
    <row r="440">
      <c r="G440" s="88"/>
      <c r="H440" s="88"/>
      <c r="I440" s="88"/>
      <c r="J440" s="39"/>
      <c r="S440" s="39"/>
    </row>
    <row r="441">
      <c r="G441" s="88"/>
      <c r="H441" s="88"/>
      <c r="I441" s="88"/>
      <c r="J441" s="39"/>
      <c r="S441" s="39"/>
    </row>
    <row r="442">
      <c r="G442" s="88"/>
      <c r="H442" s="88"/>
      <c r="I442" s="88"/>
      <c r="J442" s="39"/>
      <c r="S442" s="39"/>
    </row>
    <row r="443">
      <c r="G443" s="88"/>
      <c r="H443" s="88"/>
      <c r="I443" s="88"/>
      <c r="J443" s="39"/>
      <c r="S443" s="39"/>
    </row>
    <row r="444">
      <c r="G444" s="88"/>
      <c r="H444" s="88"/>
      <c r="I444" s="88"/>
      <c r="J444" s="39"/>
      <c r="S444" s="39"/>
    </row>
    <row r="445">
      <c r="G445" s="88"/>
      <c r="H445" s="88"/>
      <c r="I445" s="88"/>
      <c r="J445" s="39"/>
      <c r="S445" s="39"/>
    </row>
    <row r="446">
      <c r="G446" s="88"/>
      <c r="H446" s="88"/>
      <c r="I446" s="88"/>
      <c r="J446" s="39"/>
      <c r="S446" s="39"/>
    </row>
    <row r="447">
      <c r="G447" s="88"/>
      <c r="H447" s="88"/>
      <c r="I447" s="88"/>
      <c r="J447" s="39"/>
      <c r="S447" s="39"/>
    </row>
    <row r="448">
      <c r="G448" s="88"/>
      <c r="H448" s="88"/>
      <c r="I448" s="88"/>
      <c r="J448" s="39"/>
      <c r="S448" s="39"/>
    </row>
    <row r="449">
      <c r="G449" s="88"/>
      <c r="H449" s="88"/>
      <c r="I449" s="88"/>
      <c r="J449" s="39"/>
      <c r="S449" s="39"/>
    </row>
    <row r="450">
      <c r="G450" s="88"/>
      <c r="H450" s="88"/>
      <c r="I450" s="88"/>
      <c r="J450" s="39"/>
      <c r="S450" s="39"/>
    </row>
    <row r="451">
      <c r="G451" s="88"/>
      <c r="H451" s="88"/>
      <c r="I451" s="88"/>
      <c r="J451" s="39"/>
      <c r="S451" s="39"/>
    </row>
    <row r="452">
      <c r="G452" s="88"/>
      <c r="H452" s="88"/>
      <c r="I452" s="88"/>
      <c r="J452" s="39"/>
      <c r="S452" s="39"/>
    </row>
    <row r="453">
      <c r="G453" s="88"/>
      <c r="H453" s="88"/>
      <c r="I453" s="88"/>
      <c r="J453" s="39"/>
      <c r="S453" s="39"/>
    </row>
    <row r="454">
      <c r="G454" s="88"/>
      <c r="H454" s="88"/>
      <c r="I454" s="88"/>
      <c r="J454" s="39"/>
      <c r="S454" s="39"/>
    </row>
    <row r="455">
      <c r="G455" s="88"/>
      <c r="H455" s="88"/>
      <c r="I455" s="88"/>
      <c r="J455" s="39"/>
      <c r="S455" s="39"/>
    </row>
    <row r="456">
      <c r="G456" s="88"/>
      <c r="H456" s="88"/>
      <c r="I456" s="88"/>
      <c r="J456" s="39"/>
      <c r="S456" s="39"/>
    </row>
    <row r="457">
      <c r="G457" s="88"/>
      <c r="H457" s="88"/>
      <c r="I457" s="88"/>
      <c r="J457" s="39"/>
      <c r="S457" s="39"/>
    </row>
    <row r="458">
      <c r="G458" s="88"/>
      <c r="H458" s="88"/>
      <c r="I458" s="88"/>
      <c r="J458" s="39"/>
      <c r="S458" s="39"/>
    </row>
    <row r="459">
      <c r="G459" s="88"/>
      <c r="H459" s="88"/>
      <c r="I459" s="88"/>
      <c r="J459" s="39"/>
      <c r="S459" s="39"/>
    </row>
    <row r="460">
      <c r="G460" s="88"/>
      <c r="H460" s="88"/>
      <c r="I460" s="88"/>
      <c r="J460" s="39"/>
      <c r="S460" s="39"/>
    </row>
    <row r="461">
      <c r="G461" s="88"/>
      <c r="H461" s="88"/>
      <c r="I461" s="88"/>
      <c r="J461" s="39"/>
      <c r="S461" s="39"/>
    </row>
    <row r="462">
      <c r="G462" s="88"/>
      <c r="H462" s="88"/>
      <c r="I462" s="88"/>
      <c r="J462" s="39"/>
      <c r="S462" s="39"/>
    </row>
    <row r="463">
      <c r="G463" s="88"/>
      <c r="H463" s="88"/>
      <c r="I463" s="88"/>
      <c r="J463" s="39"/>
      <c r="S463" s="39"/>
    </row>
    <row r="464">
      <c r="G464" s="88"/>
      <c r="H464" s="88"/>
      <c r="I464" s="88"/>
      <c r="J464" s="39"/>
      <c r="S464" s="39"/>
    </row>
    <row r="465">
      <c r="G465" s="88"/>
      <c r="H465" s="88"/>
      <c r="I465" s="88"/>
      <c r="J465" s="39"/>
      <c r="S465" s="39"/>
    </row>
    <row r="466">
      <c r="G466" s="88"/>
      <c r="H466" s="88"/>
      <c r="I466" s="88"/>
      <c r="J466" s="39"/>
      <c r="S466" s="39"/>
    </row>
    <row r="467">
      <c r="G467" s="88"/>
      <c r="H467" s="88"/>
      <c r="I467" s="88"/>
      <c r="J467" s="39"/>
      <c r="S467" s="39"/>
    </row>
    <row r="468">
      <c r="G468" s="88"/>
      <c r="H468" s="88"/>
      <c r="I468" s="88"/>
      <c r="J468" s="39"/>
      <c r="S468" s="39"/>
    </row>
    <row r="469">
      <c r="G469" s="88"/>
      <c r="H469" s="88"/>
      <c r="I469" s="88"/>
      <c r="J469" s="39"/>
      <c r="S469" s="39"/>
    </row>
    <row r="470">
      <c r="G470" s="88"/>
      <c r="H470" s="88"/>
      <c r="I470" s="88"/>
      <c r="J470" s="39"/>
      <c r="S470" s="39"/>
    </row>
    <row r="471">
      <c r="G471" s="88"/>
      <c r="H471" s="88"/>
      <c r="I471" s="88"/>
      <c r="J471" s="39"/>
      <c r="S471" s="39"/>
    </row>
    <row r="472">
      <c r="G472" s="88"/>
      <c r="H472" s="88"/>
      <c r="I472" s="88"/>
      <c r="J472" s="39"/>
      <c r="S472" s="39"/>
    </row>
    <row r="473">
      <c r="G473" s="88"/>
      <c r="H473" s="88"/>
      <c r="I473" s="88"/>
      <c r="J473" s="39"/>
      <c r="S473" s="39"/>
    </row>
    <row r="474">
      <c r="G474" s="88"/>
      <c r="H474" s="88"/>
      <c r="I474" s="88"/>
      <c r="J474" s="39"/>
      <c r="S474" s="39"/>
    </row>
    <row r="475">
      <c r="G475" s="88"/>
      <c r="H475" s="88"/>
      <c r="I475" s="88"/>
      <c r="J475" s="39"/>
      <c r="S475" s="39"/>
    </row>
    <row r="476">
      <c r="G476" s="88"/>
      <c r="H476" s="88"/>
      <c r="I476" s="88"/>
      <c r="J476" s="39"/>
      <c r="S476" s="39"/>
    </row>
    <row r="477">
      <c r="G477" s="88"/>
      <c r="H477" s="88"/>
      <c r="I477" s="88"/>
      <c r="J477" s="39"/>
      <c r="S477" s="39"/>
    </row>
    <row r="478">
      <c r="G478" s="88"/>
      <c r="H478" s="88"/>
      <c r="I478" s="88"/>
      <c r="J478" s="39"/>
      <c r="S478" s="39"/>
    </row>
    <row r="479">
      <c r="G479" s="88"/>
      <c r="H479" s="88"/>
      <c r="I479" s="88"/>
      <c r="J479" s="39"/>
      <c r="S479" s="39"/>
    </row>
    <row r="480">
      <c r="G480" s="88"/>
      <c r="H480" s="88"/>
      <c r="I480" s="88"/>
      <c r="J480" s="39"/>
      <c r="S480" s="39"/>
    </row>
    <row r="481">
      <c r="G481" s="88"/>
      <c r="H481" s="88"/>
      <c r="I481" s="88"/>
      <c r="J481" s="39"/>
      <c r="S481" s="39"/>
    </row>
    <row r="482">
      <c r="G482" s="88"/>
      <c r="H482" s="88"/>
      <c r="I482" s="88"/>
      <c r="J482" s="39"/>
      <c r="S482" s="39"/>
    </row>
    <row r="483">
      <c r="G483" s="88"/>
      <c r="H483" s="88"/>
      <c r="I483" s="88"/>
      <c r="J483" s="39"/>
      <c r="S483" s="39"/>
    </row>
    <row r="484">
      <c r="G484" s="88"/>
      <c r="H484" s="88"/>
      <c r="I484" s="88"/>
      <c r="J484" s="39"/>
      <c r="S484" s="39"/>
    </row>
    <row r="485">
      <c r="G485" s="88"/>
      <c r="H485" s="88"/>
      <c r="I485" s="88"/>
      <c r="J485" s="39"/>
      <c r="S485" s="39"/>
    </row>
    <row r="486">
      <c r="G486" s="88"/>
      <c r="H486" s="88"/>
      <c r="I486" s="88"/>
      <c r="J486" s="39"/>
      <c r="S486" s="39"/>
    </row>
    <row r="487">
      <c r="G487" s="88"/>
      <c r="H487" s="88"/>
      <c r="I487" s="88"/>
      <c r="J487" s="39"/>
      <c r="S487" s="39"/>
    </row>
    <row r="488">
      <c r="G488" s="88"/>
      <c r="H488" s="88"/>
      <c r="I488" s="88"/>
      <c r="J488" s="39"/>
      <c r="S488" s="39"/>
    </row>
    <row r="489">
      <c r="G489" s="88"/>
      <c r="H489" s="88"/>
      <c r="I489" s="88"/>
      <c r="J489" s="39"/>
      <c r="S489" s="39"/>
    </row>
    <row r="490">
      <c r="G490" s="88"/>
      <c r="H490" s="88"/>
      <c r="I490" s="88"/>
      <c r="J490" s="39"/>
      <c r="S490" s="39"/>
    </row>
    <row r="491">
      <c r="G491" s="88"/>
      <c r="H491" s="88"/>
      <c r="I491" s="88"/>
      <c r="J491" s="39"/>
      <c r="S491" s="39"/>
    </row>
    <row r="492">
      <c r="G492" s="88"/>
      <c r="H492" s="88"/>
      <c r="I492" s="88"/>
      <c r="J492" s="39"/>
      <c r="S492" s="39"/>
    </row>
    <row r="493">
      <c r="G493" s="88"/>
      <c r="H493" s="88"/>
      <c r="I493" s="88"/>
      <c r="J493" s="39"/>
      <c r="S493" s="39"/>
    </row>
    <row r="494">
      <c r="G494" s="88"/>
      <c r="H494" s="88"/>
      <c r="I494" s="88"/>
      <c r="J494" s="39"/>
      <c r="S494" s="39"/>
    </row>
    <row r="495">
      <c r="G495" s="88"/>
      <c r="H495" s="88"/>
      <c r="I495" s="88"/>
      <c r="J495" s="39"/>
      <c r="S495" s="39"/>
    </row>
    <row r="496">
      <c r="G496" s="88"/>
      <c r="H496" s="88"/>
      <c r="I496" s="88"/>
      <c r="J496" s="39"/>
      <c r="S496" s="39"/>
    </row>
    <row r="497">
      <c r="G497" s="88"/>
      <c r="H497" s="88"/>
      <c r="I497" s="88"/>
      <c r="J497" s="39"/>
      <c r="S497" s="39"/>
    </row>
    <row r="498">
      <c r="G498" s="88"/>
      <c r="H498" s="88"/>
      <c r="I498" s="88"/>
      <c r="J498" s="39"/>
      <c r="S498" s="39"/>
    </row>
    <row r="499">
      <c r="G499" s="88"/>
      <c r="H499" s="88"/>
      <c r="I499" s="88"/>
      <c r="J499" s="39"/>
      <c r="S499" s="39"/>
    </row>
    <row r="500">
      <c r="G500" s="88"/>
      <c r="H500" s="88"/>
      <c r="I500" s="88"/>
      <c r="J500" s="39"/>
      <c r="S500" s="39"/>
    </row>
    <row r="501">
      <c r="G501" s="88"/>
      <c r="H501" s="88"/>
      <c r="I501" s="88"/>
      <c r="J501" s="39"/>
      <c r="S501" s="39"/>
    </row>
    <row r="502">
      <c r="G502" s="88"/>
      <c r="H502" s="88"/>
      <c r="I502" s="88"/>
      <c r="J502" s="39"/>
      <c r="S502" s="39"/>
    </row>
    <row r="503">
      <c r="G503" s="88"/>
      <c r="H503" s="88"/>
      <c r="I503" s="88"/>
      <c r="J503" s="39"/>
      <c r="S503" s="39"/>
    </row>
    <row r="504">
      <c r="G504" s="88"/>
      <c r="H504" s="88"/>
      <c r="I504" s="88"/>
      <c r="J504" s="39"/>
      <c r="S504" s="39"/>
    </row>
    <row r="505">
      <c r="G505" s="88"/>
      <c r="H505" s="88"/>
      <c r="I505" s="88"/>
      <c r="J505" s="39"/>
      <c r="S505" s="39"/>
    </row>
    <row r="506">
      <c r="G506" s="88"/>
      <c r="H506" s="88"/>
      <c r="I506" s="88"/>
      <c r="J506" s="39"/>
      <c r="S506" s="39"/>
    </row>
    <row r="507">
      <c r="G507" s="88"/>
      <c r="H507" s="88"/>
      <c r="I507" s="88"/>
      <c r="J507" s="39"/>
      <c r="S507" s="39"/>
    </row>
    <row r="508">
      <c r="G508" s="88"/>
      <c r="H508" s="88"/>
      <c r="I508" s="88"/>
      <c r="J508" s="39"/>
      <c r="S508" s="39"/>
    </row>
    <row r="509">
      <c r="G509" s="88"/>
      <c r="H509" s="88"/>
      <c r="I509" s="88"/>
      <c r="J509" s="39"/>
      <c r="S509" s="39"/>
    </row>
    <row r="510">
      <c r="G510" s="88"/>
      <c r="H510" s="88"/>
      <c r="I510" s="88"/>
      <c r="J510" s="39"/>
      <c r="S510" s="39"/>
    </row>
    <row r="511">
      <c r="G511" s="88"/>
      <c r="H511" s="88"/>
      <c r="I511" s="88"/>
      <c r="J511" s="39"/>
      <c r="S511" s="39"/>
    </row>
    <row r="512">
      <c r="G512" s="88"/>
      <c r="H512" s="88"/>
      <c r="I512" s="88"/>
      <c r="J512" s="39"/>
      <c r="S512" s="39"/>
    </row>
    <row r="513">
      <c r="G513" s="88"/>
      <c r="H513" s="88"/>
      <c r="I513" s="88"/>
      <c r="J513" s="39"/>
      <c r="S513" s="39"/>
    </row>
    <row r="514">
      <c r="G514" s="88"/>
      <c r="H514" s="88"/>
      <c r="I514" s="88"/>
      <c r="J514" s="39"/>
      <c r="S514" s="39"/>
    </row>
    <row r="515">
      <c r="G515" s="88"/>
      <c r="H515" s="88"/>
      <c r="I515" s="88"/>
      <c r="J515" s="39"/>
      <c r="S515" s="39"/>
    </row>
    <row r="516">
      <c r="G516" s="88"/>
      <c r="H516" s="88"/>
      <c r="I516" s="88"/>
      <c r="J516" s="39"/>
      <c r="S516" s="39"/>
    </row>
    <row r="517">
      <c r="G517" s="88"/>
      <c r="H517" s="88"/>
      <c r="I517" s="88"/>
      <c r="J517" s="39"/>
      <c r="S517" s="39"/>
    </row>
    <row r="518">
      <c r="G518" s="88"/>
      <c r="H518" s="88"/>
      <c r="I518" s="88"/>
      <c r="J518" s="39"/>
      <c r="S518" s="39"/>
    </row>
    <row r="519">
      <c r="G519" s="88"/>
      <c r="H519" s="88"/>
      <c r="I519" s="88"/>
      <c r="J519" s="39"/>
      <c r="S519" s="39"/>
    </row>
    <row r="520">
      <c r="G520" s="88"/>
      <c r="H520" s="88"/>
      <c r="I520" s="88"/>
      <c r="J520" s="39"/>
      <c r="S520" s="39"/>
    </row>
    <row r="521">
      <c r="G521" s="88"/>
      <c r="H521" s="88"/>
      <c r="I521" s="88"/>
      <c r="J521" s="39"/>
      <c r="S521" s="39"/>
    </row>
    <row r="522">
      <c r="G522" s="88"/>
      <c r="H522" s="88"/>
      <c r="I522" s="88"/>
      <c r="J522" s="39"/>
      <c r="S522" s="39"/>
    </row>
    <row r="523">
      <c r="G523" s="88"/>
      <c r="H523" s="88"/>
      <c r="I523" s="88"/>
      <c r="J523" s="39"/>
      <c r="S523" s="39"/>
    </row>
    <row r="524">
      <c r="G524" s="88"/>
      <c r="H524" s="88"/>
      <c r="I524" s="88"/>
      <c r="J524" s="39"/>
      <c r="S524" s="39"/>
    </row>
    <row r="525">
      <c r="G525" s="88"/>
      <c r="H525" s="88"/>
      <c r="I525" s="88"/>
      <c r="J525" s="39"/>
      <c r="S525" s="39"/>
    </row>
    <row r="526">
      <c r="G526" s="88"/>
      <c r="H526" s="88"/>
      <c r="I526" s="88"/>
      <c r="J526" s="39"/>
      <c r="S526" s="39"/>
    </row>
    <row r="527">
      <c r="G527" s="88"/>
      <c r="H527" s="88"/>
      <c r="I527" s="88"/>
      <c r="J527" s="39"/>
      <c r="S527" s="39"/>
    </row>
    <row r="528">
      <c r="G528" s="88"/>
      <c r="H528" s="88"/>
      <c r="I528" s="88"/>
      <c r="J528" s="39"/>
      <c r="S528" s="39"/>
    </row>
    <row r="529">
      <c r="G529" s="88"/>
      <c r="H529" s="88"/>
      <c r="I529" s="88"/>
      <c r="J529" s="39"/>
      <c r="S529" s="39"/>
    </row>
    <row r="530">
      <c r="G530" s="88"/>
      <c r="H530" s="88"/>
      <c r="I530" s="88"/>
      <c r="J530" s="39"/>
      <c r="S530" s="39"/>
    </row>
    <row r="531">
      <c r="G531" s="88"/>
      <c r="H531" s="88"/>
      <c r="I531" s="88"/>
      <c r="J531" s="39"/>
      <c r="S531" s="39"/>
    </row>
    <row r="532">
      <c r="G532" s="88"/>
      <c r="H532" s="88"/>
      <c r="I532" s="88"/>
      <c r="J532" s="39"/>
      <c r="S532" s="39"/>
    </row>
    <row r="533">
      <c r="G533" s="88"/>
      <c r="H533" s="88"/>
      <c r="I533" s="88"/>
      <c r="J533" s="39"/>
      <c r="S533" s="39"/>
    </row>
    <row r="534">
      <c r="G534" s="88"/>
      <c r="H534" s="88"/>
      <c r="I534" s="88"/>
      <c r="J534" s="39"/>
      <c r="S534" s="39"/>
    </row>
    <row r="535">
      <c r="G535" s="88"/>
      <c r="H535" s="88"/>
      <c r="I535" s="88"/>
      <c r="J535" s="39"/>
      <c r="S535" s="39"/>
    </row>
    <row r="536">
      <c r="G536" s="88"/>
      <c r="H536" s="88"/>
      <c r="I536" s="88"/>
      <c r="J536" s="39"/>
      <c r="S536" s="39"/>
    </row>
    <row r="537">
      <c r="G537" s="88"/>
      <c r="H537" s="88"/>
      <c r="I537" s="88"/>
      <c r="J537" s="39"/>
      <c r="S537" s="39"/>
    </row>
    <row r="538">
      <c r="G538" s="88"/>
      <c r="H538" s="88"/>
      <c r="I538" s="88"/>
      <c r="J538" s="39"/>
      <c r="S538" s="39"/>
    </row>
    <row r="539">
      <c r="G539" s="88"/>
      <c r="H539" s="88"/>
      <c r="I539" s="88"/>
      <c r="J539" s="39"/>
      <c r="S539" s="39"/>
    </row>
    <row r="540">
      <c r="G540" s="88"/>
      <c r="H540" s="88"/>
      <c r="I540" s="88"/>
      <c r="J540" s="39"/>
      <c r="S540" s="39"/>
    </row>
    <row r="541">
      <c r="G541" s="88"/>
      <c r="H541" s="88"/>
      <c r="I541" s="88"/>
      <c r="J541" s="39"/>
      <c r="S541" s="39"/>
    </row>
    <row r="542">
      <c r="G542" s="88"/>
      <c r="H542" s="88"/>
      <c r="I542" s="88"/>
      <c r="J542" s="39"/>
      <c r="S542" s="39"/>
    </row>
    <row r="543">
      <c r="G543" s="88"/>
      <c r="H543" s="88"/>
      <c r="I543" s="88"/>
      <c r="J543" s="39"/>
      <c r="S543" s="39"/>
    </row>
    <row r="544">
      <c r="G544" s="88"/>
      <c r="H544" s="88"/>
      <c r="I544" s="88"/>
      <c r="J544" s="39"/>
      <c r="S544" s="39"/>
    </row>
    <row r="545">
      <c r="G545" s="88"/>
      <c r="H545" s="88"/>
      <c r="I545" s="88"/>
      <c r="J545" s="39"/>
      <c r="S545" s="39"/>
    </row>
    <row r="546">
      <c r="G546" s="88"/>
      <c r="H546" s="88"/>
      <c r="I546" s="88"/>
      <c r="J546" s="39"/>
      <c r="S546" s="39"/>
    </row>
    <row r="547">
      <c r="G547" s="88"/>
      <c r="H547" s="88"/>
      <c r="I547" s="88"/>
      <c r="J547" s="39"/>
      <c r="S547" s="39"/>
    </row>
    <row r="548">
      <c r="G548" s="88"/>
      <c r="H548" s="88"/>
      <c r="I548" s="88"/>
      <c r="J548" s="39"/>
      <c r="S548" s="39"/>
    </row>
    <row r="549">
      <c r="G549" s="88"/>
      <c r="H549" s="88"/>
      <c r="I549" s="88"/>
      <c r="J549" s="39"/>
      <c r="S549" s="39"/>
    </row>
    <row r="550">
      <c r="G550" s="88"/>
      <c r="H550" s="88"/>
      <c r="I550" s="88"/>
      <c r="J550" s="39"/>
      <c r="S550" s="39"/>
    </row>
    <row r="551">
      <c r="G551" s="88"/>
      <c r="H551" s="88"/>
      <c r="I551" s="88"/>
      <c r="J551" s="39"/>
      <c r="S551" s="39"/>
    </row>
    <row r="552">
      <c r="G552" s="88"/>
      <c r="H552" s="88"/>
      <c r="I552" s="88"/>
      <c r="J552" s="39"/>
      <c r="S552" s="39"/>
    </row>
    <row r="553">
      <c r="G553" s="88"/>
      <c r="H553" s="88"/>
      <c r="I553" s="88"/>
      <c r="J553" s="39"/>
      <c r="S553" s="39"/>
    </row>
    <row r="554">
      <c r="G554" s="88"/>
      <c r="H554" s="88"/>
      <c r="I554" s="88"/>
      <c r="J554" s="39"/>
      <c r="S554" s="39"/>
    </row>
    <row r="555">
      <c r="G555" s="88"/>
      <c r="H555" s="88"/>
      <c r="I555" s="88"/>
      <c r="J555" s="39"/>
      <c r="S555" s="39"/>
    </row>
    <row r="556">
      <c r="G556" s="88"/>
      <c r="H556" s="88"/>
      <c r="I556" s="88"/>
      <c r="J556" s="39"/>
      <c r="S556" s="39"/>
    </row>
    <row r="557">
      <c r="G557" s="88"/>
      <c r="H557" s="88"/>
      <c r="I557" s="88"/>
      <c r="J557" s="39"/>
      <c r="S557" s="39"/>
    </row>
    <row r="558">
      <c r="G558" s="88"/>
      <c r="H558" s="88"/>
      <c r="I558" s="88"/>
      <c r="J558" s="39"/>
      <c r="S558" s="39"/>
    </row>
    <row r="559">
      <c r="G559" s="88"/>
      <c r="H559" s="88"/>
      <c r="I559" s="88"/>
      <c r="J559" s="39"/>
      <c r="S559" s="39"/>
    </row>
    <row r="560">
      <c r="G560" s="88"/>
      <c r="H560" s="88"/>
      <c r="I560" s="88"/>
      <c r="J560" s="39"/>
      <c r="S560" s="39"/>
    </row>
    <row r="561">
      <c r="G561" s="88"/>
      <c r="H561" s="88"/>
      <c r="I561" s="88"/>
      <c r="J561" s="39"/>
      <c r="S561" s="39"/>
    </row>
    <row r="562">
      <c r="G562" s="88"/>
      <c r="H562" s="88"/>
      <c r="I562" s="88"/>
      <c r="J562" s="39"/>
      <c r="S562" s="39"/>
    </row>
    <row r="563">
      <c r="G563" s="88"/>
      <c r="H563" s="88"/>
      <c r="I563" s="88"/>
      <c r="J563" s="39"/>
      <c r="S563" s="39"/>
    </row>
    <row r="564">
      <c r="G564" s="88"/>
      <c r="H564" s="88"/>
      <c r="I564" s="88"/>
      <c r="J564" s="39"/>
      <c r="S564" s="39"/>
    </row>
    <row r="565">
      <c r="G565" s="88"/>
      <c r="H565" s="88"/>
      <c r="I565" s="88"/>
      <c r="J565" s="39"/>
      <c r="S565" s="39"/>
    </row>
    <row r="566">
      <c r="G566" s="88"/>
      <c r="H566" s="88"/>
      <c r="I566" s="88"/>
      <c r="J566" s="39"/>
      <c r="S566" s="39"/>
    </row>
    <row r="567">
      <c r="G567" s="88"/>
      <c r="H567" s="88"/>
      <c r="I567" s="88"/>
      <c r="J567" s="39"/>
      <c r="S567" s="39"/>
    </row>
    <row r="568">
      <c r="G568" s="88"/>
      <c r="H568" s="88"/>
      <c r="I568" s="88"/>
      <c r="J568" s="39"/>
      <c r="S568" s="39"/>
    </row>
    <row r="569">
      <c r="G569" s="88"/>
      <c r="H569" s="88"/>
      <c r="I569" s="88"/>
      <c r="J569" s="39"/>
      <c r="S569" s="39"/>
    </row>
    <row r="570">
      <c r="G570" s="88"/>
      <c r="H570" s="88"/>
      <c r="I570" s="88"/>
      <c r="J570" s="39"/>
      <c r="S570" s="39"/>
    </row>
    <row r="571">
      <c r="G571" s="88"/>
      <c r="H571" s="88"/>
      <c r="I571" s="88"/>
      <c r="J571" s="39"/>
      <c r="S571" s="39"/>
    </row>
    <row r="572">
      <c r="G572" s="88"/>
      <c r="H572" s="88"/>
      <c r="I572" s="88"/>
      <c r="J572" s="39"/>
      <c r="S572" s="39"/>
    </row>
    <row r="573">
      <c r="G573" s="88"/>
      <c r="H573" s="88"/>
      <c r="I573" s="88"/>
      <c r="J573" s="39"/>
      <c r="S573" s="39"/>
    </row>
    <row r="574">
      <c r="G574" s="88"/>
      <c r="H574" s="88"/>
      <c r="I574" s="88"/>
      <c r="J574" s="39"/>
      <c r="S574" s="39"/>
    </row>
    <row r="575">
      <c r="G575" s="88"/>
      <c r="H575" s="88"/>
      <c r="I575" s="88"/>
      <c r="J575" s="39"/>
      <c r="S575" s="39"/>
    </row>
    <row r="576">
      <c r="G576" s="88"/>
      <c r="H576" s="88"/>
      <c r="I576" s="88"/>
      <c r="J576" s="39"/>
      <c r="S576" s="39"/>
    </row>
    <row r="577">
      <c r="G577" s="88"/>
      <c r="H577" s="88"/>
      <c r="I577" s="88"/>
      <c r="J577" s="39"/>
      <c r="S577" s="39"/>
    </row>
    <row r="578">
      <c r="G578" s="88"/>
      <c r="H578" s="88"/>
      <c r="I578" s="88"/>
      <c r="J578" s="39"/>
      <c r="S578" s="39"/>
    </row>
    <row r="579">
      <c r="G579" s="88"/>
      <c r="H579" s="88"/>
      <c r="I579" s="88"/>
      <c r="J579" s="39"/>
      <c r="S579" s="39"/>
    </row>
    <row r="580">
      <c r="G580" s="88"/>
      <c r="H580" s="88"/>
      <c r="I580" s="88"/>
      <c r="J580" s="39"/>
      <c r="S580" s="39"/>
    </row>
    <row r="581">
      <c r="G581" s="88"/>
      <c r="H581" s="88"/>
      <c r="I581" s="88"/>
      <c r="J581" s="39"/>
      <c r="S581" s="39"/>
    </row>
    <row r="582">
      <c r="G582" s="88"/>
      <c r="H582" s="88"/>
      <c r="I582" s="88"/>
      <c r="J582" s="39"/>
      <c r="S582" s="39"/>
    </row>
    <row r="583">
      <c r="G583" s="88"/>
      <c r="H583" s="88"/>
      <c r="I583" s="88"/>
      <c r="J583" s="39"/>
      <c r="S583" s="39"/>
    </row>
    <row r="584">
      <c r="G584" s="88"/>
      <c r="H584" s="88"/>
      <c r="I584" s="88"/>
      <c r="J584" s="39"/>
      <c r="S584" s="39"/>
    </row>
    <row r="585">
      <c r="G585" s="88"/>
      <c r="H585" s="88"/>
      <c r="I585" s="88"/>
      <c r="J585" s="39"/>
      <c r="S585" s="39"/>
    </row>
    <row r="586">
      <c r="G586" s="88"/>
      <c r="H586" s="88"/>
      <c r="I586" s="88"/>
      <c r="J586" s="39"/>
      <c r="S586" s="39"/>
    </row>
    <row r="587">
      <c r="G587" s="88"/>
      <c r="H587" s="88"/>
      <c r="I587" s="88"/>
      <c r="J587" s="39"/>
      <c r="S587" s="39"/>
    </row>
    <row r="588">
      <c r="G588" s="88"/>
      <c r="H588" s="88"/>
      <c r="I588" s="88"/>
      <c r="J588" s="39"/>
      <c r="S588" s="39"/>
    </row>
    <row r="589">
      <c r="G589" s="88"/>
      <c r="H589" s="88"/>
      <c r="I589" s="88"/>
      <c r="J589" s="39"/>
      <c r="S589" s="39"/>
    </row>
    <row r="590">
      <c r="G590" s="88"/>
      <c r="H590" s="88"/>
      <c r="I590" s="88"/>
      <c r="J590" s="39"/>
      <c r="S590" s="39"/>
    </row>
    <row r="591">
      <c r="G591" s="88"/>
      <c r="H591" s="88"/>
      <c r="I591" s="88"/>
      <c r="J591" s="39"/>
      <c r="S591" s="39"/>
    </row>
    <row r="592">
      <c r="G592" s="88"/>
      <c r="H592" s="88"/>
      <c r="I592" s="88"/>
      <c r="J592" s="39"/>
      <c r="S592" s="39"/>
    </row>
    <row r="593">
      <c r="G593" s="88"/>
      <c r="H593" s="88"/>
      <c r="I593" s="88"/>
      <c r="J593" s="39"/>
      <c r="S593" s="39"/>
    </row>
    <row r="594">
      <c r="G594" s="88"/>
      <c r="H594" s="88"/>
      <c r="I594" s="88"/>
      <c r="J594" s="39"/>
      <c r="S594" s="39"/>
    </row>
    <row r="595">
      <c r="G595" s="88"/>
      <c r="H595" s="88"/>
      <c r="I595" s="88"/>
      <c r="J595" s="39"/>
      <c r="S595" s="39"/>
    </row>
    <row r="596">
      <c r="G596" s="88"/>
      <c r="H596" s="88"/>
      <c r="I596" s="88"/>
      <c r="J596" s="39"/>
      <c r="S596" s="39"/>
    </row>
    <row r="597">
      <c r="G597" s="88"/>
      <c r="H597" s="88"/>
      <c r="I597" s="88"/>
      <c r="J597" s="39"/>
      <c r="S597" s="39"/>
    </row>
    <row r="598">
      <c r="G598" s="88"/>
      <c r="H598" s="88"/>
      <c r="I598" s="88"/>
      <c r="J598" s="39"/>
      <c r="S598" s="39"/>
    </row>
    <row r="599">
      <c r="G599" s="88"/>
      <c r="H599" s="88"/>
      <c r="I599" s="88"/>
      <c r="J599" s="39"/>
      <c r="S599" s="39"/>
    </row>
    <row r="600">
      <c r="G600" s="88"/>
      <c r="H600" s="88"/>
      <c r="I600" s="88"/>
      <c r="J600" s="39"/>
      <c r="S600" s="39"/>
    </row>
    <row r="601">
      <c r="G601" s="88"/>
      <c r="H601" s="88"/>
      <c r="I601" s="88"/>
      <c r="J601" s="39"/>
      <c r="S601" s="39"/>
    </row>
    <row r="602">
      <c r="G602" s="88"/>
      <c r="H602" s="88"/>
      <c r="I602" s="88"/>
      <c r="J602" s="39"/>
      <c r="S602" s="39"/>
    </row>
    <row r="603">
      <c r="G603" s="88"/>
      <c r="H603" s="88"/>
      <c r="I603" s="88"/>
      <c r="J603" s="39"/>
      <c r="S603" s="39"/>
    </row>
    <row r="604">
      <c r="G604" s="88"/>
      <c r="H604" s="88"/>
      <c r="I604" s="88"/>
      <c r="J604" s="39"/>
      <c r="S604" s="39"/>
    </row>
    <row r="605">
      <c r="G605" s="88"/>
      <c r="H605" s="88"/>
      <c r="I605" s="88"/>
      <c r="J605" s="39"/>
      <c r="S605" s="39"/>
    </row>
    <row r="606">
      <c r="G606" s="88"/>
      <c r="H606" s="88"/>
      <c r="I606" s="88"/>
      <c r="J606" s="39"/>
      <c r="S606" s="39"/>
    </row>
    <row r="607">
      <c r="G607" s="88"/>
      <c r="H607" s="88"/>
      <c r="I607" s="88"/>
      <c r="J607" s="39"/>
      <c r="S607" s="39"/>
    </row>
    <row r="608">
      <c r="G608" s="88"/>
      <c r="H608" s="88"/>
      <c r="I608" s="88"/>
      <c r="J608" s="39"/>
      <c r="S608" s="39"/>
    </row>
    <row r="609">
      <c r="G609" s="88"/>
      <c r="H609" s="88"/>
      <c r="I609" s="88"/>
      <c r="J609" s="39"/>
      <c r="S609" s="39"/>
    </row>
    <row r="610">
      <c r="G610" s="88"/>
      <c r="H610" s="88"/>
      <c r="I610" s="88"/>
      <c r="J610" s="39"/>
      <c r="S610" s="39"/>
    </row>
    <row r="611">
      <c r="G611" s="88"/>
      <c r="H611" s="88"/>
      <c r="I611" s="88"/>
      <c r="J611" s="39"/>
      <c r="S611" s="39"/>
    </row>
    <row r="612">
      <c r="G612" s="88"/>
      <c r="H612" s="88"/>
      <c r="I612" s="88"/>
      <c r="J612" s="39"/>
      <c r="S612" s="39"/>
    </row>
    <row r="613">
      <c r="G613" s="88"/>
      <c r="H613" s="88"/>
      <c r="I613" s="88"/>
      <c r="J613" s="39"/>
      <c r="S613" s="39"/>
    </row>
    <row r="614">
      <c r="G614" s="88"/>
      <c r="H614" s="88"/>
      <c r="I614" s="88"/>
      <c r="J614" s="39"/>
      <c r="S614" s="39"/>
    </row>
    <row r="615">
      <c r="G615" s="88"/>
      <c r="H615" s="88"/>
      <c r="I615" s="88"/>
      <c r="J615" s="39"/>
      <c r="S615" s="39"/>
    </row>
    <row r="616">
      <c r="G616" s="88"/>
      <c r="H616" s="88"/>
      <c r="I616" s="88"/>
      <c r="J616" s="39"/>
      <c r="S616" s="39"/>
    </row>
    <row r="617">
      <c r="G617" s="88"/>
      <c r="H617" s="88"/>
      <c r="I617" s="88"/>
      <c r="J617" s="39"/>
      <c r="S617" s="39"/>
    </row>
    <row r="618">
      <c r="G618" s="88"/>
      <c r="H618" s="88"/>
      <c r="I618" s="88"/>
      <c r="J618" s="39"/>
      <c r="S618" s="39"/>
    </row>
    <row r="619">
      <c r="G619" s="88"/>
      <c r="H619" s="88"/>
      <c r="I619" s="88"/>
      <c r="J619" s="39"/>
      <c r="S619" s="39"/>
    </row>
    <row r="620">
      <c r="G620" s="88"/>
      <c r="H620" s="88"/>
      <c r="I620" s="88"/>
      <c r="J620" s="39"/>
      <c r="S620" s="39"/>
    </row>
    <row r="621">
      <c r="G621" s="88"/>
      <c r="H621" s="88"/>
      <c r="I621" s="88"/>
      <c r="J621" s="39"/>
      <c r="S621" s="39"/>
    </row>
    <row r="622">
      <c r="G622" s="88"/>
      <c r="H622" s="88"/>
      <c r="I622" s="88"/>
      <c r="J622" s="39"/>
      <c r="S622" s="39"/>
    </row>
    <row r="623">
      <c r="G623" s="88"/>
      <c r="H623" s="88"/>
      <c r="I623" s="88"/>
      <c r="J623" s="39"/>
      <c r="S623" s="39"/>
    </row>
    <row r="624">
      <c r="G624" s="88"/>
      <c r="H624" s="88"/>
      <c r="I624" s="88"/>
      <c r="J624" s="39"/>
      <c r="S624" s="39"/>
    </row>
    <row r="625">
      <c r="G625" s="88"/>
      <c r="H625" s="88"/>
      <c r="I625" s="88"/>
      <c r="J625" s="39"/>
      <c r="S625" s="39"/>
    </row>
    <row r="626">
      <c r="G626" s="88"/>
      <c r="H626" s="88"/>
      <c r="I626" s="88"/>
      <c r="J626" s="39"/>
      <c r="S626" s="39"/>
    </row>
    <row r="627">
      <c r="G627" s="88"/>
      <c r="H627" s="88"/>
      <c r="I627" s="88"/>
      <c r="J627" s="39"/>
      <c r="S627" s="39"/>
    </row>
    <row r="628">
      <c r="G628" s="88"/>
      <c r="H628" s="88"/>
      <c r="I628" s="88"/>
      <c r="J628" s="39"/>
      <c r="S628" s="39"/>
    </row>
    <row r="629">
      <c r="G629" s="88"/>
      <c r="H629" s="88"/>
      <c r="I629" s="88"/>
      <c r="J629" s="39"/>
      <c r="S629" s="39"/>
    </row>
    <row r="630">
      <c r="G630" s="88"/>
      <c r="H630" s="88"/>
      <c r="I630" s="88"/>
      <c r="J630" s="39"/>
      <c r="S630" s="39"/>
    </row>
    <row r="631">
      <c r="G631" s="88"/>
      <c r="H631" s="88"/>
      <c r="I631" s="88"/>
      <c r="J631" s="39"/>
      <c r="S631" s="39"/>
    </row>
    <row r="632">
      <c r="G632" s="88"/>
      <c r="H632" s="88"/>
      <c r="I632" s="88"/>
      <c r="J632" s="39"/>
      <c r="S632" s="39"/>
    </row>
    <row r="633">
      <c r="G633" s="88"/>
      <c r="H633" s="88"/>
      <c r="I633" s="88"/>
      <c r="J633" s="39"/>
      <c r="S633" s="39"/>
    </row>
    <row r="634">
      <c r="G634" s="88"/>
      <c r="H634" s="88"/>
      <c r="I634" s="88"/>
      <c r="J634" s="39"/>
      <c r="S634" s="39"/>
    </row>
    <row r="635">
      <c r="G635" s="88"/>
      <c r="H635" s="88"/>
      <c r="I635" s="88"/>
      <c r="J635" s="39"/>
      <c r="S635" s="39"/>
    </row>
    <row r="636">
      <c r="G636" s="88"/>
      <c r="H636" s="88"/>
      <c r="I636" s="88"/>
      <c r="J636" s="39"/>
      <c r="S636" s="39"/>
    </row>
    <row r="637">
      <c r="G637" s="88"/>
      <c r="H637" s="88"/>
      <c r="I637" s="88"/>
      <c r="J637" s="39"/>
      <c r="S637" s="39"/>
    </row>
    <row r="638">
      <c r="G638" s="88"/>
      <c r="H638" s="88"/>
      <c r="I638" s="88"/>
      <c r="J638" s="39"/>
      <c r="S638" s="39"/>
    </row>
    <row r="639">
      <c r="G639" s="88"/>
      <c r="H639" s="88"/>
      <c r="I639" s="88"/>
      <c r="J639" s="39"/>
      <c r="S639" s="39"/>
    </row>
    <row r="640">
      <c r="G640" s="88"/>
      <c r="H640" s="88"/>
      <c r="I640" s="88"/>
      <c r="J640" s="39"/>
      <c r="S640" s="39"/>
    </row>
    <row r="641">
      <c r="G641" s="88"/>
      <c r="H641" s="88"/>
      <c r="I641" s="88"/>
      <c r="J641" s="39"/>
      <c r="S641" s="39"/>
    </row>
    <row r="642">
      <c r="G642" s="88"/>
      <c r="H642" s="88"/>
      <c r="I642" s="88"/>
      <c r="J642" s="39"/>
      <c r="S642" s="39"/>
    </row>
    <row r="643">
      <c r="G643" s="88"/>
      <c r="H643" s="88"/>
      <c r="I643" s="88"/>
      <c r="J643" s="39"/>
      <c r="S643" s="39"/>
    </row>
    <row r="644">
      <c r="G644" s="88"/>
      <c r="H644" s="88"/>
      <c r="I644" s="88"/>
      <c r="J644" s="39"/>
      <c r="S644" s="39"/>
    </row>
    <row r="645">
      <c r="G645" s="88"/>
      <c r="H645" s="88"/>
      <c r="I645" s="88"/>
      <c r="J645" s="39"/>
      <c r="S645" s="39"/>
    </row>
    <row r="646">
      <c r="G646" s="88"/>
      <c r="H646" s="88"/>
      <c r="I646" s="88"/>
      <c r="J646" s="39"/>
      <c r="S646" s="39"/>
    </row>
    <row r="647">
      <c r="G647" s="88"/>
      <c r="H647" s="88"/>
      <c r="I647" s="88"/>
      <c r="J647" s="39"/>
      <c r="S647" s="39"/>
    </row>
    <row r="648">
      <c r="G648" s="88"/>
      <c r="H648" s="88"/>
      <c r="I648" s="88"/>
      <c r="J648" s="39"/>
      <c r="S648" s="39"/>
    </row>
    <row r="649">
      <c r="G649" s="88"/>
      <c r="H649" s="88"/>
      <c r="I649" s="88"/>
      <c r="J649" s="39"/>
      <c r="S649" s="39"/>
    </row>
    <row r="650">
      <c r="G650" s="88"/>
      <c r="H650" s="88"/>
      <c r="I650" s="88"/>
      <c r="J650" s="39"/>
      <c r="S650" s="39"/>
    </row>
    <row r="651">
      <c r="G651" s="88"/>
      <c r="H651" s="88"/>
      <c r="I651" s="88"/>
      <c r="J651" s="39"/>
      <c r="S651" s="39"/>
    </row>
    <row r="652">
      <c r="G652" s="88"/>
      <c r="H652" s="88"/>
      <c r="I652" s="88"/>
      <c r="J652" s="39"/>
      <c r="S652" s="39"/>
    </row>
    <row r="653">
      <c r="G653" s="88"/>
      <c r="H653" s="88"/>
      <c r="I653" s="88"/>
      <c r="J653" s="39"/>
      <c r="S653" s="39"/>
    </row>
    <row r="654">
      <c r="G654" s="88"/>
      <c r="H654" s="88"/>
      <c r="I654" s="88"/>
      <c r="J654" s="39"/>
      <c r="S654" s="39"/>
    </row>
    <row r="655">
      <c r="G655" s="88"/>
      <c r="H655" s="88"/>
      <c r="I655" s="88"/>
      <c r="J655" s="39"/>
      <c r="S655" s="39"/>
    </row>
    <row r="656">
      <c r="G656" s="88"/>
      <c r="H656" s="88"/>
      <c r="I656" s="88"/>
      <c r="J656" s="39"/>
      <c r="S656" s="39"/>
    </row>
    <row r="657">
      <c r="G657" s="88"/>
      <c r="H657" s="88"/>
      <c r="I657" s="88"/>
      <c r="J657" s="39"/>
      <c r="S657" s="39"/>
    </row>
    <row r="658">
      <c r="G658" s="88"/>
      <c r="H658" s="88"/>
      <c r="I658" s="88"/>
      <c r="J658" s="39"/>
      <c r="S658" s="39"/>
    </row>
    <row r="659">
      <c r="G659" s="88"/>
      <c r="H659" s="88"/>
      <c r="I659" s="88"/>
      <c r="J659" s="39"/>
      <c r="S659" s="39"/>
    </row>
    <row r="660">
      <c r="G660" s="88"/>
      <c r="H660" s="88"/>
      <c r="I660" s="88"/>
      <c r="J660" s="39"/>
      <c r="S660" s="39"/>
    </row>
    <row r="661">
      <c r="G661" s="88"/>
      <c r="H661" s="88"/>
      <c r="I661" s="88"/>
      <c r="J661" s="39"/>
      <c r="S661" s="39"/>
    </row>
    <row r="662">
      <c r="G662" s="88"/>
      <c r="H662" s="88"/>
      <c r="I662" s="88"/>
      <c r="J662" s="39"/>
      <c r="S662" s="39"/>
    </row>
    <row r="663">
      <c r="G663" s="88"/>
      <c r="H663" s="88"/>
      <c r="I663" s="88"/>
      <c r="J663" s="39"/>
      <c r="S663" s="39"/>
    </row>
    <row r="664">
      <c r="G664" s="88"/>
      <c r="H664" s="88"/>
      <c r="I664" s="88"/>
      <c r="J664" s="39"/>
      <c r="S664" s="39"/>
    </row>
    <row r="665">
      <c r="G665" s="88"/>
      <c r="H665" s="88"/>
      <c r="I665" s="88"/>
      <c r="J665" s="39"/>
      <c r="S665" s="39"/>
    </row>
    <row r="666">
      <c r="G666" s="88"/>
      <c r="H666" s="88"/>
      <c r="I666" s="88"/>
      <c r="J666" s="39"/>
      <c r="S666" s="39"/>
    </row>
    <row r="667">
      <c r="G667" s="88"/>
      <c r="H667" s="88"/>
      <c r="I667" s="88"/>
      <c r="J667" s="39"/>
      <c r="S667" s="39"/>
    </row>
    <row r="668">
      <c r="G668" s="88"/>
      <c r="H668" s="88"/>
      <c r="I668" s="88"/>
      <c r="J668" s="39"/>
      <c r="S668" s="39"/>
    </row>
    <row r="669">
      <c r="G669" s="88"/>
      <c r="H669" s="88"/>
      <c r="I669" s="88"/>
      <c r="J669" s="39"/>
      <c r="S669" s="39"/>
    </row>
    <row r="670">
      <c r="G670" s="88"/>
      <c r="H670" s="88"/>
      <c r="I670" s="88"/>
      <c r="J670" s="39"/>
      <c r="S670" s="39"/>
    </row>
    <row r="671">
      <c r="G671" s="88"/>
      <c r="H671" s="88"/>
      <c r="I671" s="88"/>
      <c r="J671" s="39"/>
      <c r="S671" s="39"/>
    </row>
    <row r="672">
      <c r="G672" s="88"/>
      <c r="H672" s="88"/>
      <c r="I672" s="88"/>
      <c r="J672" s="39"/>
      <c r="S672" s="39"/>
    </row>
    <row r="673">
      <c r="G673" s="88"/>
      <c r="H673" s="88"/>
      <c r="I673" s="88"/>
      <c r="J673" s="39"/>
      <c r="S673" s="39"/>
    </row>
    <row r="674">
      <c r="G674" s="88"/>
      <c r="H674" s="88"/>
      <c r="I674" s="88"/>
      <c r="J674" s="39"/>
      <c r="S674" s="39"/>
    </row>
    <row r="675">
      <c r="G675" s="88"/>
      <c r="H675" s="88"/>
      <c r="I675" s="88"/>
      <c r="J675" s="39"/>
      <c r="S675" s="39"/>
    </row>
    <row r="676">
      <c r="G676" s="88"/>
      <c r="H676" s="88"/>
      <c r="I676" s="88"/>
      <c r="J676" s="39"/>
      <c r="S676" s="39"/>
    </row>
    <row r="677">
      <c r="G677" s="88"/>
      <c r="H677" s="88"/>
      <c r="I677" s="88"/>
      <c r="J677" s="39"/>
      <c r="S677" s="39"/>
    </row>
    <row r="678">
      <c r="G678" s="88"/>
      <c r="H678" s="88"/>
      <c r="I678" s="88"/>
      <c r="J678" s="39"/>
      <c r="S678" s="39"/>
    </row>
    <row r="679">
      <c r="G679" s="88"/>
      <c r="H679" s="88"/>
      <c r="I679" s="88"/>
      <c r="J679" s="39"/>
      <c r="S679" s="39"/>
    </row>
    <row r="680">
      <c r="G680" s="88"/>
      <c r="H680" s="88"/>
      <c r="I680" s="88"/>
      <c r="J680" s="39"/>
      <c r="S680" s="39"/>
    </row>
    <row r="681">
      <c r="G681" s="88"/>
      <c r="H681" s="88"/>
      <c r="I681" s="88"/>
      <c r="J681" s="39"/>
      <c r="S681" s="39"/>
    </row>
    <row r="682">
      <c r="G682" s="88"/>
      <c r="H682" s="88"/>
      <c r="I682" s="88"/>
      <c r="J682" s="39"/>
      <c r="S682" s="39"/>
    </row>
    <row r="683">
      <c r="G683" s="88"/>
      <c r="H683" s="88"/>
      <c r="I683" s="88"/>
      <c r="J683" s="39"/>
      <c r="S683" s="39"/>
    </row>
    <row r="684">
      <c r="G684" s="88"/>
      <c r="H684" s="88"/>
      <c r="I684" s="88"/>
      <c r="J684" s="39"/>
      <c r="S684" s="39"/>
    </row>
    <row r="685">
      <c r="G685" s="88"/>
      <c r="H685" s="88"/>
      <c r="I685" s="88"/>
      <c r="J685" s="39"/>
      <c r="S685" s="39"/>
    </row>
    <row r="686">
      <c r="G686" s="88"/>
      <c r="H686" s="88"/>
      <c r="I686" s="88"/>
      <c r="J686" s="39"/>
      <c r="S686" s="39"/>
    </row>
    <row r="687">
      <c r="G687" s="88"/>
      <c r="H687" s="88"/>
      <c r="I687" s="88"/>
      <c r="J687" s="39"/>
      <c r="S687" s="39"/>
    </row>
    <row r="688">
      <c r="G688" s="88"/>
      <c r="H688" s="88"/>
      <c r="I688" s="88"/>
      <c r="J688" s="39"/>
      <c r="S688" s="39"/>
    </row>
    <row r="689">
      <c r="G689" s="88"/>
      <c r="H689" s="88"/>
      <c r="I689" s="88"/>
      <c r="J689" s="39"/>
      <c r="S689" s="39"/>
    </row>
    <row r="690">
      <c r="G690" s="88"/>
      <c r="H690" s="88"/>
      <c r="I690" s="88"/>
      <c r="J690" s="39"/>
      <c r="S690" s="39"/>
    </row>
    <row r="691">
      <c r="G691" s="88"/>
      <c r="H691" s="88"/>
      <c r="I691" s="88"/>
      <c r="J691" s="39"/>
      <c r="S691" s="39"/>
    </row>
    <row r="692">
      <c r="G692" s="88"/>
      <c r="H692" s="88"/>
      <c r="I692" s="88"/>
      <c r="J692" s="39"/>
      <c r="S692" s="39"/>
    </row>
    <row r="693">
      <c r="G693" s="88"/>
      <c r="H693" s="88"/>
      <c r="I693" s="88"/>
      <c r="J693" s="39"/>
      <c r="S693" s="39"/>
    </row>
    <row r="694">
      <c r="G694" s="88"/>
      <c r="H694" s="88"/>
      <c r="I694" s="88"/>
      <c r="J694" s="39"/>
      <c r="S694" s="39"/>
    </row>
    <row r="695">
      <c r="G695" s="88"/>
      <c r="H695" s="88"/>
      <c r="I695" s="88"/>
      <c r="J695" s="39"/>
      <c r="S695" s="39"/>
    </row>
    <row r="696">
      <c r="G696" s="88"/>
      <c r="H696" s="88"/>
      <c r="I696" s="88"/>
      <c r="J696" s="39"/>
      <c r="S696" s="39"/>
    </row>
    <row r="697">
      <c r="G697" s="88"/>
      <c r="H697" s="88"/>
      <c r="I697" s="88"/>
      <c r="J697" s="39"/>
      <c r="S697" s="39"/>
    </row>
    <row r="698">
      <c r="G698" s="88"/>
      <c r="H698" s="88"/>
      <c r="I698" s="88"/>
      <c r="J698" s="39"/>
      <c r="S698" s="39"/>
    </row>
    <row r="699">
      <c r="G699" s="88"/>
      <c r="H699" s="88"/>
      <c r="I699" s="88"/>
      <c r="J699" s="39"/>
      <c r="S699" s="39"/>
    </row>
    <row r="700">
      <c r="G700" s="88"/>
      <c r="H700" s="88"/>
      <c r="I700" s="88"/>
      <c r="J700" s="39"/>
      <c r="S700" s="39"/>
    </row>
    <row r="701">
      <c r="G701" s="88"/>
      <c r="H701" s="88"/>
      <c r="I701" s="88"/>
      <c r="J701" s="39"/>
      <c r="S701" s="39"/>
    </row>
    <row r="702">
      <c r="G702" s="88"/>
      <c r="H702" s="88"/>
      <c r="I702" s="88"/>
      <c r="J702" s="39"/>
      <c r="S702" s="39"/>
    </row>
    <row r="703">
      <c r="G703" s="88"/>
      <c r="H703" s="88"/>
      <c r="I703" s="88"/>
      <c r="J703" s="39"/>
      <c r="S703" s="39"/>
    </row>
    <row r="704">
      <c r="G704" s="88"/>
      <c r="H704" s="88"/>
      <c r="I704" s="88"/>
      <c r="J704" s="39"/>
      <c r="S704" s="39"/>
    </row>
    <row r="705">
      <c r="G705" s="88"/>
      <c r="H705" s="88"/>
      <c r="I705" s="88"/>
      <c r="J705" s="39"/>
      <c r="S705" s="39"/>
    </row>
    <row r="706">
      <c r="G706" s="88"/>
      <c r="H706" s="88"/>
      <c r="I706" s="88"/>
      <c r="J706" s="39"/>
      <c r="S706" s="39"/>
    </row>
    <row r="707">
      <c r="G707" s="88"/>
      <c r="H707" s="88"/>
      <c r="I707" s="88"/>
      <c r="J707" s="39"/>
      <c r="S707" s="39"/>
    </row>
    <row r="708">
      <c r="G708" s="88"/>
      <c r="H708" s="88"/>
      <c r="I708" s="88"/>
      <c r="J708" s="39"/>
      <c r="S708" s="39"/>
    </row>
    <row r="709">
      <c r="G709" s="88"/>
      <c r="H709" s="88"/>
      <c r="I709" s="88"/>
      <c r="J709" s="39"/>
      <c r="S709" s="39"/>
    </row>
    <row r="710">
      <c r="G710" s="88"/>
      <c r="H710" s="88"/>
      <c r="I710" s="88"/>
      <c r="J710" s="39"/>
      <c r="S710" s="39"/>
    </row>
    <row r="711">
      <c r="G711" s="88"/>
      <c r="H711" s="88"/>
      <c r="I711" s="88"/>
      <c r="J711" s="39"/>
      <c r="S711" s="39"/>
    </row>
    <row r="712">
      <c r="G712" s="88"/>
      <c r="H712" s="88"/>
      <c r="I712" s="88"/>
      <c r="J712" s="39"/>
      <c r="S712" s="39"/>
    </row>
    <row r="713">
      <c r="G713" s="88"/>
      <c r="H713" s="88"/>
      <c r="I713" s="88"/>
      <c r="J713" s="39"/>
      <c r="S713" s="39"/>
    </row>
    <row r="714">
      <c r="G714" s="88"/>
      <c r="H714" s="88"/>
      <c r="I714" s="88"/>
      <c r="J714" s="39"/>
      <c r="S714" s="39"/>
    </row>
    <row r="715">
      <c r="G715" s="88"/>
      <c r="H715" s="88"/>
      <c r="I715" s="88"/>
      <c r="J715" s="39"/>
      <c r="S715" s="39"/>
    </row>
    <row r="716">
      <c r="G716" s="88"/>
      <c r="H716" s="88"/>
      <c r="I716" s="88"/>
      <c r="J716" s="39"/>
      <c r="S716" s="39"/>
    </row>
    <row r="717">
      <c r="G717" s="88"/>
      <c r="H717" s="88"/>
      <c r="I717" s="88"/>
      <c r="J717" s="39"/>
      <c r="S717" s="39"/>
    </row>
    <row r="718">
      <c r="G718" s="88"/>
      <c r="H718" s="88"/>
      <c r="I718" s="88"/>
      <c r="J718" s="39"/>
      <c r="S718" s="39"/>
    </row>
    <row r="719">
      <c r="G719" s="88"/>
      <c r="H719" s="88"/>
      <c r="I719" s="88"/>
      <c r="J719" s="39"/>
      <c r="S719" s="39"/>
    </row>
    <row r="720">
      <c r="G720" s="88"/>
      <c r="H720" s="88"/>
      <c r="I720" s="88"/>
      <c r="J720" s="39"/>
      <c r="S720" s="39"/>
    </row>
    <row r="721">
      <c r="G721" s="88"/>
      <c r="H721" s="88"/>
      <c r="I721" s="88"/>
      <c r="J721" s="39"/>
      <c r="S721" s="39"/>
    </row>
    <row r="722">
      <c r="G722" s="88"/>
      <c r="H722" s="88"/>
      <c r="I722" s="88"/>
      <c r="J722" s="39"/>
      <c r="S722" s="39"/>
    </row>
    <row r="723">
      <c r="G723" s="88"/>
      <c r="H723" s="88"/>
      <c r="I723" s="88"/>
      <c r="J723" s="39"/>
      <c r="S723" s="39"/>
    </row>
    <row r="724">
      <c r="G724" s="88"/>
      <c r="H724" s="88"/>
      <c r="I724" s="88"/>
      <c r="J724" s="39"/>
      <c r="S724" s="39"/>
    </row>
    <row r="725">
      <c r="G725" s="88"/>
      <c r="H725" s="88"/>
      <c r="I725" s="88"/>
      <c r="J725" s="39"/>
      <c r="S725" s="39"/>
    </row>
    <row r="726">
      <c r="G726" s="88"/>
      <c r="H726" s="88"/>
      <c r="I726" s="88"/>
      <c r="J726" s="39"/>
      <c r="S726" s="39"/>
    </row>
    <row r="727">
      <c r="G727" s="88"/>
      <c r="H727" s="88"/>
      <c r="I727" s="88"/>
      <c r="J727" s="39"/>
      <c r="S727" s="39"/>
    </row>
    <row r="728">
      <c r="G728" s="88"/>
      <c r="H728" s="88"/>
      <c r="I728" s="88"/>
      <c r="J728" s="39"/>
      <c r="S728" s="39"/>
    </row>
    <row r="729">
      <c r="G729" s="88"/>
      <c r="H729" s="88"/>
      <c r="I729" s="88"/>
      <c r="J729" s="39"/>
      <c r="S729" s="39"/>
    </row>
    <row r="730">
      <c r="G730" s="88"/>
      <c r="H730" s="88"/>
      <c r="I730" s="88"/>
      <c r="J730" s="39"/>
      <c r="S730" s="39"/>
    </row>
    <row r="731">
      <c r="G731" s="88"/>
      <c r="H731" s="88"/>
      <c r="I731" s="88"/>
      <c r="J731" s="39"/>
      <c r="S731" s="39"/>
    </row>
    <row r="732">
      <c r="G732" s="88"/>
      <c r="H732" s="88"/>
      <c r="I732" s="88"/>
      <c r="J732" s="39"/>
      <c r="S732" s="39"/>
    </row>
    <row r="733">
      <c r="G733" s="88"/>
      <c r="H733" s="88"/>
      <c r="I733" s="88"/>
      <c r="J733" s="39"/>
      <c r="S733" s="39"/>
    </row>
    <row r="734">
      <c r="G734" s="88"/>
      <c r="H734" s="88"/>
      <c r="I734" s="88"/>
      <c r="J734" s="39"/>
      <c r="S734" s="39"/>
    </row>
    <row r="735">
      <c r="G735" s="88"/>
      <c r="H735" s="88"/>
      <c r="I735" s="88"/>
      <c r="J735" s="39"/>
      <c r="S735" s="39"/>
    </row>
    <row r="736">
      <c r="G736" s="88"/>
      <c r="H736" s="88"/>
      <c r="I736" s="88"/>
      <c r="J736" s="39"/>
      <c r="S736" s="39"/>
    </row>
    <row r="737">
      <c r="G737" s="88"/>
      <c r="H737" s="88"/>
      <c r="I737" s="88"/>
      <c r="J737" s="39"/>
      <c r="S737" s="39"/>
    </row>
    <row r="738">
      <c r="G738" s="88"/>
      <c r="H738" s="88"/>
      <c r="I738" s="88"/>
      <c r="J738" s="39"/>
      <c r="S738" s="39"/>
    </row>
    <row r="739">
      <c r="G739" s="88"/>
      <c r="H739" s="88"/>
      <c r="I739" s="88"/>
      <c r="J739" s="39"/>
      <c r="S739" s="39"/>
    </row>
    <row r="740">
      <c r="G740" s="88"/>
      <c r="H740" s="88"/>
      <c r="I740" s="88"/>
      <c r="J740" s="39"/>
      <c r="S740" s="39"/>
    </row>
    <row r="741">
      <c r="G741" s="88"/>
      <c r="H741" s="88"/>
      <c r="I741" s="88"/>
      <c r="J741" s="39"/>
      <c r="S741" s="39"/>
    </row>
    <row r="742">
      <c r="G742" s="88"/>
      <c r="H742" s="88"/>
      <c r="I742" s="88"/>
      <c r="J742" s="39"/>
      <c r="S742" s="39"/>
    </row>
    <row r="743">
      <c r="G743" s="88"/>
      <c r="H743" s="88"/>
      <c r="I743" s="88"/>
      <c r="J743" s="39"/>
      <c r="S743" s="39"/>
    </row>
    <row r="744">
      <c r="G744" s="88"/>
      <c r="H744" s="88"/>
      <c r="I744" s="88"/>
      <c r="J744" s="39"/>
      <c r="S744" s="39"/>
    </row>
    <row r="745">
      <c r="G745" s="88"/>
      <c r="H745" s="88"/>
      <c r="I745" s="88"/>
      <c r="J745" s="39"/>
      <c r="S745" s="39"/>
    </row>
    <row r="746">
      <c r="G746" s="88"/>
      <c r="H746" s="88"/>
      <c r="I746" s="88"/>
      <c r="J746" s="39"/>
      <c r="S746" s="39"/>
    </row>
    <row r="747">
      <c r="G747" s="88"/>
      <c r="H747" s="88"/>
      <c r="I747" s="88"/>
      <c r="J747" s="39"/>
      <c r="S747" s="39"/>
    </row>
    <row r="748">
      <c r="G748" s="88"/>
      <c r="H748" s="88"/>
      <c r="I748" s="88"/>
      <c r="J748" s="39"/>
      <c r="S748" s="39"/>
    </row>
    <row r="749">
      <c r="G749" s="88"/>
      <c r="H749" s="88"/>
      <c r="I749" s="88"/>
      <c r="J749" s="39"/>
      <c r="S749" s="39"/>
    </row>
    <row r="750">
      <c r="G750" s="88"/>
      <c r="H750" s="88"/>
      <c r="I750" s="88"/>
      <c r="J750" s="39"/>
      <c r="S750" s="39"/>
    </row>
    <row r="751">
      <c r="G751" s="88"/>
      <c r="H751" s="88"/>
      <c r="I751" s="88"/>
      <c r="J751" s="39"/>
      <c r="S751" s="39"/>
    </row>
    <row r="752">
      <c r="G752" s="88"/>
      <c r="H752" s="88"/>
      <c r="I752" s="88"/>
      <c r="J752" s="39"/>
      <c r="S752" s="39"/>
    </row>
    <row r="753">
      <c r="G753" s="88"/>
      <c r="H753" s="88"/>
      <c r="I753" s="88"/>
      <c r="J753" s="39"/>
      <c r="S753" s="39"/>
    </row>
    <row r="754">
      <c r="G754" s="88"/>
      <c r="H754" s="88"/>
      <c r="I754" s="88"/>
      <c r="J754" s="39"/>
      <c r="S754" s="39"/>
    </row>
    <row r="755">
      <c r="G755" s="88"/>
      <c r="H755" s="88"/>
      <c r="I755" s="88"/>
      <c r="J755" s="39"/>
      <c r="S755" s="39"/>
    </row>
    <row r="756">
      <c r="G756" s="88"/>
      <c r="H756" s="88"/>
      <c r="I756" s="88"/>
      <c r="J756" s="39"/>
      <c r="S756" s="39"/>
    </row>
    <row r="757">
      <c r="G757" s="88"/>
      <c r="H757" s="88"/>
      <c r="I757" s="88"/>
      <c r="J757" s="39"/>
      <c r="S757" s="39"/>
    </row>
    <row r="758">
      <c r="G758" s="88"/>
      <c r="H758" s="88"/>
      <c r="I758" s="88"/>
      <c r="J758" s="39"/>
      <c r="S758" s="39"/>
    </row>
    <row r="759">
      <c r="G759" s="88"/>
      <c r="H759" s="88"/>
      <c r="I759" s="88"/>
      <c r="J759" s="39"/>
      <c r="S759" s="39"/>
    </row>
    <row r="760">
      <c r="G760" s="88"/>
      <c r="H760" s="88"/>
      <c r="I760" s="88"/>
      <c r="J760" s="39"/>
      <c r="S760" s="39"/>
    </row>
    <row r="761">
      <c r="G761" s="88"/>
      <c r="H761" s="88"/>
      <c r="I761" s="88"/>
      <c r="J761" s="39"/>
      <c r="S761" s="39"/>
    </row>
    <row r="762">
      <c r="G762" s="88"/>
      <c r="H762" s="88"/>
      <c r="I762" s="88"/>
      <c r="J762" s="39"/>
      <c r="S762" s="39"/>
    </row>
    <row r="763">
      <c r="G763" s="88"/>
      <c r="H763" s="88"/>
      <c r="I763" s="88"/>
      <c r="J763" s="39"/>
      <c r="S763" s="39"/>
    </row>
    <row r="764">
      <c r="G764" s="88"/>
      <c r="H764" s="88"/>
      <c r="I764" s="88"/>
      <c r="J764" s="39"/>
      <c r="S764" s="39"/>
    </row>
    <row r="765">
      <c r="G765" s="88"/>
      <c r="H765" s="88"/>
      <c r="I765" s="88"/>
      <c r="J765" s="39"/>
      <c r="S765" s="39"/>
    </row>
    <row r="766">
      <c r="G766" s="88"/>
      <c r="H766" s="88"/>
      <c r="I766" s="88"/>
      <c r="J766" s="39"/>
      <c r="S766" s="39"/>
    </row>
    <row r="767">
      <c r="G767" s="88"/>
      <c r="H767" s="88"/>
      <c r="I767" s="88"/>
      <c r="J767" s="39"/>
      <c r="S767" s="39"/>
    </row>
    <row r="768">
      <c r="G768" s="88"/>
      <c r="H768" s="88"/>
      <c r="I768" s="88"/>
      <c r="J768" s="39"/>
      <c r="S768" s="39"/>
    </row>
    <row r="769">
      <c r="G769" s="88"/>
      <c r="H769" s="88"/>
      <c r="I769" s="88"/>
      <c r="J769" s="39"/>
      <c r="S769" s="39"/>
    </row>
    <row r="770">
      <c r="G770" s="88"/>
      <c r="H770" s="88"/>
      <c r="I770" s="88"/>
      <c r="J770" s="39"/>
      <c r="S770" s="39"/>
    </row>
    <row r="771">
      <c r="G771" s="88"/>
      <c r="H771" s="88"/>
      <c r="I771" s="88"/>
      <c r="J771" s="39"/>
      <c r="S771" s="39"/>
    </row>
    <row r="772">
      <c r="G772" s="88"/>
      <c r="H772" s="88"/>
      <c r="I772" s="88"/>
      <c r="J772" s="39"/>
      <c r="S772" s="39"/>
    </row>
    <row r="773">
      <c r="G773" s="88"/>
      <c r="H773" s="88"/>
      <c r="I773" s="88"/>
      <c r="J773" s="39"/>
      <c r="S773" s="39"/>
    </row>
    <row r="774">
      <c r="G774" s="88"/>
      <c r="H774" s="88"/>
      <c r="I774" s="88"/>
      <c r="J774" s="39"/>
      <c r="S774" s="39"/>
    </row>
    <row r="775">
      <c r="G775" s="88"/>
      <c r="H775" s="88"/>
      <c r="I775" s="88"/>
      <c r="J775" s="39"/>
      <c r="S775" s="39"/>
    </row>
    <row r="776">
      <c r="G776" s="88"/>
      <c r="H776" s="88"/>
      <c r="I776" s="88"/>
      <c r="J776" s="39"/>
      <c r="S776" s="39"/>
    </row>
    <row r="777">
      <c r="G777" s="88"/>
      <c r="H777" s="88"/>
      <c r="I777" s="88"/>
      <c r="J777" s="39"/>
      <c r="S777" s="39"/>
    </row>
    <row r="778">
      <c r="G778" s="88"/>
      <c r="H778" s="88"/>
      <c r="I778" s="88"/>
      <c r="J778" s="39"/>
      <c r="S778" s="39"/>
    </row>
    <row r="779">
      <c r="G779" s="88"/>
      <c r="H779" s="88"/>
      <c r="I779" s="88"/>
      <c r="J779" s="39"/>
      <c r="S779" s="39"/>
    </row>
    <row r="780">
      <c r="G780" s="88"/>
      <c r="H780" s="88"/>
      <c r="I780" s="88"/>
      <c r="J780" s="39"/>
      <c r="S780" s="39"/>
    </row>
    <row r="781">
      <c r="G781" s="88"/>
      <c r="H781" s="88"/>
      <c r="I781" s="88"/>
      <c r="J781" s="39"/>
      <c r="S781" s="39"/>
    </row>
    <row r="782">
      <c r="G782" s="88"/>
      <c r="H782" s="88"/>
      <c r="I782" s="88"/>
      <c r="J782" s="39"/>
      <c r="S782" s="39"/>
    </row>
    <row r="783">
      <c r="G783" s="88"/>
      <c r="H783" s="88"/>
      <c r="I783" s="88"/>
      <c r="J783" s="39"/>
      <c r="S783" s="39"/>
    </row>
    <row r="784">
      <c r="G784" s="88"/>
      <c r="H784" s="88"/>
      <c r="I784" s="88"/>
      <c r="J784" s="39"/>
      <c r="S784" s="39"/>
    </row>
    <row r="785">
      <c r="G785" s="88"/>
      <c r="H785" s="88"/>
      <c r="I785" s="88"/>
      <c r="J785" s="39"/>
      <c r="S785" s="39"/>
    </row>
    <row r="786">
      <c r="G786" s="88"/>
      <c r="H786" s="88"/>
      <c r="I786" s="88"/>
      <c r="J786" s="39"/>
      <c r="S786" s="39"/>
    </row>
    <row r="787">
      <c r="G787" s="88"/>
      <c r="H787" s="88"/>
      <c r="I787" s="88"/>
      <c r="J787" s="39"/>
      <c r="S787" s="39"/>
    </row>
    <row r="788">
      <c r="G788" s="88"/>
      <c r="H788" s="88"/>
      <c r="I788" s="88"/>
      <c r="J788" s="39"/>
      <c r="S788" s="39"/>
    </row>
    <row r="789">
      <c r="G789" s="88"/>
      <c r="H789" s="88"/>
      <c r="I789" s="88"/>
      <c r="J789" s="39"/>
      <c r="S789" s="39"/>
    </row>
    <row r="790">
      <c r="G790" s="88"/>
      <c r="H790" s="88"/>
      <c r="I790" s="88"/>
      <c r="J790" s="39"/>
      <c r="S790" s="39"/>
    </row>
    <row r="791">
      <c r="G791" s="88"/>
      <c r="H791" s="88"/>
      <c r="I791" s="88"/>
      <c r="J791" s="39"/>
      <c r="S791" s="39"/>
    </row>
    <row r="792">
      <c r="G792" s="88"/>
      <c r="H792" s="88"/>
      <c r="I792" s="88"/>
      <c r="J792" s="39"/>
      <c r="S792" s="39"/>
    </row>
    <row r="793">
      <c r="G793" s="88"/>
      <c r="H793" s="88"/>
      <c r="I793" s="88"/>
      <c r="J793" s="39"/>
      <c r="S793" s="39"/>
    </row>
    <row r="794">
      <c r="G794" s="88"/>
      <c r="H794" s="88"/>
      <c r="I794" s="88"/>
      <c r="J794" s="39"/>
      <c r="S794" s="39"/>
    </row>
    <row r="795">
      <c r="G795" s="88"/>
      <c r="H795" s="88"/>
      <c r="I795" s="88"/>
      <c r="J795" s="39"/>
      <c r="S795" s="39"/>
    </row>
    <row r="796">
      <c r="G796" s="88"/>
      <c r="H796" s="88"/>
      <c r="I796" s="88"/>
      <c r="J796" s="39"/>
      <c r="S796" s="39"/>
    </row>
    <row r="797">
      <c r="G797" s="88"/>
      <c r="H797" s="88"/>
      <c r="I797" s="88"/>
      <c r="J797" s="39"/>
      <c r="S797" s="39"/>
    </row>
    <row r="798">
      <c r="G798" s="88"/>
      <c r="H798" s="88"/>
      <c r="I798" s="88"/>
      <c r="J798" s="39"/>
      <c r="S798" s="39"/>
    </row>
    <row r="799">
      <c r="G799" s="88"/>
      <c r="H799" s="88"/>
      <c r="I799" s="88"/>
      <c r="J799" s="39"/>
      <c r="S799" s="39"/>
    </row>
    <row r="800">
      <c r="G800" s="88"/>
      <c r="H800" s="88"/>
      <c r="I800" s="88"/>
      <c r="J800" s="39"/>
      <c r="S800" s="39"/>
    </row>
    <row r="801">
      <c r="G801" s="88"/>
      <c r="H801" s="88"/>
      <c r="I801" s="88"/>
      <c r="J801" s="39"/>
      <c r="S801" s="39"/>
    </row>
    <row r="802">
      <c r="G802" s="88"/>
      <c r="H802" s="88"/>
      <c r="I802" s="88"/>
      <c r="J802" s="39"/>
      <c r="S802" s="39"/>
    </row>
    <row r="803">
      <c r="G803" s="88"/>
      <c r="H803" s="88"/>
      <c r="I803" s="88"/>
      <c r="J803" s="39"/>
      <c r="S803" s="39"/>
    </row>
    <row r="804">
      <c r="G804" s="88"/>
      <c r="H804" s="88"/>
      <c r="I804" s="88"/>
      <c r="J804" s="39"/>
      <c r="S804" s="39"/>
    </row>
    <row r="805">
      <c r="G805" s="88"/>
      <c r="H805" s="88"/>
      <c r="I805" s="88"/>
      <c r="J805" s="39"/>
      <c r="S805" s="39"/>
    </row>
    <row r="806">
      <c r="G806" s="88"/>
      <c r="H806" s="88"/>
      <c r="I806" s="88"/>
      <c r="J806" s="39"/>
      <c r="S806" s="39"/>
    </row>
    <row r="807">
      <c r="G807" s="88"/>
      <c r="H807" s="88"/>
      <c r="I807" s="88"/>
      <c r="J807" s="39"/>
      <c r="S807" s="39"/>
    </row>
    <row r="808">
      <c r="G808" s="88"/>
      <c r="H808" s="88"/>
      <c r="I808" s="88"/>
      <c r="J808" s="39"/>
      <c r="S808" s="39"/>
    </row>
    <row r="809">
      <c r="G809" s="88"/>
      <c r="H809" s="88"/>
      <c r="I809" s="88"/>
      <c r="J809" s="39"/>
      <c r="S809" s="39"/>
    </row>
    <row r="810">
      <c r="G810" s="88"/>
      <c r="H810" s="88"/>
      <c r="I810" s="88"/>
      <c r="J810" s="39"/>
      <c r="S810" s="39"/>
    </row>
    <row r="811">
      <c r="G811" s="88"/>
      <c r="H811" s="88"/>
      <c r="I811" s="88"/>
      <c r="J811" s="39"/>
      <c r="S811" s="39"/>
    </row>
    <row r="812">
      <c r="G812" s="88"/>
      <c r="H812" s="88"/>
      <c r="I812" s="88"/>
      <c r="J812" s="39"/>
      <c r="S812" s="39"/>
    </row>
    <row r="813">
      <c r="G813" s="88"/>
      <c r="H813" s="88"/>
      <c r="I813" s="88"/>
      <c r="J813" s="39"/>
      <c r="S813" s="39"/>
    </row>
    <row r="814">
      <c r="G814" s="88"/>
      <c r="H814" s="88"/>
      <c r="I814" s="88"/>
      <c r="J814" s="39"/>
      <c r="S814" s="39"/>
    </row>
    <row r="815">
      <c r="G815" s="88"/>
      <c r="H815" s="88"/>
      <c r="I815" s="88"/>
      <c r="J815" s="39"/>
      <c r="S815" s="39"/>
    </row>
    <row r="816">
      <c r="G816" s="88"/>
      <c r="H816" s="88"/>
      <c r="I816" s="88"/>
      <c r="J816" s="39"/>
      <c r="S816" s="39"/>
    </row>
    <row r="817">
      <c r="G817" s="88"/>
      <c r="H817" s="88"/>
      <c r="I817" s="88"/>
      <c r="J817" s="39"/>
      <c r="S817" s="39"/>
    </row>
    <row r="818">
      <c r="G818" s="88"/>
      <c r="H818" s="88"/>
      <c r="I818" s="88"/>
      <c r="J818" s="39"/>
      <c r="S818" s="39"/>
    </row>
    <row r="819">
      <c r="G819" s="88"/>
      <c r="H819" s="88"/>
      <c r="I819" s="88"/>
      <c r="J819" s="39"/>
      <c r="S819" s="39"/>
    </row>
    <row r="820">
      <c r="G820" s="88"/>
      <c r="H820" s="88"/>
      <c r="I820" s="88"/>
      <c r="J820" s="39"/>
      <c r="S820" s="39"/>
    </row>
    <row r="821">
      <c r="G821" s="88"/>
      <c r="H821" s="88"/>
      <c r="I821" s="88"/>
      <c r="J821" s="39"/>
      <c r="S821" s="39"/>
    </row>
    <row r="822">
      <c r="G822" s="88"/>
      <c r="H822" s="88"/>
      <c r="I822" s="88"/>
      <c r="J822" s="39"/>
      <c r="S822" s="39"/>
    </row>
    <row r="823">
      <c r="G823" s="88"/>
      <c r="H823" s="88"/>
      <c r="I823" s="88"/>
      <c r="J823" s="39"/>
      <c r="S823" s="39"/>
    </row>
    <row r="824">
      <c r="G824" s="88"/>
      <c r="H824" s="88"/>
      <c r="I824" s="88"/>
      <c r="J824" s="39"/>
      <c r="S824" s="39"/>
    </row>
    <row r="825">
      <c r="G825" s="88"/>
      <c r="H825" s="88"/>
      <c r="I825" s="88"/>
      <c r="J825" s="39"/>
      <c r="S825" s="39"/>
    </row>
    <row r="826">
      <c r="G826" s="88"/>
      <c r="H826" s="88"/>
      <c r="I826" s="88"/>
      <c r="J826" s="39"/>
      <c r="S826" s="39"/>
    </row>
    <row r="827">
      <c r="G827" s="88"/>
      <c r="H827" s="88"/>
      <c r="I827" s="88"/>
      <c r="J827" s="39"/>
      <c r="S827" s="39"/>
    </row>
    <row r="828">
      <c r="G828" s="88"/>
      <c r="H828" s="88"/>
      <c r="I828" s="88"/>
      <c r="J828" s="39"/>
      <c r="S828" s="39"/>
    </row>
    <row r="829">
      <c r="G829" s="88"/>
      <c r="H829" s="88"/>
      <c r="I829" s="88"/>
      <c r="J829" s="39"/>
      <c r="S829" s="39"/>
    </row>
    <row r="830">
      <c r="G830" s="88"/>
      <c r="H830" s="88"/>
      <c r="I830" s="88"/>
      <c r="J830" s="39"/>
      <c r="S830" s="39"/>
    </row>
    <row r="831">
      <c r="G831" s="88"/>
      <c r="H831" s="88"/>
      <c r="I831" s="88"/>
      <c r="J831" s="39"/>
      <c r="S831" s="39"/>
    </row>
    <row r="832">
      <c r="G832" s="88"/>
      <c r="H832" s="88"/>
      <c r="I832" s="88"/>
      <c r="J832" s="39"/>
      <c r="S832" s="39"/>
    </row>
    <row r="833">
      <c r="G833" s="88"/>
      <c r="H833" s="88"/>
      <c r="I833" s="88"/>
      <c r="J833" s="39"/>
      <c r="S833" s="39"/>
    </row>
    <row r="834">
      <c r="G834" s="88"/>
      <c r="H834" s="88"/>
      <c r="I834" s="88"/>
      <c r="J834" s="39"/>
      <c r="S834" s="39"/>
    </row>
    <row r="835">
      <c r="G835" s="88"/>
      <c r="H835" s="88"/>
      <c r="I835" s="88"/>
      <c r="J835" s="39"/>
      <c r="S835" s="39"/>
    </row>
    <row r="836">
      <c r="G836" s="88"/>
      <c r="H836" s="88"/>
      <c r="I836" s="88"/>
      <c r="J836" s="39"/>
      <c r="S836" s="39"/>
    </row>
    <row r="837">
      <c r="G837" s="88"/>
      <c r="H837" s="88"/>
      <c r="I837" s="88"/>
      <c r="J837" s="39"/>
      <c r="S837" s="39"/>
    </row>
    <row r="838">
      <c r="G838" s="88"/>
      <c r="H838" s="88"/>
      <c r="I838" s="88"/>
      <c r="J838" s="39"/>
      <c r="S838" s="39"/>
    </row>
    <row r="839">
      <c r="G839" s="88"/>
      <c r="H839" s="88"/>
      <c r="I839" s="88"/>
      <c r="J839" s="39"/>
      <c r="S839" s="39"/>
    </row>
    <row r="840">
      <c r="G840" s="88"/>
      <c r="H840" s="88"/>
      <c r="I840" s="88"/>
      <c r="J840" s="39"/>
      <c r="S840" s="39"/>
    </row>
    <row r="841">
      <c r="G841" s="88"/>
      <c r="H841" s="88"/>
      <c r="I841" s="88"/>
      <c r="J841" s="39"/>
      <c r="S841" s="39"/>
    </row>
    <row r="842">
      <c r="G842" s="88"/>
      <c r="H842" s="88"/>
      <c r="I842" s="88"/>
      <c r="J842" s="39"/>
      <c r="S842" s="39"/>
    </row>
    <row r="843">
      <c r="G843" s="88"/>
      <c r="H843" s="88"/>
      <c r="I843" s="88"/>
      <c r="J843" s="39"/>
      <c r="S843" s="39"/>
    </row>
    <row r="844">
      <c r="G844" s="88"/>
      <c r="H844" s="88"/>
      <c r="I844" s="88"/>
      <c r="J844" s="39"/>
      <c r="S844" s="39"/>
    </row>
    <row r="845">
      <c r="G845" s="88"/>
      <c r="H845" s="88"/>
      <c r="I845" s="88"/>
      <c r="J845" s="39"/>
      <c r="S845" s="39"/>
    </row>
    <row r="846">
      <c r="G846" s="88"/>
      <c r="H846" s="88"/>
      <c r="I846" s="88"/>
      <c r="J846" s="39"/>
      <c r="S846" s="39"/>
    </row>
    <row r="847">
      <c r="G847" s="88"/>
      <c r="H847" s="88"/>
      <c r="I847" s="88"/>
      <c r="J847" s="39"/>
      <c r="S847" s="39"/>
    </row>
    <row r="848">
      <c r="G848" s="88"/>
      <c r="H848" s="88"/>
      <c r="I848" s="88"/>
      <c r="J848" s="39"/>
      <c r="S848" s="39"/>
    </row>
    <row r="849">
      <c r="G849" s="88"/>
      <c r="H849" s="88"/>
      <c r="I849" s="88"/>
      <c r="J849" s="39"/>
      <c r="S849" s="39"/>
    </row>
    <row r="850">
      <c r="G850" s="88"/>
      <c r="H850" s="88"/>
      <c r="I850" s="88"/>
      <c r="J850" s="39"/>
      <c r="S850" s="39"/>
    </row>
    <row r="851">
      <c r="G851" s="88"/>
      <c r="H851" s="88"/>
      <c r="I851" s="88"/>
      <c r="J851" s="39"/>
      <c r="S851" s="39"/>
    </row>
    <row r="852">
      <c r="G852" s="88"/>
      <c r="H852" s="88"/>
      <c r="I852" s="88"/>
      <c r="J852" s="39"/>
      <c r="S852" s="39"/>
    </row>
    <row r="853">
      <c r="G853" s="88"/>
      <c r="H853" s="88"/>
      <c r="I853" s="88"/>
      <c r="J853" s="39"/>
      <c r="S853" s="39"/>
    </row>
    <row r="854">
      <c r="G854" s="88"/>
      <c r="H854" s="88"/>
      <c r="I854" s="88"/>
      <c r="J854" s="39"/>
      <c r="S854" s="39"/>
    </row>
    <row r="855">
      <c r="G855" s="88"/>
      <c r="H855" s="88"/>
      <c r="I855" s="88"/>
      <c r="J855" s="39"/>
      <c r="S855" s="39"/>
    </row>
    <row r="856">
      <c r="G856" s="88"/>
      <c r="H856" s="88"/>
      <c r="I856" s="88"/>
      <c r="J856" s="39"/>
      <c r="S856" s="39"/>
    </row>
    <row r="857">
      <c r="G857" s="88"/>
      <c r="H857" s="88"/>
      <c r="I857" s="88"/>
      <c r="J857" s="39"/>
      <c r="S857" s="39"/>
    </row>
    <row r="858">
      <c r="G858" s="88"/>
      <c r="H858" s="88"/>
      <c r="I858" s="88"/>
      <c r="J858" s="39"/>
      <c r="S858" s="39"/>
    </row>
    <row r="859">
      <c r="G859" s="88"/>
      <c r="H859" s="88"/>
      <c r="I859" s="88"/>
      <c r="J859" s="39"/>
      <c r="S859" s="39"/>
    </row>
    <row r="860">
      <c r="G860" s="88"/>
      <c r="H860" s="88"/>
      <c r="I860" s="88"/>
      <c r="J860" s="39"/>
      <c r="S860" s="39"/>
    </row>
    <row r="861">
      <c r="G861" s="88"/>
      <c r="H861" s="88"/>
      <c r="I861" s="88"/>
      <c r="J861" s="39"/>
      <c r="S861" s="39"/>
    </row>
    <row r="862">
      <c r="G862" s="88"/>
      <c r="H862" s="88"/>
      <c r="I862" s="88"/>
      <c r="J862" s="39"/>
      <c r="S862" s="39"/>
    </row>
    <row r="863">
      <c r="G863" s="88"/>
      <c r="H863" s="88"/>
      <c r="I863" s="88"/>
      <c r="J863" s="39"/>
      <c r="S863" s="39"/>
    </row>
    <row r="864">
      <c r="G864" s="88"/>
      <c r="H864" s="88"/>
      <c r="I864" s="88"/>
      <c r="J864" s="39"/>
      <c r="S864" s="39"/>
    </row>
    <row r="865">
      <c r="G865" s="88"/>
      <c r="H865" s="88"/>
      <c r="I865" s="88"/>
      <c r="J865" s="39"/>
      <c r="S865" s="39"/>
    </row>
    <row r="866">
      <c r="G866" s="88"/>
      <c r="H866" s="88"/>
      <c r="I866" s="88"/>
      <c r="J866" s="39"/>
      <c r="S866" s="39"/>
    </row>
    <row r="867">
      <c r="G867" s="88"/>
      <c r="H867" s="88"/>
      <c r="I867" s="88"/>
      <c r="J867" s="39"/>
      <c r="S867" s="39"/>
    </row>
    <row r="868">
      <c r="G868" s="88"/>
      <c r="H868" s="88"/>
      <c r="I868" s="88"/>
      <c r="J868" s="39"/>
      <c r="S868" s="39"/>
    </row>
    <row r="869">
      <c r="G869" s="88"/>
      <c r="H869" s="88"/>
      <c r="I869" s="88"/>
      <c r="J869" s="39"/>
      <c r="S869" s="39"/>
    </row>
    <row r="870">
      <c r="G870" s="88"/>
      <c r="H870" s="88"/>
      <c r="I870" s="88"/>
      <c r="J870" s="39"/>
      <c r="S870" s="39"/>
    </row>
    <row r="871">
      <c r="G871" s="88"/>
      <c r="H871" s="88"/>
      <c r="I871" s="88"/>
      <c r="J871" s="39"/>
      <c r="S871" s="39"/>
    </row>
    <row r="872">
      <c r="G872" s="88"/>
      <c r="H872" s="88"/>
      <c r="I872" s="88"/>
      <c r="J872" s="39"/>
      <c r="S872" s="39"/>
    </row>
    <row r="873">
      <c r="G873" s="88"/>
      <c r="H873" s="88"/>
      <c r="I873" s="88"/>
      <c r="J873" s="39"/>
      <c r="S873" s="39"/>
    </row>
    <row r="874">
      <c r="G874" s="88"/>
      <c r="H874" s="88"/>
      <c r="I874" s="88"/>
      <c r="J874" s="39"/>
      <c r="S874" s="39"/>
    </row>
    <row r="875">
      <c r="G875" s="88"/>
      <c r="H875" s="88"/>
      <c r="I875" s="88"/>
      <c r="J875" s="39"/>
      <c r="S875" s="39"/>
    </row>
    <row r="876">
      <c r="G876" s="88"/>
      <c r="H876" s="88"/>
      <c r="I876" s="88"/>
      <c r="J876" s="39"/>
      <c r="S876" s="39"/>
    </row>
    <row r="877">
      <c r="G877" s="88"/>
      <c r="H877" s="88"/>
      <c r="I877" s="88"/>
      <c r="J877" s="39"/>
      <c r="S877" s="39"/>
    </row>
    <row r="878">
      <c r="G878" s="88"/>
      <c r="H878" s="88"/>
      <c r="I878" s="88"/>
      <c r="J878" s="39"/>
      <c r="S878" s="39"/>
    </row>
    <row r="879">
      <c r="G879" s="88"/>
      <c r="H879" s="88"/>
      <c r="I879" s="88"/>
      <c r="J879" s="39"/>
      <c r="S879" s="39"/>
    </row>
    <row r="880">
      <c r="G880" s="88"/>
      <c r="H880" s="88"/>
      <c r="I880" s="88"/>
      <c r="J880" s="39"/>
      <c r="S880" s="39"/>
    </row>
    <row r="881">
      <c r="G881" s="88"/>
      <c r="H881" s="88"/>
      <c r="I881" s="88"/>
      <c r="J881" s="39"/>
      <c r="S881" s="39"/>
    </row>
    <row r="882">
      <c r="G882" s="88"/>
      <c r="H882" s="88"/>
      <c r="I882" s="88"/>
      <c r="J882" s="39"/>
      <c r="S882" s="39"/>
    </row>
    <row r="883">
      <c r="G883" s="88"/>
      <c r="H883" s="88"/>
      <c r="I883" s="88"/>
      <c r="J883" s="39"/>
      <c r="S883" s="39"/>
    </row>
    <row r="884">
      <c r="G884" s="88"/>
      <c r="H884" s="88"/>
      <c r="I884" s="88"/>
      <c r="J884" s="39"/>
      <c r="S884" s="39"/>
    </row>
    <row r="885">
      <c r="G885" s="88"/>
      <c r="H885" s="88"/>
      <c r="I885" s="88"/>
      <c r="J885" s="39"/>
      <c r="S885" s="39"/>
    </row>
    <row r="886">
      <c r="G886" s="88"/>
      <c r="H886" s="88"/>
      <c r="I886" s="88"/>
      <c r="J886" s="39"/>
      <c r="S886" s="39"/>
    </row>
    <row r="887">
      <c r="G887" s="88"/>
      <c r="H887" s="88"/>
      <c r="I887" s="88"/>
      <c r="J887" s="39"/>
      <c r="S887" s="39"/>
    </row>
    <row r="888">
      <c r="G888" s="88"/>
      <c r="H888" s="88"/>
      <c r="I888" s="88"/>
      <c r="J888" s="39"/>
      <c r="S888" s="39"/>
    </row>
    <row r="889">
      <c r="G889" s="88"/>
      <c r="H889" s="88"/>
      <c r="I889" s="88"/>
      <c r="J889" s="39"/>
      <c r="S889" s="39"/>
    </row>
    <row r="890">
      <c r="G890" s="88"/>
      <c r="H890" s="88"/>
      <c r="I890" s="88"/>
      <c r="J890" s="39"/>
      <c r="S890" s="39"/>
    </row>
    <row r="891">
      <c r="G891" s="88"/>
      <c r="H891" s="88"/>
      <c r="I891" s="88"/>
      <c r="J891" s="39"/>
      <c r="S891" s="39"/>
    </row>
    <row r="892">
      <c r="G892" s="88"/>
      <c r="H892" s="88"/>
      <c r="I892" s="88"/>
      <c r="J892" s="39"/>
      <c r="S892" s="39"/>
    </row>
    <row r="893">
      <c r="G893" s="88"/>
      <c r="H893" s="88"/>
      <c r="I893" s="88"/>
      <c r="J893" s="39"/>
      <c r="S893" s="39"/>
    </row>
    <row r="894">
      <c r="G894" s="88"/>
      <c r="H894" s="88"/>
      <c r="I894" s="88"/>
      <c r="J894" s="39"/>
      <c r="S894" s="39"/>
    </row>
    <row r="895">
      <c r="G895" s="88"/>
      <c r="H895" s="88"/>
      <c r="I895" s="88"/>
      <c r="J895" s="39"/>
      <c r="S895" s="39"/>
    </row>
    <row r="896">
      <c r="G896" s="88"/>
      <c r="H896" s="88"/>
      <c r="I896" s="88"/>
      <c r="J896" s="39"/>
      <c r="S896" s="39"/>
    </row>
    <row r="897">
      <c r="G897" s="88"/>
      <c r="H897" s="88"/>
      <c r="I897" s="88"/>
      <c r="J897" s="39"/>
      <c r="S897" s="39"/>
    </row>
    <row r="898">
      <c r="G898" s="88"/>
      <c r="H898" s="88"/>
      <c r="I898" s="88"/>
      <c r="J898" s="39"/>
      <c r="S898" s="39"/>
    </row>
    <row r="899">
      <c r="G899" s="88"/>
      <c r="H899" s="88"/>
      <c r="I899" s="88"/>
      <c r="J899" s="39"/>
      <c r="S899" s="39"/>
    </row>
    <row r="900">
      <c r="G900" s="88"/>
      <c r="H900" s="88"/>
      <c r="I900" s="88"/>
      <c r="J900" s="39"/>
      <c r="S900" s="39"/>
    </row>
    <row r="901">
      <c r="G901" s="88"/>
      <c r="H901" s="88"/>
      <c r="I901" s="88"/>
      <c r="J901" s="39"/>
      <c r="S901" s="39"/>
    </row>
    <row r="902">
      <c r="G902" s="88"/>
      <c r="H902" s="88"/>
      <c r="I902" s="88"/>
      <c r="J902" s="39"/>
      <c r="S902" s="39"/>
    </row>
    <row r="903">
      <c r="G903" s="88"/>
      <c r="H903" s="88"/>
      <c r="I903" s="88"/>
      <c r="J903" s="39"/>
      <c r="S903" s="39"/>
    </row>
    <row r="904">
      <c r="G904" s="88"/>
      <c r="H904" s="88"/>
      <c r="I904" s="88"/>
      <c r="J904" s="39"/>
      <c r="S904" s="39"/>
    </row>
    <row r="905">
      <c r="G905" s="88"/>
      <c r="H905" s="88"/>
      <c r="I905" s="88"/>
      <c r="J905" s="39"/>
      <c r="S905" s="39"/>
    </row>
    <row r="906">
      <c r="G906" s="88"/>
      <c r="H906" s="88"/>
      <c r="I906" s="88"/>
      <c r="J906" s="39"/>
      <c r="S906" s="39"/>
    </row>
    <row r="907">
      <c r="G907" s="88"/>
      <c r="H907" s="88"/>
      <c r="I907" s="88"/>
      <c r="J907" s="39"/>
      <c r="S907" s="39"/>
    </row>
    <row r="908">
      <c r="G908" s="88"/>
      <c r="H908" s="88"/>
      <c r="I908" s="88"/>
      <c r="J908" s="39"/>
      <c r="S908" s="39"/>
    </row>
    <row r="909">
      <c r="G909" s="88"/>
      <c r="H909" s="88"/>
      <c r="I909" s="88"/>
      <c r="J909" s="39"/>
      <c r="S909" s="39"/>
    </row>
    <row r="910">
      <c r="G910" s="88"/>
      <c r="H910" s="88"/>
      <c r="I910" s="88"/>
      <c r="J910" s="39"/>
      <c r="S910" s="39"/>
    </row>
    <row r="911">
      <c r="G911" s="88"/>
      <c r="H911" s="88"/>
      <c r="I911" s="88"/>
      <c r="J911" s="39"/>
      <c r="S911" s="39"/>
    </row>
    <row r="912">
      <c r="G912" s="88"/>
      <c r="H912" s="88"/>
      <c r="I912" s="88"/>
      <c r="J912" s="39"/>
      <c r="S912" s="39"/>
    </row>
    <row r="913">
      <c r="G913" s="88"/>
      <c r="H913" s="88"/>
      <c r="I913" s="88"/>
      <c r="J913" s="39"/>
      <c r="S913" s="39"/>
    </row>
    <row r="914">
      <c r="G914" s="88"/>
      <c r="H914" s="88"/>
      <c r="I914" s="88"/>
      <c r="J914" s="39"/>
      <c r="S914" s="39"/>
    </row>
    <row r="915">
      <c r="G915" s="88"/>
      <c r="H915" s="88"/>
      <c r="I915" s="88"/>
      <c r="J915" s="39"/>
      <c r="S915" s="39"/>
    </row>
    <row r="916">
      <c r="G916" s="88"/>
      <c r="H916" s="88"/>
      <c r="I916" s="88"/>
      <c r="J916" s="39"/>
      <c r="S916" s="39"/>
    </row>
    <row r="917">
      <c r="G917" s="88"/>
      <c r="H917" s="88"/>
      <c r="I917" s="88"/>
      <c r="J917" s="39"/>
      <c r="S917" s="39"/>
    </row>
    <row r="918">
      <c r="G918" s="88"/>
      <c r="H918" s="88"/>
      <c r="I918" s="88"/>
      <c r="J918" s="39"/>
      <c r="S918" s="39"/>
    </row>
    <row r="919">
      <c r="G919" s="88"/>
      <c r="H919" s="88"/>
      <c r="I919" s="88"/>
      <c r="J919" s="39"/>
      <c r="S919" s="39"/>
    </row>
    <row r="920">
      <c r="G920" s="88"/>
      <c r="H920" s="88"/>
      <c r="I920" s="88"/>
      <c r="J920" s="39"/>
      <c r="S920" s="39"/>
    </row>
    <row r="921">
      <c r="G921" s="88"/>
      <c r="H921" s="88"/>
      <c r="I921" s="88"/>
      <c r="J921" s="39"/>
      <c r="S921" s="39"/>
    </row>
    <row r="922">
      <c r="G922" s="88"/>
      <c r="H922" s="88"/>
      <c r="I922" s="88"/>
      <c r="J922" s="39"/>
      <c r="S922" s="39"/>
    </row>
    <row r="923">
      <c r="G923" s="88"/>
      <c r="H923" s="88"/>
      <c r="I923" s="88"/>
      <c r="J923" s="39"/>
      <c r="S923" s="39"/>
    </row>
    <row r="924">
      <c r="G924" s="88"/>
      <c r="H924" s="88"/>
      <c r="I924" s="88"/>
      <c r="J924" s="39"/>
      <c r="S924" s="39"/>
    </row>
    <row r="925">
      <c r="G925" s="88"/>
      <c r="H925" s="88"/>
      <c r="I925" s="88"/>
      <c r="J925" s="39"/>
      <c r="S925" s="39"/>
    </row>
    <row r="926">
      <c r="G926" s="88"/>
      <c r="H926" s="88"/>
      <c r="I926" s="88"/>
      <c r="J926" s="39"/>
      <c r="S926" s="39"/>
    </row>
    <row r="927">
      <c r="G927" s="88"/>
      <c r="H927" s="88"/>
      <c r="I927" s="88"/>
      <c r="J927" s="39"/>
      <c r="S927" s="39"/>
    </row>
    <row r="928">
      <c r="G928" s="88"/>
      <c r="H928" s="88"/>
      <c r="I928" s="88"/>
      <c r="J928" s="39"/>
      <c r="S928" s="39"/>
    </row>
    <row r="929">
      <c r="G929" s="88"/>
      <c r="H929" s="88"/>
      <c r="I929" s="88"/>
      <c r="J929" s="39"/>
      <c r="S929" s="39"/>
    </row>
    <row r="930">
      <c r="G930" s="88"/>
      <c r="H930" s="88"/>
      <c r="I930" s="88"/>
      <c r="J930" s="39"/>
      <c r="S930" s="39"/>
    </row>
    <row r="931">
      <c r="G931" s="88"/>
      <c r="H931" s="88"/>
      <c r="I931" s="88"/>
      <c r="J931" s="39"/>
      <c r="S931" s="39"/>
    </row>
    <row r="932">
      <c r="G932" s="88"/>
      <c r="H932" s="88"/>
      <c r="I932" s="88"/>
      <c r="J932" s="39"/>
      <c r="S932" s="39"/>
    </row>
    <row r="933">
      <c r="G933" s="88"/>
      <c r="H933" s="88"/>
      <c r="I933" s="88"/>
      <c r="J933" s="39"/>
      <c r="S933" s="39"/>
    </row>
    <row r="934">
      <c r="G934" s="88"/>
      <c r="H934" s="88"/>
      <c r="I934" s="88"/>
      <c r="J934" s="39"/>
      <c r="S934" s="39"/>
    </row>
    <row r="935">
      <c r="G935" s="88"/>
      <c r="H935" s="88"/>
      <c r="I935" s="88"/>
      <c r="J935" s="39"/>
      <c r="S935" s="39"/>
    </row>
    <row r="936">
      <c r="G936" s="88"/>
      <c r="H936" s="88"/>
      <c r="I936" s="88"/>
      <c r="J936" s="39"/>
      <c r="S936" s="39"/>
    </row>
    <row r="937">
      <c r="G937" s="88"/>
      <c r="H937" s="88"/>
      <c r="I937" s="88"/>
      <c r="J937" s="39"/>
      <c r="S937" s="39"/>
    </row>
    <row r="938">
      <c r="G938" s="88"/>
      <c r="H938" s="88"/>
      <c r="I938" s="88"/>
      <c r="J938" s="39"/>
      <c r="S938" s="39"/>
    </row>
    <row r="939">
      <c r="G939" s="88"/>
      <c r="H939" s="88"/>
      <c r="I939" s="88"/>
      <c r="J939" s="39"/>
      <c r="S939" s="39"/>
    </row>
    <row r="940">
      <c r="G940" s="88"/>
      <c r="H940" s="88"/>
      <c r="I940" s="88"/>
      <c r="J940" s="39"/>
      <c r="S940" s="39"/>
    </row>
    <row r="941">
      <c r="G941" s="88"/>
      <c r="H941" s="88"/>
      <c r="I941" s="88"/>
      <c r="J941" s="39"/>
      <c r="S941" s="39"/>
    </row>
    <row r="942">
      <c r="G942" s="88"/>
      <c r="H942" s="88"/>
      <c r="I942" s="88"/>
      <c r="J942" s="39"/>
      <c r="S942" s="39"/>
    </row>
    <row r="943">
      <c r="G943" s="88"/>
      <c r="H943" s="88"/>
      <c r="I943" s="88"/>
      <c r="J943" s="39"/>
      <c r="S943" s="39"/>
    </row>
    <row r="944">
      <c r="G944" s="88"/>
      <c r="H944" s="88"/>
      <c r="I944" s="88"/>
      <c r="J944" s="39"/>
      <c r="S944" s="39"/>
    </row>
    <row r="945">
      <c r="G945" s="88"/>
      <c r="H945" s="88"/>
      <c r="I945" s="88"/>
      <c r="J945" s="39"/>
      <c r="S945" s="39"/>
    </row>
    <row r="946">
      <c r="G946" s="88"/>
      <c r="H946" s="88"/>
      <c r="I946" s="88"/>
      <c r="J946" s="39"/>
      <c r="S946" s="39"/>
    </row>
    <row r="947">
      <c r="G947" s="88"/>
      <c r="H947" s="88"/>
      <c r="I947" s="88"/>
      <c r="J947" s="39"/>
      <c r="S947" s="39"/>
    </row>
    <row r="948">
      <c r="G948" s="88"/>
      <c r="H948" s="88"/>
      <c r="I948" s="88"/>
      <c r="J948" s="39"/>
      <c r="S948" s="39"/>
    </row>
    <row r="949">
      <c r="G949" s="88"/>
      <c r="H949" s="88"/>
      <c r="I949" s="88"/>
      <c r="J949" s="39"/>
      <c r="S949" s="39"/>
    </row>
    <row r="950">
      <c r="G950" s="88"/>
      <c r="H950" s="88"/>
      <c r="I950" s="88"/>
      <c r="J950" s="39"/>
      <c r="S950" s="39"/>
    </row>
    <row r="951">
      <c r="G951" s="88"/>
      <c r="H951" s="88"/>
      <c r="I951" s="88"/>
      <c r="J951" s="39"/>
      <c r="S951" s="39"/>
    </row>
    <row r="952">
      <c r="G952" s="88"/>
      <c r="H952" s="88"/>
      <c r="I952" s="88"/>
      <c r="J952" s="39"/>
      <c r="S952" s="39"/>
    </row>
    <row r="953">
      <c r="G953" s="88"/>
      <c r="H953" s="88"/>
      <c r="I953" s="88"/>
      <c r="J953" s="39"/>
      <c r="S953" s="39"/>
    </row>
    <row r="954">
      <c r="G954" s="88"/>
      <c r="H954" s="88"/>
      <c r="I954" s="88"/>
      <c r="J954" s="39"/>
      <c r="S954" s="39"/>
    </row>
    <row r="955">
      <c r="G955" s="88"/>
      <c r="H955" s="88"/>
      <c r="I955" s="88"/>
      <c r="J955" s="39"/>
      <c r="S955" s="39"/>
    </row>
    <row r="956">
      <c r="G956" s="88"/>
      <c r="H956" s="88"/>
      <c r="I956" s="88"/>
      <c r="J956" s="39"/>
      <c r="S956" s="39"/>
    </row>
    <row r="957">
      <c r="G957" s="88"/>
      <c r="H957" s="88"/>
      <c r="I957" s="88"/>
      <c r="J957" s="39"/>
      <c r="S957" s="39"/>
    </row>
    <row r="958">
      <c r="G958" s="88"/>
      <c r="H958" s="88"/>
      <c r="I958" s="88"/>
      <c r="J958" s="39"/>
      <c r="S958" s="39"/>
    </row>
    <row r="959">
      <c r="G959" s="88"/>
      <c r="H959" s="88"/>
      <c r="I959" s="88"/>
      <c r="J959" s="39"/>
      <c r="S959" s="39"/>
    </row>
    <row r="960">
      <c r="G960" s="88"/>
      <c r="H960" s="88"/>
      <c r="I960" s="88"/>
      <c r="J960" s="39"/>
      <c r="S960" s="39"/>
    </row>
    <row r="961">
      <c r="G961" s="88"/>
      <c r="H961" s="88"/>
      <c r="I961" s="88"/>
      <c r="J961" s="39"/>
      <c r="S961" s="39"/>
    </row>
    <row r="962">
      <c r="G962" s="88"/>
      <c r="H962" s="88"/>
      <c r="I962" s="88"/>
      <c r="J962" s="39"/>
      <c r="S962" s="39"/>
    </row>
    <row r="963">
      <c r="G963" s="88"/>
      <c r="H963" s="88"/>
      <c r="I963" s="88"/>
      <c r="J963" s="39"/>
      <c r="S963" s="39"/>
    </row>
    <row r="964">
      <c r="G964" s="88"/>
      <c r="H964" s="88"/>
      <c r="I964" s="88"/>
      <c r="J964" s="39"/>
      <c r="S964" s="39"/>
    </row>
    <row r="965">
      <c r="G965" s="88"/>
      <c r="H965" s="88"/>
      <c r="I965" s="88"/>
      <c r="J965" s="39"/>
      <c r="S965" s="39"/>
    </row>
    <row r="966">
      <c r="G966" s="88"/>
      <c r="H966" s="88"/>
      <c r="I966" s="88"/>
      <c r="J966" s="39"/>
      <c r="S966" s="39"/>
    </row>
    <row r="967">
      <c r="G967" s="88"/>
      <c r="H967" s="88"/>
      <c r="I967" s="88"/>
      <c r="J967" s="39"/>
      <c r="S967" s="39"/>
    </row>
    <row r="968">
      <c r="G968" s="88"/>
      <c r="H968" s="88"/>
      <c r="I968" s="88"/>
      <c r="J968" s="39"/>
      <c r="S968" s="39"/>
    </row>
    <row r="969">
      <c r="G969" s="88"/>
      <c r="H969" s="88"/>
      <c r="I969" s="88"/>
      <c r="J969" s="39"/>
      <c r="S969" s="39"/>
    </row>
    <row r="970">
      <c r="G970" s="88"/>
      <c r="H970" s="88"/>
      <c r="I970" s="88"/>
      <c r="J970" s="39"/>
      <c r="S970" s="39"/>
    </row>
    <row r="971">
      <c r="G971" s="88"/>
      <c r="H971" s="88"/>
      <c r="I971" s="88"/>
      <c r="J971" s="39"/>
      <c r="S971" s="39"/>
    </row>
    <row r="972">
      <c r="G972" s="88"/>
      <c r="H972" s="88"/>
      <c r="I972" s="88"/>
      <c r="J972" s="39"/>
      <c r="S972" s="39"/>
    </row>
    <row r="973">
      <c r="G973" s="88"/>
      <c r="H973" s="88"/>
      <c r="I973" s="88"/>
      <c r="J973" s="39"/>
      <c r="S973" s="39"/>
    </row>
    <row r="974">
      <c r="G974" s="88"/>
      <c r="H974" s="88"/>
      <c r="I974" s="88"/>
      <c r="J974" s="39"/>
      <c r="S974" s="39"/>
    </row>
    <row r="975">
      <c r="G975" s="88"/>
      <c r="H975" s="88"/>
      <c r="I975" s="88"/>
      <c r="J975" s="39"/>
      <c r="S975" s="39"/>
    </row>
    <row r="976">
      <c r="G976" s="88"/>
      <c r="H976" s="88"/>
      <c r="I976" s="88"/>
      <c r="J976" s="39"/>
      <c r="S976" s="39"/>
    </row>
    <row r="977">
      <c r="G977" s="88"/>
      <c r="H977" s="88"/>
      <c r="I977" s="88"/>
      <c r="J977" s="39"/>
      <c r="S977" s="39"/>
    </row>
    <row r="978">
      <c r="G978" s="88"/>
      <c r="H978" s="88"/>
      <c r="I978" s="88"/>
      <c r="J978" s="39"/>
      <c r="S978" s="39"/>
    </row>
    <row r="979">
      <c r="G979" s="88"/>
      <c r="H979" s="88"/>
      <c r="I979" s="88"/>
      <c r="J979" s="39"/>
      <c r="S979" s="39"/>
    </row>
    <row r="980">
      <c r="G980" s="88"/>
      <c r="H980" s="88"/>
      <c r="I980" s="88"/>
      <c r="J980" s="39"/>
      <c r="S980" s="39"/>
    </row>
    <row r="981">
      <c r="G981" s="88"/>
      <c r="H981" s="88"/>
      <c r="I981" s="88"/>
      <c r="J981" s="39"/>
      <c r="S981" s="39"/>
    </row>
    <row r="982">
      <c r="G982" s="88"/>
      <c r="H982" s="88"/>
      <c r="I982" s="88"/>
      <c r="J982" s="39"/>
      <c r="S982" s="39"/>
    </row>
    <row r="983">
      <c r="G983" s="88"/>
      <c r="H983" s="88"/>
      <c r="I983" s="88"/>
      <c r="J983" s="39"/>
      <c r="S983" s="39"/>
    </row>
    <row r="984">
      <c r="G984" s="88"/>
      <c r="H984" s="88"/>
      <c r="I984" s="88"/>
      <c r="J984" s="39"/>
      <c r="S984" s="39"/>
    </row>
    <row r="985">
      <c r="G985" s="88"/>
      <c r="H985" s="88"/>
      <c r="I985" s="88"/>
      <c r="J985" s="39"/>
      <c r="S985" s="39"/>
    </row>
    <row r="986">
      <c r="G986" s="88"/>
      <c r="H986" s="88"/>
      <c r="I986" s="88"/>
      <c r="J986" s="39"/>
      <c r="S986" s="39"/>
    </row>
    <row r="987">
      <c r="G987" s="88"/>
      <c r="H987" s="88"/>
      <c r="I987" s="88"/>
      <c r="J987" s="39"/>
      <c r="S987" s="39"/>
    </row>
    <row r="988">
      <c r="G988" s="88"/>
      <c r="H988" s="88"/>
      <c r="I988" s="88"/>
      <c r="J988" s="39"/>
      <c r="S988" s="39"/>
    </row>
    <row r="989">
      <c r="G989" s="88"/>
      <c r="H989" s="88"/>
      <c r="I989" s="88"/>
      <c r="J989" s="39"/>
      <c r="S989" s="39"/>
    </row>
    <row r="990">
      <c r="G990" s="88"/>
      <c r="H990" s="88"/>
      <c r="I990" s="88"/>
      <c r="J990" s="39"/>
      <c r="S990" s="39"/>
    </row>
    <row r="991">
      <c r="G991" s="88"/>
      <c r="H991" s="88"/>
      <c r="I991" s="88"/>
      <c r="J991" s="39"/>
      <c r="S991" s="39"/>
    </row>
    <row r="992">
      <c r="G992" s="88"/>
      <c r="H992" s="88"/>
      <c r="I992" s="88"/>
      <c r="J992" s="39"/>
      <c r="S992" s="39"/>
    </row>
    <row r="993">
      <c r="G993" s="88"/>
      <c r="H993" s="88"/>
      <c r="I993" s="88"/>
      <c r="J993" s="39"/>
      <c r="S993" s="39"/>
    </row>
    <row r="994">
      <c r="G994" s="88"/>
      <c r="H994" s="88"/>
      <c r="I994" s="88"/>
      <c r="J994" s="39"/>
      <c r="S994" s="39"/>
    </row>
    <row r="995">
      <c r="G995" s="88"/>
      <c r="H995" s="88"/>
      <c r="I995" s="88"/>
      <c r="J995" s="39"/>
      <c r="S995" s="39"/>
    </row>
    <row r="996">
      <c r="G996" s="88"/>
      <c r="H996" s="88"/>
      <c r="I996" s="88"/>
      <c r="J996" s="39"/>
      <c r="S996" s="39"/>
    </row>
    <row r="997">
      <c r="G997" s="88"/>
      <c r="H997" s="88"/>
      <c r="I997" s="88"/>
      <c r="J997" s="39"/>
      <c r="S997" s="39"/>
    </row>
    <row r="998">
      <c r="G998" s="88"/>
      <c r="H998" s="88"/>
      <c r="I998" s="88"/>
      <c r="J998" s="39"/>
      <c r="S998" s="39"/>
    </row>
    <row r="999">
      <c r="G999" s="88"/>
      <c r="H999" s="88"/>
      <c r="I999" s="88"/>
      <c r="J999" s="39"/>
      <c r="S999" s="39"/>
    </row>
    <row r="1000">
      <c r="G1000" s="88"/>
      <c r="H1000" s="88"/>
      <c r="I1000" s="88"/>
      <c r="J1000" s="39"/>
      <c r="S1000" s="39"/>
    </row>
    <row r="1001">
      <c r="G1001" s="88"/>
      <c r="H1001" s="88"/>
      <c r="I1001" s="88"/>
      <c r="J1001" s="39"/>
      <c r="S1001" s="39"/>
    </row>
    <row r="1002">
      <c r="G1002" s="88"/>
      <c r="H1002" s="88"/>
      <c r="I1002" s="88"/>
      <c r="J1002" s="39"/>
      <c r="S1002" s="39"/>
    </row>
    <row r="1003">
      <c r="G1003" s="88"/>
      <c r="H1003" s="88"/>
      <c r="I1003" s="88"/>
      <c r="J1003" s="39"/>
      <c r="S1003" s="39"/>
    </row>
    <row r="1004">
      <c r="G1004" s="88"/>
      <c r="H1004" s="88"/>
      <c r="I1004" s="88"/>
      <c r="J1004" s="39"/>
      <c r="S1004" s="39"/>
    </row>
    <row r="1005">
      <c r="G1005" s="88"/>
      <c r="H1005" s="88"/>
      <c r="I1005" s="88"/>
      <c r="J1005" s="39"/>
      <c r="S1005" s="39"/>
    </row>
    <row r="1006">
      <c r="G1006" s="88"/>
      <c r="H1006" s="88"/>
      <c r="I1006" s="88"/>
      <c r="J1006" s="39"/>
      <c r="S1006" s="39"/>
    </row>
    <row r="1007">
      <c r="G1007" s="88"/>
      <c r="H1007" s="88"/>
      <c r="I1007" s="88"/>
      <c r="J1007" s="39"/>
      <c r="S1007" s="39"/>
    </row>
    <row r="1008">
      <c r="G1008" s="88"/>
      <c r="H1008" s="88"/>
      <c r="I1008" s="88"/>
      <c r="J1008" s="39"/>
      <c r="S1008" s="39"/>
    </row>
    <row r="1009">
      <c r="G1009" s="88"/>
      <c r="H1009" s="88"/>
      <c r="I1009" s="88"/>
      <c r="J1009" s="39"/>
      <c r="S1009" s="39"/>
    </row>
    <row r="1010">
      <c r="G1010" s="88"/>
      <c r="H1010" s="88"/>
      <c r="I1010" s="88"/>
      <c r="J1010" s="39"/>
      <c r="S1010" s="39"/>
    </row>
    <row r="1011">
      <c r="G1011" s="88"/>
      <c r="H1011" s="88"/>
      <c r="I1011" s="88"/>
      <c r="J1011" s="39"/>
      <c r="S1011" s="39"/>
    </row>
    <row r="1012">
      <c r="G1012" s="88"/>
      <c r="H1012" s="88"/>
      <c r="I1012" s="88"/>
      <c r="J1012" s="39"/>
      <c r="S1012" s="39"/>
    </row>
    <row r="1013">
      <c r="G1013" s="88"/>
      <c r="H1013" s="88"/>
      <c r="I1013" s="88"/>
      <c r="J1013" s="39"/>
      <c r="S1013" s="39"/>
    </row>
    <row r="1014">
      <c r="G1014" s="88"/>
      <c r="H1014" s="88"/>
      <c r="I1014" s="88"/>
      <c r="J1014" s="39"/>
      <c r="S1014" s="39"/>
    </row>
    <row r="1015">
      <c r="G1015" s="88"/>
      <c r="H1015" s="88"/>
      <c r="I1015" s="88"/>
      <c r="J1015" s="39"/>
      <c r="S1015" s="39"/>
    </row>
    <row r="1016">
      <c r="G1016" s="88"/>
      <c r="H1016" s="88"/>
      <c r="I1016" s="88"/>
      <c r="J1016" s="39"/>
      <c r="S1016" s="39"/>
    </row>
    <row r="1017">
      <c r="G1017" s="88"/>
      <c r="H1017" s="88"/>
      <c r="I1017" s="88"/>
      <c r="J1017" s="39"/>
      <c r="S1017" s="39"/>
    </row>
  </sheetData>
  <mergeCells count="1">
    <mergeCell ref="A3:A1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6" width="10.71"/>
    <col customWidth="1" min="7" max="9" width="12.57"/>
    <col customWidth="1" min="10" max="10" width="2.71"/>
    <col customWidth="1" min="11" max="11" width="10.86"/>
    <col customWidth="1" min="12" max="18" width="10.71"/>
    <col customWidth="1" min="19" max="19" width="3.14"/>
    <col customWidth="1" min="20" max="21" width="10.71"/>
    <col customWidth="1" min="22" max="22" width="3.43"/>
    <col customWidth="1" min="23" max="24" width="8.86"/>
    <col customWidth="1" min="25" max="25" width="14.71"/>
    <col customWidth="1" min="26" max="26" width="18.0"/>
    <col customWidth="1" min="27" max="27" width="17.0"/>
    <col customWidth="1" min="28" max="28" width="17.71"/>
  </cols>
  <sheetData>
    <row r="1">
      <c r="A1" s="53" t="s">
        <v>78</v>
      </c>
      <c r="B1" s="105"/>
      <c r="C1" s="105"/>
      <c r="D1" s="105"/>
      <c r="E1" s="105"/>
      <c r="F1" s="105"/>
      <c r="G1" s="105"/>
      <c r="H1" s="105"/>
      <c r="I1" s="105"/>
      <c r="J1" s="39"/>
      <c r="K1" s="105"/>
      <c r="L1" s="105"/>
      <c r="M1" s="105"/>
      <c r="N1" s="105"/>
      <c r="O1" s="105"/>
      <c r="P1" s="105"/>
      <c r="Q1" s="105"/>
      <c r="R1" s="105"/>
      <c r="S1" s="39"/>
      <c r="T1" s="38"/>
      <c r="U1" s="38"/>
      <c r="Y1" s="6" t="s">
        <v>60</v>
      </c>
      <c r="Z1" s="40"/>
    </row>
    <row r="2">
      <c r="A2" s="6" t="s">
        <v>61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118</v>
      </c>
      <c r="J2" s="43"/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41" t="s">
        <v>125</v>
      </c>
      <c r="R2" s="41" t="s">
        <v>126</v>
      </c>
      <c r="S2" s="43"/>
      <c r="T2" s="41" t="s">
        <v>127</v>
      </c>
      <c r="U2" s="41" t="s">
        <v>128</v>
      </c>
      <c r="V2" s="41" t="s">
        <v>129</v>
      </c>
      <c r="W2" s="41" t="s">
        <v>130</v>
      </c>
      <c r="X2" s="42"/>
      <c r="Z2" s="21" t="s">
        <v>30</v>
      </c>
      <c r="AA2" s="21" t="s">
        <v>39</v>
      </c>
      <c r="AB2" s="21" t="s">
        <v>40</v>
      </c>
    </row>
    <row r="3">
      <c r="A3" s="106"/>
      <c r="B3" s="44"/>
      <c r="C3" s="44"/>
      <c r="D3" s="44"/>
      <c r="E3" s="44"/>
      <c r="F3" s="44"/>
      <c r="G3" s="44"/>
      <c r="H3" s="44"/>
      <c r="I3" s="44"/>
      <c r="J3" s="39"/>
      <c r="K3" s="44"/>
      <c r="L3" s="44"/>
      <c r="M3" s="44"/>
      <c r="N3" s="44"/>
      <c r="O3" s="44"/>
      <c r="P3" s="44"/>
      <c r="Q3" s="44"/>
      <c r="R3" s="44"/>
      <c r="S3" s="39"/>
      <c r="T3" s="44"/>
      <c r="U3" s="92"/>
      <c r="Y3" s="6" t="s">
        <v>31</v>
      </c>
      <c r="Z3" s="6" t="str">
        <f>AVERAGE(B$7:B$70)</f>
        <v>#DIV/0!</v>
      </c>
      <c r="AA3" s="6" t="str">
        <f>AVERAGE(K$7:K$70)</f>
        <v>#DIV/0!</v>
      </c>
      <c r="AB3" s="6" t="str">
        <f>AVERAGE(Q3:Q150)/1000</f>
        <v>#DIV/0!</v>
      </c>
    </row>
    <row r="4">
      <c r="B4" s="44"/>
      <c r="C4" s="44"/>
      <c r="D4" s="44"/>
      <c r="E4" s="44"/>
      <c r="F4" s="44"/>
      <c r="G4" s="44"/>
      <c r="H4" s="44"/>
      <c r="I4" s="44"/>
      <c r="J4" s="39"/>
      <c r="K4" s="44"/>
      <c r="L4" s="44"/>
      <c r="M4" s="44"/>
      <c r="N4" s="44"/>
      <c r="O4" s="44"/>
      <c r="P4" s="44"/>
      <c r="Q4" s="44"/>
      <c r="R4" s="44"/>
      <c r="S4" s="39"/>
      <c r="T4" s="44"/>
      <c r="U4" s="92"/>
      <c r="Y4" s="6" t="s">
        <v>32</v>
      </c>
      <c r="Z4" s="6" t="str">
        <f>AVERAGE(C$7:C$70)</f>
        <v>#DIV/0!</v>
      </c>
      <c r="AA4" s="6" t="str">
        <f>AVERAGE(L$7:L$70)</f>
        <v>#DIV/0!</v>
      </c>
      <c r="AB4" s="6" t="str">
        <f>AVERAGE(R3:R150)/1000</f>
        <v>#DIV/0!</v>
      </c>
    </row>
    <row r="5">
      <c r="B5" s="44"/>
      <c r="C5" s="44"/>
      <c r="D5" s="44"/>
      <c r="E5" s="44"/>
      <c r="F5" s="44"/>
      <c r="G5" s="44"/>
      <c r="H5" s="44"/>
      <c r="I5" s="44"/>
      <c r="J5" s="39"/>
      <c r="K5" s="44"/>
      <c r="L5" s="44"/>
      <c r="M5" s="44"/>
      <c r="N5" s="44"/>
      <c r="O5" s="44"/>
      <c r="P5" s="44"/>
      <c r="Q5" s="44"/>
      <c r="R5" s="44"/>
      <c r="S5" s="39"/>
      <c r="T5" s="44"/>
      <c r="U5" s="92"/>
      <c r="Y5" s="6" t="s">
        <v>33</v>
      </c>
      <c r="Z5" s="6" t="str">
        <f>AVERAGE(D$7:D$70)</f>
        <v>#DIV/0!</v>
      </c>
      <c r="AA5" s="6" t="str">
        <f>AVERAGE(M$7:M$70)</f>
        <v>#DIV/0!</v>
      </c>
      <c r="AB5" s="6" t="str">
        <f>AVERAGE(S3:S150)/1000</f>
        <v>#DIV/0!</v>
      </c>
    </row>
    <row r="6">
      <c r="B6" s="44"/>
      <c r="C6" s="44"/>
      <c r="D6" s="44"/>
      <c r="E6" s="44"/>
      <c r="F6" s="44"/>
      <c r="G6" s="44"/>
      <c r="H6" s="44"/>
      <c r="I6" s="44"/>
      <c r="J6" s="39"/>
      <c r="K6" s="44"/>
      <c r="L6" s="44"/>
      <c r="M6" s="44"/>
      <c r="N6" s="44"/>
      <c r="O6" s="44"/>
      <c r="P6" s="44"/>
      <c r="Q6" s="44"/>
      <c r="R6" s="44"/>
      <c r="S6" s="39"/>
      <c r="T6" s="44"/>
      <c r="U6" s="92"/>
      <c r="Y6" s="6" t="s">
        <v>34</v>
      </c>
      <c r="Z6" s="6" t="str">
        <f>AVERAGE(E$7:E$70)</f>
        <v>#DIV/0!</v>
      </c>
      <c r="AA6" s="6" t="str">
        <f>AVERAGE(N$7:N$70)</f>
        <v>#DIV/0!</v>
      </c>
      <c r="AB6" s="6" t="str">
        <f>AVERAGE(T3:T150)/1000</f>
        <v>#DIV/0!</v>
      </c>
    </row>
    <row r="7">
      <c r="B7" s="44"/>
      <c r="C7" s="44"/>
      <c r="D7" s="44"/>
      <c r="E7" s="44"/>
      <c r="F7" s="44"/>
      <c r="G7" s="44"/>
      <c r="H7" s="44"/>
      <c r="I7" s="44"/>
      <c r="J7" s="39"/>
      <c r="K7" s="44"/>
      <c r="L7" s="44"/>
      <c r="M7" s="44"/>
      <c r="N7" s="44"/>
      <c r="O7" s="44"/>
      <c r="P7" s="44"/>
      <c r="Q7" s="44"/>
      <c r="R7" s="44"/>
      <c r="S7" s="39"/>
      <c r="T7" s="44"/>
      <c r="U7" s="92"/>
      <c r="Y7" s="6" t="s">
        <v>35</v>
      </c>
      <c r="Z7" s="6"/>
    </row>
    <row r="8">
      <c r="B8" s="44"/>
      <c r="C8" s="44"/>
      <c r="D8" s="44"/>
      <c r="E8" s="44"/>
      <c r="F8" s="44"/>
      <c r="G8" s="44"/>
      <c r="H8" s="44"/>
      <c r="I8" s="44"/>
      <c r="J8" s="39"/>
      <c r="K8" s="44"/>
      <c r="L8" s="44"/>
      <c r="M8" s="44"/>
      <c r="N8" s="44"/>
      <c r="O8" s="44"/>
      <c r="P8" s="44"/>
      <c r="Q8" s="44"/>
      <c r="R8" s="44"/>
      <c r="S8" s="39"/>
      <c r="T8" s="44"/>
      <c r="U8" s="92"/>
      <c r="Y8" s="56" t="s">
        <v>36</v>
      </c>
      <c r="Z8" s="88"/>
      <c r="AB8" s="48"/>
    </row>
    <row r="9">
      <c r="B9" s="44"/>
      <c r="C9" s="44"/>
      <c r="D9" s="44"/>
      <c r="E9" s="44"/>
      <c r="F9" s="44"/>
      <c r="G9" s="44"/>
      <c r="H9" s="44"/>
      <c r="I9" s="44"/>
      <c r="J9" s="39"/>
      <c r="K9" s="44"/>
      <c r="L9" s="44"/>
      <c r="M9" s="44"/>
      <c r="N9" s="44"/>
      <c r="O9" s="44"/>
      <c r="P9" s="44"/>
      <c r="Q9" s="44"/>
      <c r="R9" s="44"/>
      <c r="S9" s="39"/>
      <c r="T9" s="44"/>
      <c r="U9" s="92"/>
      <c r="Y9" s="56" t="s">
        <v>37</v>
      </c>
      <c r="Z9" s="88"/>
      <c r="AB9" s="48"/>
    </row>
    <row r="10">
      <c r="B10" s="44"/>
      <c r="C10" s="44"/>
      <c r="D10" s="44"/>
      <c r="E10" s="44"/>
      <c r="F10" s="44"/>
      <c r="G10" s="44"/>
      <c r="H10" s="44"/>
      <c r="I10" s="44"/>
      <c r="J10" s="39"/>
      <c r="K10" s="44"/>
      <c r="L10" s="44"/>
      <c r="M10" s="44"/>
      <c r="N10" s="44"/>
      <c r="O10" s="44"/>
      <c r="P10" s="44"/>
      <c r="Q10" s="44"/>
      <c r="R10" s="44"/>
      <c r="S10" s="39"/>
      <c r="T10" s="44"/>
      <c r="U10" s="92"/>
      <c r="Y10" s="56" t="s">
        <v>38</v>
      </c>
      <c r="Z10" s="88"/>
      <c r="AB10" s="48"/>
    </row>
    <row r="11">
      <c r="B11" s="44"/>
      <c r="C11" s="44"/>
      <c r="D11" s="44"/>
      <c r="E11" s="44"/>
      <c r="F11" s="44"/>
      <c r="G11" s="44"/>
      <c r="H11" s="44"/>
      <c r="I11" s="44"/>
      <c r="J11" s="39"/>
      <c r="K11" s="44"/>
      <c r="L11" s="44"/>
      <c r="M11" s="44"/>
      <c r="N11" s="44"/>
      <c r="O11" s="44"/>
      <c r="P11" s="44"/>
      <c r="Q11" s="44"/>
      <c r="R11" s="44"/>
      <c r="S11" s="39"/>
      <c r="T11" s="44"/>
      <c r="U11" s="92"/>
      <c r="Y11" s="48" t="s">
        <v>66</v>
      </c>
      <c r="Z11" s="48" t="str">
        <f t="shared" ref="Z11:AA11" si="1">AVERAGE(Z3:Z10)</f>
        <v>#DIV/0!</v>
      </c>
      <c r="AA11" s="48" t="str">
        <f t="shared" si="1"/>
        <v>#DIV/0!</v>
      </c>
      <c r="AB11" s="48" t="str">
        <f>AVERAGE(AB3:AB4)</f>
        <v>#DIV/0!</v>
      </c>
    </row>
    <row r="12">
      <c r="B12" s="44"/>
      <c r="C12" s="44"/>
      <c r="D12" s="44"/>
      <c r="E12" s="44"/>
      <c r="F12" s="44"/>
      <c r="G12" s="44"/>
      <c r="H12" s="44"/>
      <c r="I12" s="44"/>
      <c r="J12" s="39"/>
      <c r="K12" s="44"/>
      <c r="L12" s="44"/>
      <c r="M12" s="44"/>
      <c r="N12" s="44"/>
      <c r="O12" s="44"/>
      <c r="P12" s="44"/>
      <c r="Q12" s="44"/>
      <c r="R12" s="44"/>
      <c r="S12" s="39"/>
      <c r="T12" s="44"/>
      <c r="U12" s="92"/>
      <c r="Y12" s="48" t="s">
        <v>67</v>
      </c>
      <c r="Z12" s="48" t="str">
        <f t="shared" ref="Z12:AA12" si="2">STDEV(Z3:Z10)/SQRT(8)</f>
        <v>#DIV/0!</v>
      </c>
      <c r="AA12" s="48" t="str">
        <f t="shared" si="2"/>
        <v>#DIV/0!</v>
      </c>
      <c r="AB12" s="48" t="str">
        <f>STDEV(AB3:AB4)/SQRT(4)</f>
        <v>#DIV/0!</v>
      </c>
    </row>
    <row r="13">
      <c r="B13" s="44"/>
      <c r="C13" s="44"/>
      <c r="D13" s="44"/>
      <c r="E13" s="44"/>
      <c r="F13" s="44"/>
      <c r="G13" s="44"/>
      <c r="H13" s="44"/>
      <c r="I13" s="44"/>
      <c r="J13" s="39"/>
      <c r="K13" s="44"/>
      <c r="L13" s="44"/>
      <c r="M13" s="44"/>
      <c r="N13" s="44"/>
      <c r="O13" s="44"/>
      <c r="P13" s="44"/>
      <c r="Q13" s="44"/>
      <c r="R13" s="44"/>
      <c r="S13" s="39"/>
      <c r="T13" s="44"/>
      <c r="U13" s="92"/>
    </row>
    <row r="14">
      <c r="B14" s="44"/>
      <c r="C14" s="44"/>
      <c r="D14" s="44"/>
      <c r="E14" s="44"/>
      <c r="F14" s="44"/>
      <c r="G14" s="44"/>
      <c r="H14" s="44"/>
      <c r="I14" s="44"/>
      <c r="J14" s="39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92"/>
    </row>
    <row r="15">
      <c r="B15" s="44"/>
      <c r="C15" s="44"/>
      <c r="D15" s="44"/>
      <c r="E15" s="44"/>
      <c r="F15" s="44"/>
      <c r="G15" s="44"/>
      <c r="H15" s="44"/>
      <c r="I15" s="44"/>
      <c r="J15" s="39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92"/>
    </row>
    <row r="16">
      <c r="B16" s="44"/>
      <c r="C16" s="44"/>
      <c r="D16" s="44"/>
      <c r="E16" s="44"/>
      <c r="F16" s="44"/>
      <c r="G16" s="44"/>
      <c r="H16" s="44"/>
      <c r="I16" s="44"/>
      <c r="J16" s="39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92"/>
    </row>
    <row r="17">
      <c r="B17" s="44"/>
      <c r="C17" s="44"/>
      <c r="D17" s="44"/>
      <c r="E17" s="44"/>
      <c r="F17" s="44"/>
      <c r="G17" s="44"/>
      <c r="H17" s="44"/>
      <c r="I17" s="44"/>
      <c r="J17" s="39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92"/>
      <c r="Y17" s="1" t="s">
        <v>97</v>
      </c>
      <c r="Z17" s="6" t="str">
        <f>MEDIAN(B7:I146)</f>
        <v>#NUM!</v>
      </c>
      <c r="AA17" s="6" t="str">
        <f>MEDIAN(K7:R146)</f>
        <v>#NUM!</v>
      </c>
    </row>
    <row r="18">
      <c r="B18" s="44"/>
      <c r="C18" s="44"/>
      <c r="D18" s="44"/>
      <c r="E18" s="44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92"/>
      <c r="Y18" s="6" t="s">
        <v>68</v>
      </c>
      <c r="Z18" s="6">
        <f>MIN(B7:I343)</f>
        <v>0</v>
      </c>
      <c r="AA18" s="6">
        <f>MIN(K7:R343)</f>
        <v>0</v>
      </c>
      <c r="AB18" s="6">
        <f>MIN(T7:U343)</f>
        <v>0</v>
      </c>
    </row>
    <row r="19">
      <c r="B19" s="44"/>
      <c r="C19" s="44"/>
      <c r="D19" s="44"/>
      <c r="E19" s="44"/>
      <c r="F19" s="44"/>
      <c r="G19" s="44"/>
      <c r="H19" s="44"/>
      <c r="I19" s="44"/>
      <c r="J19" s="39"/>
      <c r="K19" s="44"/>
      <c r="L19" s="44"/>
      <c r="M19" s="44"/>
      <c r="N19" s="44"/>
      <c r="O19" s="44"/>
      <c r="P19" s="44"/>
      <c r="Q19" s="44"/>
      <c r="R19" s="44"/>
      <c r="S19" s="39"/>
      <c r="T19" s="44"/>
      <c r="U19" s="92"/>
      <c r="Y19" s="6" t="s">
        <v>69</v>
      </c>
      <c r="Z19" s="6">
        <f>MAX(B8:I344)</f>
        <v>0</v>
      </c>
      <c r="AA19" s="6">
        <f>MAX(K7:R343)</f>
        <v>0</v>
      </c>
      <c r="AB19" s="6">
        <f>MAX(T7:U343)</f>
        <v>0</v>
      </c>
    </row>
    <row r="20">
      <c r="B20" s="44"/>
      <c r="C20" s="44"/>
      <c r="D20" s="44"/>
      <c r="E20" s="44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44"/>
      <c r="U20" s="92"/>
      <c r="Y20" s="1" t="s">
        <v>85</v>
      </c>
      <c r="Z20" s="6">
        <f>COUNTIF(B7:I118, "&gt; 15")</f>
        <v>0</v>
      </c>
      <c r="AA20" s="6">
        <f>COUNTIF(K7:R118, "&gt; 15")</f>
        <v>0</v>
      </c>
      <c r="AB20" s="6">
        <f>COUNTIF(T7:T118, "&gt; 15")</f>
        <v>0</v>
      </c>
    </row>
    <row r="21">
      <c r="B21" s="44"/>
      <c r="C21" s="44"/>
      <c r="D21" s="44"/>
      <c r="E21" s="44"/>
      <c r="F21" s="44"/>
      <c r="G21" s="44"/>
      <c r="H21" s="44"/>
      <c r="I21" s="44"/>
      <c r="J21" s="39"/>
      <c r="K21" s="44"/>
      <c r="L21" s="44"/>
      <c r="M21" s="44"/>
      <c r="N21" s="44"/>
      <c r="O21" s="44"/>
      <c r="P21" s="44"/>
      <c r="Q21" s="44"/>
      <c r="R21" s="44"/>
      <c r="S21" s="39"/>
      <c r="T21" s="44"/>
      <c r="U21" s="92"/>
      <c r="Y21" s="1" t="s">
        <v>89</v>
      </c>
      <c r="Z21" s="6">
        <f>COUNTIF(B7:I119, "&gt; 20")</f>
        <v>0</v>
      </c>
      <c r="AA21" s="6">
        <f>COUNTIF(K7:R119, "&gt; 20")</f>
        <v>0</v>
      </c>
      <c r="AB21" s="6">
        <f>COUNTIF(T7:T119, "&gt; 20")</f>
        <v>0</v>
      </c>
    </row>
    <row r="22">
      <c r="B22" s="44"/>
      <c r="C22" s="44"/>
      <c r="D22" s="44"/>
      <c r="E22" s="44"/>
      <c r="F22" s="44"/>
      <c r="G22" s="44"/>
      <c r="H22" s="44"/>
      <c r="I22" s="44"/>
      <c r="J22" s="39"/>
      <c r="K22" s="44"/>
      <c r="L22" s="44"/>
      <c r="M22" s="44"/>
      <c r="N22" s="44"/>
      <c r="O22" s="44"/>
      <c r="P22" s="44"/>
      <c r="Q22" s="44"/>
      <c r="R22" s="44"/>
      <c r="S22" s="39"/>
      <c r="T22" s="44"/>
      <c r="U22" s="92"/>
      <c r="Y22" s="97" t="s">
        <v>98</v>
      </c>
      <c r="Z22" s="98" t="str">
        <f t="shared" ref="Z22:AB22" si="3">Z21/SUM(Z30:Z37)</f>
        <v>#DIV/0!</v>
      </c>
      <c r="AA22" s="98" t="str">
        <f t="shared" si="3"/>
        <v>#DIV/0!</v>
      </c>
      <c r="AB22" s="98" t="str">
        <f t="shared" si="3"/>
        <v>#DIV/0!</v>
      </c>
    </row>
    <row r="23">
      <c r="B23" s="44"/>
      <c r="C23" s="44"/>
      <c r="D23" s="44"/>
      <c r="E23" s="44"/>
      <c r="F23" s="44"/>
      <c r="G23" s="44"/>
      <c r="H23" s="44"/>
      <c r="I23" s="44"/>
      <c r="J23" s="39"/>
      <c r="K23" s="44"/>
      <c r="L23" s="44"/>
      <c r="M23" s="44"/>
      <c r="N23" s="44"/>
      <c r="O23" s="44"/>
      <c r="P23" s="44"/>
      <c r="Q23" s="44"/>
      <c r="R23" s="44"/>
      <c r="S23" s="39"/>
      <c r="T23" s="45"/>
      <c r="U23" s="92"/>
      <c r="Y23" s="1" t="s">
        <v>131</v>
      </c>
      <c r="Z23" s="6">
        <f>COUNTIF(B7:I120, "&gt; 30")</f>
        <v>0</v>
      </c>
      <c r="AA23" s="6">
        <f>COUNTIF(K7:R120, "&gt; 30")</f>
        <v>0</v>
      </c>
      <c r="AB23" s="6">
        <f>COUNTIF(T7:T120, "&gt; 30")</f>
        <v>0</v>
      </c>
    </row>
    <row r="24">
      <c r="B24" s="44"/>
      <c r="C24" s="44"/>
      <c r="D24" s="44"/>
      <c r="E24" s="44"/>
      <c r="F24" s="44"/>
      <c r="G24" s="44"/>
      <c r="H24" s="44"/>
      <c r="I24" s="44"/>
      <c r="J24" s="39"/>
      <c r="K24" s="44"/>
      <c r="L24" s="44"/>
      <c r="M24" s="44"/>
      <c r="N24" s="44"/>
      <c r="O24" s="44"/>
      <c r="P24" s="44"/>
      <c r="Q24" s="44"/>
      <c r="R24" s="44"/>
      <c r="S24" s="39"/>
      <c r="T24" s="45"/>
      <c r="U24" s="92"/>
      <c r="Y24" s="97" t="s">
        <v>132</v>
      </c>
      <c r="Z24" s="98" t="str">
        <f t="shared" ref="Z24:AB24" si="4">Z23/SUM(Z30:Z37)</f>
        <v>#DIV/0!</v>
      </c>
      <c r="AA24" s="98" t="str">
        <f t="shared" si="4"/>
        <v>#DIV/0!</v>
      </c>
      <c r="AB24" s="98" t="str">
        <f t="shared" si="4"/>
        <v>#DIV/0!</v>
      </c>
    </row>
    <row r="25">
      <c r="B25" s="44"/>
      <c r="C25" s="44"/>
      <c r="D25" s="44"/>
      <c r="E25" s="44"/>
      <c r="F25" s="44"/>
      <c r="G25" s="44"/>
      <c r="H25" s="44"/>
      <c r="I25" s="44"/>
      <c r="J25" s="39"/>
      <c r="K25" s="44"/>
      <c r="L25" s="44"/>
      <c r="M25" s="44"/>
      <c r="N25" s="44"/>
      <c r="O25" s="44"/>
      <c r="P25" s="44"/>
      <c r="Q25" s="44"/>
      <c r="R25" s="44"/>
      <c r="S25" s="39"/>
      <c r="T25" s="45"/>
      <c r="U25" s="92"/>
      <c r="Y25" s="1" t="s">
        <v>133</v>
      </c>
      <c r="Z25" s="6">
        <f>COUNTIF(B7:I121, "&gt; 40")</f>
        <v>0</v>
      </c>
      <c r="AA25" s="6">
        <f>COUNTIF(K7:R121, "&gt; 40")</f>
        <v>0</v>
      </c>
      <c r="AB25" s="6">
        <f>COUNTIF(T7:T121, "&gt; 40")</f>
        <v>0</v>
      </c>
    </row>
    <row r="26">
      <c r="B26" s="44"/>
      <c r="C26" s="44"/>
      <c r="D26" s="44"/>
      <c r="E26" s="44"/>
      <c r="F26" s="44"/>
      <c r="G26" s="44"/>
      <c r="H26" s="44"/>
      <c r="I26" s="44"/>
      <c r="J26" s="39"/>
      <c r="K26" s="44"/>
      <c r="L26" s="44"/>
      <c r="M26" s="44"/>
      <c r="N26" s="44"/>
      <c r="O26" s="44"/>
      <c r="P26" s="44"/>
      <c r="Q26" s="44"/>
      <c r="R26" s="44"/>
      <c r="S26" s="39"/>
      <c r="T26" s="45"/>
      <c r="U26" s="92"/>
      <c r="X26" s="50"/>
      <c r="Y26" s="97" t="s">
        <v>135</v>
      </c>
      <c r="Z26" s="98" t="str">
        <f t="shared" ref="Z26:AA26" si="5">Z25/SUM(Z32:Z39)</f>
        <v>#DIV/0!</v>
      </c>
      <c r="AA26" s="98" t="str">
        <f t="shared" si="5"/>
        <v>#DIV/0!</v>
      </c>
      <c r="AB26" s="98" t="str">
        <f>AB25/(AB30)</f>
        <v>#DIV/0!</v>
      </c>
    </row>
    <row r="27">
      <c r="B27" s="44"/>
      <c r="C27" s="44"/>
      <c r="D27" s="44"/>
      <c r="E27" s="44"/>
      <c r="F27" s="44"/>
      <c r="G27" s="44"/>
      <c r="H27" s="44"/>
      <c r="I27" s="44"/>
      <c r="J27" s="39"/>
      <c r="K27" s="44"/>
      <c r="L27" s="44"/>
      <c r="M27" s="44"/>
      <c r="N27" s="44"/>
      <c r="O27" s="44"/>
      <c r="P27" s="44"/>
      <c r="Q27" s="44"/>
      <c r="R27" s="44"/>
      <c r="S27" s="39"/>
      <c r="T27" s="45"/>
      <c r="U27" s="92"/>
      <c r="X27" s="50"/>
    </row>
    <row r="28">
      <c r="B28" s="44"/>
      <c r="C28" s="44"/>
      <c r="D28" s="44"/>
      <c r="E28" s="44"/>
      <c r="F28" s="44"/>
      <c r="G28" s="44"/>
      <c r="H28" s="44"/>
      <c r="I28" s="44"/>
      <c r="J28" s="39"/>
      <c r="K28" s="44"/>
      <c r="L28" s="44"/>
      <c r="M28" s="44"/>
      <c r="N28" s="44"/>
      <c r="O28" s="44"/>
      <c r="P28" s="44"/>
      <c r="Q28" s="44"/>
      <c r="R28" s="44"/>
      <c r="S28" s="39"/>
      <c r="T28" s="45"/>
      <c r="U28" s="92"/>
      <c r="X28" s="50"/>
      <c r="Y28" s="6" t="s">
        <v>72</v>
      </c>
      <c r="Z28" s="6">
        <f>SUM(Z30:Z33)-40-30</f>
        <v>-70</v>
      </c>
      <c r="AA28" s="6">
        <f>SUM(AA30:AA33)-40</f>
        <v>-40</v>
      </c>
    </row>
    <row r="29">
      <c r="B29" s="44"/>
      <c r="C29" s="44"/>
      <c r="D29" s="44"/>
      <c r="E29" s="44"/>
      <c r="F29" s="44"/>
      <c r="G29" s="44"/>
      <c r="H29" s="44"/>
      <c r="I29" s="44"/>
      <c r="J29" s="39"/>
      <c r="K29" s="44"/>
      <c r="L29" s="44"/>
      <c r="M29" s="44"/>
      <c r="N29" s="44"/>
      <c r="O29" s="44"/>
      <c r="P29" s="44"/>
      <c r="Q29" s="44"/>
      <c r="R29" s="44"/>
      <c r="S29" s="39"/>
      <c r="T29" s="45"/>
      <c r="U29" s="92"/>
      <c r="Z29" s="21" t="s">
        <v>30</v>
      </c>
      <c r="AA29" s="21" t="s">
        <v>39</v>
      </c>
      <c r="AB29" s="21" t="s">
        <v>40</v>
      </c>
    </row>
    <row r="30">
      <c r="B30" s="44"/>
      <c r="C30" s="44"/>
      <c r="D30" s="44"/>
      <c r="E30" s="44"/>
      <c r="F30" s="44"/>
      <c r="G30" s="44"/>
      <c r="H30" s="44"/>
      <c r="I30" s="44"/>
      <c r="J30" s="39"/>
      <c r="K30" s="44"/>
      <c r="L30" s="44"/>
      <c r="M30" s="44"/>
      <c r="N30" s="44"/>
      <c r="O30" s="44"/>
      <c r="P30" s="44"/>
      <c r="Q30" s="44"/>
      <c r="R30" s="44"/>
      <c r="S30" s="39"/>
      <c r="T30" s="92"/>
      <c r="Y30" s="6" t="s">
        <v>31</v>
      </c>
      <c r="Z30" s="6">
        <f>COUNT(B7:B152)</f>
        <v>0</v>
      </c>
      <c r="AA30" s="6">
        <f>COUNT(K7:K152)</f>
        <v>0</v>
      </c>
      <c r="AB30" s="6">
        <f>COUNT(T7:T60)</f>
        <v>0</v>
      </c>
    </row>
    <row r="31">
      <c r="B31" s="44"/>
      <c r="C31" s="44"/>
      <c r="D31" s="44"/>
      <c r="E31" s="44"/>
      <c r="F31" s="44"/>
      <c r="G31" s="44"/>
      <c r="H31" s="44"/>
      <c r="I31" s="44"/>
      <c r="J31" s="39"/>
      <c r="K31" s="44"/>
      <c r="L31" s="44"/>
      <c r="M31" s="44"/>
      <c r="N31" s="44"/>
      <c r="O31" s="44"/>
      <c r="P31" s="44"/>
      <c r="Q31" s="44"/>
      <c r="R31" s="44"/>
      <c r="S31" s="39"/>
      <c r="Y31" s="6" t="s">
        <v>32</v>
      </c>
      <c r="Z31" s="6">
        <f>COUNT(C7:C152)</f>
        <v>0</v>
      </c>
      <c r="AA31" s="6">
        <f>COUNT(L7:L152)</f>
        <v>0</v>
      </c>
    </row>
    <row r="32">
      <c r="B32" s="44"/>
      <c r="C32" s="44"/>
      <c r="D32" s="44"/>
      <c r="E32" s="44"/>
      <c r="F32" s="44"/>
      <c r="G32" s="44"/>
      <c r="H32" s="44"/>
      <c r="I32" s="44"/>
      <c r="J32" s="39"/>
      <c r="K32" s="44"/>
      <c r="L32" s="44"/>
      <c r="M32" s="44"/>
      <c r="N32" s="44"/>
      <c r="O32" s="44"/>
      <c r="P32" s="44"/>
      <c r="Q32" s="44"/>
      <c r="R32" s="44"/>
      <c r="S32" s="39"/>
      <c r="Y32" s="6" t="s">
        <v>33</v>
      </c>
      <c r="Z32" s="6">
        <f>COUNT(D7:D152)</f>
        <v>0</v>
      </c>
      <c r="AA32" s="6">
        <f>COUNT(M7:M152)</f>
        <v>0</v>
      </c>
    </row>
    <row r="33">
      <c r="B33" s="44"/>
      <c r="C33" s="44"/>
      <c r="D33" s="44"/>
      <c r="E33" s="44"/>
      <c r="F33" s="44"/>
      <c r="G33" s="44"/>
      <c r="H33" s="44"/>
      <c r="I33" s="44"/>
      <c r="J33" s="39"/>
      <c r="K33" s="44"/>
      <c r="L33" s="44"/>
      <c r="M33" s="44"/>
      <c r="N33" s="44"/>
      <c r="O33" s="44"/>
      <c r="P33" s="44"/>
      <c r="Q33" s="44"/>
      <c r="R33" s="44"/>
      <c r="S33" s="39"/>
      <c r="Y33" s="6" t="s">
        <v>34</v>
      </c>
      <c r="Z33" s="6">
        <f>COUNT(E7:E152)</f>
        <v>0</v>
      </c>
      <c r="AA33" s="6">
        <f>COUNT(N7:N152)</f>
        <v>0</v>
      </c>
    </row>
    <row r="34">
      <c r="B34" s="44"/>
      <c r="C34" s="44"/>
      <c r="D34" s="44"/>
      <c r="E34" s="44"/>
      <c r="F34" s="44"/>
      <c r="G34" s="44"/>
      <c r="H34" s="44"/>
      <c r="I34" s="44"/>
      <c r="J34" s="39"/>
      <c r="K34" s="44"/>
      <c r="L34" s="44"/>
      <c r="M34" s="44"/>
      <c r="N34" s="44"/>
      <c r="O34" s="44"/>
      <c r="P34" s="44"/>
      <c r="Q34" s="44"/>
      <c r="R34" s="44"/>
      <c r="S34" s="39"/>
      <c r="Y34" s="6" t="s">
        <v>35</v>
      </c>
    </row>
    <row r="35">
      <c r="B35" s="44"/>
      <c r="C35" s="44"/>
      <c r="D35" s="44"/>
      <c r="E35" s="44"/>
      <c r="F35" s="44"/>
      <c r="G35" s="44"/>
      <c r="H35" s="44"/>
      <c r="I35" s="44"/>
      <c r="J35" s="39"/>
      <c r="K35" s="44"/>
      <c r="L35" s="44"/>
      <c r="M35" s="44"/>
      <c r="N35" s="44"/>
      <c r="O35" s="44"/>
      <c r="P35" s="44"/>
      <c r="Q35" s="44"/>
      <c r="R35" s="44"/>
      <c r="S35" s="39"/>
      <c r="Y35" s="56" t="s">
        <v>36</v>
      </c>
    </row>
    <row r="36">
      <c r="B36" s="44"/>
      <c r="C36" s="44"/>
      <c r="D36" s="44"/>
      <c r="E36" s="44"/>
      <c r="F36" s="44"/>
      <c r="G36" s="44"/>
      <c r="H36" s="44"/>
      <c r="I36" s="44"/>
      <c r="J36" s="39"/>
      <c r="K36" s="44"/>
      <c r="L36" s="44"/>
      <c r="M36" s="44"/>
      <c r="N36" s="44"/>
      <c r="O36" s="44"/>
      <c r="P36" s="44"/>
      <c r="Q36" s="44"/>
      <c r="R36" s="44"/>
      <c r="S36" s="39"/>
      <c r="Y36" s="56" t="s">
        <v>37</v>
      </c>
    </row>
    <row r="37">
      <c r="B37" s="51"/>
      <c r="C37" s="44"/>
      <c r="D37" s="44"/>
      <c r="E37" s="44"/>
      <c r="F37" s="44"/>
      <c r="G37" s="44"/>
      <c r="H37" s="44"/>
      <c r="I37" s="44"/>
      <c r="J37" s="39"/>
      <c r="K37" s="51"/>
      <c r="L37" s="44"/>
      <c r="M37" s="44"/>
      <c r="N37" s="44"/>
      <c r="O37" s="44"/>
      <c r="P37" s="44"/>
      <c r="Q37" s="44"/>
      <c r="R37" s="44"/>
      <c r="S37" s="39"/>
      <c r="Y37" s="56" t="s">
        <v>38</v>
      </c>
    </row>
    <row r="38">
      <c r="B38" s="51"/>
      <c r="C38" s="51"/>
      <c r="D38" s="51"/>
      <c r="E38" s="44"/>
      <c r="F38" s="44"/>
      <c r="G38" s="44"/>
      <c r="H38" s="44"/>
      <c r="I38" s="44"/>
      <c r="J38" s="39"/>
      <c r="K38" s="51"/>
      <c r="L38" s="44"/>
      <c r="M38" s="44"/>
      <c r="N38" s="44"/>
      <c r="O38" s="44"/>
      <c r="P38" s="44"/>
      <c r="Q38" s="44"/>
      <c r="R38" s="44"/>
      <c r="S38" s="39"/>
      <c r="Y38" s="1" t="s">
        <v>134</v>
      </c>
      <c r="Z38" s="6">
        <f t="shared" ref="Z38:AB38" si="6">AVERAGE(Z30:Z37)</f>
        <v>0</v>
      </c>
      <c r="AA38" s="6">
        <f t="shared" si="6"/>
        <v>0</v>
      </c>
      <c r="AB38" s="6">
        <f t="shared" si="6"/>
        <v>0</v>
      </c>
    </row>
    <row r="39">
      <c r="B39" s="51"/>
      <c r="C39" s="51"/>
      <c r="D39" s="51"/>
      <c r="E39" s="44"/>
      <c r="F39" s="44"/>
      <c r="G39" s="44"/>
      <c r="H39" s="44"/>
      <c r="I39" s="44"/>
      <c r="J39" s="39"/>
      <c r="K39" s="51"/>
      <c r="L39" s="44"/>
      <c r="M39" s="44"/>
      <c r="N39" s="51"/>
      <c r="O39" s="44"/>
      <c r="P39" s="44"/>
      <c r="Q39" s="44"/>
      <c r="R39" s="44"/>
      <c r="S39" s="39"/>
      <c r="Y39" s="88" t="s">
        <v>67</v>
      </c>
      <c r="Z39" s="88">
        <f t="shared" ref="Z39:AA39" si="7">STDEV(Z30:Z37)/SQRT(8)</f>
        <v>0</v>
      </c>
      <c r="AA39" s="88">
        <f t="shared" si="7"/>
        <v>0</v>
      </c>
      <c r="AB39" s="88" t="str">
        <f>STDEV(AB30:AB31)/SQRT(4)</f>
        <v>#DIV/0!</v>
      </c>
    </row>
    <row r="40">
      <c r="B40" s="51"/>
      <c r="C40" s="51"/>
      <c r="D40" s="51"/>
      <c r="E40" s="44"/>
      <c r="F40" s="44"/>
      <c r="G40" s="44"/>
      <c r="H40" s="44"/>
      <c r="I40" s="44"/>
      <c r="J40" s="39"/>
      <c r="K40" s="44"/>
      <c r="L40" s="44"/>
      <c r="M40" s="44"/>
      <c r="N40" s="44"/>
      <c r="O40" s="44"/>
      <c r="P40" s="44"/>
      <c r="Q40" s="44"/>
      <c r="R40" s="44"/>
      <c r="S40" s="39"/>
      <c r="X40" s="6" t="s">
        <v>73</v>
      </c>
    </row>
    <row r="41">
      <c r="B41" s="44"/>
      <c r="C41" s="44"/>
      <c r="D41" s="44"/>
      <c r="E41" s="44"/>
      <c r="F41" s="44"/>
      <c r="G41" s="44"/>
      <c r="H41" s="44"/>
      <c r="I41" s="44"/>
      <c r="J41" s="39"/>
      <c r="K41" s="44"/>
      <c r="L41" s="44"/>
      <c r="M41" s="44"/>
      <c r="N41" s="44"/>
      <c r="O41" s="44"/>
      <c r="P41" s="44"/>
      <c r="Q41" s="44"/>
      <c r="R41" s="44"/>
      <c r="S41" s="39"/>
    </row>
    <row r="42">
      <c r="B42" s="44"/>
      <c r="C42" s="44"/>
      <c r="D42" s="44"/>
      <c r="E42" s="44"/>
      <c r="F42" s="44"/>
      <c r="G42" s="44"/>
      <c r="H42" s="44"/>
      <c r="I42" s="44"/>
      <c r="J42" s="39"/>
      <c r="K42" s="44"/>
      <c r="L42" s="44"/>
      <c r="M42" s="44"/>
      <c r="N42" s="44"/>
      <c r="O42" s="44"/>
      <c r="P42" s="44"/>
      <c r="Q42" s="44"/>
      <c r="R42" s="44"/>
      <c r="S42" s="39"/>
      <c r="Z42" s="21" t="s">
        <v>30</v>
      </c>
      <c r="AA42" s="21" t="s">
        <v>39</v>
      </c>
      <c r="AB42" s="21" t="s">
        <v>40</v>
      </c>
    </row>
    <row r="43">
      <c r="B43" s="44"/>
      <c r="C43" s="44"/>
      <c r="D43" s="44"/>
      <c r="E43" s="44"/>
      <c r="F43" s="44"/>
      <c r="G43" s="44"/>
      <c r="H43" s="44"/>
      <c r="I43" s="44"/>
      <c r="J43" s="39"/>
      <c r="K43" s="44"/>
      <c r="L43" s="44"/>
      <c r="M43" s="44"/>
      <c r="N43" s="44"/>
      <c r="O43" s="44"/>
      <c r="P43" s="44"/>
      <c r="Q43" s="44"/>
      <c r="R43" s="44"/>
      <c r="S43" s="39"/>
      <c r="Y43" s="6" t="s">
        <v>31</v>
      </c>
      <c r="Z43" s="6" t="str">
        <f>STDEV(B$7:B$152)</f>
        <v>#DIV/0!</v>
      </c>
      <c r="AA43" s="6" t="str">
        <f>STDEV(K$7:K$70)</f>
        <v>#DIV/0!</v>
      </c>
      <c r="AB43" s="6" t="str">
        <f>STDEV(T7:T310)</f>
        <v>#DIV/0!</v>
      </c>
    </row>
    <row r="44">
      <c r="B44" s="44"/>
      <c r="C44" s="44"/>
      <c r="D44" s="44"/>
      <c r="E44" s="45"/>
      <c r="F44" s="44"/>
      <c r="G44" s="44"/>
      <c r="H44" s="44"/>
      <c r="I44" s="44"/>
      <c r="J44" s="39"/>
      <c r="K44" s="44"/>
      <c r="L44" s="44"/>
      <c r="M44" s="44"/>
      <c r="N44" s="44"/>
      <c r="O44" s="44"/>
      <c r="P44" s="44"/>
      <c r="Q44" s="44"/>
      <c r="R44" s="44"/>
      <c r="S44" s="39"/>
      <c r="Y44" s="6" t="s">
        <v>32</v>
      </c>
      <c r="Z44" s="6" t="str">
        <f>STDEV(C$7:C$152)</f>
        <v>#DIV/0!</v>
      </c>
      <c r="AA44" s="6" t="str">
        <f>STDEV(L$7:L$70)</f>
        <v>#DIV/0!</v>
      </c>
      <c r="AB44" s="6" t="str">
        <f>STDEV(U7:U155)</f>
        <v>#DIV/0!</v>
      </c>
    </row>
    <row r="45">
      <c r="B45" s="44"/>
      <c r="C45" s="44"/>
      <c r="D45" s="44"/>
      <c r="E45" s="45"/>
      <c r="F45" s="44"/>
      <c r="G45" s="44"/>
      <c r="H45" s="44"/>
      <c r="I45" s="44"/>
      <c r="J45" s="39"/>
      <c r="K45" s="44"/>
      <c r="L45" s="44"/>
      <c r="M45" s="44"/>
      <c r="N45" s="44"/>
      <c r="O45" s="44"/>
      <c r="P45" s="44"/>
      <c r="Q45" s="44"/>
      <c r="R45" s="44"/>
      <c r="S45" s="39"/>
      <c r="Y45" s="6" t="s">
        <v>33</v>
      </c>
      <c r="Z45" s="6" t="str">
        <f>STDEV(D$7:D$152)</f>
        <v>#DIV/0!</v>
      </c>
      <c r="AA45" s="6" t="str">
        <f>STDEV(M$7:M$70)</f>
        <v>#DIV/0!</v>
      </c>
      <c r="AB45" s="6" t="str">
        <f t="shared" ref="AB45:AB47" si="8">STDEV(#REF!)</f>
        <v>#REF!</v>
      </c>
    </row>
    <row r="46">
      <c r="B46" s="44"/>
      <c r="C46" s="44"/>
      <c r="D46" s="44"/>
      <c r="E46" s="45"/>
      <c r="F46" s="44"/>
      <c r="G46" s="44"/>
      <c r="H46" s="44"/>
      <c r="I46" s="44"/>
      <c r="J46" s="39"/>
      <c r="K46" s="44"/>
      <c r="L46" s="44"/>
      <c r="M46" s="44"/>
      <c r="N46" s="44"/>
      <c r="O46" s="44"/>
      <c r="P46" s="44"/>
      <c r="Q46" s="44"/>
      <c r="R46" s="44"/>
      <c r="S46" s="39"/>
      <c r="Y46" s="6" t="s">
        <v>34</v>
      </c>
      <c r="Z46" s="6" t="str">
        <f>STDEV(E$7:E$152)</f>
        <v>#DIV/0!</v>
      </c>
      <c r="AA46" s="6" t="str">
        <f>STDEV(N$7:N$70)</f>
        <v>#DIV/0!</v>
      </c>
      <c r="AB46" s="6" t="str">
        <f t="shared" si="8"/>
        <v>#REF!</v>
      </c>
    </row>
    <row r="47">
      <c r="B47" s="45"/>
      <c r="C47" s="44"/>
      <c r="D47" s="44"/>
      <c r="E47" s="45"/>
      <c r="F47" s="44"/>
      <c r="G47" s="44"/>
      <c r="H47" s="44"/>
      <c r="I47" s="44"/>
      <c r="J47" s="39"/>
      <c r="K47" s="44"/>
      <c r="L47" s="44"/>
      <c r="M47" s="44"/>
      <c r="N47" s="44"/>
      <c r="O47" s="44"/>
      <c r="P47" s="44"/>
      <c r="Q47" s="44"/>
      <c r="R47" s="44"/>
      <c r="S47" s="39"/>
      <c r="Y47" s="6" t="s">
        <v>35</v>
      </c>
      <c r="Z47" s="6" t="str">
        <f>STDEV(F$7:F$152)</f>
        <v>#DIV/0!</v>
      </c>
      <c r="AA47" s="6" t="str">
        <f>STDEV(O$7:O$70)</f>
        <v>#DIV/0!</v>
      </c>
      <c r="AB47" s="6" t="str">
        <f t="shared" si="8"/>
        <v>#REF!</v>
      </c>
    </row>
    <row r="48">
      <c r="B48" s="45"/>
      <c r="C48" s="44"/>
      <c r="D48" s="44"/>
      <c r="E48" s="45"/>
      <c r="F48" s="44"/>
      <c r="G48" s="44"/>
      <c r="H48" s="44"/>
      <c r="I48" s="44"/>
      <c r="J48" s="39"/>
      <c r="K48" s="44"/>
      <c r="L48" s="44"/>
      <c r="M48" s="45"/>
      <c r="N48" s="44"/>
      <c r="O48" s="45"/>
      <c r="P48" s="45"/>
      <c r="Q48" s="44"/>
      <c r="R48" s="44"/>
      <c r="S48" s="39"/>
      <c r="Y48" s="1" t="s">
        <v>36</v>
      </c>
      <c r="Z48" s="6" t="str">
        <f>STDEV(G$7:G152)</f>
        <v>#DIV/0!</v>
      </c>
      <c r="AA48" s="6" t="str">
        <f>STDEV(P$7:P$70)</f>
        <v>#DIV/0!</v>
      </c>
    </row>
    <row r="49">
      <c r="B49" s="45"/>
      <c r="C49" s="44"/>
      <c r="D49" s="45"/>
      <c r="E49" s="45"/>
      <c r="F49" s="44"/>
      <c r="G49" s="44"/>
      <c r="H49" s="44"/>
      <c r="I49" s="44"/>
      <c r="J49" s="39"/>
      <c r="K49" s="44"/>
      <c r="L49" s="45"/>
      <c r="M49" s="45"/>
      <c r="N49" s="44"/>
      <c r="O49" s="45"/>
      <c r="P49" s="45"/>
      <c r="Q49" s="44"/>
      <c r="R49" s="44"/>
      <c r="S49" s="39"/>
      <c r="Y49" s="1" t="s">
        <v>37</v>
      </c>
      <c r="Z49" s="6" t="str">
        <f>STDEV(H$7:H153)</f>
        <v>#DIV/0!</v>
      </c>
      <c r="AA49" s="6" t="str">
        <f>STDEV(Q$7:Q$70)</f>
        <v>#DIV/0!</v>
      </c>
    </row>
    <row r="50">
      <c r="B50" s="45"/>
      <c r="C50" s="44"/>
      <c r="D50" s="45"/>
      <c r="E50" s="45"/>
      <c r="F50" s="44"/>
      <c r="G50" s="44"/>
      <c r="H50" s="44"/>
      <c r="I50" s="44"/>
      <c r="J50" s="39"/>
      <c r="K50" s="44"/>
      <c r="L50" s="45"/>
      <c r="M50" s="45"/>
      <c r="N50" s="44"/>
      <c r="O50" s="45"/>
      <c r="P50" s="45"/>
      <c r="Q50" s="45"/>
      <c r="R50" s="45"/>
      <c r="S50" s="39"/>
      <c r="X50" s="1"/>
      <c r="Y50" s="1" t="s">
        <v>38</v>
      </c>
      <c r="Z50" s="6" t="str">
        <f>STDEV(I$7:I154)</f>
        <v>#DIV/0!</v>
      </c>
      <c r="AA50" s="6" t="str">
        <f>STDEV(R$7:R$70)</f>
        <v>#DIV/0!</v>
      </c>
    </row>
    <row r="51">
      <c r="B51" s="45"/>
      <c r="C51" s="44"/>
      <c r="D51" s="45"/>
      <c r="E51" s="45"/>
      <c r="F51" s="44"/>
      <c r="G51" s="44"/>
      <c r="H51" s="45"/>
      <c r="I51" s="44"/>
      <c r="J51" s="39"/>
      <c r="K51" s="44"/>
      <c r="L51" s="45"/>
      <c r="M51" s="45"/>
      <c r="N51" s="44"/>
      <c r="O51" s="45"/>
      <c r="P51" s="45"/>
      <c r="Q51" s="45"/>
      <c r="R51" s="45"/>
      <c r="S51" s="39"/>
      <c r="X51" s="1"/>
    </row>
    <row r="52">
      <c r="B52" s="45"/>
      <c r="C52" s="44"/>
      <c r="D52" s="45"/>
      <c r="E52" s="45"/>
      <c r="F52" s="44"/>
      <c r="G52" s="45"/>
      <c r="H52" s="45"/>
      <c r="I52" s="44"/>
      <c r="J52" s="39"/>
      <c r="K52" s="44"/>
      <c r="L52" s="45"/>
      <c r="M52" s="45"/>
      <c r="N52" s="45"/>
      <c r="O52" s="45"/>
      <c r="P52" s="45"/>
      <c r="Q52" s="45"/>
      <c r="R52" s="45"/>
      <c r="S52" s="39"/>
      <c r="X52" s="1"/>
    </row>
    <row r="53">
      <c r="B53" s="45"/>
      <c r="C53" s="44"/>
      <c r="D53" s="45"/>
      <c r="E53" s="45"/>
      <c r="F53" s="45"/>
      <c r="G53" s="45"/>
      <c r="H53" s="45"/>
      <c r="I53" s="44"/>
      <c r="J53" s="39"/>
      <c r="K53" s="45"/>
      <c r="L53" s="45"/>
      <c r="M53" s="45"/>
      <c r="N53" s="45"/>
      <c r="O53" s="45"/>
      <c r="P53" s="45"/>
      <c r="Q53" s="45"/>
      <c r="R53" s="45"/>
      <c r="S53" s="39"/>
      <c r="X53" s="1"/>
    </row>
    <row r="54">
      <c r="B54" s="45"/>
      <c r="C54" s="44"/>
      <c r="D54" s="45"/>
      <c r="E54" s="45"/>
      <c r="F54" s="45"/>
      <c r="G54" s="45"/>
      <c r="H54" s="45"/>
      <c r="I54" s="44"/>
      <c r="J54" s="39"/>
      <c r="K54" s="45"/>
      <c r="L54" s="45"/>
      <c r="M54" s="45"/>
      <c r="N54" s="45"/>
      <c r="O54" s="45"/>
      <c r="P54" s="45"/>
      <c r="Q54" s="45"/>
      <c r="R54" s="45"/>
      <c r="S54" s="39"/>
      <c r="X54" s="1"/>
    </row>
    <row r="55">
      <c r="B55" s="45"/>
      <c r="C55" s="44"/>
      <c r="D55" s="45"/>
      <c r="E55" s="45"/>
      <c r="F55" s="45"/>
      <c r="G55" s="45"/>
      <c r="H55" s="45"/>
      <c r="I55" s="44"/>
      <c r="J55" s="39"/>
      <c r="K55" s="45"/>
      <c r="L55" s="45"/>
      <c r="M55" s="45"/>
      <c r="N55" s="45"/>
      <c r="O55" s="45"/>
      <c r="P55" s="45"/>
      <c r="Q55" s="45"/>
      <c r="R55" s="45"/>
      <c r="S55" s="39"/>
      <c r="X55" s="1"/>
    </row>
    <row r="56">
      <c r="B56" s="45"/>
      <c r="C56" s="44"/>
      <c r="D56" s="45"/>
      <c r="E56" s="45"/>
      <c r="F56" s="45"/>
      <c r="G56" s="45"/>
      <c r="H56" s="45"/>
      <c r="I56" s="44"/>
      <c r="J56" s="39"/>
      <c r="K56" s="45"/>
      <c r="L56" s="45"/>
      <c r="M56" s="45"/>
      <c r="N56" s="45"/>
      <c r="O56" s="45"/>
      <c r="P56" s="45"/>
      <c r="Q56" s="45"/>
      <c r="R56" s="45"/>
      <c r="S56" s="39"/>
      <c r="X56" s="1"/>
    </row>
    <row r="57">
      <c r="B57" s="45"/>
      <c r="C57" s="45"/>
      <c r="D57" s="45"/>
      <c r="E57" s="45"/>
      <c r="F57" s="45"/>
      <c r="G57" s="45"/>
      <c r="H57" s="45"/>
      <c r="I57" s="44"/>
      <c r="J57" s="39"/>
      <c r="K57" s="45"/>
      <c r="L57" s="45"/>
      <c r="M57" s="45"/>
      <c r="N57" s="45"/>
      <c r="O57" s="45"/>
      <c r="P57" s="45"/>
      <c r="Q57" s="45"/>
      <c r="R57" s="45"/>
      <c r="S57" s="39"/>
      <c r="X57" s="1" t="s">
        <v>74</v>
      </c>
    </row>
    <row r="58">
      <c r="B58" s="45"/>
      <c r="C58" s="45"/>
      <c r="D58" s="45"/>
      <c r="E58" s="45"/>
      <c r="F58" s="45"/>
      <c r="G58" s="45"/>
      <c r="H58" s="45"/>
      <c r="I58" s="44"/>
      <c r="J58" s="39"/>
      <c r="K58" s="45"/>
      <c r="L58" s="45"/>
      <c r="M58" s="45"/>
      <c r="N58" s="45"/>
      <c r="O58" s="45"/>
      <c r="P58" s="45"/>
      <c r="Q58" s="45"/>
      <c r="R58" s="45"/>
      <c r="S58" s="39"/>
      <c r="Z58" s="21" t="s">
        <v>30</v>
      </c>
      <c r="AA58" s="21" t="s">
        <v>39</v>
      </c>
      <c r="AB58" s="21" t="s">
        <v>40</v>
      </c>
    </row>
    <row r="59">
      <c r="B59" s="45"/>
      <c r="C59" s="45"/>
      <c r="D59" s="45"/>
      <c r="E59" s="45"/>
      <c r="F59" s="45"/>
      <c r="G59" s="45"/>
      <c r="H59" s="45"/>
      <c r="I59" s="44"/>
      <c r="J59" s="39"/>
      <c r="K59" s="45"/>
      <c r="L59" s="45"/>
      <c r="M59" s="45"/>
      <c r="N59" s="45"/>
      <c r="O59" s="45"/>
      <c r="P59" s="45"/>
      <c r="Q59" s="45"/>
      <c r="R59" s="45"/>
      <c r="S59" s="39"/>
      <c r="Y59" s="6" t="s">
        <v>31</v>
      </c>
      <c r="Z59" s="49" t="str">
        <f t="shared" ref="Z59:AB59" si="9">(Z43/Z3)</f>
        <v>#DIV/0!</v>
      </c>
      <c r="AA59" s="49" t="str">
        <f t="shared" si="9"/>
        <v>#DIV/0!</v>
      </c>
      <c r="AB59" s="49" t="str">
        <f t="shared" si="9"/>
        <v>#DIV/0!</v>
      </c>
    </row>
    <row r="60">
      <c r="B60" s="45"/>
      <c r="C60" s="45"/>
      <c r="D60" s="45"/>
      <c r="E60" s="45"/>
      <c r="F60" s="45"/>
      <c r="G60" s="45"/>
      <c r="H60" s="45"/>
      <c r="I60" s="45"/>
      <c r="J60" s="39"/>
      <c r="K60" s="45"/>
      <c r="L60" s="45"/>
      <c r="M60" s="45"/>
      <c r="N60" s="45"/>
      <c r="O60" s="45"/>
      <c r="P60" s="45"/>
      <c r="Q60" s="45"/>
      <c r="R60" s="45"/>
      <c r="S60" s="39"/>
      <c r="Y60" s="6" t="s">
        <v>32</v>
      </c>
      <c r="Z60" s="49" t="str">
        <f t="shared" ref="Z60:AB60" si="10">(Z44/Z4)</f>
        <v>#DIV/0!</v>
      </c>
      <c r="AA60" s="49" t="str">
        <f t="shared" si="10"/>
        <v>#DIV/0!</v>
      </c>
      <c r="AB60" s="49" t="str">
        <f t="shared" si="10"/>
        <v>#DIV/0!</v>
      </c>
    </row>
    <row r="61">
      <c r="B61" s="44"/>
      <c r="C61" s="44"/>
      <c r="D61" s="44"/>
      <c r="E61" s="9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6" t="s">
        <v>33</v>
      </c>
      <c r="Z61" s="49" t="str">
        <f t="shared" ref="Z61:AB61" si="11">(Z45/Z5)</f>
        <v>#DIV/0!</v>
      </c>
      <c r="AA61" s="49" t="str">
        <f t="shared" si="11"/>
        <v>#DIV/0!</v>
      </c>
      <c r="AB61" s="49" t="str">
        <f t="shared" si="11"/>
        <v>#REF!</v>
      </c>
    </row>
    <row r="62">
      <c r="B62" s="44"/>
      <c r="C62" s="44"/>
      <c r="D62" s="44"/>
      <c r="E62" s="9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6" t="s">
        <v>34</v>
      </c>
      <c r="Z62" s="49" t="str">
        <f t="shared" ref="Z62:AB62" si="12">(Z46/Z6)</f>
        <v>#DIV/0!</v>
      </c>
      <c r="AA62" s="49" t="str">
        <f t="shared" si="12"/>
        <v>#DIV/0!</v>
      </c>
      <c r="AB62" s="49" t="str">
        <f t="shared" si="12"/>
        <v>#REF!</v>
      </c>
    </row>
    <row r="63">
      <c r="B63" s="44"/>
      <c r="C63" s="44"/>
      <c r="D63" s="44"/>
      <c r="E63" s="9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  <c r="Y63" s="6" t="s">
        <v>35</v>
      </c>
      <c r="Z63" s="49" t="str">
        <f t="shared" ref="Z63:AB63" si="13">(Z47/Z7)</f>
        <v>#DIV/0!</v>
      </c>
      <c r="AA63" s="49" t="str">
        <f t="shared" si="13"/>
        <v>#DIV/0!</v>
      </c>
      <c r="AB63" s="49" t="str">
        <f t="shared" si="13"/>
        <v>#REF!</v>
      </c>
    </row>
    <row r="64">
      <c r="B64" s="44"/>
      <c r="C64" s="44"/>
      <c r="D64" s="44"/>
      <c r="E64" s="9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  <c r="Y64" s="1" t="s">
        <v>36</v>
      </c>
      <c r="Z64" s="49" t="str">
        <f t="shared" ref="Z64:AA64" si="14">(Z48/Z8)</f>
        <v>#DIV/0!</v>
      </c>
      <c r="AA64" s="49" t="str">
        <f t="shared" si="14"/>
        <v>#DIV/0!</v>
      </c>
    </row>
    <row r="65">
      <c r="B65" s="44"/>
      <c r="C65" s="44"/>
      <c r="D65" s="44"/>
      <c r="E65" s="9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  <c r="Y65" s="1" t="s">
        <v>37</v>
      </c>
      <c r="Z65" s="49" t="str">
        <f t="shared" ref="Z65:AA65" si="15">(Z49/Z9)</f>
        <v>#DIV/0!</v>
      </c>
      <c r="AA65" s="49" t="str">
        <f t="shared" si="15"/>
        <v>#DIV/0!</v>
      </c>
    </row>
    <row r="66">
      <c r="B66" s="44"/>
      <c r="C66" s="44"/>
      <c r="D66" s="44"/>
      <c r="E66" s="9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  <c r="Y66" s="1" t="s">
        <v>38</v>
      </c>
      <c r="Z66" s="49" t="str">
        <f t="shared" ref="Z66:AA66" si="16">(Z50/Z10)</f>
        <v>#DIV/0!</v>
      </c>
      <c r="AA66" s="49" t="str">
        <f t="shared" si="16"/>
        <v>#DIV/0!</v>
      </c>
    </row>
    <row r="67">
      <c r="B67" s="44"/>
      <c r="C67" s="44"/>
      <c r="D67" s="44"/>
      <c r="E67" s="9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>
      <c r="B68" s="44"/>
      <c r="C68" s="44"/>
      <c r="D68" s="44"/>
      <c r="E68" s="9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>
      <c r="B69" s="44"/>
      <c r="C69" s="44"/>
      <c r="D69" s="44"/>
      <c r="E69" s="9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>
      <c r="B70" s="44"/>
      <c r="C70" s="44"/>
      <c r="D70" s="44"/>
      <c r="E70" s="9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>
      <c r="B71" s="44"/>
      <c r="C71" s="44"/>
      <c r="D71" s="44"/>
      <c r="E71" s="9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>
      <c r="B72" s="44"/>
      <c r="C72" s="44"/>
      <c r="D72" s="44"/>
      <c r="E72" s="9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>
      <c r="B73" s="44"/>
      <c r="C73" s="44"/>
      <c r="D73" s="44"/>
      <c r="E73" s="9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>
      <c r="B74" s="44"/>
      <c r="C74" s="44"/>
      <c r="D74" s="44"/>
      <c r="E74" s="9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>
      <c r="B75" s="44"/>
      <c r="C75" s="44"/>
      <c r="D75" s="44"/>
      <c r="E75" s="9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>
      <c r="B76" s="44"/>
      <c r="C76" s="44"/>
      <c r="D76" s="44"/>
      <c r="E76" s="9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>
      <c r="B77" s="44"/>
      <c r="C77" s="44"/>
      <c r="D77" s="44"/>
      <c r="E77" s="9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>
      <c r="B78" s="44"/>
      <c r="C78" s="44"/>
      <c r="D78" s="44"/>
      <c r="E78" s="9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4"/>
      <c r="R78" s="44"/>
      <c r="S78" s="39"/>
    </row>
    <row r="79">
      <c r="B79" s="44"/>
      <c r="C79" s="44"/>
      <c r="D79" s="44"/>
      <c r="E79" s="9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4"/>
      <c r="R79" s="44"/>
      <c r="S79" s="39"/>
    </row>
    <row r="80">
      <c r="B80" s="44"/>
      <c r="C80" s="44"/>
      <c r="D80" s="44"/>
      <c r="E80" s="9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4"/>
      <c r="R80" s="44"/>
      <c r="S80" s="39"/>
    </row>
    <row r="81">
      <c r="B81" s="44"/>
      <c r="C81" s="44"/>
      <c r="D81" s="44"/>
      <c r="E81" s="9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4"/>
      <c r="R81" s="44"/>
      <c r="S81" s="39"/>
    </row>
    <row r="82">
      <c r="B82" s="44"/>
      <c r="C82" s="44"/>
      <c r="D82" s="44"/>
      <c r="E82" s="96"/>
      <c r="F82" s="44"/>
      <c r="G82" s="44"/>
      <c r="H82" s="44"/>
      <c r="I82" s="44"/>
      <c r="J82" s="39"/>
      <c r="K82" s="44"/>
      <c r="L82" s="44"/>
      <c r="M82" s="44"/>
      <c r="N82" s="44"/>
      <c r="O82" s="44"/>
      <c r="P82" s="44"/>
      <c r="Q82" s="45"/>
      <c r="R82" s="44"/>
      <c r="S82" s="39"/>
    </row>
    <row r="83">
      <c r="B83" s="44"/>
      <c r="C83" s="44"/>
      <c r="D83" s="44"/>
      <c r="E83" s="96"/>
      <c r="F83" s="44"/>
      <c r="G83" s="44"/>
      <c r="H83" s="44"/>
      <c r="I83" s="44"/>
      <c r="J83" s="39"/>
      <c r="K83" s="44"/>
      <c r="L83" s="44"/>
      <c r="M83" s="44"/>
      <c r="N83" s="44"/>
      <c r="O83" s="44"/>
      <c r="P83" s="44"/>
      <c r="Q83" s="45"/>
      <c r="R83" s="44"/>
      <c r="S83" s="39"/>
    </row>
    <row r="84">
      <c r="B84" s="44"/>
      <c r="C84" s="44"/>
      <c r="D84" s="44"/>
      <c r="E84" s="96"/>
      <c r="F84" s="44"/>
      <c r="G84" s="44"/>
      <c r="H84" s="44"/>
      <c r="I84" s="44"/>
      <c r="J84" s="39"/>
      <c r="K84" s="44"/>
      <c r="L84" s="44"/>
      <c r="M84" s="44"/>
      <c r="N84" s="44"/>
      <c r="O84" s="44"/>
      <c r="P84" s="44"/>
      <c r="Q84" s="45"/>
      <c r="R84" s="44"/>
      <c r="S84" s="39"/>
    </row>
    <row r="85">
      <c r="B85" s="44"/>
      <c r="C85" s="44"/>
      <c r="D85" s="44"/>
      <c r="E85" s="96"/>
      <c r="F85" s="44"/>
      <c r="G85" s="44"/>
      <c r="H85" s="44"/>
      <c r="I85" s="44"/>
      <c r="J85" s="39"/>
      <c r="K85" s="44"/>
      <c r="L85" s="44"/>
      <c r="M85" s="44"/>
      <c r="N85" s="44"/>
      <c r="O85" s="44"/>
      <c r="P85" s="44"/>
      <c r="Q85" s="45"/>
      <c r="R85" s="44"/>
      <c r="S85" s="39"/>
    </row>
    <row r="86">
      <c r="B86" s="44"/>
      <c r="C86" s="44"/>
      <c r="D86" s="44"/>
      <c r="E86" s="96"/>
      <c r="F86" s="44"/>
      <c r="G86" s="44"/>
      <c r="H86" s="44"/>
      <c r="I86" s="44"/>
      <c r="J86" s="39"/>
      <c r="K86" s="44"/>
      <c r="L86" s="44"/>
      <c r="M86" s="44"/>
      <c r="N86" s="44"/>
      <c r="O86" s="44"/>
      <c r="P86" s="44"/>
      <c r="Q86" s="45"/>
      <c r="R86" s="44"/>
      <c r="S86" s="39"/>
    </row>
    <row r="87">
      <c r="B87" s="44"/>
      <c r="C87" s="44"/>
      <c r="D87" s="44"/>
      <c r="E87" s="96"/>
      <c r="F87" s="44"/>
      <c r="G87" s="44"/>
      <c r="H87" s="44"/>
      <c r="I87" s="44"/>
      <c r="J87" s="39"/>
      <c r="K87" s="44"/>
      <c r="L87" s="44"/>
      <c r="M87" s="44"/>
      <c r="N87" s="44"/>
      <c r="O87" s="44"/>
      <c r="P87" s="44"/>
      <c r="Q87" s="45"/>
      <c r="R87" s="44"/>
      <c r="S87" s="39"/>
    </row>
    <row r="88">
      <c r="B88" s="44"/>
      <c r="C88" s="44"/>
      <c r="D88" s="44"/>
      <c r="E88" s="96"/>
      <c r="F88" s="44"/>
      <c r="G88" s="44"/>
      <c r="H88" s="44"/>
      <c r="I88" s="44"/>
      <c r="J88" s="39"/>
      <c r="K88" s="44"/>
      <c r="L88" s="44"/>
      <c r="M88" s="44"/>
      <c r="N88" s="44"/>
      <c r="O88" s="44"/>
      <c r="P88" s="45"/>
      <c r="Q88" s="45"/>
      <c r="R88" s="44"/>
      <c r="S88" s="39"/>
    </row>
    <row r="89">
      <c r="B89" s="44"/>
      <c r="C89" s="44"/>
      <c r="D89" s="44"/>
      <c r="E89" s="96"/>
      <c r="F89" s="44"/>
      <c r="G89" s="44"/>
      <c r="H89" s="44"/>
      <c r="I89" s="44"/>
      <c r="J89" s="39"/>
      <c r="K89" s="44"/>
      <c r="L89" s="44"/>
      <c r="M89" s="44"/>
      <c r="N89" s="44"/>
      <c r="O89" s="44"/>
      <c r="P89" s="45"/>
      <c r="Q89" s="45"/>
      <c r="R89" s="45"/>
      <c r="S89" s="39"/>
    </row>
    <row r="90">
      <c r="B90" s="44"/>
      <c r="C90" s="44"/>
      <c r="D90" s="44"/>
      <c r="E90" s="96"/>
      <c r="F90" s="44"/>
      <c r="G90" s="44"/>
      <c r="H90" s="44"/>
      <c r="I90" s="44"/>
      <c r="J90" s="39"/>
      <c r="K90" s="44"/>
      <c r="L90" s="44"/>
      <c r="M90" s="45"/>
      <c r="N90" s="44"/>
      <c r="O90" s="44"/>
      <c r="P90" s="45"/>
      <c r="Q90" s="45"/>
      <c r="R90" s="45"/>
      <c r="S90" s="39"/>
    </row>
    <row r="91">
      <c r="B91" s="44"/>
      <c r="C91" s="44"/>
      <c r="D91" s="44"/>
      <c r="E91" s="96"/>
      <c r="F91" s="44"/>
      <c r="G91" s="44"/>
      <c r="H91" s="44"/>
      <c r="I91" s="44"/>
      <c r="J91" s="39"/>
      <c r="K91" s="44"/>
      <c r="L91" s="44"/>
      <c r="M91" s="45"/>
      <c r="N91" s="44"/>
      <c r="O91" s="44"/>
      <c r="P91" s="45"/>
      <c r="Q91" s="45"/>
      <c r="R91" s="45"/>
      <c r="S91" s="39"/>
    </row>
    <row r="92">
      <c r="B92" s="44"/>
      <c r="C92" s="44"/>
      <c r="D92" s="44"/>
      <c r="E92" s="96"/>
      <c r="F92" s="44"/>
      <c r="G92" s="44"/>
      <c r="H92" s="44"/>
      <c r="I92" s="44"/>
      <c r="J92" s="39"/>
      <c r="K92" s="44"/>
      <c r="L92" s="44"/>
      <c r="M92" s="45"/>
      <c r="N92" s="44"/>
      <c r="O92" s="44"/>
      <c r="P92" s="45"/>
      <c r="Q92" s="45"/>
      <c r="R92" s="45"/>
      <c r="S92" s="39"/>
    </row>
    <row r="93">
      <c r="B93" s="44"/>
      <c r="C93" s="44"/>
      <c r="D93" s="44"/>
      <c r="E93" s="96"/>
      <c r="F93" s="44"/>
      <c r="G93" s="44"/>
      <c r="H93" s="44"/>
      <c r="I93" s="44"/>
      <c r="J93" s="39"/>
      <c r="K93" s="44"/>
      <c r="L93" s="45"/>
      <c r="M93" s="45"/>
      <c r="N93" s="44"/>
      <c r="O93" s="44"/>
      <c r="P93" s="45"/>
      <c r="Q93" s="45"/>
      <c r="R93" s="45"/>
      <c r="S93" s="39"/>
    </row>
    <row r="94">
      <c r="B94" s="44"/>
      <c r="C94" s="44"/>
      <c r="D94" s="44"/>
      <c r="E94" s="96"/>
      <c r="F94" s="44"/>
      <c r="G94" s="44"/>
      <c r="H94" s="44"/>
      <c r="I94" s="44"/>
      <c r="J94" s="39"/>
      <c r="K94" s="45"/>
      <c r="L94" s="45"/>
      <c r="M94" s="45"/>
      <c r="N94" s="45"/>
      <c r="O94" s="44"/>
      <c r="P94" s="45"/>
      <c r="Q94" s="45"/>
      <c r="R94" s="45"/>
      <c r="S94" s="39"/>
    </row>
    <row r="95">
      <c r="B95" s="44"/>
      <c r="C95" s="44"/>
      <c r="D95" s="44"/>
      <c r="E95" s="96"/>
      <c r="F95" s="44"/>
      <c r="G95" s="44"/>
      <c r="H95" s="44"/>
      <c r="I95" s="44"/>
      <c r="J95" s="39"/>
      <c r="K95" s="45"/>
      <c r="L95" s="45"/>
      <c r="M95" s="45"/>
      <c r="N95" s="45"/>
      <c r="O95" s="44"/>
      <c r="P95" s="45"/>
      <c r="Q95" s="45"/>
      <c r="R95" s="45"/>
      <c r="S95" s="39"/>
    </row>
    <row r="96">
      <c r="B96" s="44"/>
      <c r="C96" s="44"/>
      <c r="D96" s="44"/>
      <c r="E96" s="96"/>
      <c r="F96" s="44"/>
      <c r="G96" s="44"/>
      <c r="H96" s="44"/>
      <c r="I96" s="44"/>
      <c r="J96" s="39"/>
      <c r="K96" s="45"/>
      <c r="L96" s="45"/>
      <c r="M96" s="51"/>
      <c r="N96" s="45"/>
      <c r="O96" s="44"/>
      <c r="P96" s="45"/>
      <c r="Q96" s="45"/>
      <c r="R96" s="45"/>
      <c r="S96" s="39"/>
    </row>
    <row r="97">
      <c r="B97" s="44"/>
      <c r="C97" s="44"/>
      <c r="D97" s="44"/>
      <c r="E97" s="96"/>
      <c r="F97" s="44"/>
      <c r="G97" s="44"/>
      <c r="H97" s="44"/>
      <c r="I97" s="44"/>
      <c r="J97" s="39"/>
      <c r="K97" s="45"/>
      <c r="L97" s="45"/>
      <c r="M97" s="51"/>
      <c r="N97" s="45"/>
      <c r="O97" s="44"/>
      <c r="P97" s="45"/>
      <c r="Q97" s="51"/>
      <c r="R97" s="45"/>
      <c r="S97" s="39"/>
    </row>
    <row r="98">
      <c r="B98" s="44"/>
      <c r="C98" s="44"/>
      <c r="D98" s="44"/>
      <c r="E98" s="96"/>
      <c r="F98" s="44"/>
      <c r="G98" s="44"/>
      <c r="H98" s="44"/>
      <c r="I98" s="44"/>
      <c r="J98" s="39"/>
      <c r="K98" s="45"/>
      <c r="L98" s="45"/>
      <c r="M98" s="51"/>
      <c r="N98" s="45"/>
      <c r="O98" s="44"/>
      <c r="P98" s="51"/>
      <c r="Q98" s="51"/>
      <c r="R98" s="45"/>
      <c r="S98" s="39"/>
    </row>
    <row r="99">
      <c r="B99" s="44"/>
      <c r="C99" s="44"/>
      <c r="D99" s="44"/>
      <c r="E99" s="96"/>
      <c r="F99" s="44"/>
      <c r="G99" s="44"/>
      <c r="H99" s="44"/>
      <c r="I99" s="44"/>
      <c r="J99" s="39"/>
      <c r="K99" s="45"/>
      <c r="L99" s="51"/>
      <c r="M99" s="51"/>
      <c r="N99" s="45"/>
      <c r="O99" s="44"/>
      <c r="P99" s="51"/>
      <c r="Q99" s="51"/>
      <c r="R99" s="45"/>
      <c r="S99" s="39"/>
    </row>
    <row r="100">
      <c r="B100" s="44"/>
      <c r="C100" s="44"/>
      <c r="D100" s="44"/>
      <c r="E100" s="96"/>
      <c r="F100" s="44"/>
      <c r="G100" s="44"/>
      <c r="H100" s="45"/>
      <c r="I100" s="44"/>
      <c r="J100" s="39"/>
      <c r="K100" s="45"/>
      <c r="L100" s="51"/>
      <c r="M100" s="51"/>
      <c r="N100" s="45"/>
      <c r="O100" s="44"/>
      <c r="P100" s="51"/>
      <c r="Q100" s="51"/>
      <c r="R100" s="44"/>
      <c r="S100" s="39"/>
    </row>
    <row r="101">
      <c r="B101" s="44"/>
      <c r="C101" s="44"/>
      <c r="D101" s="44"/>
      <c r="E101" s="96"/>
      <c r="F101" s="44"/>
      <c r="G101" s="44"/>
      <c r="H101" s="45"/>
      <c r="I101" s="44"/>
      <c r="J101" s="39"/>
      <c r="K101" s="45"/>
      <c r="L101" s="51"/>
      <c r="M101" s="51"/>
      <c r="N101" s="45"/>
      <c r="O101" s="44"/>
      <c r="P101" s="51"/>
      <c r="Q101" s="51"/>
      <c r="R101" s="44"/>
      <c r="S101" s="39"/>
    </row>
    <row r="102">
      <c r="B102" s="44"/>
      <c r="C102" s="44"/>
      <c r="D102" s="45"/>
      <c r="E102" s="96"/>
      <c r="F102" s="44"/>
      <c r="G102" s="44"/>
      <c r="H102" s="45"/>
      <c r="I102" s="44"/>
      <c r="J102" s="39"/>
      <c r="K102" s="45"/>
      <c r="L102" s="51"/>
      <c r="M102" s="51"/>
      <c r="N102" s="45"/>
      <c r="O102" s="44"/>
      <c r="P102" s="51"/>
      <c r="Q102" s="51"/>
      <c r="R102" s="44"/>
      <c r="S102" s="39"/>
    </row>
    <row r="103">
      <c r="B103" s="44"/>
      <c r="C103" s="44"/>
      <c r="D103" s="45"/>
      <c r="E103" s="96"/>
      <c r="F103" s="44"/>
      <c r="G103" s="44"/>
      <c r="H103" s="45"/>
      <c r="I103" s="44"/>
      <c r="J103" s="39"/>
      <c r="K103" s="45"/>
      <c r="L103" s="51"/>
      <c r="M103" s="51"/>
      <c r="N103" s="45"/>
      <c r="O103" s="44"/>
      <c r="P103" s="51"/>
      <c r="Q103" s="51"/>
      <c r="R103" s="44"/>
      <c r="S103" s="39"/>
    </row>
    <row r="104">
      <c r="B104" s="44"/>
      <c r="C104" s="44"/>
      <c r="D104" s="45"/>
      <c r="E104" s="96"/>
      <c r="F104" s="44"/>
      <c r="G104" s="44"/>
      <c r="H104" s="45"/>
      <c r="I104" s="44"/>
      <c r="J104" s="39"/>
      <c r="K104" s="45"/>
      <c r="L104" s="51"/>
      <c r="M104" s="51"/>
      <c r="N104" s="45"/>
      <c r="O104" s="44"/>
      <c r="P104" s="51"/>
      <c r="Q104" s="51"/>
      <c r="R104" s="44"/>
      <c r="S104" s="39"/>
    </row>
    <row r="105">
      <c r="B105" s="44"/>
      <c r="C105" s="44"/>
      <c r="D105" s="45"/>
      <c r="E105" s="96"/>
      <c r="F105" s="44"/>
      <c r="G105" s="44"/>
      <c r="H105" s="45"/>
      <c r="I105" s="44"/>
      <c r="J105" s="39"/>
      <c r="K105" s="45"/>
      <c r="L105" s="51"/>
      <c r="M105" s="51"/>
      <c r="N105" s="45"/>
      <c r="O105" s="44"/>
      <c r="P105" s="51"/>
      <c r="Q105" s="51"/>
      <c r="R105" s="99"/>
      <c r="S105" s="39"/>
    </row>
    <row r="106">
      <c r="B106" s="44"/>
      <c r="C106" s="45"/>
      <c r="D106" s="45"/>
      <c r="E106" s="96"/>
      <c r="F106" s="45"/>
      <c r="G106" s="45"/>
      <c r="H106" s="45"/>
      <c r="I106" s="44"/>
      <c r="J106" s="39"/>
      <c r="K106" s="45"/>
      <c r="L106" s="51"/>
      <c r="M106" s="51"/>
      <c r="N106" s="45"/>
      <c r="O106" s="44"/>
      <c r="P106" s="51"/>
      <c r="Q106" s="51"/>
      <c r="R106" s="44"/>
      <c r="S106" s="39"/>
    </row>
    <row r="107">
      <c r="B107" s="44"/>
      <c r="C107" s="45"/>
      <c r="D107" s="45"/>
      <c r="E107" s="96"/>
      <c r="F107" s="45"/>
      <c r="G107" s="45"/>
      <c r="H107" s="45"/>
      <c r="I107" s="45"/>
      <c r="J107" s="39"/>
      <c r="K107" s="45"/>
      <c r="L107" s="51"/>
      <c r="M107" s="51"/>
      <c r="N107" s="45"/>
      <c r="O107" s="45"/>
      <c r="P107" s="51"/>
      <c r="Q107" s="51"/>
      <c r="R107" s="44"/>
      <c r="S107" s="39"/>
    </row>
    <row r="108">
      <c r="B108" s="44"/>
      <c r="C108" s="45"/>
      <c r="D108" s="45"/>
      <c r="E108" s="45"/>
      <c r="F108" s="45"/>
      <c r="G108" s="45"/>
      <c r="H108" s="45"/>
      <c r="I108" s="45"/>
      <c r="J108" s="39"/>
      <c r="K108" s="45"/>
      <c r="L108" s="51"/>
      <c r="M108" s="51"/>
      <c r="N108" s="51"/>
      <c r="O108" s="45"/>
      <c r="P108" s="51"/>
      <c r="Q108" s="51"/>
      <c r="R108" s="51"/>
      <c r="S108" s="39"/>
    </row>
    <row r="109">
      <c r="B109" s="44"/>
      <c r="C109" s="45"/>
      <c r="D109" s="45"/>
      <c r="E109" s="45"/>
      <c r="F109" s="45"/>
      <c r="G109" s="45"/>
      <c r="H109" s="45"/>
      <c r="I109" s="45"/>
      <c r="J109" s="39"/>
      <c r="K109" s="51"/>
      <c r="L109" s="51"/>
      <c r="M109" s="51"/>
      <c r="N109" s="51"/>
      <c r="O109" s="45"/>
      <c r="P109" s="51"/>
      <c r="Q109" s="51"/>
      <c r="R109" s="51"/>
      <c r="S109" s="39"/>
    </row>
    <row r="110">
      <c r="B110" s="44"/>
      <c r="C110" s="45"/>
      <c r="D110" s="45"/>
      <c r="E110" s="45"/>
      <c r="F110" s="45"/>
      <c r="G110" s="45"/>
      <c r="H110" s="45"/>
      <c r="I110" s="45"/>
      <c r="J110" s="39"/>
      <c r="K110" s="51"/>
      <c r="L110" s="51"/>
      <c r="M110" s="51"/>
      <c r="N110" s="51"/>
      <c r="O110" s="45"/>
      <c r="P110" s="51"/>
      <c r="Q110" s="51"/>
      <c r="R110" s="51"/>
      <c r="S110" s="39"/>
    </row>
    <row r="111">
      <c r="B111" s="44"/>
      <c r="C111" s="45"/>
      <c r="D111" s="45"/>
      <c r="E111" s="45"/>
      <c r="F111" s="45"/>
      <c r="G111" s="45"/>
      <c r="H111" s="45"/>
      <c r="I111" s="45"/>
      <c r="J111" s="39"/>
      <c r="K111" s="51"/>
      <c r="L111" s="51"/>
      <c r="M111" s="51"/>
      <c r="N111" s="51"/>
      <c r="O111" s="51"/>
      <c r="P111" s="51"/>
      <c r="Q111" s="51"/>
      <c r="R111" s="51"/>
      <c r="S111" s="39"/>
    </row>
    <row r="112">
      <c r="B112" s="45"/>
      <c r="C112" s="45"/>
      <c r="D112" s="45"/>
      <c r="E112" s="45"/>
      <c r="F112" s="45"/>
      <c r="G112" s="45"/>
      <c r="H112" s="45"/>
      <c r="I112" s="45"/>
      <c r="J112" s="39"/>
      <c r="K112" s="51"/>
      <c r="L112" s="51"/>
      <c r="M112" s="51"/>
      <c r="N112" s="51"/>
      <c r="O112" s="51"/>
      <c r="P112" s="51"/>
      <c r="Q112" s="51"/>
      <c r="R112" s="51"/>
      <c r="S112" s="39"/>
    </row>
    <row r="113">
      <c r="B113" s="45"/>
      <c r="C113" s="45"/>
      <c r="D113" s="45"/>
      <c r="E113" s="45"/>
      <c r="F113" s="45"/>
      <c r="G113" s="45"/>
      <c r="H113" s="45"/>
      <c r="I113" s="45"/>
      <c r="J113" s="39"/>
      <c r="K113" s="51"/>
      <c r="L113" s="51"/>
      <c r="M113" s="51"/>
      <c r="N113" s="51"/>
      <c r="O113" s="51"/>
      <c r="P113" s="51"/>
      <c r="Q113" s="51"/>
      <c r="R113" s="51"/>
      <c r="S113" s="39"/>
    </row>
    <row r="114">
      <c r="B114" s="51"/>
      <c r="C114" s="45"/>
      <c r="D114" s="51"/>
      <c r="E114" s="51"/>
      <c r="F114" s="45"/>
      <c r="G114" s="45"/>
      <c r="H114" s="46"/>
      <c r="I114" s="46"/>
      <c r="J114" s="39"/>
      <c r="K114" s="51"/>
      <c r="L114" s="51"/>
      <c r="M114" s="51"/>
      <c r="N114" s="51"/>
      <c r="O114" s="51"/>
      <c r="P114" s="51"/>
      <c r="Q114" s="51"/>
      <c r="R114" s="51"/>
      <c r="S114" s="39"/>
    </row>
    <row r="115">
      <c r="B115" s="51"/>
      <c r="C115" s="45"/>
      <c r="D115" s="51"/>
      <c r="E115" s="51"/>
      <c r="F115" s="51"/>
      <c r="G115" s="46"/>
      <c r="H115" s="46"/>
      <c r="I115" s="46"/>
      <c r="J115" s="39"/>
      <c r="K115" s="51"/>
      <c r="L115" s="51"/>
      <c r="M115" s="51"/>
      <c r="N115" s="51"/>
      <c r="O115" s="51"/>
      <c r="P115" s="51"/>
      <c r="Q115" s="51"/>
      <c r="R115" s="51"/>
      <c r="S115" s="39"/>
    </row>
    <row r="116">
      <c r="B116" s="51"/>
      <c r="C116" s="45"/>
      <c r="D116" s="51"/>
      <c r="E116" s="51"/>
      <c r="F116" s="51"/>
      <c r="G116" s="46"/>
      <c r="H116" s="46"/>
      <c r="I116" s="46"/>
      <c r="J116" s="39"/>
      <c r="K116" s="51"/>
      <c r="L116" s="51"/>
      <c r="M116" s="51"/>
      <c r="N116" s="51"/>
      <c r="O116" s="51"/>
      <c r="P116" s="51"/>
      <c r="Q116" s="51"/>
      <c r="R116" s="51"/>
      <c r="S116" s="39"/>
    </row>
    <row r="117">
      <c r="B117" s="51"/>
      <c r="C117" s="45"/>
      <c r="D117" s="51"/>
      <c r="E117" s="51"/>
      <c r="F117" s="51"/>
      <c r="G117" s="46"/>
      <c r="H117" s="46"/>
      <c r="I117" s="46"/>
      <c r="J117" s="39"/>
      <c r="K117" s="51"/>
      <c r="L117" s="51"/>
      <c r="M117" s="51"/>
      <c r="N117" s="51"/>
      <c r="O117" s="51"/>
      <c r="P117" s="51"/>
      <c r="Q117" s="51"/>
      <c r="S117" s="39"/>
    </row>
    <row r="118">
      <c r="B118" s="51"/>
      <c r="C118" s="45"/>
      <c r="D118" s="51"/>
      <c r="E118" s="51"/>
      <c r="F118" s="51"/>
      <c r="G118" s="46"/>
      <c r="H118" s="46"/>
      <c r="I118" s="46"/>
      <c r="J118" s="39"/>
      <c r="K118" s="51"/>
      <c r="L118" s="51"/>
      <c r="M118" s="51"/>
      <c r="N118" s="51"/>
      <c r="O118" s="51"/>
      <c r="P118" s="51"/>
      <c r="Q118" s="51"/>
      <c r="S118" s="39"/>
    </row>
    <row r="119">
      <c r="B119" s="51"/>
      <c r="C119" s="51"/>
      <c r="D119" s="51"/>
      <c r="E119" s="51"/>
      <c r="F119" s="51"/>
      <c r="G119" s="46"/>
      <c r="H119" s="46"/>
      <c r="I119" s="46"/>
      <c r="J119" s="39"/>
      <c r="K119" s="51"/>
      <c r="L119" s="51"/>
      <c r="M119" s="51"/>
      <c r="N119" s="51"/>
      <c r="O119" s="51"/>
      <c r="P119" s="51"/>
      <c r="Q119" s="51"/>
      <c r="S119" s="39"/>
    </row>
    <row r="120">
      <c r="B120" s="51"/>
      <c r="C120" s="51"/>
      <c r="D120" s="51"/>
      <c r="E120" s="51"/>
      <c r="F120" s="51"/>
      <c r="G120" s="51"/>
      <c r="H120" s="51"/>
      <c r="I120" s="51"/>
      <c r="J120" s="39"/>
      <c r="K120" s="51"/>
      <c r="L120" s="51"/>
      <c r="M120" s="51"/>
      <c r="N120" s="51"/>
      <c r="O120" s="51"/>
      <c r="P120" s="51"/>
      <c r="Q120" s="51"/>
      <c r="S120" s="39"/>
    </row>
    <row r="121">
      <c r="B121" s="51"/>
      <c r="C121" s="51"/>
      <c r="D121" s="51"/>
      <c r="E121" s="51"/>
      <c r="F121" s="51"/>
      <c r="G121" s="46"/>
      <c r="H121" s="46"/>
      <c r="I121" s="46"/>
      <c r="J121" s="39"/>
      <c r="K121" s="51"/>
      <c r="L121" s="51"/>
      <c r="M121" s="51"/>
      <c r="N121" s="51"/>
      <c r="O121" s="51"/>
      <c r="P121" s="51"/>
      <c r="Q121" s="51"/>
      <c r="S121" s="39"/>
    </row>
    <row r="122">
      <c r="B122" s="51"/>
      <c r="C122" s="51"/>
      <c r="D122" s="51"/>
      <c r="E122" s="51"/>
      <c r="F122" s="51"/>
      <c r="G122" s="46"/>
      <c r="H122" s="46"/>
      <c r="I122" s="46"/>
      <c r="J122" s="39"/>
      <c r="K122" s="51"/>
      <c r="L122" s="51"/>
      <c r="M122" s="51"/>
      <c r="N122" s="51"/>
      <c r="O122" s="51"/>
      <c r="P122" s="51"/>
      <c r="Q122" s="51"/>
      <c r="S122" s="39"/>
    </row>
    <row r="123">
      <c r="B123" s="51"/>
      <c r="C123" s="51"/>
      <c r="D123" s="51"/>
      <c r="E123" s="51"/>
      <c r="F123" s="51"/>
      <c r="G123" s="51"/>
      <c r="H123" s="51"/>
      <c r="I123" s="51"/>
      <c r="J123" s="39"/>
      <c r="K123" s="51"/>
      <c r="L123" s="51"/>
      <c r="M123" s="51"/>
      <c r="N123" s="51"/>
      <c r="O123" s="51"/>
      <c r="P123" s="51"/>
      <c r="Q123" s="51"/>
      <c r="S123" s="39"/>
    </row>
    <row r="124">
      <c r="B124" s="51"/>
      <c r="C124" s="51"/>
      <c r="D124" s="51"/>
      <c r="E124" s="51"/>
      <c r="F124" s="51"/>
      <c r="G124" s="46"/>
      <c r="H124" s="46"/>
      <c r="I124" s="46"/>
      <c r="J124" s="39"/>
      <c r="K124" s="51"/>
      <c r="L124" s="51"/>
      <c r="M124" s="51"/>
      <c r="N124" s="51"/>
      <c r="O124" s="51"/>
      <c r="P124" s="51"/>
      <c r="Q124" s="51"/>
      <c r="S124" s="39"/>
    </row>
    <row r="125">
      <c r="B125" s="51"/>
      <c r="C125" s="51"/>
      <c r="D125" s="51"/>
      <c r="E125" s="51"/>
      <c r="F125" s="51"/>
      <c r="G125" s="46"/>
      <c r="H125" s="46"/>
      <c r="I125" s="46"/>
      <c r="J125" s="39"/>
      <c r="K125" s="51"/>
      <c r="L125" s="51"/>
      <c r="M125" s="51"/>
      <c r="N125" s="51"/>
      <c r="O125" s="51"/>
      <c r="P125" s="51"/>
      <c r="Q125" s="51"/>
      <c r="S125" s="39"/>
    </row>
    <row r="126">
      <c r="B126" s="51"/>
      <c r="C126" s="51"/>
      <c r="D126" s="51"/>
      <c r="E126" s="51"/>
      <c r="F126" s="51"/>
      <c r="G126" s="46"/>
      <c r="H126" s="46"/>
      <c r="I126" s="46"/>
      <c r="J126" s="39"/>
      <c r="K126" s="51"/>
      <c r="L126" s="51"/>
      <c r="M126" s="51"/>
      <c r="N126" s="51"/>
      <c r="O126" s="51"/>
      <c r="P126" s="51"/>
      <c r="Q126" s="51"/>
      <c r="S126" s="39"/>
    </row>
    <row r="127">
      <c r="B127" s="51"/>
      <c r="C127" s="51"/>
      <c r="D127" s="51"/>
      <c r="E127" s="51"/>
      <c r="F127" s="51"/>
      <c r="G127" s="46"/>
      <c r="H127" s="46"/>
      <c r="I127" s="46"/>
      <c r="J127" s="39"/>
      <c r="K127" s="51"/>
      <c r="L127" s="51"/>
      <c r="M127" s="51"/>
      <c r="N127" s="51"/>
      <c r="O127" s="51"/>
      <c r="P127" s="51"/>
      <c r="Q127" s="51"/>
      <c r="S127" s="39"/>
    </row>
    <row r="128">
      <c r="B128" s="51"/>
      <c r="C128" s="51"/>
      <c r="D128" s="51"/>
      <c r="E128" s="51"/>
      <c r="F128" s="51"/>
      <c r="G128" s="46"/>
      <c r="H128" s="46"/>
      <c r="I128" s="46"/>
      <c r="J128" s="39"/>
      <c r="K128" s="51"/>
      <c r="L128" s="51"/>
      <c r="M128" s="51"/>
      <c r="N128" s="51"/>
      <c r="O128" s="51"/>
      <c r="P128" s="51"/>
      <c r="Q128" s="51"/>
      <c r="S128" s="39"/>
    </row>
    <row r="129">
      <c r="B129" s="51"/>
      <c r="C129" s="51"/>
      <c r="D129" s="51"/>
      <c r="E129" s="51"/>
      <c r="F129" s="51"/>
      <c r="G129" s="46"/>
      <c r="H129" s="46"/>
      <c r="I129" s="46"/>
      <c r="J129" s="39"/>
      <c r="K129" s="51"/>
      <c r="L129" s="51"/>
      <c r="M129" s="51"/>
      <c r="N129" s="51"/>
      <c r="O129" s="51"/>
      <c r="P129" s="51"/>
      <c r="Q129" s="51"/>
      <c r="S129" s="39"/>
    </row>
    <row r="130">
      <c r="B130" s="51"/>
      <c r="C130" s="51"/>
      <c r="D130" s="51"/>
      <c r="E130" s="51"/>
      <c r="F130" s="51"/>
      <c r="G130" s="46"/>
      <c r="H130" s="46"/>
      <c r="I130" s="46"/>
      <c r="J130" s="39"/>
      <c r="K130" s="51"/>
      <c r="L130" s="51"/>
      <c r="M130" s="51"/>
      <c r="N130" s="51"/>
      <c r="O130" s="51"/>
      <c r="P130" s="51"/>
      <c r="Q130" s="51"/>
      <c r="S130" s="39"/>
    </row>
    <row r="131">
      <c r="B131" s="51"/>
      <c r="C131" s="51"/>
      <c r="D131" s="51"/>
      <c r="E131" s="51"/>
      <c r="F131" s="51"/>
      <c r="G131" s="46"/>
      <c r="H131" s="46"/>
      <c r="I131" s="46"/>
      <c r="J131" s="39"/>
      <c r="K131" s="51"/>
      <c r="L131" s="51"/>
      <c r="M131" s="51"/>
      <c r="N131" s="51"/>
      <c r="O131" s="51"/>
      <c r="P131" s="51"/>
      <c r="Q131" s="51"/>
      <c r="S131" s="39"/>
    </row>
    <row r="132">
      <c r="B132" s="51"/>
      <c r="C132" s="51"/>
      <c r="D132" s="51"/>
      <c r="E132" s="51"/>
      <c r="F132" s="51"/>
      <c r="G132" s="46"/>
      <c r="H132" s="46"/>
      <c r="I132" s="46"/>
      <c r="J132" s="39"/>
      <c r="K132" s="51"/>
      <c r="L132" s="51"/>
      <c r="M132" s="51"/>
      <c r="N132" s="51"/>
      <c r="O132" s="51"/>
      <c r="P132" s="51"/>
      <c r="Q132" s="51"/>
      <c r="S132" s="39"/>
    </row>
    <row r="133">
      <c r="B133" s="51"/>
      <c r="C133" s="51"/>
      <c r="D133" s="51"/>
      <c r="E133" s="51"/>
      <c r="F133" s="51"/>
      <c r="G133" s="46"/>
      <c r="H133" s="46"/>
      <c r="I133" s="46"/>
      <c r="J133" s="39"/>
      <c r="K133" s="51"/>
      <c r="L133" s="51"/>
      <c r="M133" s="51"/>
      <c r="N133" s="51"/>
      <c r="O133" s="51"/>
      <c r="P133" s="51"/>
      <c r="Q133" s="51"/>
      <c r="S133" s="39"/>
    </row>
    <row r="134">
      <c r="B134" s="51"/>
      <c r="C134" s="51"/>
      <c r="D134" s="51"/>
      <c r="E134" s="51"/>
      <c r="F134" s="51"/>
      <c r="G134" s="46"/>
      <c r="H134" s="46"/>
      <c r="I134" s="46"/>
      <c r="J134" s="39"/>
      <c r="K134" s="51"/>
      <c r="L134" s="51"/>
      <c r="M134" s="51"/>
      <c r="N134" s="51"/>
      <c r="O134" s="51"/>
      <c r="P134" s="51"/>
      <c r="Q134" s="51"/>
      <c r="S134" s="39"/>
    </row>
    <row r="135">
      <c r="B135" s="51"/>
      <c r="C135" s="51"/>
      <c r="D135" s="51"/>
      <c r="E135" s="51"/>
      <c r="F135" s="51"/>
      <c r="G135" s="46"/>
      <c r="H135" s="46"/>
      <c r="I135" s="46"/>
      <c r="J135" s="39"/>
      <c r="K135" s="51"/>
      <c r="L135" s="51"/>
      <c r="M135" s="51"/>
      <c r="N135" s="51"/>
      <c r="O135" s="51"/>
      <c r="P135" s="51"/>
      <c r="Q135" s="51"/>
      <c r="S135" s="39"/>
    </row>
    <row r="136">
      <c r="B136" s="51"/>
      <c r="C136" s="51"/>
      <c r="D136" s="51"/>
      <c r="E136" s="51"/>
      <c r="F136" s="51"/>
      <c r="G136" s="46"/>
      <c r="H136" s="46"/>
      <c r="I136" s="46"/>
      <c r="J136" s="39"/>
      <c r="K136" s="51"/>
      <c r="L136" s="51"/>
      <c r="M136" s="51"/>
      <c r="N136" s="51"/>
      <c r="O136" s="51"/>
      <c r="P136" s="51"/>
      <c r="Q136" s="51"/>
      <c r="S136" s="39"/>
    </row>
    <row r="137">
      <c r="B137" s="51"/>
      <c r="C137" s="51"/>
      <c r="D137" s="51"/>
      <c r="E137" s="51"/>
      <c r="F137" s="51"/>
      <c r="G137" s="46"/>
      <c r="H137" s="46"/>
      <c r="I137" s="46"/>
      <c r="J137" s="39"/>
      <c r="K137" s="51"/>
      <c r="L137" s="51"/>
      <c r="M137" s="51"/>
      <c r="N137" s="51"/>
      <c r="O137" s="51"/>
      <c r="P137" s="51"/>
      <c r="Q137" s="51"/>
      <c r="S137" s="39"/>
    </row>
    <row r="138">
      <c r="B138" s="51"/>
      <c r="C138" s="51"/>
      <c r="D138" s="51"/>
      <c r="E138" s="51"/>
      <c r="F138" s="51"/>
      <c r="G138" s="46"/>
      <c r="H138" s="46"/>
      <c r="I138" s="46"/>
      <c r="J138" s="39"/>
      <c r="K138" s="51"/>
      <c r="L138" s="51"/>
      <c r="M138" s="51"/>
      <c r="N138" s="51"/>
      <c r="O138" s="51"/>
      <c r="P138" s="51"/>
      <c r="Q138" s="51"/>
      <c r="S138" s="39"/>
    </row>
    <row r="139">
      <c r="B139" s="51"/>
      <c r="C139" s="51"/>
      <c r="D139" s="51"/>
      <c r="E139" s="51"/>
      <c r="F139" s="51"/>
      <c r="G139" s="46"/>
      <c r="H139" s="46"/>
      <c r="I139" s="46"/>
      <c r="J139" s="39"/>
      <c r="K139" s="51"/>
      <c r="L139" s="51"/>
      <c r="M139" s="51"/>
      <c r="N139" s="51"/>
      <c r="O139" s="51"/>
      <c r="P139" s="51"/>
      <c r="Q139" s="51"/>
      <c r="S139" s="39"/>
    </row>
    <row r="140">
      <c r="B140" s="51"/>
      <c r="C140" s="51"/>
      <c r="D140" s="51"/>
      <c r="E140" s="51"/>
      <c r="F140" s="51"/>
      <c r="G140" s="46"/>
      <c r="H140" s="46"/>
      <c r="I140" s="46"/>
      <c r="J140" s="39"/>
      <c r="K140" s="51"/>
      <c r="L140" s="51"/>
      <c r="M140" s="51"/>
      <c r="N140" s="51"/>
      <c r="O140" s="51"/>
      <c r="P140" s="51"/>
      <c r="Q140" s="51"/>
      <c r="S140" s="39"/>
    </row>
    <row r="141">
      <c r="B141" s="51"/>
      <c r="C141" s="51"/>
      <c r="D141" s="51"/>
      <c r="E141" s="51"/>
      <c r="F141" s="51"/>
      <c r="G141" s="46"/>
      <c r="H141" s="46"/>
      <c r="I141" s="46"/>
      <c r="J141" s="39"/>
      <c r="K141" s="51"/>
      <c r="L141" s="51"/>
      <c r="M141" s="51"/>
      <c r="N141" s="51"/>
      <c r="O141" s="51"/>
      <c r="P141" s="51"/>
      <c r="Q141" s="51"/>
      <c r="S141" s="39"/>
    </row>
    <row r="142">
      <c r="B142" s="51"/>
      <c r="C142" s="51"/>
      <c r="D142" s="51"/>
      <c r="E142" s="51"/>
      <c r="F142" s="51"/>
      <c r="G142" s="46"/>
      <c r="H142" s="46"/>
      <c r="I142" s="46"/>
      <c r="J142" s="39"/>
      <c r="K142" s="51"/>
      <c r="L142" s="51"/>
      <c r="M142" s="51"/>
      <c r="N142" s="51"/>
      <c r="O142" s="51"/>
      <c r="P142" s="51"/>
      <c r="Q142" s="51"/>
      <c r="S142" s="39"/>
    </row>
    <row r="143">
      <c r="B143" s="51"/>
      <c r="C143" s="51"/>
      <c r="D143" s="51"/>
      <c r="E143" s="51"/>
      <c r="F143" s="51"/>
      <c r="G143" s="46"/>
      <c r="H143" s="46"/>
      <c r="I143" s="46"/>
      <c r="J143" s="39"/>
      <c r="K143" s="51"/>
      <c r="L143" s="51"/>
      <c r="M143" s="51"/>
      <c r="N143" s="51"/>
      <c r="O143" s="51"/>
      <c r="P143" s="51"/>
      <c r="Q143" s="51"/>
      <c r="S143" s="39"/>
    </row>
    <row r="144">
      <c r="B144" s="51"/>
      <c r="C144" s="51"/>
      <c r="D144" s="51"/>
      <c r="E144" s="51"/>
      <c r="F144" s="51"/>
      <c r="G144" s="46"/>
      <c r="H144" s="46"/>
      <c r="I144" s="46"/>
      <c r="J144" s="39"/>
      <c r="K144" s="51"/>
      <c r="L144" s="51"/>
      <c r="M144" s="51"/>
      <c r="N144" s="51"/>
      <c r="O144" s="51"/>
      <c r="P144" s="51"/>
      <c r="Q144" s="51"/>
      <c r="S144" s="39"/>
    </row>
    <row r="145">
      <c r="B145" s="51"/>
      <c r="C145" s="51"/>
      <c r="D145" s="51"/>
      <c r="E145" s="51"/>
      <c r="F145" s="51"/>
      <c r="G145" s="46"/>
      <c r="H145" s="46"/>
      <c r="I145" s="46"/>
      <c r="J145" s="39"/>
      <c r="K145" s="51"/>
      <c r="L145" s="51"/>
      <c r="M145" s="51"/>
      <c r="N145" s="51"/>
      <c r="O145" s="51"/>
      <c r="P145" s="51"/>
      <c r="Q145" s="51"/>
      <c r="S145" s="39"/>
    </row>
    <row r="146">
      <c r="B146" s="51"/>
      <c r="C146" s="51"/>
      <c r="D146" s="51"/>
      <c r="E146" s="51"/>
      <c r="F146" s="51"/>
      <c r="G146" s="46"/>
      <c r="H146" s="46"/>
      <c r="I146" s="46"/>
      <c r="J146" s="39"/>
      <c r="K146" s="51"/>
      <c r="L146" s="51"/>
      <c r="M146" s="51"/>
      <c r="N146" s="51"/>
      <c r="O146" s="51"/>
      <c r="P146" s="51"/>
      <c r="Q146" s="51"/>
      <c r="S146" s="39"/>
    </row>
    <row r="147">
      <c r="B147" s="51"/>
      <c r="C147" s="51"/>
      <c r="D147" s="51"/>
      <c r="E147" s="51"/>
      <c r="F147" s="51"/>
      <c r="G147" s="46"/>
      <c r="H147" s="46"/>
      <c r="I147" s="46"/>
      <c r="J147" s="39"/>
      <c r="K147" s="51"/>
      <c r="L147" s="51"/>
      <c r="M147" s="51"/>
      <c r="N147" s="51"/>
      <c r="O147" s="51"/>
      <c r="P147" s="51"/>
      <c r="Q147" s="51"/>
      <c r="S147" s="39"/>
    </row>
    <row r="148">
      <c r="B148" s="51"/>
      <c r="C148" s="51"/>
      <c r="D148" s="51"/>
      <c r="E148" s="51"/>
      <c r="F148" s="51"/>
      <c r="G148" s="46"/>
      <c r="H148" s="46"/>
      <c r="I148" s="46"/>
      <c r="J148" s="39"/>
      <c r="K148" s="51"/>
      <c r="L148" s="51"/>
      <c r="M148" s="51"/>
      <c r="N148" s="51"/>
      <c r="O148" s="51"/>
      <c r="P148" s="51"/>
      <c r="Q148" s="51"/>
      <c r="S148" s="39"/>
    </row>
    <row r="149">
      <c r="B149" s="51"/>
      <c r="C149" s="51"/>
      <c r="D149" s="51"/>
      <c r="E149" s="51"/>
      <c r="F149" s="51"/>
      <c r="G149" s="46"/>
      <c r="H149" s="46"/>
      <c r="I149" s="46"/>
      <c r="J149" s="39"/>
      <c r="K149" s="51"/>
      <c r="L149" s="51"/>
      <c r="M149" s="51"/>
      <c r="N149" s="51"/>
      <c r="O149" s="51"/>
      <c r="P149" s="51"/>
      <c r="Q149" s="51"/>
      <c r="S149" s="39"/>
    </row>
    <row r="150">
      <c r="B150" s="51"/>
      <c r="C150" s="51"/>
      <c r="D150" s="51"/>
      <c r="E150" s="51"/>
      <c r="F150" s="51"/>
      <c r="G150" s="46"/>
      <c r="H150" s="46"/>
      <c r="I150" s="46"/>
      <c r="J150" s="39"/>
      <c r="K150" s="51"/>
      <c r="L150" s="51"/>
      <c r="M150" s="51"/>
      <c r="N150" s="51"/>
      <c r="O150" s="51"/>
      <c r="P150" s="51"/>
      <c r="Q150" s="51"/>
      <c r="S150" s="39"/>
    </row>
    <row r="151">
      <c r="B151" s="51"/>
      <c r="C151" s="51"/>
      <c r="D151" s="51"/>
      <c r="E151" s="51"/>
      <c r="F151" s="51"/>
      <c r="G151" s="46"/>
      <c r="H151" s="46"/>
      <c r="I151" s="46"/>
      <c r="J151" s="39"/>
      <c r="K151" s="51"/>
      <c r="L151" s="51"/>
      <c r="M151" s="51"/>
      <c r="N151" s="51"/>
      <c r="O151" s="51"/>
      <c r="P151" s="51"/>
      <c r="Q151" s="51"/>
      <c r="S151" s="39"/>
    </row>
    <row r="152">
      <c r="G152" s="88"/>
      <c r="H152" s="88"/>
      <c r="I152" s="88"/>
      <c r="J152" s="39"/>
      <c r="S152" s="39"/>
    </row>
    <row r="153">
      <c r="G153" s="88"/>
      <c r="H153" s="88"/>
      <c r="I153" s="88"/>
      <c r="J153" s="39"/>
      <c r="S153" s="39"/>
    </row>
    <row r="154">
      <c r="G154" s="88"/>
      <c r="H154" s="88"/>
      <c r="I154" s="88"/>
      <c r="J154" s="39"/>
      <c r="S154" s="39"/>
    </row>
    <row r="155">
      <c r="G155" s="88"/>
      <c r="H155" s="88"/>
      <c r="I155" s="88"/>
      <c r="J155" s="39"/>
      <c r="S155" s="39"/>
    </row>
    <row r="156">
      <c r="G156" s="88"/>
      <c r="H156" s="88"/>
      <c r="I156" s="88"/>
      <c r="J156" s="39"/>
      <c r="S156" s="39"/>
    </row>
    <row r="157">
      <c r="G157" s="88"/>
      <c r="H157" s="88"/>
      <c r="I157" s="88"/>
      <c r="J157" s="39"/>
      <c r="S157" s="39"/>
    </row>
    <row r="158">
      <c r="G158" s="88"/>
      <c r="H158" s="88"/>
      <c r="I158" s="88"/>
      <c r="J158" s="39"/>
      <c r="S158" s="39"/>
    </row>
    <row r="159">
      <c r="G159" s="88"/>
      <c r="H159" s="88"/>
      <c r="I159" s="88"/>
      <c r="J159" s="39"/>
      <c r="S159" s="39"/>
    </row>
    <row r="160">
      <c r="G160" s="88"/>
      <c r="H160" s="88"/>
      <c r="I160" s="88"/>
      <c r="J160" s="39"/>
      <c r="S160" s="39"/>
    </row>
    <row r="161">
      <c r="G161" s="88"/>
      <c r="H161" s="88"/>
      <c r="I161" s="88"/>
      <c r="J161" s="39"/>
      <c r="S161" s="39"/>
    </row>
    <row r="162">
      <c r="G162" s="88"/>
      <c r="H162" s="88"/>
      <c r="I162" s="88"/>
      <c r="J162" s="39"/>
      <c r="S162" s="39"/>
    </row>
    <row r="163">
      <c r="G163" s="88"/>
      <c r="H163" s="88"/>
      <c r="I163" s="88"/>
      <c r="J163" s="39"/>
      <c r="S163" s="39"/>
    </row>
    <row r="164">
      <c r="G164" s="88"/>
      <c r="H164" s="88"/>
      <c r="I164" s="88"/>
      <c r="J164" s="39"/>
      <c r="S164" s="39"/>
    </row>
    <row r="165">
      <c r="G165" s="88"/>
      <c r="H165" s="88"/>
      <c r="I165" s="88"/>
      <c r="J165" s="39"/>
      <c r="S165" s="39"/>
    </row>
    <row r="166">
      <c r="G166" s="88"/>
      <c r="H166" s="88"/>
      <c r="I166" s="88"/>
      <c r="J166" s="39"/>
      <c r="S166" s="39"/>
    </row>
    <row r="167">
      <c r="G167" s="88"/>
      <c r="H167" s="88"/>
      <c r="I167" s="88"/>
      <c r="J167" s="39"/>
      <c r="S167" s="39"/>
    </row>
    <row r="168">
      <c r="G168" s="88"/>
      <c r="H168" s="88"/>
      <c r="I168" s="88"/>
      <c r="J168" s="39"/>
      <c r="S168" s="39"/>
    </row>
    <row r="169">
      <c r="G169" s="88"/>
      <c r="H169" s="88"/>
      <c r="I169" s="88"/>
      <c r="J169" s="39"/>
      <c r="S169" s="39"/>
    </row>
    <row r="170">
      <c r="G170" s="88"/>
      <c r="H170" s="88"/>
      <c r="I170" s="88"/>
      <c r="J170" s="39"/>
      <c r="S170" s="39"/>
    </row>
    <row r="171">
      <c r="G171" s="88"/>
      <c r="H171" s="88"/>
      <c r="I171" s="88"/>
      <c r="J171" s="39"/>
      <c r="S171" s="39"/>
    </row>
    <row r="172">
      <c r="G172" s="88"/>
      <c r="H172" s="88"/>
      <c r="I172" s="88"/>
      <c r="J172" s="39"/>
      <c r="S172" s="39"/>
    </row>
    <row r="173">
      <c r="G173" s="88"/>
      <c r="H173" s="88"/>
      <c r="I173" s="88"/>
      <c r="J173" s="39"/>
      <c r="S173" s="39"/>
    </row>
    <row r="174">
      <c r="G174" s="88"/>
      <c r="H174" s="88"/>
      <c r="I174" s="88"/>
      <c r="J174" s="39"/>
      <c r="S174" s="39"/>
    </row>
    <row r="175">
      <c r="G175" s="88"/>
      <c r="H175" s="88"/>
      <c r="I175" s="88"/>
      <c r="J175" s="39"/>
      <c r="S175" s="39"/>
    </row>
    <row r="176">
      <c r="G176" s="88"/>
      <c r="H176" s="88"/>
      <c r="I176" s="88"/>
      <c r="J176" s="39"/>
      <c r="S176" s="39"/>
    </row>
    <row r="177">
      <c r="G177" s="88"/>
      <c r="H177" s="88"/>
      <c r="I177" s="88"/>
      <c r="J177" s="39"/>
      <c r="S177" s="39"/>
    </row>
    <row r="178">
      <c r="G178" s="88"/>
      <c r="H178" s="88"/>
      <c r="I178" s="88"/>
      <c r="J178" s="39"/>
      <c r="S178" s="39"/>
    </row>
    <row r="179">
      <c r="G179" s="88"/>
      <c r="H179" s="88"/>
      <c r="I179" s="88"/>
      <c r="J179" s="39"/>
      <c r="S179" s="39"/>
    </row>
    <row r="180">
      <c r="G180" s="88"/>
      <c r="H180" s="88"/>
      <c r="I180" s="88"/>
      <c r="J180" s="39"/>
      <c r="S180" s="39"/>
    </row>
    <row r="181">
      <c r="G181" s="88"/>
      <c r="H181" s="88"/>
      <c r="I181" s="88"/>
      <c r="J181" s="39"/>
      <c r="S181" s="39"/>
    </row>
    <row r="182">
      <c r="G182" s="88"/>
      <c r="H182" s="88"/>
      <c r="I182" s="88"/>
      <c r="J182" s="39"/>
      <c r="S182" s="39"/>
    </row>
    <row r="183">
      <c r="G183" s="88"/>
      <c r="H183" s="88"/>
      <c r="I183" s="88"/>
      <c r="J183" s="39"/>
      <c r="S183" s="39"/>
    </row>
    <row r="184">
      <c r="G184" s="88"/>
      <c r="H184" s="88"/>
      <c r="I184" s="88"/>
      <c r="J184" s="39"/>
      <c r="S184" s="39"/>
    </row>
    <row r="185">
      <c r="G185" s="88"/>
      <c r="H185" s="88"/>
      <c r="I185" s="88"/>
      <c r="J185" s="39"/>
      <c r="S185" s="39"/>
    </row>
    <row r="186">
      <c r="G186" s="88"/>
      <c r="H186" s="88"/>
      <c r="I186" s="88"/>
      <c r="J186" s="39"/>
      <c r="S186" s="39"/>
    </row>
    <row r="187">
      <c r="G187" s="88"/>
      <c r="H187" s="88"/>
      <c r="I187" s="88"/>
      <c r="J187" s="39"/>
      <c r="S187" s="39"/>
    </row>
    <row r="188">
      <c r="G188" s="88"/>
      <c r="H188" s="88"/>
      <c r="I188" s="88"/>
      <c r="J188" s="39"/>
      <c r="S188" s="39"/>
    </row>
    <row r="189">
      <c r="G189" s="88"/>
      <c r="H189" s="88"/>
      <c r="I189" s="88"/>
      <c r="J189" s="39"/>
      <c r="S189" s="39"/>
    </row>
    <row r="190">
      <c r="G190" s="88"/>
      <c r="H190" s="88"/>
      <c r="I190" s="88"/>
      <c r="J190" s="39"/>
      <c r="S190" s="39"/>
    </row>
    <row r="191">
      <c r="G191" s="88"/>
      <c r="H191" s="88"/>
      <c r="I191" s="88"/>
      <c r="J191" s="39"/>
      <c r="S191" s="39"/>
    </row>
    <row r="192">
      <c r="G192" s="88"/>
      <c r="H192" s="88"/>
      <c r="I192" s="88"/>
      <c r="J192" s="39"/>
      <c r="S192" s="39"/>
    </row>
    <row r="193">
      <c r="G193" s="88"/>
      <c r="H193" s="88"/>
      <c r="I193" s="88"/>
      <c r="J193" s="39"/>
      <c r="S193" s="39"/>
    </row>
    <row r="194">
      <c r="G194" s="88"/>
      <c r="H194" s="88"/>
      <c r="I194" s="88"/>
      <c r="J194" s="39"/>
      <c r="S194" s="39"/>
    </row>
    <row r="195">
      <c r="G195" s="88"/>
      <c r="H195" s="88"/>
      <c r="I195" s="88"/>
      <c r="J195" s="39"/>
      <c r="S195" s="39"/>
    </row>
    <row r="196">
      <c r="G196" s="88"/>
      <c r="H196" s="88"/>
      <c r="I196" s="88"/>
      <c r="J196" s="39"/>
      <c r="S196" s="39"/>
    </row>
    <row r="197">
      <c r="G197" s="88"/>
      <c r="H197" s="88"/>
      <c r="I197" s="88"/>
      <c r="J197" s="39"/>
      <c r="S197" s="39"/>
    </row>
    <row r="198">
      <c r="G198" s="88"/>
      <c r="H198" s="88"/>
      <c r="I198" s="88"/>
      <c r="J198" s="39"/>
      <c r="S198" s="39"/>
    </row>
    <row r="199">
      <c r="G199" s="88"/>
      <c r="H199" s="88"/>
      <c r="I199" s="88"/>
      <c r="J199" s="39"/>
      <c r="S199" s="39"/>
    </row>
    <row r="200">
      <c r="G200" s="88"/>
      <c r="H200" s="88"/>
      <c r="I200" s="88"/>
      <c r="J200" s="39"/>
      <c r="S200" s="39"/>
    </row>
    <row r="201">
      <c r="G201" s="88"/>
      <c r="H201" s="88"/>
      <c r="I201" s="88"/>
      <c r="J201" s="39"/>
      <c r="S201" s="39"/>
    </row>
    <row r="202">
      <c r="G202" s="88"/>
      <c r="H202" s="88"/>
      <c r="I202" s="88"/>
      <c r="J202" s="39"/>
      <c r="S202" s="39"/>
    </row>
    <row r="203">
      <c r="G203" s="88"/>
      <c r="H203" s="88"/>
      <c r="I203" s="88"/>
      <c r="J203" s="39"/>
      <c r="S203" s="39"/>
    </row>
    <row r="204">
      <c r="G204" s="88"/>
      <c r="H204" s="88"/>
      <c r="I204" s="88"/>
      <c r="J204" s="39"/>
      <c r="S204" s="39"/>
    </row>
    <row r="205">
      <c r="G205" s="88"/>
      <c r="H205" s="88"/>
      <c r="I205" s="88"/>
      <c r="J205" s="39"/>
      <c r="S205" s="39"/>
    </row>
    <row r="206">
      <c r="G206" s="88"/>
      <c r="H206" s="88"/>
      <c r="I206" s="88"/>
      <c r="J206" s="39"/>
      <c r="S206" s="39"/>
    </row>
    <row r="207">
      <c r="G207" s="88"/>
      <c r="H207" s="88"/>
      <c r="I207" s="88"/>
      <c r="J207" s="39"/>
      <c r="S207" s="39"/>
    </row>
    <row r="208">
      <c r="G208" s="88"/>
      <c r="H208" s="88"/>
      <c r="I208" s="88"/>
      <c r="J208" s="39"/>
      <c r="S208" s="39"/>
    </row>
    <row r="209">
      <c r="G209" s="88"/>
      <c r="H209" s="88"/>
      <c r="I209" s="88"/>
      <c r="J209" s="39"/>
      <c r="S209" s="39"/>
    </row>
    <row r="210">
      <c r="G210" s="88"/>
      <c r="H210" s="88"/>
      <c r="I210" s="88"/>
      <c r="J210" s="39"/>
      <c r="S210" s="39"/>
    </row>
    <row r="211">
      <c r="G211" s="88"/>
      <c r="H211" s="88"/>
      <c r="I211" s="88"/>
      <c r="J211" s="39"/>
      <c r="S211" s="39"/>
    </row>
    <row r="212">
      <c r="G212" s="88"/>
      <c r="H212" s="88"/>
      <c r="I212" s="88"/>
      <c r="J212" s="39"/>
      <c r="S212" s="39"/>
    </row>
    <row r="213">
      <c r="G213" s="88"/>
      <c r="H213" s="88"/>
      <c r="I213" s="88"/>
      <c r="J213" s="39"/>
      <c r="S213" s="39"/>
    </row>
    <row r="214">
      <c r="G214" s="88"/>
      <c r="H214" s="88"/>
      <c r="I214" s="88"/>
      <c r="J214" s="39"/>
      <c r="S214" s="39"/>
    </row>
    <row r="215">
      <c r="G215" s="88"/>
      <c r="H215" s="88"/>
      <c r="I215" s="88"/>
      <c r="J215" s="39"/>
      <c r="S215" s="39"/>
    </row>
    <row r="216">
      <c r="G216" s="88"/>
      <c r="H216" s="88"/>
      <c r="I216" s="88"/>
      <c r="J216" s="39"/>
      <c r="S216" s="39"/>
    </row>
    <row r="217">
      <c r="G217" s="88"/>
      <c r="H217" s="88"/>
      <c r="I217" s="88"/>
      <c r="J217" s="39"/>
      <c r="S217" s="39"/>
    </row>
    <row r="218">
      <c r="G218" s="88"/>
      <c r="H218" s="88"/>
      <c r="I218" s="88"/>
      <c r="J218" s="39"/>
      <c r="S218" s="39"/>
    </row>
    <row r="219">
      <c r="G219" s="88"/>
      <c r="H219" s="88"/>
      <c r="I219" s="88"/>
      <c r="J219" s="39"/>
      <c r="S219" s="39"/>
    </row>
    <row r="220">
      <c r="G220" s="88"/>
      <c r="H220" s="88"/>
      <c r="I220" s="88"/>
      <c r="J220" s="39"/>
      <c r="S220" s="39"/>
    </row>
    <row r="221">
      <c r="G221" s="88"/>
      <c r="H221" s="88"/>
      <c r="I221" s="88"/>
      <c r="J221" s="39"/>
      <c r="S221" s="39"/>
    </row>
    <row r="222">
      <c r="G222" s="88"/>
      <c r="H222" s="88"/>
      <c r="I222" s="88"/>
      <c r="J222" s="39"/>
      <c r="S222" s="39"/>
    </row>
    <row r="223">
      <c r="G223" s="88"/>
      <c r="H223" s="88"/>
      <c r="I223" s="88"/>
      <c r="J223" s="39"/>
      <c r="S223" s="39"/>
    </row>
    <row r="224">
      <c r="G224" s="88"/>
      <c r="H224" s="88"/>
      <c r="I224" s="88"/>
      <c r="J224" s="39"/>
      <c r="S224" s="39"/>
    </row>
    <row r="225">
      <c r="G225" s="88"/>
      <c r="H225" s="88"/>
      <c r="I225" s="88"/>
      <c r="J225" s="39"/>
      <c r="S225" s="39"/>
    </row>
    <row r="226">
      <c r="G226" s="88"/>
      <c r="H226" s="88"/>
      <c r="I226" s="88"/>
      <c r="J226" s="39"/>
      <c r="S226" s="39"/>
    </row>
    <row r="227">
      <c r="G227" s="88"/>
      <c r="H227" s="88"/>
      <c r="I227" s="88"/>
      <c r="J227" s="39"/>
      <c r="S227" s="39"/>
    </row>
    <row r="228">
      <c r="G228" s="88"/>
      <c r="H228" s="88"/>
      <c r="I228" s="88"/>
      <c r="J228" s="39"/>
      <c r="S228" s="39"/>
    </row>
    <row r="229">
      <c r="G229" s="88"/>
      <c r="H229" s="88"/>
      <c r="I229" s="88"/>
      <c r="J229" s="39"/>
      <c r="S229" s="39"/>
    </row>
    <row r="230">
      <c r="G230" s="88"/>
      <c r="H230" s="88"/>
      <c r="I230" s="88"/>
      <c r="J230" s="39"/>
      <c r="S230" s="39"/>
    </row>
    <row r="231">
      <c r="G231" s="88"/>
      <c r="H231" s="88"/>
      <c r="I231" s="88"/>
      <c r="J231" s="39"/>
      <c r="S231" s="39"/>
    </row>
    <row r="232">
      <c r="G232" s="88"/>
      <c r="H232" s="88"/>
      <c r="I232" s="88"/>
      <c r="J232" s="39"/>
      <c r="S232" s="39"/>
    </row>
    <row r="233">
      <c r="G233" s="88"/>
      <c r="H233" s="88"/>
      <c r="I233" s="88"/>
      <c r="J233" s="39"/>
      <c r="S233" s="39"/>
    </row>
    <row r="234">
      <c r="G234" s="88"/>
      <c r="H234" s="88"/>
      <c r="I234" s="88"/>
      <c r="J234" s="39"/>
      <c r="S234" s="39"/>
    </row>
    <row r="235">
      <c r="G235" s="88"/>
      <c r="H235" s="88"/>
      <c r="I235" s="88"/>
      <c r="J235" s="39"/>
      <c r="S235" s="39"/>
    </row>
    <row r="236">
      <c r="G236" s="88"/>
      <c r="H236" s="88"/>
      <c r="I236" s="88"/>
      <c r="J236" s="39"/>
      <c r="S236" s="39"/>
    </row>
    <row r="237">
      <c r="G237" s="88"/>
      <c r="H237" s="88"/>
      <c r="I237" s="88"/>
      <c r="J237" s="39"/>
      <c r="S237" s="39"/>
    </row>
    <row r="238">
      <c r="G238" s="88"/>
      <c r="H238" s="88"/>
      <c r="I238" s="88"/>
      <c r="J238" s="39"/>
      <c r="S238" s="39"/>
    </row>
    <row r="239">
      <c r="G239" s="88"/>
      <c r="H239" s="88"/>
      <c r="I239" s="88"/>
      <c r="J239" s="39"/>
      <c r="S239" s="39"/>
    </row>
    <row r="240">
      <c r="G240" s="88"/>
      <c r="H240" s="88"/>
      <c r="I240" s="88"/>
      <c r="J240" s="39"/>
      <c r="S240" s="39"/>
    </row>
    <row r="241">
      <c r="G241" s="88"/>
      <c r="H241" s="88"/>
      <c r="I241" s="88"/>
      <c r="J241" s="39"/>
      <c r="S241" s="39"/>
    </row>
    <row r="242">
      <c r="G242" s="88"/>
      <c r="H242" s="88"/>
      <c r="I242" s="88"/>
      <c r="J242" s="39"/>
      <c r="S242" s="39"/>
    </row>
    <row r="243">
      <c r="G243" s="88"/>
      <c r="H243" s="88"/>
      <c r="I243" s="88"/>
      <c r="J243" s="39"/>
      <c r="S243" s="39"/>
    </row>
    <row r="244">
      <c r="G244" s="88"/>
      <c r="H244" s="88"/>
      <c r="I244" s="88"/>
      <c r="J244" s="39"/>
      <c r="S244" s="39"/>
    </row>
    <row r="245">
      <c r="G245" s="88"/>
      <c r="H245" s="88"/>
      <c r="I245" s="88"/>
      <c r="J245" s="39"/>
      <c r="S245" s="39"/>
    </row>
    <row r="246">
      <c r="G246" s="88"/>
      <c r="H246" s="88"/>
      <c r="I246" s="88"/>
      <c r="J246" s="39"/>
      <c r="S246" s="39"/>
    </row>
    <row r="247">
      <c r="G247" s="88"/>
      <c r="H247" s="88"/>
      <c r="I247" s="88"/>
      <c r="J247" s="39"/>
      <c r="S247" s="39"/>
    </row>
    <row r="248">
      <c r="G248" s="88"/>
      <c r="H248" s="88"/>
      <c r="I248" s="88"/>
      <c r="J248" s="39"/>
      <c r="S248" s="39"/>
    </row>
    <row r="249">
      <c r="G249" s="88"/>
      <c r="H249" s="88"/>
      <c r="I249" s="88"/>
      <c r="J249" s="39"/>
      <c r="S249" s="39"/>
    </row>
    <row r="250">
      <c r="G250" s="88"/>
      <c r="H250" s="88"/>
      <c r="I250" s="88"/>
      <c r="J250" s="39"/>
      <c r="S250" s="39"/>
    </row>
    <row r="251">
      <c r="G251" s="88"/>
      <c r="H251" s="88"/>
      <c r="I251" s="88"/>
      <c r="J251" s="39"/>
      <c r="S251" s="39"/>
    </row>
    <row r="252">
      <c r="G252" s="88"/>
      <c r="H252" s="88"/>
      <c r="I252" s="88"/>
      <c r="J252" s="39"/>
      <c r="S252" s="39"/>
    </row>
    <row r="253">
      <c r="G253" s="88"/>
      <c r="H253" s="88"/>
      <c r="I253" s="88"/>
      <c r="J253" s="39"/>
      <c r="S253" s="39"/>
    </row>
    <row r="254">
      <c r="G254" s="88"/>
      <c r="H254" s="88"/>
      <c r="I254" s="88"/>
      <c r="J254" s="39"/>
      <c r="S254" s="39"/>
    </row>
    <row r="255">
      <c r="G255" s="88"/>
      <c r="H255" s="88"/>
      <c r="I255" s="88"/>
      <c r="J255" s="39"/>
      <c r="S255" s="39"/>
    </row>
    <row r="256">
      <c r="G256" s="88"/>
      <c r="H256" s="88"/>
      <c r="I256" s="88"/>
      <c r="J256" s="39"/>
      <c r="S256" s="39"/>
    </row>
    <row r="257">
      <c r="G257" s="88"/>
      <c r="H257" s="88"/>
      <c r="I257" s="88"/>
      <c r="J257" s="39"/>
      <c r="S257" s="39"/>
    </row>
    <row r="258">
      <c r="G258" s="88"/>
      <c r="H258" s="88"/>
      <c r="I258" s="88"/>
      <c r="J258" s="39"/>
      <c r="S258" s="39"/>
    </row>
    <row r="259">
      <c r="G259" s="88"/>
      <c r="H259" s="88"/>
      <c r="I259" s="88"/>
      <c r="J259" s="39"/>
      <c r="S259" s="39"/>
    </row>
    <row r="260">
      <c r="G260" s="88"/>
      <c r="H260" s="88"/>
      <c r="I260" s="88"/>
      <c r="J260" s="39"/>
      <c r="S260" s="39"/>
    </row>
    <row r="261">
      <c r="G261" s="88"/>
      <c r="H261" s="88"/>
      <c r="I261" s="88"/>
      <c r="J261" s="39"/>
      <c r="S261" s="39"/>
    </row>
    <row r="262">
      <c r="G262" s="88"/>
      <c r="H262" s="88"/>
      <c r="I262" s="88"/>
      <c r="J262" s="39"/>
      <c r="S262" s="39"/>
    </row>
    <row r="263">
      <c r="G263" s="88"/>
      <c r="H263" s="88"/>
      <c r="I263" s="88"/>
      <c r="J263" s="39"/>
      <c r="S263" s="39"/>
    </row>
    <row r="264">
      <c r="G264" s="88"/>
      <c r="H264" s="88"/>
      <c r="I264" s="88"/>
      <c r="J264" s="39"/>
      <c r="S264" s="39"/>
    </row>
    <row r="265">
      <c r="G265" s="88"/>
      <c r="H265" s="88"/>
      <c r="I265" s="88"/>
      <c r="J265" s="39"/>
      <c r="S265" s="39"/>
    </row>
    <row r="266">
      <c r="G266" s="88"/>
      <c r="H266" s="88"/>
      <c r="I266" s="88"/>
      <c r="J266" s="39"/>
      <c r="S266" s="39"/>
    </row>
    <row r="267">
      <c r="G267" s="88"/>
      <c r="H267" s="88"/>
      <c r="I267" s="88"/>
      <c r="J267" s="39"/>
      <c r="S267" s="39"/>
    </row>
    <row r="268">
      <c r="G268" s="88"/>
      <c r="H268" s="88"/>
      <c r="I268" s="88"/>
      <c r="J268" s="39"/>
      <c r="S268" s="39"/>
    </row>
    <row r="269">
      <c r="G269" s="88"/>
      <c r="H269" s="88"/>
      <c r="I269" s="88"/>
      <c r="J269" s="39"/>
      <c r="S269" s="39"/>
    </row>
    <row r="270">
      <c r="G270" s="88"/>
      <c r="H270" s="88"/>
      <c r="I270" s="88"/>
      <c r="J270" s="39"/>
      <c r="S270" s="39"/>
    </row>
    <row r="271">
      <c r="G271" s="88"/>
      <c r="H271" s="88"/>
      <c r="I271" s="88"/>
      <c r="J271" s="39"/>
      <c r="S271" s="39"/>
    </row>
    <row r="272">
      <c r="G272" s="88"/>
      <c r="H272" s="88"/>
      <c r="I272" s="88"/>
      <c r="J272" s="39"/>
      <c r="S272" s="39"/>
    </row>
    <row r="273">
      <c r="G273" s="88"/>
      <c r="H273" s="88"/>
      <c r="I273" s="88"/>
      <c r="J273" s="39"/>
      <c r="S273" s="39"/>
    </row>
    <row r="274">
      <c r="G274" s="88"/>
      <c r="H274" s="88"/>
      <c r="I274" s="88"/>
      <c r="J274" s="39"/>
      <c r="S274" s="39"/>
    </row>
    <row r="275">
      <c r="G275" s="88"/>
      <c r="H275" s="88"/>
      <c r="I275" s="88"/>
      <c r="J275" s="39"/>
      <c r="S275" s="39"/>
    </row>
    <row r="276">
      <c r="G276" s="88"/>
      <c r="H276" s="88"/>
      <c r="I276" s="88"/>
      <c r="J276" s="39"/>
      <c r="S276" s="39"/>
    </row>
    <row r="277">
      <c r="G277" s="88"/>
      <c r="H277" s="88"/>
      <c r="I277" s="88"/>
      <c r="J277" s="39"/>
      <c r="S277" s="39"/>
    </row>
    <row r="278">
      <c r="G278" s="88"/>
      <c r="H278" s="88"/>
      <c r="I278" s="88"/>
      <c r="J278" s="39"/>
      <c r="S278" s="39"/>
    </row>
    <row r="279">
      <c r="G279" s="88"/>
      <c r="H279" s="88"/>
      <c r="I279" s="88"/>
      <c r="J279" s="39"/>
      <c r="S279" s="39"/>
    </row>
    <row r="280">
      <c r="G280" s="88"/>
      <c r="H280" s="88"/>
      <c r="I280" s="88"/>
      <c r="J280" s="39"/>
      <c r="S280" s="39"/>
    </row>
    <row r="281">
      <c r="G281" s="88"/>
      <c r="H281" s="88"/>
      <c r="I281" s="88"/>
      <c r="J281" s="39"/>
      <c r="S281" s="39"/>
    </row>
    <row r="282">
      <c r="G282" s="88"/>
      <c r="H282" s="88"/>
      <c r="I282" s="88"/>
      <c r="J282" s="39"/>
      <c r="S282" s="39"/>
    </row>
    <row r="283">
      <c r="G283" s="88"/>
      <c r="H283" s="88"/>
      <c r="I283" s="88"/>
      <c r="J283" s="39"/>
      <c r="S283" s="39"/>
    </row>
    <row r="284">
      <c r="G284" s="88"/>
      <c r="H284" s="88"/>
      <c r="I284" s="88"/>
      <c r="J284" s="39"/>
      <c r="S284" s="39"/>
    </row>
    <row r="285">
      <c r="G285" s="88"/>
      <c r="H285" s="88"/>
      <c r="I285" s="88"/>
      <c r="J285" s="39"/>
      <c r="S285" s="39"/>
    </row>
    <row r="286">
      <c r="G286" s="88"/>
      <c r="H286" s="88"/>
      <c r="I286" s="88"/>
      <c r="J286" s="39"/>
      <c r="S286" s="39"/>
    </row>
    <row r="287">
      <c r="G287" s="88"/>
      <c r="H287" s="88"/>
      <c r="I287" s="88"/>
      <c r="J287" s="39"/>
      <c r="S287" s="39"/>
    </row>
    <row r="288">
      <c r="G288" s="88"/>
      <c r="H288" s="88"/>
      <c r="I288" s="88"/>
      <c r="J288" s="39"/>
      <c r="S288" s="39"/>
    </row>
    <row r="289">
      <c r="G289" s="88"/>
      <c r="H289" s="88"/>
      <c r="I289" s="88"/>
      <c r="J289" s="39"/>
      <c r="S289" s="39"/>
    </row>
    <row r="290">
      <c r="G290" s="88"/>
      <c r="H290" s="88"/>
      <c r="I290" s="88"/>
      <c r="J290" s="39"/>
      <c r="S290" s="39"/>
    </row>
    <row r="291">
      <c r="G291" s="88"/>
      <c r="H291" s="88"/>
      <c r="I291" s="88"/>
      <c r="J291" s="39"/>
      <c r="S291" s="39"/>
    </row>
    <row r="292">
      <c r="G292" s="88"/>
      <c r="H292" s="88"/>
      <c r="I292" s="88"/>
      <c r="J292" s="39"/>
      <c r="S292" s="39"/>
    </row>
    <row r="293">
      <c r="G293" s="88"/>
      <c r="H293" s="88"/>
      <c r="I293" s="88"/>
      <c r="J293" s="39"/>
      <c r="S293" s="39"/>
    </row>
    <row r="294">
      <c r="G294" s="88"/>
      <c r="H294" s="88"/>
      <c r="I294" s="88"/>
      <c r="J294" s="39"/>
      <c r="S294" s="39"/>
    </row>
    <row r="295">
      <c r="G295" s="88"/>
      <c r="H295" s="88"/>
      <c r="I295" s="88"/>
      <c r="J295" s="39"/>
      <c r="S295" s="39"/>
    </row>
    <row r="296">
      <c r="G296" s="88"/>
      <c r="H296" s="88"/>
      <c r="I296" s="88"/>
      <c r="J296" s="39"/>
      <c r="S296" s="39"/>
    </row>
    <row r="297">
      <c r="G297" s="88"/>
      <c r="H297" s="88"/>
      <c r="I297" s="88"/>
      <c r="J297" s="39"/>
      <c r="S297" s="39"/>
    </row>
    <row r="298">
      <c r="G298" s="88"/>
      <c r="H298" s="88"/>
      <c r="I298" s="88"/>
      <c r="J298" s="39"/>
      <c r="S298" s="39"/>
    </row>
    <row r="299">
      <c r="G299" s="88"/>
      <c r="H299" s="88"/>
      <c r="I299" s="88"/>
      <c r="J299" s="39"/>
      <c r="S299" s="39"/>
    </row>
    <row r="300">
      <c r="G300" s="88"/>
      <c r="H300" s="88"/>
      <c r="I300" s="88"/>
      <c r="J300" s="39"/>
      <c r="S300" s="39"/>
    </row>
    <row r="301">
      <c r="G301" s="88"/>
      <c r="H301" s="88"/>
      <c r="I301" s="88"/>
      <c r="J301" s="39"/>
      <c r="S301" s="39"/>
    </row>
    <row r="302">
      <c r="G302" s="88"/>
      <c r="H302" s="88"/>
      <c r="I302" s="88"/>
      <c r="J302" s="39"/>
      <c r="S302" s="39"/>
    </row>
    <row r="303">
      <c r="G303" s="88"/>
      <c r="H303" s="88"/>
      <c r="I303" s="88"/>
      <c r="J303" s="39"/>
      <c r="S303" s="39"/>
    </row>
    <row r="304">
      <c r="G304" s="88"/>
      <c r="H304" s="88"/>
      <c r="I304" s="88"/>
      <c r="J304" s="39"/>
      <c r="S304" s="39"/>
    </row>
    <row r="305">
      <c r="G305" s="88"/>
      <c r="H305" s="88"/>
      <c r="I305" s="88"/>
      <c r="J305" s="39"/>
      <c r="S305" s="39"/>
    </row>
    <row r="306">
      <c r="G306" s="88"/>
      <c r="H306" s="88"/>
      <c r="I306" s="88"/>
      <c r="J306" s="39"/>
      <c r="S306" s="39"/>
    </row>
    <row r="307">
      <c r="G307" s="88"/>
      <c r="H307" s="88"/>
      <c r="I307" s="88"/>
      <c r="J307" s="39"/>
      <c r="S307" s="39"/>
    </row>
    <row r="308">
      <c r="G308" s="88"/>
      <c r="H308" s="88"/>
      <c r="I308" s="88"/>
      <c r="J308" s="39"/>
      <c r="S308" s="39"/>
    </row>
    <row r="309">
      <c r="G309" s="88"/>
      <c r="H309" s="88"/>
      <c r="I309" s="88"/>
      <c r="J309" s="39"/>
      <c r="S309" s="39"/>
    </row>
    <row r="310">
      <c r="G310" s="88"/>
      <c r="H310" s="88"/>
      <c r="I310" s="88"/>
      <c r="J310" s="39"/>
      <c r="S310" s="39"/>
    </row>
    <row r="311">
      <c r="G311" s="88"/>
      <c r="H311" s="88"/>
      <c r="I311" s="88"/>
      <c r="J311" s="39"/>
      <c r="S311" s="39"/>
    </row>
    <row r="312">
      <c r="G312" s="88"/>
      <c r="H312" s="88"/>
      <c r="I312" s="88"/>
      <c r="J312" s="39"/>
      <c r="S312" s="39"/>
    </row>
    <row r="313">
      <c r="G313" s="88"/>
      <c r="H313" s="88"/>
      <c r="I313" s="88"/>
      <c r="J313" s="39"/>
      <c r="S313" s="39"/>
    </row>
    <row r="314">
      <c r="G314" s="88"/>
      <c r="H314" s="88"/>
      <c r="I314" s="88"/>
      <c r="J314" s="39"/>
      <c r="S314" s="39"/>
    </row>
    <row r="315">
      <c r="G315" s="88"/>
      <c r="H315" s="88"/>
      <c r="I315" s="88"/>
      <c r="J315" s="39"/>
      <c r="S315" s="39"/>
    </row>
    <row r="316">
      <c r="G316" s="88"/>
      <c r="H316" s="88"/>
      <c r="I316" s="88"/>
      <c r="J316" s="39"/>
      <c r="S316" s="39"/>
    </row>
    <row r="317">
      <c r="G317" s="88"/>
      <c r="H317" s="88"/>
      <c r="I317" s="88"/>
      <c r="J317" s="39"/>
      <c r="S317" s="39"/>
    </row>
    <row r="318">
      <c r="G318" s="88"/>
      <c r="H318" s="88"/>
      <c r="I318" s="88"/>
      <c r="J318" s="39"/>
      <c r="S318" s="39"/>
    </row>
    <row r="319">
      <c r="G319" s="88"/>
      <c r="H319" s="88"/>
      <c r="I319" s="88"/>
      <c r="J319" s="39"/>
      <c r="S319" s="39"/>
    </row>
    <row r="320">
      <c r="G320" s="88"/>
      <c r="H320" s="88"/>
      <c r="I320" s="88"/>
      <c r="J320" s="39"/>
      <c r="S320" s="39"/>
    </row>
    <row r="321">
      <c r="G321" s="88"/>
      <c r="H321" s="88"/>
      <c r="I321" s="88"/>
      <c r="J321" s="39"/>
      <c r="S321" s="39"/>
    </row>
    <row r="322">
      <c r="G322" s="88"/>
      <c r="H322" s="88"/>
      <c r="I322" s="88"/>
      <c r="J322" s="39"/>
      <c r="S322" s="39"/>
    </row>
    <row r="323">
      <c r="G323" s="88"/>
      <c r="H323" s="88"/>
      <c r="I323" s="88"/>
      <c r="J323" s="39"/>
      <c r="S323" s="39"/>
    </row>
    <row r="324">
      <c r="G324" s="88"/>
      <c r="H324" s="88"/>
      <c r="I324" s="88"/>
      <c r="J324" s="39"/>
      <c r="S324" s="39"/>
    </row>
    <row r="325">
      <c r="G325" s="88"/>
      <c r="H325" s="88"/>
      <c r="I325" s="88"/>
      <c r="J325" s="39"/>
      <c r="S325" s="39"/>
    </row>
    <row r="326">
      <c r="G326" s="88"/>
      <c r="H326" s="88"/>
      <c r="I326" s="88"/>
      <c r="J326" s="39"/>
      <c r="S326" s="39"/>
    </row>
    <row r="327">
      <c r="G327" s="88"/>
      <c r="H327" s="88"/>
      <c r="I327" s="88"/>
      <c r="J327" s="39"/>
      <c r="S327" s="39"/>
    </row>
    <row r="328">
      <c r="G328" s="88"/>
      <c r="H328" s="88"/>
      <c r="I328" s="88"/>
      <c r="J328" s="39"/>
      <c r="S328" s="39"/>
    </row>
    <row r="329">
      <c r="G329" s="88"/>
      <c r="H329" s="88"/>
      <c r="I329" s="88"/>
      <c r="J329" s="39"/>
      <c r="S329" s="39"/>
    </row>
    <row r="330">
      <c r="G330" s="88"/>
      <c r="H330" s="88"/>
      <c r="I330" s="88"/>
      <c r="J330" s="39"/>
      <c r="S330" s="39"/>
    </row>
    <row r="331">
      <c r="G331" s="88"/>
      <c r="H331" s="88"/>
      <c r="I331" s="88"/>
      <c r="J331" s="39"/>
      <c r="S331" s="39"/>
    </row>
    <row r="332">
      <c r="G332" s="88"/>
      <c r="H332" s="88"/>
      <c r="I332" s="88"/>
      <c r="J332" s="39"/>
      <c r="S332" s="39"/>
    </row>
    <row r="333">
      <c r="G333" s="88"/>
      <c r="H333" s="88"/>
      <c r="I333" s="88"/>
      <c r="J333" s="39"/>
      <c r="S333" s="39"/>
    </row>
    <row r="334">
      <c r="G334" s="88"/>
      <c r="H334" s="88"/>
      <c r="I334" s="88"/>
      <c r="J334" s="39"/>
      <c r="S334" s="39"/>
    </row>
    <row r="335">
      <c r="G335" s="88"/>
      <c r="H335" s="88"/>
      <c r="I335" s="88"/>
      <c r="J335" s="39"/>
      <c r="S335" s="39"/>
    </row>
    <row r="336">
      <c r="G336" s="88"/>
      <c r="H336" s="88"/>
      <c r="I336" s="88"/>
      <c r="J336" s="39"/>
      <c r="S336" s="39"/>
    </row>
    <row r="337">
      <c r="G337" s="88"/>
      <c r="H337" s="88"/>
      <c r="I337" s="88"/>
      <c r="J337" s="39"/>
      <c r="S337" s="39"/>
    </row>
    <row r="338">
      <c r="G338" s="88"/>
      <c r="H338" s="88"/>
      <c r="I338" s="88"/>
      <c r="J338" s="39"/>
      <c r="S338" s="39"/>
    </row>
    <row r="339">
      <c r="G339" s="88"/>
      <c r="H339" s="88"/>
      <c r="I339" s="88"/>
      <c r="J339" s="39"/>
      <c r="S339" s="39"/>
    </row>
    <row r="340">
      <c r="G340" s="88"/>
      <c r="H340" s="88"/>
      <c r="I340" s="88"/>
      <c r="J340" s="39"/>
      <c r="S340" s="39"/>
    </row>
    <row r="341">
      <c r="G341" s="88"/>
      <c r="H341" s="88"/>
      <c r="I341" s="88"/>
      <c r="J341" s="39"/>
      <c r="S341" s="39"/>
    </row>
    <row r="342">
      <c r="G342" s="88"/>
      <c r="H342" s="88"/>
      <c r="I342" s="88"/>
      <c r="J342" s="39"/>
      <c r="S342" s="39"/>
    </row>
    <row r="343">
      <c r="G343" s="88"/>
      <c r="H343" s="88"/>
      <c r="I343" s="88"/>
      <c r="J343" s="39"/>
      <c r="S343" s="39"/>
    </row>
    <row r="344">
      <c r="G344" s="88"/>
      <c r="H344" s="88"/>
      <c r="I344" s="88"/>
      <c r="J344" s="39"/>
      <c r="S344" s="39"/>
    </row>
    <row r="345">
      <c r="G345" s="88"/>
      <c r="H345" s="88"/>
      <c r="I345" s="88"/>
      <c r="J345" s="39"/>
      <c r="S345" s="39"/>
    </row>
    <row r="346">
      <c r="G346" s="88"/>
      <c r="H346" s="88"/>
      <c r="I346" s="88"/>
      <c r="J346" s="39"/>
      <c r="S346" s="39"/>
    </row>
    <row r="347">
      <c r="G347" s="88"/>
      <c r="H347" s="88"/>
      <c r="I347" s="88"/>
      <c r="J347" s="39"/>
      <c r="S347" s="39"/>
    </row>
    <row r="348">
      <c r="G348" s="88"/>
      <c r="H348" s="88"/>
      <c r="I348" s="88"/>
      <c r="J348" s="39"/>
      <c r="S348" s="39"/>
    </row>
    <row r="349">
      <c r="G349" s="88"/>
      <c r="H349" s="88"/>
      <c r="I349" s="88"/>
      <c r="J349" s="39"/>
      <c r="S349" s="39"/>
    </row>
    <row r="350">
      <c r="G350" s="88"/>
      <c r="H350" s="88"/>
      <c r="I350" s="88"/>
      <c r="J350" s="39"/>
      <c r="S350" s="39"/>
    </row>
    <row r="351">
      <c r="G351" s="88"/>
      <c r="H351" s="88"/>
      <c r="I351" s="88"/>
      <c r="J351" s="39"/>
      <c r="S351" s="39"/>
    </row>
    <row r="352">
      <c r="G352" s="88"/>
      <c r="H352" s="88"/>
      <c r="I352" s="88"/>
      <c r="J352" s="39"/>
      <c r="S352" s="39"/>
    </row>
    <row r="353">
      <c r="G353" s="88"/>
      <c r="H353" s="88"/>
      <c r="I353" s="88"/>
      <c r="J353" s="39"/>
      <c r="S353" s="39"/>
    </row>
    <row r="354">
      <c r="G354" s="88"/>
      <c r="H354" s="88"/>
      <c r="I354" s="88"/>
      <c r="J354" s="39"/>
      <c r="S354" s="39"/>
    </row>
    <row r="355">
      <c r="G355" s="88"/>
      <c r="H355" s="88"/>
      <c r="I355" s="88"/>
      <c r="J355" s="39"/>
      <c r="S355" s="39"/>
    </row>
    <row r="356">
      <c r="G356" s="88"/>
      <c r="H356" s="88"/>
      <c r="I356" s="88"/>
      <c r="J356" s="39"/>
      <c r="S356" s="39"/>
    </row>
    <row r="357">
      <c r="G357" s="88"/>
      <c r="H357" s="88"/>
      <c r="I357" s="88"/>
      <c r="J357" s="39"/>
      <c r="S357" s="39"/>
    </row>
    <row r="358">
      <c r="G358" s="88"/>
      <c r="H358" s="88"/>
      <c r="I358" s="88"/>
      <c r="J358" s="39"/>
      <c r="S358" s="39"/>
    </row>
    <row r="359">
      <c r="G359" s="88"/>
      <c r="H359" s="88"/>
      <c r="I359" s="88"/>
      <c r="J359" s="39"/>
      <c r="S359" s="39"/>
    </row>
    <row r="360">
      <c r="G360" s="88"/>
      <c r="H360" s="88"/>
      <c r="I360" s="88"/>
      <c r="J360" s="39"/>
      <c r="S360" s="39"/>
    </row>
    <row r="361">
      <c r="G361" s="88"/>
      <c r="H361" s="88"/>
      <c r="I361" s="88"/>
      <c r="J361" s="39"/>
      <c r="S361" s="39"/>
    </row>
    <row r="362">
      <c r="G362" s="88"/>
      <c r="H362" s="88"/>
      <c r="I362" s="88"/>
      <c r="J362" s="39"/>
      <c r="S362" s="39"/>
    </row>
    <row r="363">
      <c r="G363" s="88"/>
      <c r="H363" s="88"/>
      <c r="I363" s="88"/>
      <c r="J363" s="39"/>
      <c r="S363" s="39"/>
    </row>
    <row r="364">
      <c r="G364" s="88"/>
      <c r="H364" s="88"/>
      <c r="I364" s="88"/>
      <c r="J364" s="39"/>
      <c r="S364" s="39"/>
    </row>
    <row r="365">
      <c r="G365" s="88"/>
      <c r="H365" s="88"/>
      <c r="I365" s="88"/>
      <c r="J365" s="39"/>
      <c r="S365" s="39"/>
    </row>
    <row r="366">
      <c r="G366" s="88"/>
      <c r="H366" s="88"/>
      <c r="I366" s="88"/>
      <c r="J366" s="39"/>
      <c r="S366" s="39"/>
    </row>
    <row r="367">
      <c r="G367" s="88"/>
      <c r="H367" s="88"/>
      <c r="I367" s="88"/>
      <c r="J367" s="39"/>
      <c r="S367" s="39"/>
    </row>
    <row r="368">
      <c r="G368" s="88"/>
      <c r="H368" s="88"/>
      <c r="I368" s="88"/>
      <c r="J368" s="39"/>
      <c r="S368" s="39"/>
    </row>
    <row r="369">
      <c r="G369" s="88"/>
      <c r="H369" s="88"/>
      <c r="I369" s="88"/>
      <c r="J369" s="39"/>
      <c r="S369" s="39"/>
    </row>
    <row r="370">
      <c r="G370" s="88"/>
      <c r="H370" s="88"/>
      <c r="I370" s="88"/>
      <c r="J370" s="39"/>
      <c r="S370" s="39"/>
    </row>
    <row r="371">
      <c r="G371" s="88"/>
      <c r="H371" s="88"/>
      <c r="I371" s="88"/>
      <c r="J371" s="39"/>
      <c r="S371" s="39"/>
    </row>
    <row r="372">
      <c r="G372" s="88"/>
      <c r="H372" s="88"/>
      <c r="I372" s="88"/>
      <c r="J372" s="39"/>
      <c r="S372" s="39"/>
    </row>
    <row r="373">
      <c r="G373" s="88"/>
      <c r="H373" s="88"/>
      <c r="I373" s="88"/>
      <c r="J373" s="39"/>
      <c r="S373" s="39"/>
    </row>
    <row r="374">
      <c r="G374" s="88"/>
      <c r="H374" s="88"/>
      <c r="I374" s="88"/>
      <c r="J374" s="39"/>
      <c r="S374" s="39"/>
    </row>
    <row r="375">
      <c r="G375" s="88"/>
      <c r="H375" s="88"/>
      <c r="I375" s="88"/>
      <c r="J375" s="39"/>
      <c r="S375" s="39"/>
    </row>
    <row r="376">
      <c r="G376" s="88"/>
      <c r="H376" s="88"/>
      <c r="I376" s="88"/>
      <c r="J376" s="39"/>
      <c r="S376" s="39"/>
    </row>
    <row r="377">
      <c r="G377" s="88"/>
      <c r="H377" s="88"/>
      <c r="I377" s="88"/>
      <c r="J377" s="39"/>
      <c r="S377" s="39"/>
    </row>
    <row r="378">
      <c r="G378" s="88"/>
      <c r="H378" s="88"/>
      <c r="I378" s="88"/>
      <c r="J378" s="39"/>
      <c r="S378" s="39"/>
    </row>
    <row r="379">
      <c r="G379" s="88"/>
      <c r="H379" s="88"/>
      <c r="I379" s="88"/>
      <c r="J379" s="39"/>
      <c r="S379" s="39"/>
    </row>
    <row r="380">
      <c r="G380" s="88"/>
      <c r="H380" s="88"/>
      <c r="I380" s="88"/>
      <c r="J380" s="39"/>
      <c r="S380" s="39"/>
    </row>
    <row r="381">
      <c r="G381" s="88"/>
      <c r="H381" s="88"/>
      <c r="I381" s="88"/>
      <c r="J381" s="39"/>
      <c r="S381" s="39"/>
    </row>
    <row r="382">
      <c r="G382" s="88"/>
      <c r="H382" s="88"/>
      <c r="I382" s="88"/>
      <c r="J382" s="39"/>
      <c r="S382" s="39"/>
    </row>
    <row r="383">
      <c r="G383" s="88"/>
      <c r="H383" s="88"/>
      <c r="I383" s="88"/>
      <c r="J383" s="39"/>
      <c r="S383" s="39"/>
    </row>
    <row r="384">
      <c r="G384" s="88"/>
      <c r="H384" s="88"/>
      <c r="I384" s="88"/>
      <c r="J384" s="39"/>
      <c r="S384" s="39"/>
    </row>
    <row r="385">
      <c r="G385" s="88"/>
      <c r="H385" s="88"/>
      <c r="I385" s="88"/>
      <c r="J385" s="39"/>
      <c r="S385" s="39"/>
    </row>
    <row r="386">
      <c r="G386" s="88"/>
      <c r="H386" s="88"/>
      <c r="I386" s="88"/>
      <c r="J386" s="39"/>
      <c r="S386" s="39"/>
    </row>
    <row r="387">
      <c r="G387" s="88"/>
      <c r="H387" s="88"/>
      <c r="I387" s="88"/>
      <c r="J387" s="39"/>
      <c r="S387" s="39"/>
    </row>
    <row r="388">
      <c r="G388" s="88"/>
      <c r="H388" s="88"/>
      <c r="I388" s="88"/>
      <c r="J388" s="39"/>
      <c r="S388" s="39"/>
    </row>
    <row r="389">
      <c r="G389" s="88"/>
      <c r="H389" s="88"/>
      <c r="I389" s="88"/>
      <c r="J389" s="39"/>
      <c r="S389" s="39"/>
    </row>
    <row r="390">
      <c r="G390" s="88"/>
      <c r="H390" s="88"/>
      <c r="I390" s="88"/>
      <c r="J390" s="39"/>
      <c r="S390" s="39"/>
    </row>
    <row r="391">
      <c r="G391" s="88"/>
      <c r="H391" s="88"/>
      <c r="I391" s="88"/>
      <c r="J391" s="39"/>
      <c r="S391" s="39"/>
    </row>
    <row r="392">
      <c r="G392" s="88"/>
      <c r="H392" s="88"/>
      <c r="I392" s="88"/>
      <c r="J392" s="39"/>
      <c r="S392" s="39"/>
    </row>
    <row r="393">
      <c r="G393" s="88"/>
      <c r="H393" s="88"/>
      <c r="I393" s="88"/>
      <c r="J393" s="39"/>
      <c r="S393" s="39"/>
    </row>
    <row r="394">
      <c r="G394" s="88"/>
      <c r="H394" s="88"/>
      <c r="I394" s="88"/>
      <c r="J394" s="39"/>
      <c r="S394" s="39"/>
    </row>
    <row r="395">
      <c r="G395" s="88"/>
      <c r="H395" s="88"/>
      <c r="I395" s="88"/>
      <c r="J395" s="39"/>
      <c r="S395" s="39"/>
    </row>
    <row r="396">
      <c r="G396" s="88"/>
      <c r="H396" s="88"/>
      <c r="I396" s="88"/>
      <c r="J396" s="39"/>
      <c r="S396" s="39"/>
    </row>
    <row r="397">
      <c r="G397" s="88"/>
      <c r="H397" s="88"/>
      <c r="I397" s="88"/>
      <c r="J397" s="39"/>
      <c r="S397" s="39"/>
    </row>
    <row r="398">
      <c r="G398" s="88"/>
      <c r="H398" s="88"/>
      <c r="I398" s="88"/>
      <c r="J398" s="39"/>
      <c r="S398" s="39"/>
    </row>
    <row r="399">
      <c r="G399" s="88"/>
      <c r="H399" s="88"/>
      <c r="I399" s="88"/>
      <c r="J399" s="39"/>
      <c r="S399" s="39"/>
    </row>
    <row r="400">
      <c r="G400" s="88"/>
      <c r="H400" s="88"/>
      <c r="I400" s="88"/>
      <c r="J400" s="39"/>
      <c r="S400" s="39"/>
    </row>
    <row r="401">
      <c r="G401" s="88"/>
      <c r="H401" s="88"/>
      <c r="I401" s="88"/>
      <c r="J401" s="39"/>
      <c r="S401" s="39"/>
    </row>
    <row r="402">
      <c r="G402" s="88"/>
      <c r="H402" s="88"/>
      <c r="I402" s="88"/>
      <c r="J402" s="39"/>
      <c r="S402" s="39"/>
    </row>
    <row r="403">
      <c r="G403" s="88"/>
      <c r="H403" s="88"/>
      <c r="I403" s="88"/>
      <c r="J403" s="39"/>
      <c r="S403" s="39"/>
    </row>
    <row r="404">
      <c r="G404" s="88"/>
      <c r="H404" s="88"/>
      <c r="I404" s="88"/>
      <c r="J404" s="39"/>
      <c r="S404" s="39"/>
    </row>
    <row r="405">
      <c r="G405" s="88"/>
      <c r="H405" s="88"/>
      <c r="I405" s="88"/>
      <c r="J405" s="39"/>
      <c r="S405" s="39"/>
    </row>
    <row r="406">
      <c r="G406" s="88"/>
      <c r="H406" s="88"/>
      <c r="I406" s="88"/>
      <c r="J406" s="39"/>
      <c r="S406" s="39"/>
    </row>
    <row r="407">
      <c r="G407" s="88"/>
      <c r="H407" s="88"/>
      <c r="I407" s="88"/>
      <c r="J407" s="39"/>
      <c r="S407" s="39"/>
    </row>
    <row r="408">
      <c r="G408" s="88"/>
      <c r="H408" s="88"/>
      <c r="I408" s="88"/>
      <c r="J408" s="39"/>
      <c r="S408" s="39"/>
    </row>
    <row r="409">
      <c r="G409" s="88"/>
      <c r="H409" s="88"/>
      <c r="I409" s="88"/>
      <c r="J409" s="39"/>
      <c r="S409" s="39"/>
    </row>
    <row r="410">
      <c r="G410" s="88"/>
      <c r="H410" s="88"/>
      <c r="I410" s="88"/>
      <c r="J410" s="39"/>
      <c r="S410" s="39"/>
    </row>
    <row r="411">
      <c r="G411" s="88"/>
      <c r="H411" s="88"/>
      <c r="I411" s="88"/>
      <c r="J411" s="39"/>
      <c r="S411" s="39"/>
    </row>
    <row r="412">
      <c r="G412" s="88"/>
      <c r="H412" s="88"/>
      <c r="I412" s="88"/>
      <c r="J412" s="39"/>
      <c r="S412" s="39"/>
    </row>
    <row r="413">
      <c r="G413" s="88"/>
      <c r="H413" s="88"/>
      <c r="I413" s="88"/>
      <c r="J413" s="39"/>
      <c r="S413" s="39"/>
    </row>
    <row r="414">
      <c r="G414" s="88"/>
      <c r="H414" s="88"/>
      <c r="I414" s="88"/>
      <c r="J414" s="39"/>
      <c r="S414" s="39"/>
    </row>
    <row r="415">
      <c r="G415" s="88"/>
      <c r="H415" s="88"/>
      <c r="I415" s="88"/>
      <c r="J415" s="39"/>
      <c r="S415" s="39"/>
    </row>
    <row r="416">
      <c r="G416" s="88"/>
      <c r="H416" s="88"/>
      <c r="I416" s="88"/>
      <c r="J416" s="39"/>
      <c r="S416" s="39"/>
    </row>
    <row r="417">
      <c r="G417" s="88"/>
      <c r="H417" s="88"/>
      <c r="I417" s="88"/>
      <c r="J417" s="39"/>
      <c r="S417" s="39"/>
    </row>
    <row r="418">
      <c r="G418" s="88"/>
      <c r="H418" s="88"/>
      <c r="I418" s="88"/>
      <c r="J418" s="39"/>
      <c r="S418" s="39"/>
    </row>
    <row r="419">
      <c r="G419" s="88"/>
      <c r="H419" s="88"/>
      <c r="I419" s="88"/>
      <c r="J419" s="39"/>
      <c r="S419" s="39"/>
    </row>
    <row r="420">
      <c r="G420" s="88"/>
      <c r="H420" s="88"/>
      <c r="I420" s="88"/>
      <c r="J420" s="39"/>
      <c r="S420" s="39"/>
    </row>
    <row r="421">
      <c r="G421" s="88"/>
      <c r="H421" s="88"/>
      <c r="I421" s="88"/>
      <c r="J421" s="39"/>
      <c r="S421" s="39"/>
    </row>
    <row r="422">
      <c r="G422" s="88"/>
      <c r="H422" s="88"/>
      <c r="I422" s="88"/>
      <c r="J422" s="39"/>
      <c r="S422" s="39"/>
    </row>
    <row r="423">
      <c r="G423" s="88"/>
      <c r="H423" s="88"/>
      <c r="I423" s="88"/>
      <c r="J423" s="39"/>
      <c r="S423" s="39"/>
    </row>
    <row r="424">
      <c r="G424" s="88"/>
      <c r="H424" s="88"/>
      <c r="I424" s="88"/>
      <c r="J424" s="39"/>
      <c r="S424" s="39"/>
    </row>
    <row r="425">
      <c r="G425" s="88"/>
      <c r="H425" s="88"/>
      <c r="I425" s="88"/>
      <c r="J425" s="39"/>
      <c r="S425" s="39"/>
    </row>
    <row r="426">
      <c r="G426" s="88"/>
      <c r="H426" s="88"/>
      <c r="I426" s="88"/>
      <c r="J426" s="39"/>
      <c r="S426" s="39"/>
    </row>
    <row r="427">
      <c r="G427" s="88"/>
      <c r="H427" s="88"/>
      <c r="I427" s="88"/>
      <c r="J427" s="39"/>
      <c r="S427" s="39"/>
    </row>
    <row r="428">
      <c r="G428" s="88"/>
      <c r="H428" s="88"/>
      <c r="I428" s="88"/>
      <c r="J428" s="39"/>
      <c r="S428" s="39"/>
    </row>
    <row r="429">
      <c r="G429" s="88"/>
      <c r="H429" s="88"/>
      <c r="I429" s="88"/>
      <c r="J429" s="39"/>
      <c r="S429" s="39"/>
    </row>
    <row r="430">
      <c r="G430" s="88"/>
      <c r="H430" s="88"/>
      <c r="I430" s="88"/>
      <c r="J430" s="39"/>
      <c r="S430" s="39"/>
    </row>
    <row r="431">
      <c r="G431" s="88"/>
      <c r="H431" s="88"/>
      <c r="I431" s="88"/>
      <c r="J431" s="39"/>
      <c r="S431" s="39"/>
    </row>
    <row r="432">
      <c r="G432" s="88"/>
      <c r="H432" s="88"/>
      <c r="I432" s="88"/>
      <c r="J432" s="39"/>
      <c r="S432" s="39"/>
    </row>
    <row r="433">
      <c r="G433" s="88"/>
      <c r="H433" s="88"/>
      <c r="I433" s="88"/>
      <c r="J433" s="39"/>
      <c r="S433" s="39"/>
    </row>
    <row r="434">
      <c r="G434" s="88"/>
      <c r="H434" s="88"/>
      <c r="I434" s="88"/>
      <c r="J434" s="39"/>
      <c r="S434" s="39"/>
    </row>
    <row r="435">
      <c r="G435" s="88"/>
      <c r="H435" s="88"/>
      <c r="I435" s="88"/>
      <c r="J435" s="39"/>
      <c r="S435" s="39"/>
    </row>
    <row r="436">
      <c r="G436" s="88"/>
      <c r="H436" s="88"/>
      <c r="I436" s="88"/>
      <c r="J436" s="39"/>
      <c r="S436" s="39"/>
    </row>
    <row r="437">
      <c r="G437" s="88"/>
      <c r="H437" s="88"/>
      <c r="I437" s="88"/>
      <c r="J437" s="39"/>
      <c r="S437" s="39"/>
    </row>
    <row r="438">
      <c r="G438" s="88"/>
      <c r="H438" s="88"/>
      <c r="I438" s="88"/>
      <c r="J438" s="39"/>
      <c r="S438" s="39"/>
    </row>
    <row r="439">
      <c r="G439" s="88"/>
      <c r="H439" s="88"/>
      <c r="I439" s="88"/>
      <c r="J439" s="39"/>
      <c r="S439" s="39"/>
    </row>
    <row r="440">
      <c r="G440" s="88"/>
      <c r="H440" s="88"/>
      <c r="I440" s="88"/>
      <c r="J440" s="39"/>
      <c r="S440" s="39"/>
    </row>
    <row r="441">
      <c r="G441" s="88"/>
      <c r="H441" s="88"/>
      <c r="I441" s="88"/>
      <c r="J441" s="39"/>
      <c r="S441" s="39"/>
    </row>
    <row r="442">
      <c r="G442" s="88"/>
      <c r="H442" s="88"/>
      <c r="I442" s="88"/>
      <c r="J442" s="39"/>
      <c r="S442" s="39"/>
    </row>
    <row r="443">
      <c r="G443" s="88"/>
      <c r="H443" s="88"/>
      <c r="I443" s="88"/>
      <c r="J443" s="39"/>
      <c r="S443" s="39"/>
    </row>
    <row r="444">
      <c r="G444" s="88"/>
      <c r="H444" s="88"/>
      <c r="I444" s="88"/>
      <c r="J444" s="39"/>
      <c r="S444" s="39"/>
    </row>
    <row r="445">
      <c r="G445" s="88"/>
      <c r="H445" s="88"/>
      <c r="I445" s="88"/>
      <c r="J445" s="39"/>
      <c r="S445" s="39"/>
    </row>
    <row r="446">
      <c r="G446" s="88"/>
      <c r="H446" s="88"/>
      <c r="I446" s="88"/>
      <c r="J446" s="39"/>
      <c r="S446" s="39"/>
    </row>
    <row r="447">
      <c r="G447" s="88"/>
      <c r="H447" s="88"/>
      <c r="I447" s="88"/>
      <c r="J447" s="39"/>
      <c r="S447" s="39"/>
    </row>
    <row r="448">
      <c r="G448" s="88"/>
      <c r="H448" s="88"/>
      <c r="I448" s="88"/>
      <c r="J448" s="39"/>
      <c r="S448" s="39"/>
    </row>
    <row r="449">
      <c r="G449" s="88"/>
      <c r="H449" s="88"/>
      <c r="I449" s="88"/>
      <c r="J449" s="39"/>
      <c r="S449" s="39"/>
    </row>
    <row r="450">
      <c r="G450" s="88"/>
      <c r="H450" s="88"/>
      <c r="I450" s="88"/>
      <c r="J450" s="39"/>
      <c r="S450" s="39"/>
    </row>
    <row r="451">
      <c r="G451" s="88"/>
      <c r="H451" s="88"/>
      <c r="I451" s="88"/>
      <c r="J451" s="39"/>
      <c r="S451" s="39"/>
    </row>
    <row r="452">
      <c r="G452" s="88"/>
      <c r="H452" s="88"/>
      <c r="I452" s="88"/>
      <c r="J452" s="39"/>
      <c r="S452" s="39"/>
    </row>
    <row r="453">
      <c r="G453" s="88"/>
      <c r="H453" s="88"/>
      <c r="I453" s="88"/>
      <c r="J453" s="39"/>
      <c r="S453" s="39"/>
    </row>
    <row r="454">
      <c r="G454" s="88"/>
      <c r="H454" s="88"/>
      <c r="I454" s="88"/>
      <c r="J454" s="39"/>
      <c r="S454" s="39"/>
    </row>
    <row r="455">
      <c r="G455" s="88"/>
      <c r="H455" s="88"/>
      <c r="I455" s="88"/>
      <c r="J455" s="39"/>
      <c r="S455" s="39"/>
    </row>
    <row r="456">
      <c r="G456" s="88"/>
      <c r="H456" s="88"/>
      <c r="I456" s="88"/>
      <c r="J456" s="39"/>
      <c r="S456" s="39"/>
    </row>
    <row r="457">
      <c r="G457" s="88"/>
      <c r="H457" s="88"/>
      <c r="I457" s="88"/>
      <c r="J457" s="39"/>
      <c r="S457" s="39"/>
    </row>
    <row r="458">
      <c r="G458" s="88"/>
      <c r="H458" s="88"/>
      <c r="I458" s="88"/>
      <c r="J458" s="39"/>
      <c r="S458" s="39"/>
    </row>
    <row r="459">
      <c r="G459" s="88"/>
      <c r="H459" s="88"/>
      <c r="I459" s="88"/>
      <c r="J459" s="39"/>
      <c r="S459" s="39"/>
    </row>
    <row r="460">
      <c r="G460" s="88"/>
      <c r="H460" s="88"/>
      <c r="I460" s="88"/>
      <c r="J460" s="39"/>
      <c r="S460" s="39"/>
    </row>
    <row r="461">
      <c r="G461" s="88"/>
      <c r="H461" s="88"/>
      <c r="I461" s="88"/>
      <c r="J461" s="39"/>
      <c r="S461" s="39"/>
    </row>
    <row r="462">
      <c r="G462" s="88"/>
      <c r="H462" s="88"/>
      <c r="I462" s="88"/>
      <c r="J462" s="39"/>
      <c r="S462" s="39"/>
    </row>
    <row r="463">
      <c r="G463" s="88"/>
      <c r="H463" s="88"/>
      <c r="I463" s="88"/>
      <c r="J463" s="39"/>
      <c r="S463" s="39"/>
    </row>
    <row r="464">
      <c r="G464" s="88"/>
      <c r="H464" s="88"/>
      <c r="I464" s="88"/>
      <c r="J464" s="39"/>
      <c r="S464" s="39"/>
    </row>
    <row r="465">
      <c r="G465" s="88"/>
      <c r="H465" s="88"/>
      <c r="I465" s="88"/>
      <c r="J465" s="39"/>
      <c r="S465" s="39"/>
    </row>
    <row r="466">
      <c r="G466" s="88"/>
      <c r="H466" s="88"/>
      <c r="I466" s="88"/>
      <c r="J466" s="39"/>
      <c r="S466" s="39"/>
    </row>
    <row r="467">
      <c r="G467" s="88"/>
      <c r="H467" s="88"/>
      <c r="I467" s="88"/>
      <c r="J467" s="39"/>
      <c r="S467" s="39"/>
    </row>
    <row r="468">
      <c r="G468" s="88"/>
      <c r="H468" s="88"/>
      <c r="I468" s="88"/>
      <c r="J468" s="39"/>
      <c r="S468" s="39"/>
    </row>
    <row r="469">
      <c r="G469" s="88"/>
      <c r="H469" s="88"/>
      <c r="I469" s="88"/>
      <c r="J469" s="39"/>
      <c r="S469" s="39"/>
    </row>
    <row r="470">
      <c r="G470" s="88"/>
      <c r="H470" s="88"/>
      <c r="I470" s="88"/>
      <c r="J470" s="39"/>
      <c r="S470" s="39"/>
    </row>
    <row r="471">
      <c r="G471" s="88"/>
      <c r="H471" s="88"/>
      <c r="I471" s="88"/>
      <c r="J471" s="39"/>
      <c r="S471" s="39"/>
    </row>
    <row r="472">
      <c r="G472" s="88"/>
      <c r="H472" s="88"/>
      <c r="I472" s="88"/>
      <c r="J472" s="39"/>
      <c r="S472" s="39"/>
    </row>
    <row r="473">
      <c r="G473" s="88"/>
      <c r="H473" s="88"/>
      <c r="I473" s="88"/>
      <c r="J473" s="39"/>
      <c r="S473" s="39"/>
    </row>
    <row r="474">
      <c r="G474" s="88"/>
      <c r="H474" s="88"/>
      <c r="I474" s="88"/>
      <c r="J474" s="39"/>
      <c r="S474" s="39"/>
    </row>
    <row r="475">
      <c r="G475" s="88"/>
      <c r="H475" s="88"/>
      <c r="I475" s="88"/>
      <c r="J475" s="39"/>
      <c r="S475" s="39"/>
    </row>
    <row r="476">
      <c r="G476" s="88"/>
      <c r="H476" s="88"/>
      <c r="I476" s="88"/>
      <c r="J476" s="39"/>
      <c r="S476" s="39"/>
    </row>
    <row r="477">
      <c r="G477" s="88"/>
      <c r="H477" s="88"/>
      <c r="I477" s="88"/>
      <c r="J477" s="39"/>
      <c r="S477" s="39"/>
    </row>
    <row r="478">
      <c r="G478" s="88"/>
      <c r="H478" s="88"/>
      <c r="I478" s="88"/>
      <c r="J478" s="39"/>
      <c r="S478" s="39"/>
    </row>
    <row r="479">
      <c r="G479" s="88"/>
      <c r="H479" s="88"/>
      <c r="I479" s="88"/>
      <c r="J479" s="39"/>
      <c r="S479" s="39"/>
    </row>
    <row r="480">
      <c r="G480" s="88"/>
      <c r="H480" s="88"/>
      <c r="I480" s="88"/>
      <c r="J480" s="39"/>
      <c r="S480" s="39"/>
    </row>
    <row r="481">
      <c r="G481" s="88"/>
      <c r="H481" s="88"/>
      <c r="I481" s="88"/>
      <c r="J481" s="39"/>
      <c r="S481" s="39"/>
    </row>
    <row r="482">
      <c r="G482" s="88"/>
      <c r="H482" s="88"/>
      <c r="I482" s="88"/>
      <c r="J482" s="39"/>
      <c r="S482" s="39"/>
    </row>
    <row r="483">
      <c r="G483" s="88"/>
      <c r="H483" s="88"/>
      <c r="I483" s="88"/>
      <c r="J483" s="39"/>
      <c r="S483" s="39"/>
    </row>
    <row r="484">
      <c r="G484" s="88"/>
      <c r="H484" s="88"/>
      <c r="I484" s="88"/>
      <c r="J484" s="39"/>
      <c r="S484" s="39"/>
    </row>
    <row r="485">
      <c r="G485" s="88"/>
      <c r="H485" s="88"/>
      <c r="I485" s="88"/>
      <c r="J485" s="39"/>
      <c r="S485" s="39"/>
    </row>
    <row r="486">
      <c r="G486" s="88"/>
      <c r="H486" s="88"/>
      <c r="I486" s="88"/>
      <c r="J486" s="39"/>
      <c r="S486" s="39"/>
    </row>
    <row r="487">
      <c r="G487" s="88"/>
      <c r="H487" s="88"/>
      <c r="I487" s="88"/>
      <c r="J487" s="39"/>
      <c r="S487" s="39"/>
    </row>
    <row r="488">
      <c r="G488" s="88"/>
      <c r="H488" s="88"/>
      <c r="I488" s="88"/>
      <c r="J488" s="39"/>
      <c r="S488" s="39"/>
    </row>
    <row r="489">
      <c r="G489" s="88"/>
      <c r="H489" s="88"/>
      <c r="I489" s="88"/>
      <c r="J489" s="39"/>
      <c r="S489" s="39"/>
    </row>
    <row r="490">
      <c r="G490" s="88"/>
      <c r="H490" s="88"/>
      <c r="I490" s="88"/>
      <c r="J490" s="39"/>
      <c r="S490" s="39"/>
    </row>
    <row r="491">
      <c r="G491" s="88"/>
      <c r="H491" s="88"/>
      <c r="I491" s="88"/>
      <c r="J491" s="39"/>
      <c r="S491" s="39"/>
    </row>
    <row r="492">
      <c r="G492" s="88"/>
      <c r="H492" s="88"/>
      <c r="I492" s="88"/>
      <c r="J492" s="39"/>
      <c r="S492" s="39"/>
    </row>
    <row r="493">
      <c r="G493" s="88"/>
      <c r="H493" s="88"/>
      <c r="I493" s="88"/>
      <c r="J493" s="39"/>
      <c r="S493" s="39"/>
    </row>
    <row r="494">
      <c r="G494" s="88"/>
      <c r="H494" s="88"/>
      <c r="I494" s="88"/>
      <c r="J494" s="39"/>
      <c r="S494" s="39"/>
    </row>
    <row r="495">
      <c r="G495" s="88"/>
      <c r="H495" s="88"/>
      <c r="I495" s="88"/>
      <c r="J495" s="39"/>
      <c r="S495" s="39"/>
    </row>
    <row r="496">
      <c r="G496" s="88"/>
      <c r="H496" s="88"/>
      <c r="I496" s="88"/>
      <c r="J496" s="39"/>
      <c r="S496" s="39"/>
    </row>
    <row r="497">
      <c r="G497" s="88"/>
      <c r="H497" s="88"/>
      <c r="I497" s="88"/>
      <c r="J497" s="39"/>
      <c r="S497" s="39"/>
    </row>
    <row r="498">
      <c r="G498" s="88"/>
      <c r="H498" s="88"/>
      <c r="I498" s="88"/>
      <c r="J498" s="39"/>
      <c r="S498" s="39"/>
    </row>
    <row r="499">
      <c r="G499" s="88"/>
      <c r="H499" s="88"/>
      <c r="I499" s="88"/>
      <c r="J499" s="39"/>
      <c r="S499" s="39"/>
    </row>
    <row r="500">
      <c r="G500" s="88"/>
      <c r="H500" s="88"/>
      <c r="I500" s="88"/>
      <c r="J500" s="39"/>
      <c r="S500" s="39"/>
    </row>
    <row r="501">
      <c r="G501" s="88"/>
      <c r="H501" s="88"/>
      <c r="I501" s="88"/>
      <c r="J501" s="39"/>
      <c r="S501" s="39"/>
    </row>
    <row r="502">
      <c r="G502" s="88"/>
      <c r="H502" s="88"/>
      <c r="I502" s="88"/>
      <c r="J502" s="39"/>
      <c r="S502" s="39"/>
    </row>
    <row r="503">
      <c r="G503" s="88"/>
      <c r="H503" s="88"/>
      <c r="I503" s="88"/>
      <c r="J503" s="39"/>
      <c r="S503" s="39"/>
    </row>
    <row r="504">
      <c r="G504" s="88"/>
      <c r="H504" s="88"/>
      <c r="I504" s="88"/>
      <c r="J504" s="39"/>
      <c r="S504" s="39"/>
    </row>
    <row r="505">
      <c r="G505" s="88"/>
      <c r="H505" s="88"/>
      <c r="I505" s="88"/>
      <c r="J505" s="39"/>
      <c r="S505" s="39"/>
    </row>
    <row r="506">
      <c r="G506" s="88"/>
      <c r="H506" s="88"/>
      <c r="I506" s="88"/>
      <c r="J506" s="39"/>
      <c r="S506" s="39"/>
    </row>
    <row r="507">
      <c r="G507" s="88"/>
      <c r="H507" s="88"/>
      <c r="I507" s="88"/>
      <c r="J507" s="39"/>
      <c r="S507" s="39"/>
    </row>
    <row r="508">
      <c r="G508" s="88"/>
      <c r="H508" s="88"/>
      <c r="I508" s="88"/>
      <c r="J508" s="39"/>
      <c r="S508" s="39"/>
    </row>
    <row r="509">
      <c r="G509" s="88"/>
      <c r="H509" s="88"/>
      <c r="I509" s="88"/>
      <c r="J509" s="39"/>
      <c r="S509" s="39"/>
    </row>
    <row r="510">
      <c r="G510" s="88"/>
      <c r="H510" s="88"/>
      <c r="I510" s="88"/>
      <c r="J510" s="39"/>
      <c r="S510" s="39"/>
    </row>
    <row r="511">
      <c r="G511" s="88"/>
      <c r="H511" s="88"/>
      <c r="I511" s="88"/>
      <c r="J511" s="39"/>
      <c r="S511" s="39"/>
    </row>
    <row r="512">
      <c r="G512" s="88"/>
      <c r="H512" s="88"/>
      <c r="I512" s="88"/>
      <c r="J512" s="39"/>
      <c r="S512" s="39"/>
    </row>
    <row r="513">
      <c r="G513" s="88"/>
      <c r="H513" s="88"/>
      <c r="I513" s="88"/>
      <c r="J513" s="39"/>
      <c r="S513" s="39"/>
    </row>
    <row r="514">
      <c r="G514" s="88"/>
      <c r="H514" s="88"/>
      <c r="I514" s="88"/>
      <c r="J514" s="39"/>
      <c r="S514" s="39"/>
    </row>
    <row r="515">
      <c r="G515" s="88"/>
      <c r="H515" s="88"/>
      <c r="I515" s="88"/>
      <c r="J515" s="39"/>
      <c r="S515" s="39"/>
    </row>
    <row r="516">
      <c r="G516" s="88"/>
      <c r="H516" s="88"/>
      <c r="I516" s="88"/>
      <c r="J516" s="39"/>
      <c r="S516" s="39"/>
    </row>
    <row r="517">
      <c r="G517" s="88"/>
      <c r="H517" s="88"/>
      <c r="I517" s="88"/>
      <c r="J517" s="39"/>
      <c r="S517" s="39"/>
    </row>
    <row r="518">
      <c r="G518" s="88"/>
      <c r="H518" s="88"/>
      <c r="I518" s="88"/>
      <c r="J518" s="39"/>
      <c r="S518" s="39"/>
    </row>
    <row r="519">
      <c r="G519" s="88"/>
      <c r="H519" s="88"/>
      <c r="I519" s="88"/>
      <c r="J519" s="39"/>
      <c r="S519" s="39"/>
    </row>
    <row r="520">
      <c r="G520" s="88"/>
      <c r="H520" s="88"/>
      <c r="I520" s="88"/>
      <c r="J520" s="39"/>
      <c r="S520" s="39"/>
    </row>
    <row r="521">
      <c r="G521" s="88"/>
      <c r="H521" s="88"/>
      <c r="I521" s="88"/>
      <c r="J521" s="39"/>
      <c r="S521" s="39"/>
    </row>
    <row r="522">
      <c r="G522" s="88"/>
      <c r="H522" s="88"/>
      <c r="I522" s="88"/>
      <c r="J522" s="39"/>
      <c r="S522" s="39"/>
    </row>
    <row r="523">
      <c r="G523" s="88"/>
      <c r="H523" s="88"/>
      <c r="I523" s="88"/>
      <c r="J523" s="39"/>
      <c r="S523" s="39"/>
    </row>
    <row r="524">
      <c r="G524" s="88"/>
      <c r="H524" s="88"/>
      <c r="I524" s="88"/>
      <c r="J524" s="39"/>
      <c r="S524" s="39"/>
    </row>
    <row r="525">
      <c r="G525" s="88"/>
      <c r="H525" s="88"/>
      <c r="I525" s="88"/>
      <c r="J525" s="39"/>
      <c r="S525" s="39"/>
    </row>
    <row r="526">
      <c r="G526" s="88"/>
      <c r="H526" s="88"/>
      <c r="I526" s="88"/>
      <c r="J526" s="39"/>
      <c r="S526" s="39"/>
    </row>
    <row r="527">
      <c r="G527" s="88"/>
      <c r="H527" s="88"/>
      <c r="I527" s="88"/>
      <c r="J527" s="39"/>
      <c r="S527" s="39"/>
    </row>
    <row r="528">
      <c r="G528" s="88"/>
      <c r="H528" s="88"/>
      <c r="I528" s="88"/>
      <c r="J528" s="39"/>
      <c r="S528" s="39"/>
    </row>
    <row r="529">
      <c r="G529" s="88"/>
      <c r="H529" s="88"/>
      <c r="I529" s="88"/>
      <c r="J529" s="39"/>
      <c r="S529" s="39"/>
    </row>
    <row r="530">
      <c r="G530" s="88"/>
      <c r="H530" s="88"/>
      <c r="I530" s="88"/>
      <c r="J530" s="39"/>
      <c r="S530" s="39"/>
    </row>
    <row r="531">
      <c r="G531" s="88"/>
      <c r="H531" s="88"/>
      <c r="I531" s="88"/>
      <c r="J531" s="39"/>
      <c r="S531" s="39"/>
    </row>
    <row r="532">
      <c r="G532" s="88"/>
      <c r="H532" s="88"/>
      <c r="I532" s="88"/>
      <c r="J532" s="39"/>
      <c r="S532" s="39"/>
    </row>
    <row r="533">
      <c r="G533" s="88"/>
      <c r="H533" s="88"/>
      <c r="I533" s="88"/>
      <c r="J533" s="39"/>
      <c r="S533" s="39"/>
    </row>
    <row r="534">
      <c r="G534" s="88"/>
      <c r="H534" s="88"/>
      <c r="I534" s="88"/>
      <c r="J534" s="39"/>
      <c r="S534" s="39"/>
    </row>
    <row r="535">
      <c r="G535" s="88"/>
      <c r="H535" s="88"/>
      <c r="I535" s="88"/>
      <c r="J535" s="39"/>
      <c r="S535" s="39"/>
    </row>
    <row r="536">
      <c r="G536" s="88"/>
      <c r="H536" s="88"/>
      <c r="I536" s="88"/>
      <c r="J536" s="39"/>
      <c r="S536" s="39"/>
    </row>
    <row r="537">
      <c r="G537" s="88"/>
      <c r="H537" s="88"/>
      <c r="I537" s="88"/>
      <c r="J537" s="39"/>
      <c r="S537" s="39"/>
    </row>
    <row r="538">
      <c r="G538" s="88"/>
      <c r="H538" s="88"/>
      <c r="I538" s="88"/>
      <c r="J538" s="39"/>
      <c r="S538" s="39"/>
    </row>
    <row r="539">
      <c r="G539" s="88"/>
      <c r="H539" s="88"/>
      <c r="I539" s="88"/>
      <c r="J539" s="39"/>
      <c r="S539" s="39"/>
    </row>
    <row r="540">
      <c r="G540" s="88"/>
      <c r="H540" s="88"/>
      <c r="I540" s="88"/>
      <c r="J540" s="39"/>
      <c r="S540" s="39"/>
    </row>
    <row r="541">
      <c r="G541" s="88"/>
      <c r="H541" s="88"/>
      <c r="I541" s="88"/>
      <c r="J541" s="39"/>
      <c r="S541" s="39"/>
    </row>
    <row r="542">
      <c r="G542" s="88"/>
      <c r="H542" s="88"/>
      <c r="I542" s="88"/>
      <c r="J542" s="39"/>
      <c r="S542" s="39"/>
    </row>
    <row r="543">
      <c r="G543" s="88"/>
      <c r="H543" s="88"/>
      <c r="I543" s="88"/>
      <c r="J543" s="39"/>
      <c r="S543" s="39"/>
    </row>
    <row r="544">
      <c r="G544" s="88"/>
      <c r="H544" s="88"/>
      <c r="I544" s="88"/>
      <c r="J544" s="39"/>
      <c r="S544" s="39"/>
    </row>
    <row r="545">
      <c r="G545" s="88"/>
      <c r="H545" s="88"/>
      <c r="I545" s="88"/>
      <c r="J545" s="39"/>
      <c r="S545" s="39"/>
    </row>
    <row r="546">
      <c r="G546" s="88"/>
      <c r="H546" s="88"/>
      <c r="I546" s="88"/>
      <c r="J546" s="39"/>
      <c r="S546" s="39"/>
    </row>
    <row r="547">
      <c r="G547" s="88"/>
      <c r="H547" s="88"/>
      <c r="I547" s="88"/>
      <c r="J547" s="39"/>
      <c r="S547" s="39"/>
    </row>
    <row r="548">
      <c r="G548" s="88"/>
      <c r="H548" s="88"/>
      <c r="I548" s="88"/>
      <c r="J548" s="39"/>
      <c r="S548" s="39"/>
    </row>
    <row r="549">
      <c r="G549" s="88"/>
      <c r="H549" s="88"/>
      <c r="I549" s="88"/>
      <c r="J549" s="39"/>
      <c r="S549" s="39"/>
    </row>
    <row r="550">
      <c r="G550" s="88"/>
      <c r="H550" s="88"/>
      <c r="I550" s="88"/>
      <c r="J550" s="39"/>
      <c r="S550" s="39"/>
    </row>
    <row r="551">
      <c r="G551" s="88"/>
      <c r="H551" s="88"/>
      <c r="I551" s="88"/>
      <c r="J551" s="39"/>
      <c r="S551" s="39"/>
    </row>
    <row r="552">
      <c r="G552" s="88"/>
      <c r="H552" s="88"/>
      <c r="I552" s="88"/>
      <c r="J552" s="39"/>
      <c r="S552" s="39"/>
    </row>
    <row r="553">
      <c r="G553" s="88"/>
      <c r="H553" s="88"/>
      <c r="I553" s="88"/>
      <c r="J553" s="39"/>
      <c r="S553" s="39"/>
    </row>
    <row r="554">
      <c r="G554" s="88"/>
      <c r="H554" s="88"/>
      <c r="I554" s="88"/>
      <c r="J554" s="39"/>
      <c r="S554" s="39"/>
    </row>
    <row r="555">
      <c r="G555" s="88"/>
      <c r="H555" s="88"/>
      <c r="I555" s="88"/>
      <c r="J555" s="39"/>
      <c r="S555" s="39"/>
    </row>
    <row r="556">
      <c r="G556" s="88"/>
      <c r="H556" s="88"/>
      <c r="I556" s="88"/>
      <c r="J556" s="39"/>
      <c r="S556" s="39"/>
    </row>
    <row r="557">
      <c r="G557" s="88"/>
      <c r="H557" s="88"/>
      <c r="I557" s="88"/>
      <c r="J557" s="39"/>
      <c r="S557" s="39"/>
    </row>
    <row r="558">
      <c r="G558" s="88"/>
      <c r="H558" s="88"/>
      <c r="I558" s="88"/>
      <c r="J558" s="39"/>
      <c r="S558" s="39"/>
    </row>
    <row r="559">
      <c r="G559" s="88"/>
      <c r="H559" s="88"/>
      <c r="I559" s="88"/>
      <c r="J559" s="39"/>
      <c r="S559" s="39"/>
    </row>
    <row r="560">
      <c r="G560" s="88"/>
      <c r="H560" s="88"/>
      <c r="I560" s="88"/>
      <c r="J560" s="39"/>
      <c r="S560" s="39"/>
    </row>
    <row r="561">
      <c r="G561" s="88"/>
      <c r="H561" s="88"/>
      <c r="I561" s="88"/>
      <c r="J561" s="39"/>
      <c r="S561" s="39"/>
    </row>
    <row r="562">
      <c r="G562" s="88"/>
      <c r="H562" s="88"/>
      <c r="I562" s="88"/>
      <c r="J562" s="39"/>
      <c r="S562" s="39"/>
    </row>
    <row r="563">
      <c r="G563" s="88"/>
      <c r="H563" s="88"/>
      <c r="I563" s="88"/>
      <c r="J563" s="39"/>
      <c r="S563" s="39"/>
    </row>
    <row r="564">
      <c r="G564" s="88"/>
      <c r="H564" s="88"/>
      <c r="I564" s="88"/>
      <c r="J564" s="39"/>
      <c r="S564" s="39"/>
    </row>
    <row r="565">
      <c r="G565" s="88"/>
      <c r="H565" s="88"/>
      <c r="I565" s="88"/>
      <c r="J565" s="39"/>
      <c r="S565" s="39"/>
    </row>
    <row r="566">
      <c r="G566" s="88"/>
      <c r="H566" s="88"/>
      <c r="I566" s="88"/>
      <c r="J566" s="39"/>
      <c r="S566" s="39"/>
    </row>
    <row r="567">
      <c r="G567" s="88"/>
      <c r="H567" s="88"/>
      <c r="I567" s="88"/>
      <c r="J567" s="39"/>
      <c r="S567" s="39"/>
    </row>
    <row r="568">
      <c r="G568" s="88"/>
      <c r="H568" s="88"/>
      <c r="I568" s="88"/>
      <c r="J568" s="39"/>
      <c r="S568" s="39"/>
    </row>
    <row r="569">
      <c r="G569" s="88"/>
      <c r="H569" s="88"/>
      <c r="I569" s="88"/>
      <c r="J569" s="39"/>
      <c r="S569" s="39"/>
    </row>
    <row r="570">
      <c r="G570" s="88"/>
      <c r="H570" s="88"/>
      <c r="I570" s="88"/>
      <c r="J570" s="39"/>
      <c r="S570" s="39"/>
    </row>
    <row r="571">
      <c r="G571" s="88"/>
      <c r="H571" s="88"/>
      <c r="I571" s="88"/>
      <c r="J571" s="39"/>
      <c r="S571" s="39"/>
    </row>
    <row r="572">
      <c r="G572" s="88"/>
      <c r="H572" s="88"/>
      <c r="I572" s="88"/>
      <c r="J572" s="39"/>
      <c r="S572" s="39"/>
    </row>
    <row r="573">
      <c r="G573" s="88"/>
      <c r="H573" s="88"/>
      <c r="I573" s="88"/>
      <c r="J573" s="39"/>
      <c r="S573" s="39"/>
    </row>
    <row r="574">
      <c r="G574" s="88"/>
      <c r="H574" s="88"/>
      <c r="I574" s="88"/>
      <c r="J574" s="39"/>
      <c r="S574" s="39"/>
    </row>
    <row r="575">
      <c r="G575" s="88"/>
      <c r="H575" s="88"/>
      <c r="I575" s="88"/>
      <c r="J575" s="39"/>
      <c r="S575" s="39"/>
    </row>
    <row r="576">
      <c r="G576" s="88"/>
      <c r="H576" s="88"/>
      <c r="I576" s="88"/>
      <c r="J576" s="39"/>
      <c r="S576" s="39"/>
    </row>
    <row r="577">
      <c r="G577" s="88"/>
      <c r="H577" s="88"/>
      <c r="I577" s="88"/>
      <c r="J577" s="39"/>
      <c r="S577" s="39"/>
    </row>
    <row r="578">
      <c r="G578" s="88"/>
      <c r="H578" s="88"/>
      <c r="I578" s="88"/>
      <c r="J578" s="39"/>
      <c r="S578" s="39"/>
    </row>
    <row r="579">
      <c r="G579" s="88"/>
      <c r="H579" s="88"/>
      <c r="I579" s="88"/>
      <c r="J579" s="39"/>
      <c r="S579" s="39"/>
    </row>
    <row r="580">
      <c r="G580" s="88"/>
      <c r="H580" s="88"/>
      <c r="I580" s="88"/>
      <c r="J580" s="39"/>
      <c r="S580" s="39"/>
    </row>
    <row r="581">
      <c r="G581" s="88"/>
      <c r="H581" s="88"/>
      <c r="I581" s="88"/>
      <c r="J581" s="39"/>
      <c r="S581" s="39"/>
    </row>
    <row r="582">
      <c r="G582" s="88"/>
      <c r="H582" s="88"/>
      <c r="I582" s="88"/>
      <c r="J582" s="39"/>
      <c r="S582" s="39"/>
    </row>
    <row r="583">
      <c r="G583" s="88"/>
      <c r="H583" s="88"/>
      <c r="I583" s="88"/>
      <c r="J583" s="39"/>
      <c r="S583" s="39"/>
    </row>
    <row r="584">
      <c r="G584" s="88"/>
      <c r="H584" s="88"/>
      <c r="I584" s="88"/>
      <c r="J584" s="39"/>
      <c r="S584" s="39"/>
    </row>
    <row r="585">
      <c r="G585" s="88"/>
      <c r="H585" s="88"/>
      <c r="I585" s="88"/>
      <c r="J585" s="39"/>
      <c r="S585" s="39"/>
    </row>
    <row r="586">
      <c r="G586" s="88"/>
      <c r="H586" s="88"/>
      <c r="I586" s="88"/>
      <c r="J586" s="39"/>
      <c r="S586" s="39"/>
    </row>
    <row r="587">
      <c r="G587" s="88"/>
      <c r="H587" s="88"/>
      <c r="I587" s="88"/>
      <c r="J587" s="39"/>
      <c r="S587" s="39"/>
    </row>
    <row r="588">
      <c r="G588" s="88"/>
      <c r="H588" s="88"/>
      <c r="I588" s="88"/>
      <c r="J588" s="39"/>
      <c r="S588" s="39"/>
    </row>
    <row r="589">
      <c r="G589" s="88"/>
      <c r="H589" s="88"/>
      <c r="I589" s="88"/>
      <c r="J589" s="39"/>
      <c r="S589" s="39"/>
    </row>
    <row r="590">
      <c r="G590" s="88"/>
      <c r="H590" s="88"/>
      <c r="I590" s="88"/>
      <c r="J590" s="39"/>
      <c r="S590" s="39"/>
    </row>
    <row r="591">
      <c r="G591" s="88"/>
      <c r="H591" s="88"/>
      <c r="I591" s="88"/>
      <c r="J591" s="39"/>
      <c r="S591" s="39"/>
    </row>
    <row r="592">
      <c r="G592" s="88"/>
      <c r="H592" s="88"/>
      <c r="I592" s="88"/>
      <c r="J592" s="39"/>
      <c r="S592" s="39"/>
    </row>
    <row r="593">
      <c r="G593" s="88"/>
      <c r="H593" s="88"/>
      <c r="I593" s="88"/>
      <c r="J593" s="39"/>
      <c r="S593" s="39"/>
    </row>
    <row r="594">
      <c r="G594" s="88"/>
      <c r="H594" s="88"/>
      <c r="I594" s="88"/>
      <c r="J594" s="39"/>
      <c r="S594" s="39"/>
    </row>
    <row r="595">
      <c r="G595" s="88"/>
      <c r="H595" s="88"/>
      <c r="I595" s="88"/>
      <c r="J595" s="39"/>
      <c r="S595" s="39"/>
    </row>
    <row r="596">
      <c r="G596" s="88"/>
      <c r="H596" s="88"/>
      <c r="I596" s="88"/>
      <c r="J596" s="39"/>
      <c r="S596" s="39"/>
    </row>
    <row r="597">
      <c r="G597" s="88"/>
      <c r="H597" s="88"/>
      <c r="I597" s="88"/>
      <c r="J597" s="39"/>
      <c r="S597" s="39"/>
    </row>
    <row r="598">
      <c r="G598" s="88"/>
      <c r="H598" s="88"/>
      <c r="I598" s="88"/>
      <c r="J598" s="39"/>
      <c r="S598" s="39"/>
    </row>
    <row r="599">
      <c r="G599" s="88"/>
      <c r="H599" s="88"/>
      <c r="I599" s="88"/>
      <c r="J599" s="39"/>
      <c r="S599" s="39"/>
    </row>
    <row r="600">
      <c r="G600" s="88"/>
      <c r="H600" s="88"/>
      <c r="I600" s="88"/>
      <c r="J600" s="39"/>
      <c r="S600" s="39"/>
    </row>
    <row r="601">
      <c r="G601" s="88"/>
      <c r="H601" s="88"/>
      <c r="I601" s="88"/>
      <c r="J601" s="39"/>
      <c r="S601" s="39"/>
    </row>
    <row r="602">
      <c r="G602" s="88"/>
      <c r="H602" s="88"/>
      <c r="I602" s="88"/>
      <c r="J602" s="39"/>
      <c r="S602" s="39"/>
    </row>
    <row r="603">
      <c r="G603" s="88"/>
      <c r="H603" s="88"/>
      <c r="I603" s="88"/>
      <c r="J603" s="39"/>
      <c r="S603" s="39"/>
    </row>
    <row r="604">
      <c r="G604" s="88"/>
      <c r="H604" s="88"/>
      <c r="I604" s="88"/>
      <c r="J604" s="39"/>
      <c r="S604" s="39"/>
    </row>
    <row r="605">
      <c r="G605" s="88"/>
      <c r="H605" s="88"/>
      <c r="I605" s="88"/>
      <c r="J605" s="39"/>
      <c r="S605" s="39"/>
    </row>
    <row r="606">
      <c r="G606" s="88"/>
      <c r="H606" s="88"/>
      <c r="I606" s="88"/>
      <c r="J606" s="39"/>
      <c r="S606" s="39"/>
    </row>
    <row r="607">
      <c r="G607" s="88"/>
      <c r="H607" s="88"/>
      <c r="I607" s="88"/>
      <c r="J607" s="39"/>
      <c r="S607" s="39"/>
    </row>
    <row r="608">
      <c r="G608" s="88"/>
      <c r="H608" s="88"/>
      <c r="I608" s="88"/>
      <c r="J608" s="39"/>
      <c r="S608" s="39"/>
    </row>
    <row r="609">
      <c r="G609" s="88"/>
      <c r="H609" s="88"/>
      <c r="I609" s="88"/>
      <c r="J609" s="39"/>
      <c r="S609" s="39"/>
    </row>
    <row r="610">
      <c r="G610" s="88"/>
      <c r="H610" s="88"/>
      <c r="I610" s="88"/>
      <c r="J610" s="39"/>
      <c r="S610" s="39"/>
    </row>
    <row r="611">
      <c r="G611" s="88"/>
      <c r="H611" s="88"/>
      <c r="I611" s="88"/>
      <c r="J611" s="39"/>
      <c r="S611" s="39"/>
    </row>
    <row r="612">
      <c r="G612" s="88"/>
      <c r="H612" s="88"/>
      <c r="I612" s="88"/>
      <c r="J612" s="39"/>
      <c r="S612" s="39"/>
    </row>
    <row r="613">
      <c r="G613" s="88"/>
      <c r="H613" s="88"/>
      <c r="I613" s="88"/>
      <c r="J613" s="39"/>
      <c r="S613" s="39"/>
    </row>
    <row r="614">
      <c r="G614" s="88"/>
      <c r="H614" s="88"/>
      <c r="I614" s="88"/>
      <c r="J614" s="39"/>
      <c r="S614" s="39"/>
    </row>
    <row r="615">
      <c r="G615" s="88"/>
      <c r="H615" s="88"/>
      <c r="I615" s="88"/>
      <c r="J615" s="39"/>
      <c r="S615" s="39"/>
    </row>
    <row r="616">
      <c r="G616" s="88"/>
      <c r="H616" s="88"/>
      <c r="I616" s="88"/>
      <c r="J616" s="39"/>
      <c r="S616" s="39"/>
    </row>
    <row r="617">
      <c r="G617" s="88"/>
      <c r="H617" s="88"/>
      <c r="I617" s="88"/>
      <c r="J617" s="39"/>
      <c r="S617" s="39"/>
    </row>
    <row r="618">
      <c r="G618" s="88"/>
      <c r="H618" s="88"/>
      <c r="I618" s="88"/>
      <c r="J618" s="39"/>
      <c r="S618" s="39"/>
    </row>
    <row r="619">
      <c r="G619" s="88"/>
      <c r="H619" s="88"/>
      <c r="I619" s="88"/>
      <c r="J619" s="39"/>
      <c r="S619" s="39"/>
    </row>
    <row r="620">
      <c r="G620" s="88"/>
      <c r="H620" s="88"/>
      <c r="I620" s="88"/>
      <c r="J620" s="39"/>
      <c r="S620" s="39"/>
    </row>
    <row r="621">
      <c r="G621" s="88"/>
      <c r="H621" s="88"/>
      <c r="I621" s="88"/>
      <c r="J621" s="39"/>
      <c r="S621" s="39"/>
    </row>
    <row r="622">
      <c r="G622" s="88"/>
      <c r="H622" s="88"/>
      <c r="I622" s="88"/>
      <c r="J622" s="39"/>
      <c r="S622" s="39"/>
    </row>
    <row r="623">
      <c r="G623" s="88"/>
      <c r="H623" s="88"/>
      <c r="I623" s="88"/>
      <c r="J623" s="39"/>
      <c r="S623" s="39"/>
    </row>
    <row r="624">
      <c r="G624" s="88"/>
      <c r="H624" s="88"/>
      <c r="I624" s="88"/>
      <c r="J624" s="39"/>
      <c r="S624" s="39"/>
    </row>
    <row r="625">
      <c r="G625" s="88"/>
      <c r="H625" s="88"/>
      <c r="I625" s="88"/>
      <c r="J625" s="39"/>
      <c r="S625" s="39"/>
    </row>
    <row r="626">
      <c r="G626" s="88"/>
      <c r="H626" s="88"/>
      <c r="I626" s="88"/>
      <c r="J626" s="39"/>
      <c r="S626" s="39"/>
    </row>
    <row r="627">
      <c r="G627" s="88"/>
      <c r="H627" s="88"/>
      <c r="I627" s="88"/>
      <c r="J627" s="39"/>
      <c r="S627" s="39"/>
    </row>
    <row r="628">
      <c r="G628" s="88"/>
      <c r="H628" s="88"/>
      <c r="I628" s="88"/>
      <c r="J628" s="39"/>
      <c r="S628" s="39"/>
    </row>
    <row r="629">
      <c r="G629" s="88"/>
      <c r="H629" s="88"/>
      <c r="I629" s="88"/>
      <c r="J629" s="39"/>
      <c r="S629" s="39"/>
    </row>
    <row r="630">
      <c r="G630" s="88"/>
      <c r="H630" s="88"/>
      <c r="I630" s="88"/>
      <c r="J630" s="39"/>
      <c r="S630" s="39"/>
    </row>
    <row r="631">
      <c r="G631" s="88"/>
      <c r="H631" s="88"/>
      <c r="I631" s="88"/>
      <c r="J631" s="39"/>
      <c r="S631" s="39"/>
    </row>
    <row r="632">
      <c r="G632" s="88"/>
      <c r="H632" s="88"/>
      <c r="I632" s="88"/>
      <c r="J632" s="39"/>
      <c r="S632" s="39"/>
    </row>
    <row r="633">
      <c r="G633" s="88"/>
      <c r="H633" s="88"/>
      <c r="I633" s="88"/>
      <c r="J633" s="39"/>
      <c r="S633" s="39"/>
    </row>
    <row r="634">
      <c r="G634" s="88"/>
      <c r="H634" s="88"/>
      <c r="I634" s="88"/>
      <c r="J634" s="39"/>
      <c r="S634" s="39"/>
    </row>
    <row r="635">
      <c r="G635" s="88"/>
      <c r="H635" s="88"/>
      <c r="I635" s="88"/>
      <c r="J635" s="39"/>
      <c r="S635" s="39"/>
    </row>
    <row r="636">
      <c r="G636" s="88"/>
      <c r="H636" s="88"/>
      <c r="I636" s="88"/>
      <c r="J636" s="39"/>
      <c r="S636" s="39"/>
    </row>
    <row r="637">
      <c r="G637" s="88"/>
      <c r="H637" s="88"/>
      <c r="I637" s="88"/>
      <c r="J637" s="39"/>
      <c r="S637" s="39"/>
    </row>
    <row r="638">
      <c r="G638" s="88"/>
      <c r="H638" s="88"/>
      <c r="I638" s="88"/>
      <c r="J638" s="39"/>
      <c r="S638" s="39"/>
    </row>
    <row r="639">
      <c r="G639" s="88"/>
      <c r="H639" s="88"/>
      <c r="I639" s="88"/>
      <c r="J639" s="39"/>
      <c r="S639" s="39"/>
    </row>
    <row r="640">
      <c r="G640" s="88"/>
      <c r="H640" s="88"/>
      <c r="I640" s="88"/>
      <c r="J640" s="39"/>
      <c r="S640" s="39"/>
    </row>
    <row r="641">
      <c r="G641" s="88"/>
      <c r="H641" s="88"/>
      <c r="I641" s="88"/>
      <c r="J641" s="39"/>
      <c r="S641" s="39"/>
    </row>
    <row r="642">
      <c r="G642" s="88"/>
      <c r="H642" s="88"/>
      <c r="I642" s="88"/>
      <c r="J642" s="39"/>
      <c r="S642" s="39"/>
    </row>
    <row r="643">
      <c r="G643" s="88"/>
      <c r="H643" s="88"/>
      <c r="I643" s="88"/>
      <c r="J643" s="39"/>
      <c r="S643" s="39"/>
    </row>
    <row r="644">
      <c r="G644" s="88"/>
      <c r="H644" s="88"/>
      <c r="I644" s="88"/>
      <c r="J644" s="39"/>
      <c r="S644" s="39"/>
    </row>
    <row r="645">
      <c r="G645" s="88"/>
      <c r="H645" s="88"/>
      <c r="I645" s="88"/>
      <c r="J645" s="39"/>
      <c r="S645" s="39"/>
    </row>
    <row r="646">
      <c r="G646" s="88"/>
      <c r="H646" s="88"/>
      <c r="I646" s="88"/>
      <c r="J646" s="39"/>
      <c r="S646" s="39"/>
    </row>
    <row r="647">
      <c r="G647" s="88"/>
      <c r="H647" s="88"/>
      <c r="I647" s="88"/>
      <c r="J647" s="39"/>
      <c r="S647" s="39"/>
    </row>
    <row r="648">
      <c r="G648" s="88"/>
      <c r="H648" s="88"/>
      <c r="I648" s="88"/>
      <c r="J648" s="39"/>
      <c r="S648" s="39"/>
    </row>
    <row r="649">
      <c r="G649" s="88"/>
      <c r="H649" s="88"/>
      <c r="I649" s="88"/>
      <c r="J649" s="39"/>
      <c r="S649" s="39"/>
    </row>
    <row r="650">
      <c r="G650" s="88"/>
      <c r="H650" s="88"/>
      <c r="I650" s="88"/>
      <c r="J650" s="39"/>
      <c r="S650" s="39"/>
    </row>
    <row r="651">
      <c r="G651" s="88"/>
      <c r="H651" s="88"/>
      <c r="I651" s="88"/>
      <c r="J651" s="39"/>
      <c r="S651" s="39"/>
    </row>
    <row r="652">
      <c r="G652" s="88"/>
      <c r="H652" s="88"/>
      <c r="I652" s="88"/>
      <c r="J652" s="39"/>
      <c r="S652" s="39"/>
    </row>
    <row r="653">
      <c r="G653" s="88"/>
      <c r="H653" s="88"/>
      <c r="I653" s="88"/>
      <c r="J653" s="39"/>
      <c r="S653" s="39"/>
    </row>
    <row r="654">
      <c r="G654" s="88"/>
      <c r="H654" s="88"/>
      <c r="I654" s="88"/>
      <c r="J654" s="39"/>
      <c r="S654" s="39"/>
    </row>
    <row r="655">
      <c r="G655" s="88"/>
      <c r="H655" s="88"/>
      <c r="I655" s="88"/>
      <c r="J655" s="39"/>
      <c r="S655" s="39"/>
    </row>
    <row r="656">
      <c r="G656" s="88"/>
      <c r="H656" s="88"/>
      <c r="I656" s="88"/>
      <c r="J656" s="39"/>
      <c r="S656" s="39"/>
    </row>
    <row r="657">
      <c r="G657" s="88"/>
      <c r="H657" s="88"/>
      <c r="I657" s="88"/>
      <c r="J657" s="39"/>
      <c r="S657" s="39"/>
    </row>
    <row r="658">
      <c r="G658" s="88"/>
      <c r="H658" s="88"/>
      <c r="I658" s="88"/>
      <c r="J658" s="39"/>
      <c r="S658" s="39"/>
    </row>
    <row r="659">
      <c r="G659" s="88"/>
      <c r="H659" s="88"/>
      <c r="I659" s="88"/>
      <c r="J659" s="39"/>
      <c r="S659" s="39"/>
    </row>
    <row r="660">
      <c r="G660" s="88"/>
      <c r="H660" s="88"/>
      <c r="I660" s="88"/>
      <c r="J660" s="39"/>
      <c r="S660" s="39"/>
    </row>
    <row r="661">
      <c r="G661" s="88"/>
      <c r="H661" s="88"/>
      <c r="I661" s="88"/>
      <c r="J661" s="39"/>
      <c r="S661" s="39"/>
    </row>
    <row r="662">
      <c r="G662" s="88"/>
      <c r="H662" s="88"/>
      <c r="I662" s="88"/>
      <c r="J662" s="39"/>
      <c r="S662" s="39"/>
    </row>
    <row r="663">
      <c r="G663" s="88"/>
      <c r="H663" s="88"/>
      <c r="I663" s="88"/>
      <c r="J663" s="39"/>
      <c r="S663" s="39"/>
    </row>
    <row r="664">
      <c r="G664" s="88"/>
      <c r="H664" s="88"/>
      <c r="I664" s="88"/>
      <c r="J664" s="39"/>
      <c r="S664" s="39"/>
    </row>
    <row r="665">
      <c r="G665" s="88"/>
      <c r="H665" s="88"/>
      <c r="I665" s="88"/>
      <c r="J665" s="39"/>
      <c r="S665" s="39"/>
    </row>
    <row r="666">
      <c r="G666" s="88"/>
      <c r="H666" s="88"/>
      <c r="I666" s="88"/>
      <c r="J666" s="39"/>
      <c r="S666" s="39"/>
    </row>
    <row r="667">
      <c r="G667" s="88"/>
      <c r="H667" s="88"/>
      <c r="I667" s="88"/>
      <c r="J667" s="39"/>
      <c r="S667" s="39"/>
    </row>
    <row r="668">
      <c r="G668" s="88"/>
      <c r="H668" s="88"/>
      <c r="I668" s="88"/>
      <c r="J668" s="39"/>
      <c r="S668" s="39"/>
    </row>
    <row r="669">
      <c r="G669" s="88"/>
      <c r="H669" s="88"/>
      <c r="I669" s="88"/>
      <c r="J669" s="39"/>
      <c r="S669" s="39"/>
    </row>
    <row r="670">
      <c r="G670" s="88"/>
      <c r="H670" s="88"/>
      <c r="I670" s="88"/>
      <c r="J670" s="39"/>
      <c r="S670" s="39"/>
    </row>
    <row r="671">
      <c r="G671" s="88"/>
      <c r="H671" s="88"/>
      <c r="I671" s="88"/>
      <c r="J671" s="39"/>
      <c r="S671" s="39"/>
    </row>
    <row r="672">
      <c r="G672" s="88"/>
      <c r="H672" s="88"/>
      <c r="I672" s="88"/>
      <c r="J672" s="39"/>
      <c r="S672" s="39"/>
    </row>
    <row r="673">
      <c r="G673" s="88"/>
      <c r="H673" s="88"/>
      <c r="I673" s="88"/>
      <c r="J673" s="39"/>
      <c r="S673" s="39"/>
    </row>
    <row r="674">
      <c r="G674" s="88"/>
      <c r="H674" s="88"/>
      <c r="I674" s="88"/>
      <c r="J674" s="39"/>
      <c r="S674" s="39"/>
    </row>
    <row r="675">
      <c r="G675" s="88"/>
      <c r="H675" s="88"/>
      <c r="I675" s="88"/>
      <c r="J675" s="39"/>
      <c r="S675" s="39"/>
    </row>
    <row r="676">
      <c r="G676" s="88"/>
      <c r="H676" s="88"/>
      <c r="I676" s="88"/>
      <c r="J676" s="39"/>
      <c r="S676" s="39"/>
    </row>
    <row r="677">
      <c r="G677" s="88"/>
      <c r="H677" s="88"/>
      <c r="I677" s="88"/>
      <c r="J677" s="39"/>
      <c r="S677" s="39"/>
    </row>
    <row r="678">
      <c r="G678" s="88"/>
      <c r="H678" s="88"/>
      <c r="I678" s="88"/>
      <c r="J678" s="39"/>
      <c r="S678" s="39"/>
    </row>
    <row r="679">
      <c r="G679" s="88"/>
      <c r="H679" s="88"/>
      <c r="I679" s="88"/>
      <c r="J679" s="39"/>
      <c r="S679" s="39"/>
    </row>
    <row r="680">
      <c r="G680" s="88"/>
      <c r="H680" s="88"/>
      <c r="I680" s="88"/>
      <c r="J680" s="39"/>
      <c r="S680" s="39"/>
    </row>
    <row r="681">
      <c r="G681" s="88"/>
      <c r="H681" s="88"/>
      <c r="I681" s="88"/>
      <c r="J681" s="39"/>
      <c r="S681" s="39"/>
    </row>
    <row r="682">
      <c r="G682" s="88"/>
      <c r="H682" s="88"/>
      <c r="I682" s="88"/>
      <c r="J682" s="39"/>
      <c r="S682" s="39"/>
    </row>
    <row r="683">
      <c r="G683" s="88"/>
      <c r="H683" s="88"/>
      <c r="I683" s="88"/>
      <c r="J683" s="39"/>
      <c r="S683" s="39"/>
    </row>
    <row r="684">
      <c r="G684" s="88"/>
      <c r="H684" s="88"/>
      <c r="I684" s="88"/>
      <c r="J684" s="39"/>
      <c r="S684" s="39"/>
    </row>
    <row r="685">
      <c r="G685" s="88"/>
      <c r="H685" s="88"/>
      <c r="I685" s="88"/>
      <c r="J685" s="39"/>
      <c r="S685" s="39"/>
    </row>
    <row r="686">
      <c r="G686" s="88"/>
      <c r="H686" s="88"/>
      <c r="I686" s="88"/>
      <c r="J686" s="39"/>
      <c r="S686" s="39"/>
    </row>
    <row r="687">
      <c r="G687" s="88"/>
      <c r="H687" s="88"/>
      <c r="I687" s="88"/>
      <c r="J687" s="39"/>
      <c r="S687" s="39"/>
    </row>
    <row r="688">
      <c r="G688" s="88"/>
      <c r="H688" s="88"/>
      <c r="I688" s="88"/>
      <c r="J688" s="39"/>
      <c r="S688" s="39"/>
    </row>
    <row r="689">
      <c r="G689" s="88"/>
      <c r="H689" s="88"/>
      <c r="I689" s="88"/>
      <c r="J689" s="39"/>
      <c r="S689" s="39"/>
    </row>
    <row r="690">
      <c r="G690" s="88"/>
      <c r="H690" s="88"/>
      <c r="I690" s="88"/>
      <c r="J690" s="39"/>
      <c r="S690" s="39"/>
    </row>
    <row r="691">
      <c r="G691" s="88"/>
      <c r="H691" s="88"/>
      <c r="I691" s="88"/>
      <c r="J691" s="39"/>
      <c r="S691" s="39"/>
    </row>
    <row r="692">
      <c r="G692" s="88"/>
      <c r="H692" s="88"/>
      <c r="I692" s="88"/>
      <c r="J692" s="39"/>
      <c r="S692" s="39"/>
    </row>
    <row r="693">
      <c r="G693" s="88"/>
      <c r="H693" s="88"/>
      <c r="I693" s="88"/>
      <c r="J693" s="39"/>
      <c r="S693" s="39"/>
    </row>
    <row r="694">
      <c r="G694" s="88"/>
      <c r="H694" s="88"/>
      <c r="I694" s="88"/>
      <c r="J694" s="39"/>
      <c r="S694" s="39"/>
    </row>
    <row r="695">
      <c r="G695" s="88"/>
      <c r="H695" s="88"/>
      <c r="I695" s="88"/>
      <c r="J695" s="39"/>
      <c r="S695" s="39"/>
    </row>
    <row r="696">
      <c r="G696" s="88"/>
      <c r="H696" s="88"/>
      <c r="I696" s="88"/>
      <c r="J696" s="39"/>
      <c r="S696" s="39"/>
    </row>
    <row r="697">
      <c r="G697" s="88"/>
      <c r="H697" s="88"/>
      <c r="I697" s="88"/>
      <c r="J697" s="39"/>
      <c r="S697" s="39"/>
    </row>
    <row r="698">
      <c r="G698" s="88"/>
      <c r="H698" s="88"/>
      <c r="I698" s="88"/>
      <c r="J698" s="39"/>
      <c r="S698" s="39"/>
    </row>
    <row r="699">
      <c r="G699" s="88"/>
      <c r="H699" s="88"/>
      <c r="I699" s="88"/>
      <c r="J699" s="39"/>
      <c r="S699" s="39"/>
    </row>
    <row r="700">
      <c r="G700" s="88"/>
      <c r="H700" s="88"/>
      <c r="I700" s="88"/>
      <c r="J700" s="39"/>
      <c r="S700" s="39"/>
    </row>
    <row r="701">
      <c r="G701" s="88"/>
      <c r="H701" s="88"/>
      <c r="I701" s="88"/>
      <c r="J701" s="39"/>
      <c r="S701" s="39"/>
    </row>
    <row r="702">
      <c r="G702" s="88"/>
      <c r="H702" s="88"/>
      <c r="I702" s="88"/>
      <c r="J702" s="39"/>
      <c r="S702" s="39"/>
    </row>
    <row r="703">
      <c r="G703" s="88"/>
      <c r="H703" s="88"/>
      <c r="I703" s="88"/>
      <c r="J703" s="39"/>
      <c r="S703" s="39"/>
    </row>
    <row r="704">
      <c r="G704" s="88"/>
      <c r="H704" s="88"/>
      <c r="I704" s="88"/>
      <c r="J704" s="39"/>
      <c r="S704" s="39"/>
    </row>
    <row r="705">
      <c r="G705" s="88"/>
      <c r="H705" s="88"/>
      <c r="I705" s="88"/>
      <c r="J705" s="39"/>
      <c r="S705" s="39"/>
    </row>
    <row r="706">
      <c r="G706" s="88"/>
      <c r="H706" s="88"/>
      <c r="I706" s="88"/>
      <c r="J706" s="39"/>
      <c r="S706" s="39"/>
    </row>
    <row r="707">
      <c r="G707" s="88"/>
      <c r="H707" s="88"/>
      <c r="I707" s="88"/>
      <c r="J707" s="39"/>
      <c r="S707" s="39"/>
    </row>
    <row r="708">
      <c r="G708" s="88"/>
      <c r="H708" s="88"/>
      <c r="I708" s="88"/>
      <c r="J708" s="39"/>
      <c r="S708" s="39"/>
    </row>
    <row r="709">
      <c r="G709" s="88"/>
      <c r="H709" s="88"/>
      <c r="I709" s="88"/>
      <c r="J709" s="39"/>
      <c r="S709" s="39"/>
    </row>
    <row r="710">
      <c r="G710" s="88"/>
      <c r="H710" s="88"/>
      <c r="I710" s="88"/>
      <c r="J710" s="39"/>
      <c r="S710" s="39"/>
    </row>
    <row r="711">
      <c r="G711" s="88"/>
      <c r="H711" s="88"/>
      <c r="I711" s="88"/>
      <c r="J711" s="39"/>
      <c r="S711" s="39"/>
    </row>
    <row r="712">
      <c r="G712" s="88"/>
      <c r="H712" s="88"/>
      <c r="I712" s="88"/>
      <c r="J712" s="39"/>
      <c r="S712" s="39"/>
    </row>
    <row r="713">
      <c r="G713" s="88"/>
      <c r="H713" s="88"/>
      <c r="I713" s="88"/>
      <c r="J713" s="39"/>
      <c r="S713" s="39"/>
    </row>
    <row r="714">
      <c r="G714" s="88"/>
      <c r="H714" s="88"/>
      <c r="I714" s="88"/>
      <c r="J714" s="39"/>
      <c r="S714" s="39"/>
    </row>
    <row r="715">
      <c r="G715" s="88"/>
      <c r="H715" s="88"/>
      <c r="I715" s="88"/>
      <c r="J715" s="39"/>
      <c r="S715" s="39"/>
    </row>
    <row r="716">
      <c r="G716" s="88"/>
      <c r="H716" s="88"/>
      <c r="I716" s="88"/>
      <c r="J716" s="39"/>
      <c r="S716" s="39"/>
    </row>
    <row r="717">
      <c r="G717" s="88"/>
      <c r="H717" s="88"/>
      <c r="I717" s="88"/>
      <c r="J717" s="39"/>
      <c r="S717" s="39"/>
    </row>
    <row r="718">
      <c r="G718" s="88"/>
      <c r="H718" s="88"/>
      <c r="I718" s="88"/>
      <c r="J718" s="39"/>
      <c r="S718" s="39"/>
    </row>
    <row r="719">
      <c r="G719" s="88"/>
      <c r="H719" s="88"/>
      <c r="I719" s="88"/>
      <c r="J719" s="39"/>
      <c r="S719" s="39"/>
    </row>
    <row r="720">
      <c r="G720" s="88"/>
      <c r="H720" s="88"/>
      <c r="I720" s="88"/>
      <c r="J720" s="39"/>
      <c r="S720" s="39"/>
    </row>
    <row r="721">
      <c r="G721" s="88"/>
      <c r="H721" s="88"/>
      <c r="I721" s="88"/>
      <c r="J721" s="39"/>
      <c r="S721" s="39"/>
    </row>
    <row r="722">
      <c r="G722" s="88"/>
      <c r="H722" s="88"/>
      <c r="I722" s="88"/>
      <c r="J722" s="39"/>
      <c r="S722" s="39"/>
    </row>
    <row r="723">
      <c r="G723" s="88"/>
      <c r="H723" s="88"/>
      <c r="I723" s="88"/>
      <c r="J723" s="39"/>
      <c r="S723" s="39"/>
    </row>
    <row r="724">
      <c r="G724" s="88"/>
      <c r="H724" s="88"/>
      <c r="I724" s="88"/>
      <c r="J724" s="39"/>
      <c r="S724" s="39"/>
    </row>
    <row r="725">
      <c r="G725" s="88"/>
      <c r="H725" s="88"/>
      <c r="I725" s="88"/>
      <c r="J725" s="39"/>
      <c r="S725" s="39"/>
    </row>
    <row r="726">
      <c r="G726" s="88"/>
      <c r="H726" s="88"/>
      <c r="I726" s="88"/>
      <c r="J726" s="39"/>
      <c r="S726" s="39"/>
    </row>
    <row r="727">
      <c r="G727" s="88"/>
      <c r="H727" s="88"/>
      <c r="I727" s="88"/>
      <c r="J727" s="39"/>
      <c r="S727" s="39"/>
    </row>
    <row r="728">
      <c r="G728" s="88"/>
      <c r="H728" s="88"/>
      <c r="I728" s="88"/>
      <c r="J728" s="39"/>
      <c r="S728" s="39"/>
    </row>
    <row r="729">
      <c r="G729" s="88"/>
      <c r="H729" s="88"/>
      <c r="I729" s="88"/>
      <c r="J729" s="39"/>
      <c r="S729" s="39"/>
    </row>
    <row r="730">
      <c r="G730" s="88"/>
      <c r="H730" s="88"/>
      <c r="I730" s="88"/>
      <c r="J730" s="39"/>
      <c r="S730" s="39"/>
    </row>
    <row r="731">
      <c r="G731" s="88"/>
      <c r="H731" s="88"/>
      <c r="I731" s="88"/>
      <c r="J731" s="39"/>
      <c r="S731" s="39"/>
    </row>
    <row r="732">
      <c r="G732" s="88"/>
      <c r="H732" s="88"/>
      <c r="I732" s="88"/>
      <c r="J732" s="39"/>
      <c r="S732" s="39"/>
    </row>
    <row r="733">
      <c r="G733" s="88"/>
      <c r="H733" s="88"/>
      <c r="I733" s="88"/>
      <c r="J733" s="39"/>
      <c r="S733" s="39"/>
    </row>
    <row r="734">
      <c r="G734" s="88"/>
      <c r="H734" s="88"/>
      <c r="I734" s="88"/>
      <c r="J734" s="39"/>
      <c r="S734" s="39"/>
    </row>
    <row r="735">
      <c r="G735" s="88"/>
      <c r="H735" s="88"/>
      <c r="I735" s="88"/>
      <c r="J735" s="39"/>
      <c r="S735" s="39"/>
    </row>
    <row r="736">
      <c r="G736" s="88"/>
      <c r="H736" s="88"/>
      <c r="I736" s="88"/>
      <c r="J736" s="39"/>
      <c r="S736" s="39"/>
    </row>
    <row r="737">
      <c r="G737" s="88"/>
      <c r="H737" s="88"/>
      <c r="I737" s="88"/>
      <c r="J737" s="39"/>
      <c r="S737" s="39"/>
    </row>
    <row r="738">
      <c r="G738" s="88"/>
      <c r="H738" s="88"/>
      <c r="I738" s="88"/>
      <c r="J738" s="39"/>
      <c r="S738" s="39"/>
    </row>
    <row r="739">
      <c r="G739" s="88"/>
      <c r="H739" s="88"/>
      <c r="I739" s="88"/>
      <c r="J739" s="39"/>
      <c r="S739" s="39"/>
    </row>
    <row r="740">
      <c r="G740" s="88"/>
      <c r="H740" s="88"/>
      <c r="I740" s="88"/>
      <c r="J740" s="39"/>
      <c r="S740" s="39"/>
    </row>
    <row r="741">
      <c r="G741" s="88"/>
      <c r="H741" s="88"/>
      <c r="I741" s="88"/>
      <c r="J741" s="39"/>
      <c r="S741" s="39"/>
    </row>
    <row r="742">
      <c r="G742" s="88"/>
      <c r="H742" s="88"/>
      <c r="I742" s="88"/>
      <c r="J742" s="39"/>
      <c r="S742" s="39"/>
    </row>
    <row r="743">
      <c r="G743" s="88"/>
      <c r="H743" s="88"/>
      <c r="I743" s="88"/>
      <c r="J743" s="39"/>
      <c r="S743" s="39"/>
    </row>
    <row r="744">
      <c r="G744" s="88"/>
      <c r="H744" s="88"/>
      <c r="I744" s="88"/>
      <c r="J744" s="39"/>
      <c r="S744" s="39"/>
    </row>
    <row r="745">
      <c r="G745" s="88"/>
      <c r="H745" s="88"/>
      <c r="I745" s="88"/>
      <c r="J745" s="39"/>
      <c r="S745" s="39"/>
    </row>
    <row r="746">
      <c r="G746" s="88"/>
      <c r="H746" s="88"/>
      <c r="I746" s="88"/>
      <c r="J746" s="39"/>
      <c r="S746" s="39"/>
    </row>
    <row r="747">
      <c r="G747" s="88"/>
      <c r="H747" s="88"/>
      <c r="I747" s="88"/>
      <c r="J747" s="39"/>
      <c r="S747" s="39"/>
    </row>
    <row r="748">
      <c r="G748" s="88"/>
      <c r="H748" s="88"/>
      <c r="I748" s="88"/>
      <c r="J748" s="39"/>
      <c r="S748" s="39"/>
    </row>
    <row r="749">
      <c r="G749" s="88"/>
      <c r="H749" s="88"/>
      <c r="I749" s="88"/>
      <c r="J749" s="39"/>
      <c r="S749" s="39"/>
    </row>
    <row r="750">
      <c r="G750" s="88"/>
      <c r="H750" s="88"/>
      <c r="I750" s="88"/>
      <c r="J750" s="39"/>
      <c r="S750" s="39"/>
    </row>
    <row r="751">
      <c r="G751" s="88"/>
      <c r="H751" s="88"/>
      <c r="I751" s="88"/>
      <c r="J751" s="39"/>
      <c r="S751" s="39"/>
    </row>
    <row r="752">
      <c r="G752" s="88"/>
      <c r="H752" s="88"/>
      <c r="I752" s="88"/>
      <c r="J752" s="39"/>
      <c r="S752" s="39"/>
    </row>
    <row r="753">
      <c r="G753" s="88"/>
      <c r="H753" s="88"/>
      <c r="I753" s="88"/>
      <c r="J753" s="39"/>
      <c r="S753" s="39"/>
    </row>
    <row r="754">
      <c r="G754" s="88"/>
      <c r="H754" s="88"/>
      <c r="I754" s="88"/>
      <c r="J754" s="39"/>
      <c r="S754" s="39"/>
    </row>
    <row r="755">
      <c r="G755" s="88"/>
      <c r="H755" s="88"/>
      <c r="I755" s="88"/>
      <c r="J755" s="39"/>
      <c r="S755" s="39"/>
    </row>
    <row r="756">
      <c r="G756" s="88"/>
      <c r="H756" s="88"/>
      <c r="I756" s="88"/>
      <c r="J756" s="39"/>
      <c r="S756" s="39"/>
    </row>
    <row r="757">
      <c r="G757" s="88"/>
      <c r="H757" s="88"/>
      <c r="I757" s="88"/>
      <c r="J757" s="39"/>
      <c r="S757" s="39"/>
    </row>
    <row r="758">
      <c r="G758" s="88"/>
      <c r="H758" s="88"/>
      <c r="I758" s="88"/>
      <c r="J758" s="39"/>
      <c r="S758" s="39"/>
    </row>
    <row r="759">
      <c r="G759" s="88"/>
      <c r="H759" s="88"/>
      <c r="I759" s="88"/>
      <c r="J759" s="39"/>
      <c r="S759" s="39"/>
    </row>
    <row r="760">
      <c r="G760" s="88"/>
      <c r="H760" s="88"/>
      <c r="I760" s="88"/>
      <c r="J760" s="39"/>
      <c r="S760" s="39"/>
    </row>
    <row r="761">
      <c r="G761" s="88"/>
      <c r="H761" s="88"/>
      <c r="I761" s="88"/>
      <c r="J761" s="39"/>
      <c r="S761" s="39"/>
    </row>
    <row r="762">
      <c r="G762" s="88"/>
      <c r="H762" s="88"/>
      <c r="I762" s="88"/>
      <c r="J762" s="39"/>
      <c r="S762" s="39"/>
    </row>
    <row r="763">
      <c r="G763" s="88"/>
      <c r="H763" s="88"/>
      <c r="I763" s="88"/>
      <c r="J763" s="39"/>
      <c r="S763" s="39"/>
    </row>
    <row r="764">
      <c r="G764" s="88"/>
      <c r="H764" s="88"/>
      <c r="I764" s="88"/>
      <c r="J764" s="39"/>
      <c r="S764" s="39"/>
    </row>
    <row r="765">
      <c r="G765" s="88"/>
      <c r="H765" s="88"/>
      <c r="I765" s="88"/>
      <c r="J765" s="39"/>
      <c r="S765" s="39"/>
    </row>
    <row r="766">
      <c r="G766" s="88"/>
      <c r="H766" s="88"/>
      <c r="I766" s="88"/>
      <c r="J766" s="39"/>
      <c r="S766" s="39"/>
    </row>
    <row r="767">
      <c r="G767" s="88"/>
      <c r="H767" s="88"/>
      <c r="I767" s="88"/>
      <c r="J767" s="39"/>
      <c r="S767" s="39"/>
    </row>
    <row r="768">
      <c r="G768" s="88"/>
      <c r="H768" s="88"/>
      <c r="I768" s="88"/>
      <c r="J768" s="39"/>
      <c r="S768" s="39"/>
    </row>
    <row r="769">
      <c r="G769" s="88"/>
      <c r="H769" s="88"/>
      <c r="I769" s="88"/>
      <c r="J769" s="39"/>
      <c r="S769" s="39"/>
    </row>
    <row r="770">
      <c r="G770" s="88"/>
      <c r="H770" s="88"/>
      <c r="I770" s="88"/>
      <c r="J770" s="39"/>
      <c r="S770" s="39"/>
    </row>
    <row r="771">
      <c r="G771" s="88"/>
      <c r="H771" s="88"/>
      <c r="I771" s="88"/>
      <c r="J771" s="39"/>
      <c r="S771" s="39"/>
    </row>
    <row r="772">
      <c r="G772" s="88"/>
      <c r="H772" s="88"/>
      <c r="I772" s="88"/>
      <c r="J772" s="39"/>
      <c r="S772" s="39"/>
    </row>
    <row r="773">
      <c r="G773" s="88"/>
      <c r="H773" s="88"/>
      <c r="I773" s="88"/>
      <c r="J773" s="39"/>
      <c r="S773" s="39"/>
    </row>
    <row r="774">
      <c r="G774" s="88"/>
      <c r="H774" s="88"/>
      <c r="I774" s="88"/>
      <c r="J774" s="39"/>
      <c r="S774" s="39"/>
    </row>
    <row r="775">
      <c r="G775" s="88"/>
      <c r="H775" s="88"/>
      <c r="I775" s="88"/>
      <c r="J775" s="39"/>
      <c r="S775" s="39"/>
    </row>
    <row r="776">
      <c r="G776" s="88"/>
      <c r="H776" s="88"/>
      <c r="I776" s="88"/>
      <c r="J776" s="39"/>
      <c r="S776" s="39"/>
    </row>
    <row r="777">
      <c r="G777" s="88"/>
      <c r="H777" s="88"/>
      <c r="I777" s="88"/>
      <c r="J777" s="39"/>
      <c r="S777" s="39"/>
    </row>
    <row r="778">
      <c r="G778" s="88"/>
      <c r="H778" s="88"/>
      <c r="I778" s="88"/>
      <c r="J778" s="39"/>
      <c r="S778" s="39"/>
    </row>
    <row r="779">
      <c r="G779" s="88"/>
      <c r="H779" s="88"/>
      <c r="I779" s="88"/>
      <c r="J779" s="39"/>
      <c r="S779" s="39"/>
    </row>
    <row r="780">
      <c r="G780" s="88"/>
      <c r="H780" s="88"/>
      <c r="I780" s="88"/>
      <c r="J780" s="39"/>
      <c r="S780" s="39"/>
    </row>
    <row r="781">
      <c r="G781" s="88"/>
      <c r="H781" s="88"/>
      <c r="I781" s="88"/>
      <c r="J781" s="39"/>
      <c r="S781" s="39"/>
    </row>
    <row r="782">
      <c r="G782" s="88"/>
      <c r="H782" s="88"/>
      <c r="I782" s="88"/>
      <c r="J782" s="39"/>
      <c r="S782" s="39"/>
    </row>
    <row r="783">
      <c r="G783" s="88"/>
      <c r="H783" s="88"/>
      <c r="I783" s="88"/>
      <c r="J783" s="39"/>
      <c r="S783" s="39"/>
    </row>
    <row r="784">
      <c r="G784" s="88"/>
      <c r="H784" s="88"/>
      <c r="I784" s="88"/>
      <c r="J784" s="39"/>
      <c r="S784" s="39"/>
    </row>
    <row r="785">
      <c r="G785" s="88"/>
      <c r="H785" s="88"/>
      <c r="I785" s="88"/>
      <c r="J785" s="39"/>
      <c r="S785" s="39"/>
    </row>
    <row r="786">
      <c r="G786" s="88"/>
      <c r="H786" s="88"/>
      <c r="I786" s="88"/>
      <c r="J786" s="39"/>
      <c r="S786" s="39"/>
    </row>
    <row r="787">
      <c r="G787" s="88"/>
      <c r="H787" s="88"/>
      <c r="I787" s="88"/>
      <c r="J787" s="39"/>
      <c r="S787" s="39"/>
    </row>
    <row r="788">
      <c r="G788" s="88"/>
      <c r="H788" s="88"/>
      <c r="I788" s="88"/>
      <c r="J788" s="39"/>
      <c r="S788" s="39"/>
    </row>
    <row r="789">
      <c r="G789" s="88"/>
      <c r="H789" s="88"/>
      <c r="I789" s="88"/>
      <c r="J789" s="39"/>
      <c r="S789" s="39"/>
    </row>
    <row r="790">
      <c r="G790" s="88"/>
      <c r="H790" s="88"/>
      <c r="I790" s="88"/>
      <c r="J790" s="39"/>
      <c r="S790" s="39"/>
    </row>
    <row r="791">
      <c r="G791" s="88"/>
      <c r="H791" s="88"/>
      <c r="I791" s="88"/>
      <c r="J791" s="39"/>
      <c r="S791" s="39"/>
    </row>
    <row r="792">
      <c r="G792" s="88"/>
      <c r="H792" s="88"/>
      <c r="I792" s="88"/>
      <c r="J792" s="39"/>
      <c r="S792" s="39"/>
    </row>
    <row r="793">
      <c r="G793" s="88"/>
      <c r="H793" s="88"/>
      <c r="I793" s="88"/>
      <c r="J793" s="39"/>
      <c r="S793" s="39"/>
    </row>
    <row r="794">
      <c r="G794" s="88"/>
      <c r="H794" s="88"/>
      <c r="I794" s="88"/>
      <c r="J794" s="39"/>
      <c r="S794" s="39"/>
    </row>
    <row r="795">
      <c r="G795" s="88"/>
      <c r="H795" s="88"/>
      <c r="I795" s="88"/>
      <c r="J795" s="39"/>
      <c r="S795" s="39"/>
    </row>
    <row r="796">
      <c r="G796" s="88"/>
      <c r="H796" s="88"/>
      <c r="I796" s="88"/>
      <c r="J796" s="39"/>
      <c r="S796" s="39"/>
    </row>
    <row r="797">
      <c r="G797" s="88"/>
      <c r="H797" s="88"/>
      <c r="I797" s="88"/>
      <c r="J797" s="39"/>
      <c r="S797" s="39"/>
    </row>
    <row r="798">
      <c r="G798" s="88"/>
      <c r="H798" s="88"/>
      <c r="I798" s="88"/>
      <c r="J798" s="39"/>
      <c r="S798" s="39"/>
    </row>
    <row r="799">
      <c r="G799" s="88"/>
      <c r="H799" s="88"/>
      <c r="I799" s="88"/>
      <c r="J799" s="39"/>
      <c r="S799" s="39"/>
    </row>
    <row r="800">
      <c r="G800" s="88"/>
      <c r="H800" s="88"/>
      <c r="I800" s="88"/>
      <c r="J800" s="39"/>
      <c r="S800" s="39"/>
    </row>
    <row r="801">
      <c r="G801" s="88"/>
      <c r="H801" s="88"/>
      <c r="I801" s="88"/>
      <c r="J801" s="39"/>
      <c r="S801" s="39"/>
    </row>
    <row r="802">
      <c r="G802" s="88"/>
      <c r="H802" s="88"/>
      <c r="I802" s="88"/>
      <c r="J802" s="39"/>
      <c r="S802" s="39"/>
    </row>
    <row r="803">
      <c r="G803" s="88"/>
      <c r="H803" s="88"/>
      <c r="I803" s="88"/>
      <c r="J803" s="39"/>
      <c r="S803" s="39"/>
    </row>
    <row r="804">
      <c r="G804" s="88"/>
      <c r="H804" s="88"/>
      <c r="I804" s="88"/>
      <c r="J804" s="39"/>
      <c r="S804" s="39"/>
    </row>
    <row r="805">
      <c r="G805" s="88"/>
      <c r="H805" s="88"/>
      <c r="I805" s="88"/>
      <c r="J805" s="39"/>
      <c r="S805" s="39"/>
    </row>
    <row r="806">
      <c r="G806" s="88"/>
      <c r="H806" s="88"/>
      <c r="I806" s="88"/>
      <c r="J806" s="39"/>
      <c r="S806" s="39"/>
    </row>
    <row r="807">
      <c r="G807" s="88"/>
      <c r="H807" s="88"/>
      <c r="I807" s="88"/>
      <c r="J807" s="39"/>
      <c r="S807" s="39"/>
    </row>
    <row r="808">
      <c r="G808" s="88"/>
      <c r="H808" s="88"/>
      <c r="I808" s="88"/>
      <c r="J808" s="39"/>
      <c r="S808" s="39"/>
    </row>
    <row r="809">
      <c r="G809" s="88"/>
      <c r="H809" s="88"/>
      <c r="I809" s="88"/>
      <c r="J809" s="39"/>
      <c r="S809" s="39"/>
    </row>
    <row r="810">
      <c r="G810" s="88"/>
      <c r="H810" s="88"/>
      <c r="I810" s="88"/>
      <c r="J810" s="39"/>
      <c r="S810" s="39"/>
    </row>
    <row r="811">
      <c r="G811" s="88"/>
      <c r="H811" s="88"/>
      <c r="I811" s="88"/>
      <c r="J811" s="39"/>
      <c r="S811" s="39"/>
    </row>
    <row r="812">
      <c r="G812" s="88"/>
      <c r="H812" s="88"/>
      <c r="I812" s="88"/>
      <c r="J812" s="39"/>
      <c r="S812" s="39"/>
    </row>
    <row r="813">
      <c r="G813" s="88"/>
      <c r="H813" s="88"/>
      <c r="I813" s="88"/>
      <c r="J813" s="39"/>
      <c r="S813" s="39"/>
    </row>
    <row r="814">
      <c r="G814" s="88"/>
      <c r="H814" s="88"/>
      <c r="I814" s="88"/>
      <c r="J814" s="39"/>
      <c r="S814" s="39"/>
    </row>
    <row r="815">
      <c r="G815" s="88"/>
      <c r="H815" s="88"/>
      <c r="I815" s="88"/>
      <c r="J815" s="39"/>
      <c r="S815" s="39"/>
    </row>
    <row r="816">
      <c r="G816" s="88"/>
      <c r="H816" s="88"/>
      <c r="I816" s="88"/>
      <c r="J816" s="39"/>
      <c r="S816" s="39"/>
    </row>
    <row r="817">
      <c r="G817" s="88"/>
      <c r="H817" s="88"/>
      <c r="I817" s="88"/>
      <c r="J817" s="39"/>
      <c r="S817" s="39"/>
    </row>
    <row r="818">
      <c r="G818" s="88"/>
      <c r="H818" s="88"/>
      <c r="I818" s="88"/>
      <c r="J818" s="39"/>
      <c r="S818" s="39"/>
    </row>
    <row r="819">
      <c r="G819" s="88"/>
      <c r="H819" s="88"/>
      <c r="I819" s="88"/>
      <c r="J819" s="39"/>
      <c r="S819" s="39"/>
    </row>
    <row r="820">
      <c r="G820" s="88"/>
      <c r="H820" s="88"/>
      <c r="I820" s="88"/>
      <c r="J820" s="39"/>
      <c r="S820" s="39"/>
    </row>
    <row r="821">
      <c r="G821" s="88"/>
      <c r="H821" s="88"/>
      <c r="I821" s="88"/>
      <c r="J821" s="39"/>
      <c r="S821" s="39"/>
    </row>
    <row r="822">
      <c r="G822" s="88"/>
      <c r="H822" s="88"/>
      <c r="I822" s="88"/>
      <c r="J822" s="39"/>
      <c r="S822" s="39"/>
    </row>
    <row r="823">
      <c r="G823" s="88"/>
      <c r="H823" s="88"/>
      <c r="I823" s="88"/>
      <c r="J823" s="39"/>
      <c r="S823" s="39"/>
    </row>
    <row r="824">
      <c r="G824" s="88"/>
      <c r="H824" s="88"/>
      <c r="I824" s="88"/>
      <c r="J824" s="39"/>
      <c r="S824" s="39"/>
    </row>
    <row r="825">
      <c r="G825" s="88"/>
      <c r="H825" s="88"/>
      <c r="I825" s="88"/>
      <c r="J825" s="39"/>
      <c r="S825" s="39"/>
    </row>
    <row r="826">
      <c r="G826" s="88"/>
      <c r="H826" s="88"/>
      <c r="I826" s="88"/>
      <c r="J826" s="39"/>
      <c r="S826" s="39"/>
    </row>
    <row r="827">
      <c r="G827" s="88"/>
      <c r="H827" s="88"/>
      <c r="I827" s="88"/>
      <c r="J827" s="39"/>
      <c r="S827" s="39"/>
    </row>
    <row r="828">
      <c r="G828" s="88"/>
      <c r="H828" s="88"/>
      <c r="I828" s="88"/>
      <c r="J828" s="39"/>
      <c r="S828" s="39"/>
    </row>
    <row r="829">
      <c r="G829" s="88"/>
      <c r="H829" s="88"/>
      <c r="I829" s="88"/>
      <c r="J829" s="39"/>
      <c r="S829" s="39"/>
    </row>
    <row r="830">
      <c r="G830" s="88"/>
      <c r="H830" s="88"/>
      <c r="I830" s="88"/>
      <c r="J830" s="39"/>
      <c r="S830" s="39"/>
    </row>
    <row r="831">
      <c r="G831" s="88"/>
      <c r="H831" s="88"/>
      <c r="I831" s="88"/>
      <c r="J831" s="39"/>
      <c r="S831" s="39"/>
    </row>
    <row r="832">
      <c r="G832" s="88"/>
      <c r="H832" s="88"/>
      <c r="I832" s="88"/>
      <c r="J832" s="39"/>
      <c r="S832" s="39"/>
    </row>
    <row r="833">
      <c r="G833" s="88"/>
      <c r="H833" s="88"/>
      <c r="I833" s="88"/>
      <c r="J833" s="39"/>
      <c r="S833" s="39"/>
    </row>
    <row r="834">
      <c r="G834" s="88"/>
      <c r="H834" s="88"/>
      <c r="I834" s="88"/>
      <c r="J834" s="39"/>
      <c r="S834" s="39"/>
    </row>
    <row r="835">
      <c r="G835" s="88"/>
      <c r="H835" s="88"/>
      <c r="I835" s="88"/>
      <c r="J835" s="39"/>
      <c r="S835" s="39"/>
    </row>
    <row r="836">
      <c r="G836" s="88"/>
      <c r="H836" s="88"/>
      <c r="I836" s="88"/>
      <c r="J836" s="39"/>
      <c r="S836" s="39"/>
    </row>
    <row r="837">
      <c r="G837" s="88"/>
      <c r="H837" s="88"/>
      <c r="I837" s="88"/>
      <c r="J837" s="39"/>
      <c r="S837" s="39"/>
    </row>
    <row r="838">
      <c r="G838" s="88"/>
      <c r="H838" s="88"/>
      <c r="I838" s="88"/>
      <c r="J838" s="39"/>
      <c r="S838" s="39"/>
    </row>
    <row r="839">
      <c r="G839" s="88"/>
      <c r="H839" s="88"/>
      <c r="I839" s="88"/>
      <c r="J839" s="39"/>
      <c r="S839" s="39"/>
    </row>
    <row r="840">
      <c r="G840" s="88"/>
      <c r="H840" s="88"/>
      <c r="I840" s="88"/>
      <c r="J840" s="39"/>
      <c r="S840" s="39"/>
    </row>
    <row r="841">
      <c r="G841" s="88"/>
      <c r="H841" s="88"/>
      <c r="I841" s="88"/>
      <c r="J841" s="39"/>
      <c r="S841" s="39"/>
    </row>
    <row r="842">
      <c r="G842" s="88"/>
      <c r="H842" s="88"/>
      <c r="I842" s="88"/>
      <c r="J842" s="39"/>
      <c r="S842" s="39"/>
    </row>
    <row r="843">
      <c r="G843" s="88"/>
      <c r="H843" s="88"/>
      <c r="I843" s="88"/>
      <c r="J843" s="39"/>
      <c r="S843" s="39"/>
    </row>
    <row r="844">
      <c r="G844" s="88"/>
      <c r="H844" s="88"/>
      <c r="I844" s="88"/>
      <c r="J844" s="39"/>
      <c r="S844" s="39"/>
    </row>
    <row r="845">
      <c r="G845" s="88"/>
      <c r="H845" s="88"/>
      <c r="I845" s="88"/>
      <c r="J845" s="39"/>
      <c r="S845" s="39"/>
    </row>
    <row r="846">
      <c r="G846" s="88"/>
      <c r="H846" s="88"/>
      <c r="I846" s="88"/>
      <c r="J846" s="39"/>
      <c r="S846" s="39"/>
    </row>
    <row r="847">
      <c r="G847" s="88"/>
      <c r="H847" s="88"/>
      <c r="I847" s="88"/>
      <c r="J847" s="39"/>
      <c r="S847" s="39"/>
    </row>
    <row r="848">
      <c r="G848" s="88"/>
      <c r="H848" s="88"/>
      <c r="I848" s="88"/>
      <c r="J848" s="39"/>
      <c r="S848" s="39"/>
    </row>
    <row r="849">
      <c r="G849" s="88"/>
      <c r="H849" s="88"/>
      <c r="I849" s="88"/>
      <c r="J849" s="39"/>
      <c r="S849" s="39"/>
    </row>
    <row r="850">
      <c r="G850" s="88"/>
      <c r="H850" s="88"/>
      <c r="I850" s="88"/>
      <c r="J850" s="39"/>
      <c r="S850" s="39"/>
    </row>
    <row r="851">
      <c r="G851" s="88"/>
      <c r="H851" s="88"/>
      <c r="I851" s="88"/>
      <c r="J851" s="39"/>
      <c r="S851" s="39"/>
    </row>
    <row r="852">
      <c r="G852" s="88"/>
      <c r="H852" s="88"/>
      <c r="I852" s="88"/>
      <c r="J852" s="39"/>
      <c r="S852" s="39"/>
    </row>
    <row r="853">
      <c r="G853" s="88"/>
      <c r="H853" s="88"/>
      <c r="I853" s="88"/>
      <c r="J853" s="39"/>
      <c r="S853" s="39"/>
    </row>
    <row r="854">
      <c r="G854" s="88"/>
      <c r="H854" s="88"/>
      <c r="I854" s="88"/>
      <c r="J854" s="39"/>
      <c r="S854" s="39"/>
    </row>
    <row r="855">
      <c r="G855" s="88"/>
      <c r="H855" s="88"/>
      <c r="I855" s="88"/>
      <c r="J855" s="39"/>
      <c r="S855" s="39"/>
    </row>
    <row r="856">
      <c r="G856" s="88"/>
      <c r="H856" s="88"/>
      <c r="I856" s="88"/>
      <c r="J856" s="39"/>
      <c r="S856" s="39"/>
    </row>
    <row r="857">
      <c r="G857" s="88"/>
      <c r="H857" s="88"/>
      <c r="I857" s="88"/>
      <c r="J857" s="39"/>
      <c r="S857" s="39"/>
    </row>
    <row r="858">
      <c r="G858" s="88"/>
      <c r="H858" s="88"/>
      <c r="I858" s="88"/>
      <c r="J858" s="39"/>
      <c r="S858" s="39"/>
    </row>
    <row r="859">
      <c r="G859" s="88"/>
      <c r="H859" s="88"/>
      <c r="I859" s="88"/>
      <c r="J859" s="39"/>
      <c r="S859" s="39"/>
    </row>
    <row r="860">
      <c r="G860" s="88"/>
      <c r="H860" s="88"/>
      <c r="I860" s="88"/>
      <c r="J860" s="39"/>
      <c r="S860" s="39"/>
    </row>
    <row r="861">
      <c r="G861" s="88"/>
      <c r="H861" s="88"/>
      <c r="I861" s="88"/>
      <c r="J861" s="39"/>
      <c r="S861" s="39"/>
    </row>
    <row r="862">
      <c r="G862" s="88"/>
      <c r="H862" s="88"/>
      <c r="I862" s="88"/>
      <c r="J862" s="39"/>
      <c r="S862" s="39"/>
    </row>
    <row r="863">
      <c r="G863" s="88"/>
      <c r="H863" s="88"/>
      <c r="I863" s="88"/>
      <c r="J863" s="39"/>
      <c r="S863" s="39"/>
    </row>
    <row r="864">
      <c r="G864" s="88"/>
      <c r="H864" s="88"/>
      <c r="I864" s="88"/>
      <c r="J864" s="39"/>
      <c r="S864" s="39"/>
    </row>
    <row r="865">
      <c r="G865" s="88"/>
      <c r="H865" s="88"/>
      <c r="I865" s="88"/>
      <c r="J865" s="39"/>
      <c r="S865" s="39"/>
    </row>
    <row r="866">
      <c r="G866" s="88"/>
      <c r="H866" s="88"/>
      <c r="I866" s="88"/>
      <c r="J866" s="39"/>
      <c r="S866" s="39"/>
    </row>
    <row r="867">
      <c r="G867" s="88"/>
      <c r="H867" s="88"/>
      <c r="I867" s="88"/>
      <c r="J867" s="39"/>
      <c r="S867" s="39"/>
    </row>
    <row r="868">
      <c r="G868" s="88"/>
      <c r="H868" s="88"/>
      <c r="I868" s="88"/>
      <c r="J868" s="39"/>
      <c r="S868" s="39"/>
    </row>
    <row r="869">
      <c r="G869" s="88"/>
      <c r="H869" s="88"/>
      <c r="I869" s="88"/>
      <c r="J869" s="39"/>
      <c r="S869" s="39"/>
    </row>
    <row r="870">
      <c r="G870" s="88"/>
      <c r="H870" s="88"/>
      <c r="I870" s="88"/>
      <c r="J870" s="39"/>
      <c r="S870" s="39"/>
    </row>
    <row r="871">
      <c r="G871" s="88"/>
      <c r="H871" s="88"/>
      <c r="I871" s="88"/>
      <c r="J871" s="39"/>
      <c r="S871" s="39"/>
    </row>
    <row r="872">
      <c r="G872" s="88"/>
      <c r="H872" s="88"/>
      <c r="I872" s="88"/>
      <c r="J872" s="39"/>
      <c r="S872" s="39"/>
    </row>
    <row r="873">
      <c r="G873" s="88"/>
      <c r="H873" s="88"/>
      <c r="I873" s="88"/>
      <c r="J873" s="39"/>
      <c r="S873" s="39"/>
    </row>
    <row r="874">
      <c r="G874" s="88"/>
      <c r="H874" s="88"/>
      <c r="I874" s="88"/>
      <c r="J874" s="39"/>
      <c r="S874" s="39"/>
    </row>
    <row r="875">
      <c r="G875" s="88"/>
      <c r="H875" s="88"/>
      <c r="I875" s="88"/>
      <c r="J875" s="39"/>
      <c r="S875" s="39"/>
    </row>
    <row r="876">
      <c r="G876" s="88"/>
      <c r="H876" s="88"/>
      <c r="I876" s="88"/>
      <c r="J876" s="39"/>
      <c r="S876" s="39"/>
    </row>
    <row r="877">
      <c r="G877" s="88"/>
      <c r="H877" s="88"/>
      <c r="I877" s="88"/>
      <c r="J877" s="39"/>
      <c r="S877" s="39"/>
    </row>
    <row r="878">
      <c r="G878" s="88"/>
      <c r="H878" s="88"/>
      <c r="I878" s="88"/>
      <c r="J878" s="39"/>
      <c r="S878" s="39"/>
    </row>
    <row r="879">
      <c r="G879" s="88"/>
      <c r="H879" s="88"/>
      <c r="I879" s="88"/>
      <c r="J879" s="39"/>
      <c r="S879" s="39"/>
    </row>
    <row r="880">
      <c r="G880" s="88"/>
      <c r="H880" s="88"/>
      <c r="I880" s="88"/>
      <c r="J880" s="39"/>
      <c r="S880" s="39"/>
    </row>
    <row r="881">
      <c r="G881" s="88"/>
      <c r="H881" s="88"/>
      <c r="I881" s="88"/>
      <c r="J881" s="39"/>
      <c r="S881" s="39"/>
    </row>
    <row r="882">
      <c r="G882" s="88"/>
      <c r="H882" s="88"/>
      <c r="I882" s="88"/>
      <c r="J882" s="39"/>
      <c r="S882" s="39"/>
    </row>
    <row r="883">
      <c r="G883" s="88"/>
      <c r="H883" s="88"/>
      <c r="I883" s="88"/>
      <c r="J883" s="39"/>
      <c r="S883" s="39"/>
    </row>
    <row r="884">
      <c r="G884" s="88"/>
      <c r="H884" s="88"/>
      <c r="I884" s="88"/>
      <c r="J884" s="39"/>
      <c r="S884" s="39"/>
    </row>
    <row r="885">
      <c r="G885" s="88"/>
      <c r="H885" s="88"/>
      <c r="I885" s="88"/>
      <c r="J885" s="39"/>
      <c r="S885" s="39"/>
    </row>
    <row r="886">
      <c r="G886" s="88"/>
      <c r="H886" s="88"/>
      <c r="I886" s="88"/>
      <c r="J886" s="39"/>
      <c r="S886" s="39"/>
    </row>
    <row r="887">
      <c r="G887" s="88"/>
      <c r="H887" s="88"/>
      <c r="I887" s="88"/>
      <c r="J887" s="39"/>
      <c r="S887" s="39"/>
    </row>
    <row r="888">
      <c r="G888" s="88"/>
      <c r="H888" s="88"/>
      <c r="I888" s="88"/>
      <c r="J888" s="39"/>
      <c r="S888" s="39"/>
    </row>
    <row r="889">
      <c r="G889" s="88"/>
      <c r="H889" s="88"/>
      <c r="I889" s="88"/>
      <c r="J889" s="39"/>
      <c r="S889" s="39"/>
    </row>
    <row r="890">
      <c r="G890" s="88"/>
      <c r="H890" s="88"/>
      <c r="I890" s="88"/>
      <c r="J890" s="39"/>
      <c r="S890" s="39"/>
    </row>
    <row r="891">
      <c r="G891" s="88"/>
      <c r="H891" s="88"/>
      <c r="I891" s="88"/>
      <c r="J891" s="39"/>
      <c r="S891" s="39"/>
    </row>
    <row r="892">
      <c r="G892" s="88"/>
      <c r="H892" s="88"/>
      <c r="I892" s="88"/>
      <c r="J892" s="39"/>
      <c r="S892" s="39"/>
    </row>
    <row r="893">
      <c r="G893" s="88"/>
      <c r="H893" s="88"/>
      <c r="I893" s="88"/>
      <c r="J893" s="39"/>
      <c r="S893" s="39"/>
    </row>
    <row r="894">
      <c r="G894" s="88"/>
      <c r="H894" s="88"/>
      <c r="I894" s="88"/>
      <c r="J894" s="39"/>
      <c r="S894" s="39"/>
    </row>
    <row r="895">
      <c r="G895" s="88"/>
      <c r="H895" s="88"/>
      <c r="I895" s="88"/>
      <c r="J895" s="39"/>
      <c r="S895" s="39"/>
    </row>
    <row r="896">
      <c r="G896" s="88"/>
      <c r="H896" s="88"/>
      <c r="I896" s="88"/>
      <c r="J896" s="39"/>
      <c r="S896" s="39"/>
    </row>
    <row r="897">
      <c r="G897" s="88"/>
      <c r="H897" s="88"/>
      <c r="I897" s="88"/>
      <c r="J897" s="39"/>
      <c r="S897" s="39"/>
    </row>
    <row r="898">
      <c r="G898" s="88"/>
      <c r="H898" s="88"/>
      <c r="I898" s="88"/>
      <c r="J898" s="39"/>
      <c r="S898" s="39"/>
    </row>
    <row r="899">
      <c r="G899" s="88"/>
      <c r="H899" s="88"/>
      <c r="I899" s="88"/>
      <c r="J899" s="39"/>
      <c r="S899" s="39"/>
    </row>
    <row r="900">
      <c r="G900" s="88"/>
      <c r="H900" s="88"/>
      <c r="I900" s="88"/>
      <c r="J900" s="39"/>
      <c r="S900" s="39"/>
    </row>
    <row r="901">
      <c r="G901" s="88"/>
      <c r="H901" s="88"/>
      <c r="I901" s="88"/>
      <c r="J901" s="39"/>
      <c r="S901" s="39"/>
    </row>
    <row r="902">
      <c r="G902" s="88"/>
      <c r="H902" s="88"/>
      <c r="I902" s="88"/>
      <c r="J902" s="39"/>
      <c r="S902" s="39"/>
    </row>
    <row r="903">
      <c r="G903" s="88"/>
      <c r="H903" s="88"/>
      <c r="I903" s="88"/>
      <c r="J903" s="39"/>
      <c r="S903" s="39"/>
    </row>
    <row r="904">
      <c r="G904" s="88"/>
      <c r="H904" s="88"/>
      <c r="I904" s="88"/>
      <c r="J904" s="39"/>
      <c r="S904" s="39"/>
    </row>
    <row r="905">
      <c r="G905" s="88"/>
      <c r="H905" s="88"/>
      <c r="I905" s="88"/>
      <c r="J905" s="39"/>
      <c r="S905" s="39"/>
    </row>
    <row r="906">
      <c r="G906" s="88"/>
      <c r="H906" s="88"/>
      <c r="I906" s="88"/>
      <c r="J906" s="39"/>
      <c r="S906" s="39"/>
    </row>
    <row r="907">
      <c r="G907" s="88"/>
      <c r="H907" s="88"/>
      <c r="I907" s="88"/>
      <c r="J907" s="39"/>
      <c r="S907" s="39"/>
    </row>
    <row r="908">
      <c r="G908" s="88"/>
      <c r="H908" s="88"/>
      <c r="I908" s="88"/>
      <c r="J908" s="39"/>
      <c r="S908" s="39"/>
    </row>
    <row r="909">
      <c r="G909" s="88"/>
      <c r="H909" s="88"/>
      <c r="I909" s="88"/>
      <c r="J909" s="39"/>
      <c r="S909" s="39"/>
    </row>
    <row r="910">
      <c r="G910" s="88"/>
      <c r="H910" s="88"/>
      <c r="I910" s="88"/>
      <c r="J910" s="39"/>
      <c r="S910" s="39"/>
    </row>
    <row r="911">
      <c r="G911" s="88"/>
      <c r="H911" s="88"/>
      <c r="I911" s="88"/>
      <c r="J911" s="39"/>
      <c r="S911" s="39"/>
    </row>
    <row r="912">
      <c r="G912" s="88"/>
      <c r="H912" s="88"/>
      <c r="I912" s="88"/>
      <c r="J912" s="39"/>
      <c r="S912" s="39"/>
    </row>
    <row r="913">
      <c r="G913" s="88"/>
      <c r="H913" s="88"/>
      <c r="I913" s="88"/>
      <c r="J913" s="39"/>
      <c r="S913" s="39"/>
    </row>
    <row r="914">
      <c r="G914" s="88"/>
      <c r="H914" s="88"/>
      <c r="I914" s="88"/>
      <c r="J914" s="39"/>
      <c r="S914" s="39"/>
    </row>
    <row r="915">
      <c r="G915" s="88"/>
      <c r="H915" s="88"/>
      <c r="I915" s="88"/>
      <c r="J915" s="39"/>
      <c r="S915" s="39"/>
    </row>
    <row r="916">
      <c r="G916" s="88"/>
      <c r="H916" s="88"/>
      <c r="I916" s="88"/>
      <c r="J916" s="39"/>
      <c r="S916" s="39"/>
    </row>
    <row r="917">
      <c r="G917" s="88"/>
      <c r="H917" s="88"/>
      <c r="I917" s="88"/>
      <c r="J917" s="39"/>
      <c r="S917" s="39"/>
    </row>
    <row r="918">
      <c r="G918" s="88"/>
      <c r="H918" s="88"/>
      <c r="I918" s="88"/>
      <c r="J918" s="39"/>
      <c r="S918" s="39"/>
    </row>
    <row r="919">
      <c r="G919" s="88"/>
      <c r="H919" s="88"/>
      <c r="I919" s="88"/>
      <c r="J919" s="39"/>
      <c r="S919" s="39"/>
    </row>
    <row r="920">
      <c r="G920" s="88"/>
      <c r="H920" s="88"/>
      <c r="I920" s="88"/>
      <c r="J920" s="39"/>
      <c r="S920" s="39"/>
    </row>
    <row r="921">
      <c r="G921" s="88"/>
      <c r="H921" s="88"/>
      <c r="I921" s="88"/>
      <c r="J921" s="39"/>
      <c r="S921" s="39"/>
    </row>
    <row r="922">
      <c r="G922" s="88"/>
      <c r="H922" s="88"/>
      <c r="I922" s="88"/>
      <c r="J922" s="39"/>
      <c r="S922" s="39"/>
    </row>
    <row r="923">
      <c r="G923" s="88"/>
      <c r="H923" s="88"/>
      <c r="I923" s="88"/>
      <c r="J923" s="39"/>
      <c r="S923" s="39"/>
    </row>
    <row r="924">
      <c r="G924" s="88"/>
      <c r="H924" s="88"/>
      <c r="I924" s="88"/>
      <c r="J924" s="39"/>
      <c r="S924" s="39"/>
    </row>
    <row r="925">
      <c r="G925" s="88"/>
      <c r="H925" s="88"/>
      <c r="I925" s="88"/>
      <c r="J925" s="39"/>
      <c r="S925" s="39"/>
    </row>
    <row r="926">
      <c r="G926" s="88"/>
      <c r="H926" s="88"/>
      <c r="I926" s="88"/>
      <c r="J926" s="39"/>
      <c r="S926" s="39"/>
    </row>
    <row r="927">
      <c r="G927" s="88"/>
      <c r="H927" s="88"/>
      <c r="I927" s="88"/>
      <c r="J927" s="39"/>
      <c r="S927" s="39"/>
    </row>
    <row r="928">
      <c r="G928" s="88"/>
      <c r="H928" s="88"/>
      <c r="I928" s="88"/>
      <c r="J928" s="39"/>
      <c r="S928" s="39"/>
    </row>
    <row r="929">
      <c r="G929" s="88"/>
      <c r="H929" s="88"/>
      <c r="I929" s="88"/>
      <c r="J929" s="39"/>
      <c r="S929" s="39"/>
    </row>
    <row r="930">
      <c r="G930" s="88"/>
      <c r="H930" s="88"/>
      <c r="I930" s="88"/>
      <c r="J930" s="39"/>
      <c r="S930" s="39"/>
    </row>
    <row r="931">
      <c r="G931" s="88"/>
      <c r="H931" s="88"/>
      <c r="I931" s="88"/>
      <c r="J931" s="39"/>
      <c r="S931" s="39"/>
    </row>
    <row r="932">
      <c r="G932" s="88"/>
      <c r="H932" s="88"/>
      <c r="I932" s="88"/>
      <c r="J932" s="39"/>
      <c r="S932" s="39"/>
    </row>
    <row r="933">
      <c r="G933" s="88"/>
      <c r="H933" s="88"/>
      <c r="I933" s="88"/>
      <c r="J933" s="39"/>
      <c r="S933" s="39"/>
    </row>
    <row r="934">
      <c r="G934" s="88"/>
      <c r="H934" s="88"/>
      <c r="I934" s="88"/>
      <c r="J934" s="39"/>
      <c r="S934" s="39"/>
    </row>
    <row r="935">
      <c r="G935" s="88"/>
      <c r="H935" s="88"/>
      <c r="I935" s="88"/>
      <c r="J935" s="39"/>
      <c r="S935" s="39"/>
    </row>
    <row r="936">
      <c r="G936" s="88"/>
      <c r="H936" s="88"/>
      <c r="I936" s="88"/>
      <c r="J936" s="39"/>
      <c r="S936" s="39"/>
    </row>
    <row r="937">
      <c r="G937" s="88"/>
      <c r="H937" s="88"/>
      <c r="I937" s="88"/>
      <c r="J937" s="39"/>
      <c r="S937" s="39"/>
    </row>
    <row r="938">
      <c r="G938" s="88"/>
      <c r="H938" s="88"/>
      <c r="I938" s="88"/>
      <c r="J938" s="39"/>
      <c r="S938" s="39"/>
    </row>
    <row r="939">
      <c r="G939" s="88"/>
      <c r="H939" s="88"/>
      <c r="I939" s="88"/>
      <c r="J939" s="39"/>
      <c r="S939" s="39"/>
    </row>
    <row r="940">
      <c r="G940" s="88"/>
      <c r="H940" s="88"/>
      <c r="I940" s="88"/>
      <c r="J940" s="39"/>
      <c r="S940" s="39"/>
    </row>
    <row r="941">
      <c r="G941" s="88"/>
      <c r="H941" s="88"/>
      <c r="I941" s="88"/>
      <c r="J941" s="39"/>
      <c r="S941" s="39"/>
    </row>
    <row r="942">
      <c r="G942" s="88"/>
      <c r="H942" s="88"/>
      <c r="I942" s="88"/>
      <c r="J942" s="39"/>
      <c r="S942" s="39"/>
    </row>
    <row r="943">
      <c r="G943" s="88"/>
      <c r="H943" s="88"/>
      <c r="I943" s="88"/>
      <c r="J943" s="39"/>
      <c r="S943" s="39"/>
    </row>
    <row r="944">
      <c r="G944" s="88"/>
      <c r="H944" s="88"/>
      <c r="I944" s="88"/>
      <c r="J944" s="39"/>
      <c r="S944" s="39"/>
    </row>
    <row r="945">
      <c r="G945" s="88"/>
      <c r="H945" s="88"/>
      <c r="I945" s="88"/>
      <c r="J945" s="39"/>
      <c r="S945" s="39"/>
    </row>
    <row r="946">
      <c r="G946" s="88"/>
      <c r="H946" s="88"/>
      <c r="I946" s="88"/>
      <c r="J946" s="39"/>
      <c r="S946" s="39"/>
    </row>
    <row r="947">
      <c r="G947" s="88"/>
      <c r="H947" s="88"/>
      <c r="I947" s="88"/>
      <c r="J947" s="39"/>
      <c r="S947" s="39"/>
    </row>
    <row r="948">
      <c r="G948" s="88"/>
      <c r="H948" s="88"/>
      <c r="I948" s="88"/>
      <c r="J948" s="39"/>
      <c r="S948" s="39"/>
    </row>
    <row r="949">
      <c r="G949" s="88"/>
      <c r="H949" s="88"/>
      <c r="I949" s="88"/>
      <c r="J949" s="39"/>
      <c r="S949" s="39"/>
    </row>
    <row r="950">
      <c r="G950" s="88"/>
      <c r="H950" s="88"/>
      <c r="I950" s="88"/>
      <c r="J950" s="39"/>
      <c r="S950" s="39"/>
    </row>
    <row r="951">
      <c r="G951" s="88"/>
      <c r="H951" s="88"/>
      <c r="I951" s="88"/>
      <c r="J951" s="39"/>
      <c r="S951" s="39"/>
    </row>
    <row r="952">
      <c r="G952" s="88"/>
      <c r="H952" s="88"/>
      <c r="I952" s="88"/>
      <c r="J952" s="39"/>
      <c r="S952" s="39"/>
    </row>
    <row r="953">
      <c r="G953" s="88"/>
      <c r="H953" s="88"/>
      <c r="I953" s="88"/>
      <c r="J953" s="39"/>
      <c r="S953" s="39"/>
    </row>
    <row r="954">
      <c r="G954" s="88"/>
      <c r="H954" s="88"/>
      <c r="I954" s="88"/>
      <c r="J954" s="39"/>
      <c r="S954" s="39"/>
    </row>
    <row r="955">
      <c r="G955" s="88"/>
      <c r="H955" s="88"/>
      <c r="I955" s="88"/>
      <c r="J955" s="39"/>
      <c r="S955" s="39"/>
    </row>
    <row r="956">
      <c r="G956" s="88"/>
      <c r="H956" s="88"/>
      <c r="I956" s="88"/>
      <c r="J956" s="39"/>
      <c r="S956" s="39"/>
    </row>
    <row r="957">
      <c r="G957" s="88"/>
      <c r="H957" s="88"/>
      <c r="I957" s="88"/>
      <c r="J957" s="39"/>
      <c r="S957" s="39"/>
    </row>
    <row r="958">
      <c r="G958" s="88"/>
      <c r="H958" s="88"/>
      <c r="I958" s="88"/>
      <c r="J958" s="39"/>
      <c r="S958" s="39"/>
    </row>
    <row r="959">
      <c r="G959" s="88"/>
      <c r="H959" s="88"/>
      <c r="I959" s="88"/>
      <c r="J959" s="39"/>
      <c r="S959" s="39"/>
    </row>
    <row r="960">
      <c r="G960" s="88"/>
      <c r="H960" s="88"/>
      <c r="I960" s="88"/>
      <c r="J960" s="39"/>
      <c r="S960" s="39"/>
    </row>
    <row r="961">
      <c r="G961" s="88"/>
      <c r="H961" s="88"/>
      <c r="I961" s="88"/>
      <c r="J961" s="39"/>
      <c r="S961" s="39"/>
    </row>
    <row r="962">
      <c r="G962" s="88"/>
      <c r="H962" s="88"/>
      <c r="I962" s="88"/>
      <c r="J962" s="39"/>
      <c r="S962" s="39"/>
    </row>
    <row r="963">
      <c r="G963" s="88"/>
      <c r="H963" s="88"/>
      <c r="I963" s="88"/>
      <c r="J963" s="39"/>
      <c r="S963" s="39"/>
    </row>
    <row r="964">
      <c r="G964" s="88"/>
      <c r="H964" s="88"/>
      <c r="I964" s="88"/>
      <c r="J964" s="39"/>
      <c r="S964" s="39"/>
    </row>
    <row r="965">
      <c r="G965" s="88"/>
      <c r="H965" s="88"/>
      <c r="I965" s="88"/>
      <c r="J965" s="39"/>
      <c r="S965" s="39"/>
    </row>
    <row r="966">
      <c r="G966" s="88"/>
      <c r="H966" s="88"/>
      <c r="I966" s="88"/>
      <c r="J966" s="39"/>
      <c r="S966" s="39"/>
    </row>
    <row r="967">
      <c r="G967" s="88"/>
      <c r="H967" s="88"/>
      <c r="I967" s="88"/>
      <c r="J967" s="39"/>
      <c r="S967" s="39"/>
    </row>
    <row r="968">
      <c r="G968" s="88"/>
      <c r="H968" s="88"/>
      <c r="I968" s="88"/>
      <c r="J968" s="39"/>
      <c r="S968" s="39"/>
    </row>
    <row r="969">
      <c r="G969" s="88"/>
      <c r="H969" s="88"/>
      <c r="I969" s="88"/>
      <c r="J969" s="39"/>
      <c r="S969" s="39"/>
    </row>
    <row r="970">
      <c r="G970" s="88"/>
      <c r="H970" s="88"/>
      <c r="I970" s="88"/>
      <c r="J970" s="39"/>
      <c r="S970" s="39"/>
    </row>
    <row r="971">
      <c r="G971" s="88"/>
      <c r="H971" s="88"/>
      <c r="I971" s="88"/>
      <c r="J971" s="39"/>
      <c r="S971" s="39"/>
    </row>
    <row r="972">
      <c r="G972" s="88"/>
      <c r="H972" s="88"/>
      <c r="I972" s="88"/>
      <c r="J972" s="39"/>
      <c r="S972" s="39"/>
    </row>
    <row r="973">
      <c r="G973" s="88"/>
      <c r="H973" s="88"/>
      <c r="I973" s="88"/>
      <c r="J973" s="39"/>
      <c r="S973" s="39"/>
    </row>
    <row r="974">
      <c r="G974" s="88"/>
      <c r="H974" s="88"/>
      <c r="I974" s="88"/>
      <c r="J974" s="39"/>
      <c r="S974" s="39"/>
    </row>
    <row r="975">
      <c r="G975" s="88"/>
      <c r="H975" s="88"/>
      <c r="I975" s="88"/>
      <c r="J975" s="39"/>
      <c r="S975" s="39"/>
    </row>
    <row r="976">
      <c r="G976" s="88"/>
      <c r="H976" s="88"/>
      <c r="I976" s="88"/>
      <c r="J976" s="39"/>
      <c r="S976" s="39"/>
    </row>
    <row r="977">
      <c r="G977" s="88"/>
      <c r="H977" s="88"/>
      <c r="I977" s="88"/>
      <c r="J977" s="39"/>
      <c r="S977" s="39"/>
    </row>
    <row r="978">
      <c r="G978" s="88"/>
      <c r="H978" s="88"/>
      <c r="I978" s="88"/>
      <c r="J978" s="39"/>
      <c r="S978" s="39"/>
    </row>
    <row r="979">
      <c r="G979" s="88"/>
      <c r="H979" s="88"/>
      <c r="I979" s="88"/>
      <c r="J979" s="39"/>
      <c r="S979" s="39"/>
    </row>
    <row r="980">
      <c r="G980" s="88"/>
      <c r="H980" s="88"/>
      <c r="I980" s="88"/>
      <c r="J980" s="39"/>
      <c r="S980" s="39"/>
    </row>
    <row r="981">
      <c r="G981" s="88"/>
      <c r="H981" s="88"/>
      <c r="I981" s="88"/>
      <c r="J981" s="39"/>
      <c r="S981" s="39"/>
    </row>
    <row r="982">
      <c r="G982" s="88"/>
      <c r="H982" s="88"/>
      <c r="I982" s="88"/>
      <c r="J982" s="39"/>
      <c r="S982" s="39"/>
    </row>
    <row r="983">
      <c r="G983" s="88"/>
      <c r="H983" s="88"/>
      <c r="I983" s="88"/>
      <c r="J983" s="39"/>
      <c r="S983" s="39"/>
    </row>
    <row r="984">
      <c r="G984" s="88"/>
      <c r="H984" s="88"/>
      <c r="I984" s="88"/>
      <c r="J984" s="39"/>
      <c r="S984" s="39"/>
    </row>
    <row r="985">
      <c r="G985" s="88"/>
      <c r="H985" s="88"/>
      <c r="I985" s="88"/>
      <c r="J985" s="39"/>
      <c r="S985" s="39"/>
    </row>
    <row r="986">
      <c r="G986" s="88"/>
      <c r="H986" s="88"/>
      <c r="I986" s="88"/>
      <c r="J986" s="39"/>
      <c r="S986" s="39"/>
    </row>
    <row r="987">
      <c r="G987" s="88"/>
      <c r="H987" s="88"/>
      <c r="I987" s="88"/>
      <c r="J987" s="39"/>
      <c r="S987" s="39"/>
    </row>
    <row r="988">
      <c r="G988" s="88"/>
      <c r="H988" s="88"/>
      <c r="I988" s="88"/>
      <c r="J988" s="39"/>
      <c r="S988" s="39"/>
    </row>
    <row r="989">
      <c r="G989" s="88"/>
      <c r="H989" s="88"/>
      <c r="I989" s="88"/>
      <c r="J989" s="39"/>
      <c r="S989" s="39"/>
    </row>
    <row r="990">
      <c r="G990" s="88"/>
      <c r="H990" s="88"/>
      <c r="I990" s="88"/>
      <c r="J990" s="39"/>
      <c r="S990" s="39"/>
    </row>
    <row r="991">
      <c r="G991" s="88"/>
      <c r="H991" s="88"/>
      <c r="I991" s="88"/>
      <c r="J991" s="39"/>
      <c r="S991" s="39"/>
    </row>
    <row r="992">
      <c r="G992" s="88"/>
      <c r="H992" s="88"/>
      <c r="I992" s="88"/>
      <c r="J992" s="39"/>
      <c r="S992" s="39"/>
    </row>
    <row r="993">
      <c r="G993" s="88"/>
      <c r="H993" s="88"/>
      <c r="I993" s="88"/>
      <c r="J993" s="39"/>
      <c r="S993" s="39"/>
    </row>
    <row r="994">
      <c r="G994" s="88"/>
      <c r="H994" s="88"/>
      <c r="I994" s="88"/>
      <c r="J994" s="39"/>
      <c r="S994" s="39"/>
    </row>
    <row r="995">
      <c r="G995" s="88"/>
      <c r="H995" s="88"/>
      <c r="I995" s="88"/>
      <c r="J995" s="39"/>
      <c r="S995" s="39"/>
    </row>
    <row r="996">
      <c r="G996" s="88"/>
      <c r="H996" s="88"/>
      <c r="I996" s="88"/>
      <c r="J996" s="39"/>
      <c r="S996" s="39"/>
    </row>
    <row r="997">
      <c r="G997" s="88"/>
      <c r="H997" s="88"/>
      <c r="I997" s="88"/>
      <c r="J997" s="39"/>
      <c r="S997" s="39"/>
    </row>
    <row r="998">
      <c r="G998" s="88"/>
      <c r="H998" s="88"/>
      <c r="I998" s="88"/>
      <c r="J998" s="39"/>
      <c r="S998" s="39"/>
    </row>
    <row r="999">
      <c r="G999" s="88"/>
      <c r="H999" s="88"/>
      <c r="I999" s="88"/>
      <c r="J999" s="39"/>
      <c r="S999" s="39"/>
    </row>
    <row r="1000">
      <c r="G1000" s="88"/>
      <c r="H1000" s="88"/>
      <c r="I1000" s="88"/>
      <c r="J1000" s="39"/>
      <c r="S1000" s="39"/>
    </row>
    <row r="1001">
      <c r="G1001" s="88"/>
      <c r="H1001" s="88"/>
      <c r="I1001" s="88"/>
      <c r="J1001" s="39"/>
      <c r="S1001" s="39"/>
    </row>
    <row r="1002">
      <c r="G1002" s="88"/>
      <c r="H1002" s="88"/>
      <c r="I1002" s="88"/>
      <c r="J1002" s="39"/>
      <c r="S1002" s="39"/>
    </row>
    <row r="1003">
      <c r="G1003" s="88"/>
      <c r="H1003" s="88"/>
      <c r="I1003" s="88"/>
      <c r="J1003" s="39"/>
      <c r="S1003" s="39"/>
    </row>
    <row r="1004">
      <c r="G1004" s="88"/>
      <c r="H1004" s="88"/>
      <c r="I1004" s="88"/>
      <c r="J1004" s="39"/>
      <c r="S1004" s="39"/>
    </row>
    <row r="1005">
      <c r="G1005" s="88"/>
      <c r="H1005" s="88"/>
      <c r="I1005" s="88"/>
      <c r="J1005" s="39"/>
      <c r="S1005" s="39"/>
    </row>
    <row r="1006">
      <c r="G1006" s="88"/>
      <c r="H1006" s="88"/>
      <c r="I1006" s="88"/>
      <c r="J1006" s="39"/>
      <c r="S1006" s="39"/>
    </row>
    <row r="1007">
      <c r="G1007" s="88"/>
      <c r="H1007" s="88"/>
      <c r="I1007" s="88"/>
      <c r="J1007" s="39"/>
      <c r="S1007" s="39"/>
    </row>
    <row r="1008">
      <c r="G1008" s="88"/>
      <c r="H1008" s="88"/>
      <c r="I1008" s="88"/>
      <c r="J1008" s="39"/>
      <c r="S1008" s="39"/>
    </row>
    <row r="1009">
      <c r="G1009" s="88"/>
      <c r="H1009" s="88"/>
      <c r="I1009" s="88"/>
      <c r="J1009" s="39"/>
      <c r="S1009" s="39"/>
    </row>
    <row r="1010">
      <c r="G1010" s="88"/>
      <c r="H1010" s="88"/>
      <c r="I1010" s="88"/>
      <c r="J1010" s="39"/>
      <c r="S1010" s="39"/>
    </row>
    <row r="1011">
      <c r="G1011" s="88"/>
      <c r="H1011" s="88"/>
      <c r="I1011" s="88"/>
      <c r="J1011" s="39"/>
      <c r="S1011" s="39"/>
    </row>
    <row r="1012">
      <c r="G1012" s="88"/>
      <c r="H1012" s="88"/>
      <c r="I1012" s="88"/>
      <c r="J1012" s="39"/>
      <c r="S1012" s="39"/>
    </row>
    <row r="1013">
      <c r="G1013" s="88"/>
      <c r="H1013" s="88"/>
      <c r="I1013" s="88"/>
      <c r="J1013" s="39"/>
      <c r="S1013" s="39"/>
    </row>
    <row r="1014">
      <c r="G1014" s="88"/>
      <c r="H1014" s="88"/>
      <c r="I1014" s="88"/>
      <c r="J1014" s="39"/>
      <c r="S1014" s="39"/>
    </row>
    <row r="1015">
      <c r="G1015" s="88"/>
      <c r="H1015" s="88"/>
      <c r="I1015" s="88"/>
      <c r="J1015" s="39"/>
      <c r="S1015" s="39"/>
    </row>
    <row r="1016">
      <c r="G1016" s="88"/>
      <c r="H1016" s="88"/>
      <c r="I1016" s="88"/>
      <c r="J1016" s="39"/>
      <c r="S1016" s="39"/>
    </row>
    <row r="1017">
      <c r="G1017" s="88"/>
      <c r="H1017" s="88"/>
      <c r="I1017" s="88"/>
      <c r="J1017" s="39"/>
      <c r="S1017" s="39"/>
    </row>
    <row r="1018">
      <c r="G1018" s="88"/>
      <c r="H1018" s="88"/>
      <c r="I1018" s="88"/>
      <c r="J1018" s="39"/>
      <c r="S1018" s="39"/>
    </row>
  </sheetData>
  <mergeCells count="1">
    <mergeCell ref="A3:A1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6" width="10.71"/>
    <col customWidth="1" min="7" max="9" width="12.57"/>
    <col customWidth="1" min="10" max="10" width="2.71"/>
    <col customWidth="1" min="11" max="11" width="10.86"/>
    <col customWidth="1" min="12" max="18" width="10.71"/>
    <col customWidth="1" min="19" max="19" width="3.14"/>
    <col customWidth="1" min="20" max="21" width="10.71"/>
    <col customWidth="1" min="22" max="22" width="11.57"/>
    <col customWidth="1" min="23" max="24" width="8.86"/>
    <col customWidth="1" min="25" max="25" width="14.71"/>
    <col customWidth="1" min="26" max="26" width="18.0"/>
    <col customWidth="1" min="27" max="27" width="17.0"/>
    <col customWidth="1" min="28" max="28" width="17.71"/>
  </cols>
  <sheetData>
    <row r="1">
      <c r="A1" s="56"/>
      <c r="B1" s="105"/>
      <c r="C1" s="105"/>
      <c r="D1" s="105"/>
      <c r="E1" s="105"/>
      <c r="F1" s="105"/>
      <c r="G1" s="105"/>
      <c r="H1" s="105"/>
      <c r="I1" s="105"/>
      <c r="J1" s="39"/>
      <c r="K1" s="105"/>
      <c r="L1" s="105"/>
      <c r="M1" s="105"/>
      <c r="N1" s="105"/>
      <c r="O1" s="105"/>
      <c r="P1" s="105"/>
      <c r="Q1" s="105"/>
      <c r="R1" s="105"/>
      <c r="S1" s="39"/>
      <c r="T1" s="38"/>
      <c r="U1" s="38"/>
      <c r="Y1" s="6" t="s">
        <v>60</v>
      </c>
      <c r="Z1" s="40"/>
    </row>
    <row r="2">
      <c r="A2" s="6" t="s">
        <v>61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118</v>
      </c>
      <c r="J2" s="43"/>
      <c r="K2" s="41" t="s">
        <v>119</v>
      </c>
      <c r="L2" s="41" t="s">
        <v>120</v>
      </c>
      <c r="M2" s="41" t="s">
        <v>121</v>
      </c>
      <c r="N2" s="41" t="s">
        <v>122</v>
      </c>
      <c r="O2" s="41" t="s">
        <v>123</v>
      </c>
      <c r="P2" s="41" t="s">
        <v>124</v>
      </c>
      <c r="Q2" s="41" t="s">
        <v>125</v>
      </c>
      <c r="R2" s="41" t="s">
        <v>126</v>
      </c>
      <c r="S2" s="43"/>
      <c r="T2" s="41" t="s">
        <v>127</v>
      </c>
      <c r="U2" s="41" t="s">
        <v>128</v>
      </c>
      <c r="V2" s="41" t="s">
        <v>129</v>
      </c>
      <c r="W2" s="41" t="s">
        <v>130</v>
      </c>
      <c r="X2" s="42"/>
      <c r="Z2" s="21" t="s">
        <v>30</v>
      </c>
      <c r="AA2" s="21" t="s">
        <v>39</v>
      </c>
      <c r="AB2" s="21" t="s">
        <v>40</v>
      </c>
    </row>
    <row r="3">
      <c r="A3" s="109"/>
      <c r="B3" s="91"/>
      <c r="C3" s="91"/>
      <c r="D3" s="91"/>
      <c r="E3" s="91"/>
      <c r="F3" s="44"/>
      <c r="G3" s="44"/>
      <c r="H3" s="44"/>
      <c r="I3" s="44"/>
      <c r="J3" s="39"/>
      <c r="K3" s="91"/>
      <c r="L3" s="91"/>
      <c r="M3" s="91"/>
      <c r="N3" s="91"/>
      <c r="O3" s="44"/>
      <c r="P3" s="44"/>
      <c r="Q3" s="44"/>
      <c r="R3" s="44"/>
      <c r="S3" s="39"/>
      <c r="T3" s="44"/>
      <c r="U3" s="92"/>
      <c r="Y3" s="6" t="s">
        <v>31</v>
      </c>
      <c r="Z3" s="6" t="str">
        <f>AVERAGE(B$3:B$65)</f>
        <v>#DIV/0!</v>
      </c>
      <c r="AA3" s="6" t="str">
        <f>AVERAGE(K$3:K$60)</f>
        <v>#DIV/0!</v>
      </c>
      <c r="AB3" s="6" t="str">
        <f>AVERAGE(T3:T57)</f>
        <v>#DIV/0!</v>
      </c>
    </row>
    <row r="4">
      <c r="B4" s="91"/>
      <c r="C4" s="44"/>
      <c r="D4" s="91"/>
      <c r="E4" s="91"/>
      <c r="F4" s="44"/>
      <c r="G4" s="44"/>
      <c r="H4" s="44"/>
      <c r="I4" s="44"/>
      <c r="J4" s="39"/>
      <c r="K4" s="91"/>
      <c r="L4" s="91"/>
      <c r="M4" s="91"/>
      <c r="N4" s="91"/>
      <c r="O4" s="44"/>
      <c r="P4" s="44"/>
      <c r="Q4" s="44"/>
      <c r="R4" s="44"/>
      <c r="S4" s="39"/>
      <c r="T4" s="44"/>
      <c r="U4" s="92"/>
      <c r="Y4" s="6" t="s">
        <v>32</v>
      </c>
      <c r="Z4" s="6" t="str">
        <f>AVERAGE(C$3:C$61)</f>
        <v>#DIV/0!</v>
      </c>
      <c r="AA4" s="6" t="str">
        <f>AVERAGE(L$3:L$59)</f>
        <v>#DIV/0!</v>
      </c>
      <c r="AB4" s="6" t="str">
        <f>AVERAGE(U3:U58)</f>
        <v>#DIV/0!</v>
      </c>
    </row>
    <row r="5">
      <c r="B5" s="91"/>
      <c r="C5" s="44"/>
      <c r="D5" s="91"/>
      <c r="E5" s="91"/>
      <c r="F5" s="44"/>
      <c r="G5" s="44"/>
      <c r="H5" s="44"/>
      <c r="I5" s="44"/>
      <c r="J5" s="39"/>
      <c r="K5" s="91"/>
      <c r="L5" s="44"/>
      <c r="M5" s="91"/>
      <c r="N5" s="44"/>
      <c r="O5" s="44"/>
      <c r="P5" s="44"/>
      <c r="Q5" s="44"/>
      <c r="R5" s="44"/>
      <c r="S5" s="39"/>
      <c r="T5" s="44"/>
      <c r="U5" s="92"/>
      <c r="Y5" s="6" t="s">
        <v>33</v>
      </c>
      <c r="Z5" s="6" t="str">
        <f>AVERAGE(D$3:D$66)</f>
        <v>#DIV/0!</v>
      </c>
      <c r="AA5" s="6" t="str">
        <f>AVERAGE(M$3:M$66)</f>
        <v>#DIV/0!</v>
      </c>
      <c r="AB5" s="6" t="str">
        <f>AVERAGE(V3:V59)</f>
        <v>#DIV/0!</v>
      </c>
    </row>
    <row r="6">
      <c r="B6" s="91"/>
      <c r="C6" s="44"/>
      <c r="D6" s="91"/>
      <c r="E6" s="91"/>
      <c r="F6" s="44"/>
      <c r="G6" s="44"/>
      <c r="H6" s="44"/>
      <c r="I6" s="44"/>
      <c r="J6" s="39"/>
      <c r="K6" s="44"/>
      <c r="L6" s="44"/>
      <c r="M6" s="91"/>
      <c r="N6" s="44"/>
      <c r="O6" s="44"/>
      <c r="P6" s="44"/>
      <c r="Q6" s="44"/>
      <c r="R6" s="44"/>
      <c r="S6" s="39"/>
      <c r="T6" s="44"/>
      <c r="U6" s="92"/>
      <c r="Y6" s="6" t="s">
        <v>34</v>
      </c>
      <c r="Z6" s="6" t="str">
        <f>AVERAGE(E$3:E$64)</f>
        <v>#DIV/0!</v>
      </c>
      <c r="AA6" s="6" t="str">
        <f>AVERAGE(N$3:N$59)</f>
        <v>#DIV/0!</v>
      </c>
      <c r="AB6" s="6" t="str">
        <f>AVERAGE(W3:W60)</f>
        <v>#DIV/0!</v>
      </c>
    </row>
    <row r="7">
      <c r="B7" s="91"/>
      <c r="C7" s="44"/>
      <c r="D7" s="91"/>
      <c r="E7" s="44"/>
      <c r="F7" s="44"/>
      <c r="G7" s="44"/>
      <c r="H7" s="44"/>
      <c r="I7" s="44"/>
      <c r="J7" s="39"/>
      <c r="K7" s="44"/>
      <c r="L7" s="44"/>
      <c r="M7" s="91"/>
      <c r="N7" s="44"/>
      <c r="O7" s="44"/>
      <c r="P7" s="44"/>
      <c r="Q7" s="44"/>
      <c r="R7" s="44"/>
      <c r="S7" s="39"/>
      <c r="T7" s="44"/>
      <c r="U7" s="92"/>
      <c r="Y7" s="6" t="s">
        <v>35</v>
      </c>
      <c r="Z7" s="6"/>
    </row>
    <row r="8">
      <c r="B8" s="44"/>
      <c r="C8" s="44"/>
      <c r="D8" s="91"/>
      <c r="E8" s="44"/>
      <c r="F8" s="44"/>
      <c r="G8" s="44"/>
      <c r="H8" s="44"/>
      <c r="I8" s="44"/>
      <c r="J8" s="39"/>
      <c r="K8" s="44"/>
      <c r="L8" s="44"/>
      <c r="M8" s="91"/>
      <c r="N8" s="44"/>
      <c r="O8" s="44"/>
      <c r="P8" s="44"/>
      <c r="Q8" s="44"/>
      <c r="R8" s="44"/>
      <c r="S8" s="39"/>
      <c r="T8" s="44"/>
      <c r="U8" s="92"/>
      <c r="Y8" s="56" t="s">
        <v>36</v>
      </c>
      <c r="Z8" s="88"/>
      <c r="AB8" s="48"/>
    </row>
    <row r="9">
      <c r="B9" s="44"/>
      <c r="C9" s="44"/>
      <c r="D9" s="44"/>
      <c r="E9" s="44"/>
      <c r="F9" s="44"/>
      <c r="G9" s="44"/>
      <c r="H9" s="44"/>
      <c r="I9" s="44"/>
      <c r="J9" s="39"/>
      <c r="K9" s="44"/>
      <c r="L9" s="44"/>
      <c r="M9" s="91"/>
      <c r="N9" s="44"/>
      <c r="O9" s="44"/>
      <c r="P9" s="44"/>
      <c r="Q9" s="44"/>
      <c r="R9" s="44"/>
      <c r="S9" s="39"/>
      <c r="T9" s="44"/>
      <c r="U9" s="92"/>
      <c r="Y9" s="56" t="s">
        <v>37</v>
      </c>
      <c r="Z9" s="88"/>
      <c r="AB9" s="48"/>
    </row>
    <row r="10">
      <c r="B10" s="44"/>
      <c r="C10" s="44"/>
      <c r="D10" s="44"/>
      <c r="E10" s="44"/>
      <c r="F10" s="44"/>
      <c r="G10" s="44"/>
      <c r="H10" s="44"/>
      <c r="I10" s="44"/>
      <c r="J10" s="39"/>
      <c r="K10" s="44"/>
      <c r="L10" s="44"/>
      <c r="M10" s="91"/>
      <c r="N10" s="44"/>
      <c r="O10" s="44"/>
      <c r="P10" s="44"/>
      <c r="Q10" s="44"/>
      <c r="R10" s="44"/>
      <c r="S10" s="39"/>
      <c r="T10" s="44"/>
      <c r="U10" s="92"/>
      <c r="Y10" s="56" t="s">
        <v>38</v>
      </c>
      <c r="Z10" s="88"/>
      <c r="AB10" s="48"/>
    </row>
    <row r="11">
      <c r="B11" s="44"/>
      <c r="C11" s="44"/>
      <c r="D11" s="44"/>
      <c r="E11" s="44"/>
      <c r="F11" s="44"/>
      <c r="G11" s="44"/>
      <c r="H11" s="44"/>
      <c r="I11" s="44"/>
      <c r="J11" s="39"/>
      <c r="K11" s="44"/>
      <c r="L11" s="44"/>
      <c r="M11" s="91"/>
      <c r="N11" s="44"/>
      <c r="O11" s="44"/>
      <c r="P11" s="44"/>
      <c r="Q11" s="44"/>
      <c r="R11" s="44"/>
      <c r="S11" s="39"/>
      <c r="T11" s="44"/>
      <c r="U11" s="92"/>
      <c r="Y11" s="48" t="s">
        <v>66</v>
      </c>
      <c r="Z11" s="48" t="str">
        <f t="shared" ref="Z11:AA11" si="1">AVERAGE(Z3:Z10)</f>
        <v>#DIV/0!</v>
      </c>
      <c r="AA11" s="48" t="str">
        <f t="shared" si="1"/>
        <v>#DIV/0!</v>
      </c>
      <c r="AB11" s="48" t="str">
        <f>AVERAGE(AB3:AB4)</f>
        <v>#DIV/0!</v>
      </c>
    </row>
    <row r="12">
      <c r="B12" s="44"/>
      <c r="C12" s="44"/>
      <c r="D12" s="44"/>
      <c r="E12" s="44"/>
      <c r="F12" s="44"/>
      <c r="G12" s="44"/>
      <c r="H12" s="44"/>
      <c r="I12" s="44"/>
      <c r="J12" s="39"/>
      <c r="K12" s="44"/>
      <c r="L12" s="44"/>
      <c r="M12" s="44"/>
      <c r="N12" s="44"/>
      <c r="O12" s="44"/>
      <c r="P12" s="44"/>
      <c r="Q12" s="44"/>
      <c r="R12" s="44"/>
      <c r="S12" s="39"/>
      <c r="T12" s="44"/>
      <c r="U12" s="92"/>
      <c r="Y12" s="48" t="s">
        <v>67</v>
      </c>
      <c r="Z12" s="48" t="str">
        <f t="shared" ref="Z12:AA12" si="2">STDEV(Z3:Z10)/SQRT(8)</f>
        <v>#DIV/0!</v>
      </c>
      <c r="AA12" s="48" t="str">
        <f t="shared" si="2"/>
        <v>#DIV/0!</v>
      </c>
      <c r="AB12" s="48" t="str">
        <f>STDEV(AB3:AB4)/SQRT(4)</f>
        <v>#DIV/0!</v>
      </c>
    </row>
    <row r="13">
      <c r="B13" s="44"/>
      <c r="C13" s="44"/>
      <c r="D13" s="44"/>
      <c r="E13" s="44"/>
      <c r="F13" s="44"/>
      <c r="G13" s="44"/>
      <c r="H13" s="44"/>
      <c r="I13" s="44"/>
      <c r="J13" s="39"/>
      <c r="K13" s="44"/>
      <c r="L13" s="44"/>
      <c r="M13" s="44"/>
      <c r="N13" s="44"/>
      <c r="O13" s="44"/>
      <c r="P13" s="44"/>
      <c r="Q13" s="44"/>
      <c r="R13" s="44"/>
      <c r="S13" s="39"/>
      <c r="T13" s="44"/>
      <c r="U13" s="92"/>
      <c r="Y13" s="1" t="s">
        <v>97</v>
      </c>
      <c r="Z13" s="6" t="str">
        <f>MEDIAN(B3:I142)</f>
        <v>#NUM!</v>
      </c>
      <c r="AA13" s="6" t="str">
        <f>MEDIAN(K3:R142)</f>
        <v>#NUM!</v>
      </c>
    </row>
    <row r="14">
      <c r="B14" s="44"/>
      <c r="C14" s="44"/>
      <c r="D14" s="44"/>
      <c r="E14" s="44"/>
      <c r="F14" s="44"/>
      <c r="G14" s="44"/>
      <c r="H14" s="44"/>
      <c r="I14" s="44"/>
      <c r="J14" s="39"/>
      <c r="K14" s="44"/>
      <c r="L14" s="44"/>
      <c r="M14" s="44"/>
      <c r="N14" s="44"/>
      <c r="O14" s="44"/>
      <c r="P14" s="44"/>
      <c r="Q14" s="44"/>
      <c r="R14" s="44"/>
      <c r="S14" s="39"/>
      <c r="T14" s="44"/>
      <c r="U14" s="92"/>
      <c r="Y14" s="6" t="s">
        <v>68</v>
      </c>
      <c r="Z14" s="6">
        <f>MIN(B3:I339)</f>
        <v>0</v>
      </c>
      <c r="AA14" s="6">
        <f>MIN(K3:R339)</f>
        <v>0</v>
      </c>
      <c r="AB14" s="6">
        <f>MIN(T3:U339)</f>
        <v>0</v>
      </c>
    </row>
    <row r="15">
      <c r="B15" s="44"/>
      <c r="C15" s="44"/>
      <c r="D15" s="44"/>
      <c r="E15" s="44"/>
      <c r="F15" s="44"/>
      <c r="G15" s="44"/>
      <c r="H15" s="44"/>
      <c r="I15" s="44"/>
      <c r="J15" s="39"/>
      <c r="K15" s="44"/>
      <c r="L15" s="44"/>
      <c r="M15" s="44"/>
      <c r="N15" s="44"/>
      <c r="O15" s="44"/>
      <c r="P15" s="44"/>
      <c r="Q15" s="44"/>
      <c r="R15" s="44"/>
      <c r="S15" s="39"/>
      <c r="T15" s="44"/>
      <c r="U15" s="92"/>
      <c r="Y15" s="6" t="s">
        <v>69</v>
      </c>
      <c r="Z15" s="6">
        <f>MAX(B4:I340)</f>
        <v>0</v>
      </c>
      <c r="AA15" s="6">
        <f>MAX(K3:R339)</f>
        <v>0</v>
      </c>
      <c r="AB15" s="6">
        <f>MAX(T3:U339)</f>
        <v>0</v>
      </c>
    </row>
    <row r="16">
      <c r="B16" s="44"/>
      <c r="C16" s="44"/>
      <c r="D16" s="44"/>
      <c r="E16" s="44"/>
      <c r="F16" s="44"/>
      <c r="G16" s="44"/>
      <c r="H16" s="44"/>
      <c r="I16" s="44"/>
      <c r="J16" s="39"/>
      <c r="K16" s="44"/>
      <c r="L16" s="44"/>
      <c r="M16" s="44"/>
      <c r="N16" s="44"/>
      <c r="O16" s="44"/>
      <c r="P16" s="44"/>
      <c r="Q16" s="44"/>
      <c r="R16" s="44"/>
      <c r="S16" s="39"/>
      <c r="T16" s="44"/>
      <c r="U16" s="92"/>
      <c r="Y16" s="1" t="s">
        <v>85</v>
      </c>
      <c r="Z16" s="6">
        <f>COUNTIF(B3:I114, "&gt; 15")</f>
        <v>0</v>
      </c>
      <c r="AA16" s="6">
        <f>COUNTIF(K3:R114, "&gt; 15")</f>
        <v>0</v>
      </c>
      <c r="AB16" s="6">
        <f>COUNTIF(T3:T114, "&gt; 15")</f>
        <v>0</v>
      </c>
    </row>
    <row r="17">
      <c r="B17" s="44"/>
      <c r="C17" s="44"/>
      <c r="D17" s="44"/>
      <c r="E17" s="44"/>
      <c r="F17" s="44"/>
      <c r="G17" s="44"/>
      <c r="H17" s="44"/>
      <c r="I17" s="44"/>
      <c r="J17" s="39"/>
      <c r="K17" s="44"/>
      <c r="L17" s="44"/>
      <c r="M17" s="44"/>
      <c r="N17" s="44"/>
      <c r="O17" s="44"/>
      <c r="P17" s="44"/>
      <c r="Q17" s="44"/>
      <c r="R17" s="44"/>
      <c r="S17" s="39"/>
      <c r="T17" s="44"/>
      <c r="U17" s="92"/>
      <c r="Y17" s="1" t="s">
        <v>89</v>
      </c>
      <c r="Z17" s="6">
        <f>COUNTIF(B3:I115, "&gt; 20")</f>
        <v>0</v>
      </c>
      <c r="AA17" s="6">
        <f>COUNTIF(K3:R115, "&gt; 20")</f>
        <v>0</v>
      </c>
      <c r="AB17" s="6">
        <f>COUNTIF(T3:T115, "&gt; 20")</f>
        <v>0</v>
      </c>
    </row>
    <row r="18">
      <c r="B18" s="44"/>
      <c r="C18" s="44"/>
      <c r="D18" s="44"/>
      <c r="E18" s="44"/>
      <c r="F18" s="44"/>
      <c r="G18" s="44"/>
      <c r="H18" s="44"/>
      <c r="I18" s="44"/>
      <c r="J18" s="39"/>
      <c r="K18" s="44"/>
      <c r="L18" s="44"/>
      <c r="M18" s="44"/>
      <c r="N18" s="44"/>
      <c r="O18" s="44"/>
      <c r="P18" s="44"/>
      <c r="Q18" s="44"/>
      <c r="R18" s="44"/>
      <c r="S18" s="39"/>
      <c r="T18" s="44"/>
      <c r="U18" s="92"/>
      <c r="Y18" s="97" t="s">
        <v>98</v>
      </c>
      <c r="Z18" s="98" t="str">
        <f t="shared" ref="Z18:AB18" si="3">Z17/SUM(Z26:Z33)</f>
        <v>#DIV/0!</v>
      </c>
      <c r="AA18" s="98" t="str">
        <f t="shared" si="3"/>
        <v>#DIV/0!</v>
      </c>
      <c r="AB18" s="98" t="str">
        <f t="shared" si="3"/>
        <v>#DIV/0!</v>
      </c>
    </row>
    <row r="19">
      <c r="B19" s="44"/>
      <c r="C19" s="44"/>
      <c r="D19" s="44"/>
      <c r="E19" s="44"/>
      <c r="F19" s="44"/>
      <c r="G19" s="44"/>
      <c r="H19" s="44"/>
      <c r="I19" s="44"/>
      <c r="J19" s="39"/>
      <c r="K19" s="44"/>
      <c r="L19" s="44"/>
      <c r="M19" s="44"/>
      <c r="N19" s="44"/>
      <c r="O19" s="44"/>
      <c r="P19" s="44"/>
      <c r="Q19" s="44"/>
      <c r="R19" s="44"/>
      <c r="S19" s="39"/>
      <c r="T19" s="45"/>
      <c r="U19" s="92"/>
      <c r="Y19" s="1" t="s">
        <v>131</v>
      </c>
      <c r="Z19" s="6">
        <f>COUNTIF(B3:I116, "&gt; 30")</f>
        <v>0</v>
      </c>
      <c r="AA19" s="6">
        <f>COUNTIF(K3:R116, "&gt; 30")</f>
        <v>0</v>
      </c>
      <c r="AB19" s="6">
        <f>COUNTIF(T3:T116, "&gt; 30")</f>
        <v>0</v>
      </c>
    </row>
    <row r="20">
      <c r="B20" s="44"/>
      <c r="C20" s="44"/>
      <c r="D20" s="44"/>
      <c r="E20" s="44"/>
      <c r="F20" s="44"/>
      <c r="G20" s="44"/>
      <c r="H20" s="44"/>
      <c r="I20" s="44"/>
      <c r="J20" s="39"/>
      <c r="K20" s="44"/>
      <c r="L20" s="44"/>
      <c r="M20" s="44"/>
      <c r="N20" s="44"/>
      <c r="O20" s="44"/>
      <c r="P20" s="44"/>
      <c r="Q20" s="44"/>
      <c r="R20" s="44"/>
      <c r="S20" s="39"/>
      <c r="T20" s="45"/>
      <c r="U20" s="92"/>
      <c r="Y20" s="97" t="s">
        <v>132</v>
      </c>
      <c r="Z20" s="98" t="str">
        <f t="shared" ref="Z20:AB20" si="4">Z19/SUM(Z26:Z33)</f>
        <v>#DIV/0!</v>
      </c>
      <c r="AA20" s="98" t="str">
        <f t="shared" si="4"/>
        <v>#DIV/0!</v>
      </c>
      <c r="AB20" s="98" t="str">
        <f t="shared" si="4"/>
        <v>#DIV/0!</v>
      </c>
    </row>
    <row r="21">
      <c r="B21" s="44"/>
      <c r="C21" s="44"/>
      <c r="D21" s="44"/>
      <c r="E21" s="44"/>
      <c r="F21" s="44"/>
      <c r="G21" s="44"/>
      <c r="H21" s="44"/>
      <c r="I21" s="44"/>
      <c r="J21" s="39"/>
      <c r="K21" s="44"/>
      <c r="L21" s="44"/>
      <c r="M21" s="44"/>
      <c r="N21" s="44"/>
      <c r="O21" s="44"/>
      <c r="P21" s="44"/>
      <c r="Q21" s="44"/>
      <c r="R21" s="44"/>
      <c r="S21" s="39"/>
      <c r="T21" s="45"/>
      <c r="U21" s="92"/>
      <c r="Y21" s="1" t="s">
        <v>133</v>
      </c>
      <c r="Z21" s="6">
        <f>COUNTIF(B3:I117, "&gt; 40")</f>
        <v>0</v>
      </c>
      <c r="AA21" s="6">
        <f>COUNTIF(K3:R117, "&gt; 40")</f>
        <v>0</v>
      </c>
      <c r="AB21" s="6">
        <f>COUNTIF(T3:T117, "&gt; 40")</f>
        <v>0</v>
      </c>
    </row>
    <row r="22">
      <c r="B22" s="44"/>
      <c r="C22" s="44"/>
      <c r="D22" s="44"/>
      <c r="E22" s="44"/>
      <c r="F22" s="44"/>
      <c r="G22" s="44"/>
      <c r="H22" s="44"/>
      <c r="I22" s="44"/>
      <c r="J22" s="39"/>
      <c r="K22" s="44"/>
      <c r="L22" s="44"/>
      <c r="M22" s="44"/>
      <c r="N22" s="44"/>
      <c r="O22" s="44"/>
      <c r="P22" s="44"/>
      <c r="Q22" s="44"/>
      <c r="R22" s="44"/>
      <c r="S22" s="39"/>
      <c r="T22" s="45"/>
      <c r="U22" s="92"/>
      <c r="X22" s="50"/>
      <c r="Y22" s="97" t="s">
        <v>135</v>
      </c>
      <c r="Z22" s="98" t="str">
        <f t="shared" ref="Z22:AA22" si="5">Z21/SUM(Z28:Z35)</f>
        <v>#DIV/0!</v>
      </c>
      <c r="AA22" s="98" t="str">
        <f t="shared" si="5"/>
        <v>#DIV/0!</v>
      </c>
      <c r="AB22" s="98" t="str">
        <f>AB21/(AB26)</f>
        <v>#DIV/0!</v>
      </c>
    </row>
    <row r="23">
      <c r="B23" s="44"/>
      <c r="C23" s="44"/>
      <c r="D23" s="44"/>
      <c r="E23" s="44"/>
      <c r="F23" s="44"/>
      <c r="G23" s="44"/>
      <c r="H23" s="44"/>
      <c r="I23" s="44"/>
      <c r="J23" s="39"/>
      <c r="K23" s="44"/>
      <c r="L23" s="44"/>
      <c r="M23" s="44"/>
      <c r="N23" s="44"/>
      <c r="O23" s="44"/>
      <c r="P23" s="44"/>
      <c r="Q23" s="44"/>
      <c r="R23" s="44"/>
      <c r="S23" s="39"/>
      <c r="T23" s="45"/>
      <c r="U23" s="92"/>
      <c r="X23" s="50"/>
    </row>
    <row r="24">
      <c r="B24" s="44"/>
      <c r="C24" s="44"/>
      <c r="D24" s="44"/>
      <c r="E24" s="44"/>
      <c r="F24" s="44"/>
      <c r="G24" s="44"/>
      <c r="H24" s="44"/>
      <c r="I24" s="44"/>
      <c r="J24" s="39"/>
      <c r="K24" s="44"/>
      <c r="L24" s="44"/>
      <c r="M24" s="44"/>
      <c r="N24" s="44"/>
      <c r="O24" s="44"/>
      <c r="P24" s="44"/>
      <c r="Q24" s="44"/>
      <c r="R24" s="44"/>
      <c r="S24" s="39"/>
      <c r="T24" s="45"/>
      <c r="U24" s="92"/>
      <c r="X24" s="50"/>
      <c r="Y24" s="6" t="s">
        <v>72</v>
      </c>
      <c r="Z24" s="6">
        <f>SUM(Z26:Z29)-40-30</f>
        <v>-70</v>
      </c>
      <c r="AA24" s="6">
        <f>SUM(AA26:AA29)-40</f>
        <v>-40</v>
      </c>
    </row>
    <row r="25">
      <c r="B25" s="44"/>
      <c r="C25" s="44"/>
      <c r="D25" s="44"/>
      <c r="E25" s="44"/>
      <c r="F25" s="44"/>
      <c r="G25" s="44"/>
      <c r="H25" s="44"/>
      <c r="I25" s="44"/>
      <c r="J25" s="39"/>
      <c r="K25" s="44"/>
      <c r="L25" s="44"/>
      <c r="M25" s="44"/>
      <c r="N25" s="44"/>
      <c r="O25" s="44"/>
      <c r="P25" s="44"/>
      <c r="Q25" s="44"/>
      <c r="R25" s="44"/>
      <c r="S25" s="39"/>
      <c r="T25" s="45"/>
      <c r="U25" s="92"/>
      <c r="Z25" s="21" t="s">
        <v>30</v>
      </c>
      <c r="AA25" s="21" t="s">
        <v>39</v>
      </c>
      <c r="AB25" s="21" t="s">
        <v>40</v>
      </c>
    </row>
    <row r="26">
      <c r="B26" s="44"/>
      <c r="C26" s="44"/>
      <c r="D26" s="44"/>
      <c r="E26" s="44"/>
      <c r="F26" s="44"/>
      <c r="G26" s="44"/>
      <c r="H26" s="44"/>
      <c r="I26" s="44"/>
      <c r="J26" s="39"/>
      <c r="K26" s="44"/>
      <c r="L26" s="44"/>
      <c r="M26" s="44"/>
      <c r="N26" s="45"/>
      <c r="O26" s="44"/>
      <c r="P26" s="44"/>
      <c r="Q26" s="44"/>
      <c r="R26" s="44"/>
      <c r="S26" s="39"/>
      <c r="T26" s="92"/>
      <c r="Y26" s="6" t="s">
        <v>31</v>
      </c>
      <c r="Z26" s="6">
        <f>COUNT(B3:B147)</f>
        <v>0</v>
      </c>
      <c r="AA26" s="6">
        <f>COUNT(K3:K142)</f>
        <v>0</v>
      </c>
      <c r="AB26" s="6">
        <f>COUNT(T3:T56)</f>
        <v>0</v>
      </c>
    </row>
    <row r="27">
      <c r="B27" s="44"/>
      <c r="C27" s="44"/>
      <c r="D27" s="44"/>
      <c r="E27" s="44"/>
      <c r="F27" s="44"/>
      <c r="G27" s="44"/>
      <c r="H27" s="44"/>
      <c r="I27" s="44"/>
      <c r="J27" s="39"/>
      <c r="K27" s="44"/>
      <c r="L27" s="44"/>
      <c r="M27" s="44"/>
      <c r="N27" s="45"/>
      <c r="O27" s="44"/>
      <c r="P27" s="44"/>
      <c r="Q27" s="44"/>
      <c r="R27" s="44"/>
      <c r="S27" s="39"/>
      <c r="Y27" s="6" t="s">
        <v>32</v>
      </c>
      <c r="Z27" s="6">
        <f>COUNT(C3:C143)</f>
        <v>0</v>
      </c>
      <c r="AA27" s="6">
        <f>COUNT(L3:L141)</f>
        <v>0</v>
      </c>
    </row>
    <row r="28">
      <c r="B28" s="45"/>
      <c r="C28" s="44"/>
      <c r="D28" s="44"/>
      <c r="E28" s="44"/>
      <c r="F28" s="44"/>
      <c r="G28" s="44"/>
      <c r="H28" s="44"/>
      <c r="I28" s="44"/>
      <c r="J28" s="39"/>
      <c r="K28" s="44"/>
      <c r="L28" s="44"/>
      <c r="M28" s="44"/>
      <c r="N28" s="51"/>
      <c r="O28" s="44"/>
      <c r="P28" s="44"/>
      <c r="Q28" s="44"/>
      <c r="R28" s="44"/>
      <c r="S28" s="39"/>
      <c r="Y28" s="6" t="s">
        <v>33</v>
      </c>
      <c r="Z28" s="6">
        <f>COUNT(D3:D148)</f>
        <v>0</v>
      </c>
      <c r="AA28" s="6">
        <f>COUNT(M3:M148)</f>
        <v>0</v>
      </c>
    </row>
    <row r="29">
      <c r="B29" s="45"/>
      <c r="C29" s="51"/>
      <c r="D29" s="44"/>
      <c r="E29" s="44"/>
      <c r="F29" s="44"/>
      <c r="G29" s="44"/>
      <c r="H29" s="44"/>
      <c r="I29" s="44"/>
      <c r="J29" s="39"/>
      <c r="K29" s="51"/>
      <c r="L29" s="44"/>
      <c r="M29" s="44"/>
      <c r="N29" s="45"/>
      <c r="O29" s="44"/>
      <c r="P29" s="44"/>
      <c r="Q29" s="44"/>
      <c r="R29" s="44"/>
      <c r="S29" s="39"/>
      <c r="Y29" s="6" t="s">
        <v>34</v>
      </c>
      <c r="Z29" s="6">
        <f>COUNT(E3:E146)</f>
        <v>0</v>
      </c>
      <c r="AA29" s="6">
        <f>COUNT(N3:N141)</f>
        <v>0</v>
      </c>
    </row>
    <row r="30">
      <c r="B30" s="45"/>
      <c r="C30" s="51"/>
      <c r="D30" s="45"/>
      <c r="E30" s="44"/>
      <c r="F30" s="44"/>
      <c r="G30" s="44"/>
      <c r="H30" s="44"/>
      <c r="I30" s="44"/>
      <c r="J30" s="39"/>
      <c r="K30" s="45"/>
      <c r="L30" s="44"/>
      <c r="M30" s="45"/>
      <c r="N30" s="45"/>
      <c r="O30" s="44"/>
      <c r="P30" s="44"/>
      <c r="Q30" s="44"/>
      <c r="R30" s="44"/>
      <c r="S30" s="39"/>
      <c r="Y30" s="6" t="s">
        <v>35</v>
      </c>
    </row>
    <row r="31">
      <c r="B31" s="45"/>
      <c r="C31" s="51"/>
      <c r="D31" s="45"/>
      <c r="E31" s="44"/>
      <c r="F31" s="44"/>
      <c r="G31" s="44"/>
      <c r="H31" s="44"/>
      <c r="I31" s="44"/>
      <c r="J31" s="39"/>
      <c r="K31" s="45"/>
      <c r="L31" s="45"/>
      <c r="M31" s="45"/>
      <c r="N31" s="45"/>
      <c r="O31" s="44"/>
      <c r="P31" s="44"/>
      <c r="Q31" s="44"/>
      <c r="R31" s="44"/>
      <c r="S31" s="39"/>
      <c r="Y31" s="56" t="s">
        <v>36</v>
      </c>
    </row>
    <row r="32">
      <c r="B32" s="51"/>
      <c r="C32" s="44"/>
      <c r="D32" s="45"/>
      <c r="E32" s="44"/>
      <c r="F32" s="44"/>
      <c r="G32" s="44"/>
      <c r="H32" s="44"/>
      <c r="I32" s="44"/>
      <c r="J32" s="39"/>
      <c r="K32" s="45"/>
      <c r="L32" s="44"/>
      <c r="M32" s="45"/>
      <c r="N32" s="44"/>
      <c r="O32" s="44"/>
      <c r="P32" s="44"/>
      <c r="Q32" s="44"/>
      <c r="R32" s="44"/>
      <c r="S32" s="39"/>
      <c r="Y32" s="56" t="s">
        <v>37</v>
      </c>
    </row>
    <row r="33">
      <c r="B33" s="51"/>
      <c r="C33" s="44"/>
      <c r="D33" s="45"/>
      <c r="E33" s="44"/>
      <c r="F33" s="44"/>
      <c r="G33" s="44"/>
      <c r="H33" s="44"/>
      <c r="I33" s="44"/>
      <c r="J33" s="39"/>
      <c r="K33" s="44"/>
      <c r="L33" s="44"/>
      <c r="M33" s="45"/>
      <c r="N33" s="44"/>
      <c r="O33" s="44"/>
      <c r="P33" s="44"/>
      <c r="Q33" s="44"/>
      <c r="R33" s="44"/>
      <c r="S33" s="39"/>
      <c r="Y33" s="56" t="s">
        <v>38</v>
      </c>
    </row>
    <row r="34">
      <c r="B34" s="51"/>
      <c r="C34" s="44"/>
      <c r="D34" s="51"/>
      <c r="E34" s="44"/>
      <c r="F34" s="44"/>
      <c r="G34" s="44"/>
      <c r="H34" s="44"/>
      <c r="I34" s="44"/>
      <c r="J34" s="39"/>
      <c r="K34" s="44"/>
      <c r="L34" s="44"/>
      <c r="M34" s="45"/>
      <c r="N34" s="44"/>
      <c r="O34" s="44"/>
      <c r="P34" s="44"/>
      <c r="Q34" s="44"/>
      <c r="R34" s="44"/>
      <c r="S34" s="39"/>
      <c r="Y34" s="1" t="s">
        <v>134</v>
      </c>
      <c r="Z34" s="6">
        <f t="shared" ref="Z34:AB34" si="6">AVERAGE(Z26:Z33)</f>
        <v>0</v>
      </c>
      <c r="AA34" s="6">
        <f t="shared" si="6"/>
        <v>0</v>
      </c>
      <c r="AB34" s="6">
        <f t="shared" si="6"/>
        <v>0</v>
      </c>
    </row>
    <row r="35">
      <c r="B35" s="51"/>
      <c r="C35" s="44"/>
      <c r="D35" s="51"/>
      <c r="E35" s="44"/>
      <c r="F35" s="44"/>
      <c r="G35" s="44"/>
      <c r="H35" s="44"/>
      <c r="I35" s="44"/>
      <c r="J35" s="39"/>
      <c r="K35" s="44"/>
      <c r="L35" s="44"/>
      <c r="M35" s="45"/>
      <c r="N35" s="44"/>
      <c r="O35" s="44"/>
      <c r="P35" s="44"/>
      <c r="Q35" s="44"/>
      <c r="R35" s="44"/>
      <c r="S35" s="39"/>
      <c r="Y35" s="88" t="s">
        <v>67</v>
      </c>
      <c r="Z35" s="88">
        <f t="shared" ref="Z35:AA35" si="7">STDEV(Z26:Z33)/SQRT(8)</f>
        <v>0</v>
      </c>
      <c r="AA35" s="88">
        <f t="shared" si="7"/>
        <v>0</v>
      </c>
      <c r="AB35" s="88" t="str">
        <f>STDEV(AB26:AB27)/SQRT(4)</f>
        <v>#DIV/0!</v>
      </c>
    </row>
    <row r="36">
      <c r="B36" s="44"/>
      <c r="C36" s="44"/>
      <c r="D36" s="51"/>
      <c r="E36" s="44"/>
      <c r="F36" s="44"/>
      <c r="G36" s="44"/>
      <c r="H36" s="44"/>
      <c r="I36" s="44"/>
      <c r="J36" s="39"/>
      <c r="K36" s="44"/>
      <c r="L36" s="44"/>
      <c r="M36" s="45"/>
      <c r="N36" s="44"/>
      <c r="O36" s="44"/>
      <c r="P36" s="44"/>
      <c r="Q36" s="44"/>
      <c r="R36" s="44"/>
      <c r="S36" s="39"/>
      <c r="X36" s="6" t="s">
        <v>73</v>
      </c>
    </row>
    <row r="37">
      <c r="B37" s="44"/>
      <c r="C37" s="44"/>
      <c r="D37" s="44"/>
      <c r="E37" s="44"/>
      <c r="F37" s="44"/>
      <c r="G37" s="44"/>
      <c r="H37" s="44"/>
      <c r="I37" s="44"/>
      <c r="J37" s="39"/>
      <c r="K37" s="44"/>
      <c r="L37" s="44"/>
      <c r="M37" s="45"/>
      <c r="N37" s="44"/>
      <c r="O37" s="44"/>
      <c r="P37" s="44"/>
      <c r="Q37" s="44"/>
      <c r="R37" s="44"/>
      <c r="S37" s="39"/>
    </row>
    <row r="38">
      <c r="B38" s="44"/>
      <c r="C38" s="44"/>
      <c r="D38" s="44"/>
      <c r="E38" s="45"/>
      <c r="F38" s="44"/>
      <c r="G38" s="44"/>
      <c r="H38" s="44"/>
      <c r="I38" s="44"/>
      <c r="J38" s="39"/>
      <c r="K38" s="44"/>
      <c r="L38" s="45"/>
      <c r="M38" s="45"/>
      <c r="N38" s="44"/>
      <c r="O38" s="44"/>
      <c r="P38" s="44"/>
      <c r="Q38" s="44"/>
      <c r="R38" s="44"/>
      <c r="S38" s="39"/>
      <c r="Z38" s="21" t="s">
        <v>30</v>
      </c>
      <c r="AA38" s="21" t="s">
        <v>39</v>
      </c>
      <c r="AB38" s="21" t="s">
        <v>40</v>
      </c>
    </row>
    <row r="39">
      <c r="B39" s="44"/>
      <c r="C39" s="44"/>
      <c r="D39" s="44"/>
      <c r="E39" s="45"/>
      <c r="F39" s="44"/>
      <c r="G39" s="44"/>
      <c r="H39" s="44"/>
      <c r="I39" s="44"/>
      <c r="J39" s="39"/>
      <c r="K39" s="44"/>
      <c r="L39" s="45"/>
      <c r="M39" s="44"/>
      <c r="N39" s="44"/>
      <c r="O39" s="44"/>
      <c r="P39" s="44"/>
      <c r="Q39" s="44"/>
      <c r="R39" s="44"/>
      <c r="S39" s="39"/>
      <c r="Y39" s="6" t="s">
        <v>31</v>
      </c>
      <c r="Z39" s="6" t="str">
        <f>STDEV(B$3:B$147)</f>
        <v>#DIV/0!</v>
      </c>
      <c r="AA39" s="6" t="str">
        <f>STDEV(K$3:K$60)</f>
        <v>#DIV/0!</v>
      </c>
      <c r="AB39" s="6" t="str">
        <f>STDEV(T3:T306)</f>
        <v>#DIV/0!</v>
      </c>
    </row>
    <row r="40">
      <c r="B40" s="44"/>
      <c r="C40" s="44"/>
      <c r="D40" s="44"/>
      <c r="E40" s="45"/>
      <c r="F40" s="44"/>
      <c r="G40" s="44"/>
      <c r="H40" s="44"/>
      <c r="I40" s="44"/>
      <c r="J40" s="39"/>
      <c r="K40" s="44"/>
      <c r="L40" s="45"/>
      <c r="M40" s="44"/>
      <c r="N40" s="44"/>
      <c r="O40" s="44"/>
      <c r="P40" s="44"/>
      <c r="Q40" s="44"/>
      <c r="R40" s="44"/>
      <c r="S40" s="39"/>
      <c r="Y40" s="6" t="s">
        <v>32</v>
      </c>
      <c r="Z40" s="6" t="str">
        <f>STDEV(C$3:C$143)</f>
        <v>#DIV/0!</v>
      </c>
      <c r="AA40" s="6" t="str">
        <f>STDEV(L$3:L$59)</f>
        <v>#DIV/0!</v>
      </c>
      <c r="AB40" s="6" t="str">
        <f>STDEV(U3:U151)</f>
        <v>#DIV/0!</v>
      </c>
    </row>
    <row r="41">
      <c r="B41" s="44"/>
      <c r="C41" s="44"/>
      <c r="D41" s="44"/>
      <c r="E41" s="45"/>
      <c r="F41" s="44"/>
      <c r="G41" s="44"/>
      <c r="H41" s="44"/>
      <c r="I41" s="44"/>
      <c r="J41" s="39"/>
      <c r="K41" s="44"/>
      <c r="L41" s="45"/>
      <c r="M41" s="44"/>
      <c r="N41" s="45"/>
      <c r="O41" s="44"/>
      <c r="P41" s="44"/>
      <c r="Q41" s="44"/>
      <c r="R41" s="44"/>
      <c r="S41" s="39"/>
      <c r="Y41" s="6" t="s">
        <v>33</v>
      </c>
      <c r="Z41" s="6" t="str">
        <f>STDEV(D$3:D$148)</f>
        <v>#DIV/0!</v>
      </c>
      <c r="AA41" s="6" t="str">
        <f>STDEV(M$3:M$66)</f>
        <v>#DIV/0!</v>
      </c>
      <c r="AB41" s="6" t="str">
        <f t="shared" ref="AB41:AB43" si="8">STDEV(#REF!)</f>
        <v>#REF!</v>
      </c>
    </row>
    <row r="42">
      <c r="B42" s="45"/>
      <c r="C42" s="44"/>
      <c r="D42" s="44"/>
      <c r="E42" s="45"/>
      <c r="F42" s="44"/>
      <c r="G42" s="44"/>
      <c r="H42" s="44"/>
      <c r="I42" s="44"/>
      <c r="J42" s="39"/>
      <c r="K42" s="44"/>
      <c r="L42" s="45"/>
      <c r="M42" s="44"/>
      <c r="N42" s="45"/>
      <c r="O42" s="44"/>
      <c r="P42" s="44"/>
      <c r="Q42" s="44"/>
      <c r="R42" s="44"/>
      <c r="S42" s="39"/>
      <c r="Y42" s="6" t="s">
        <v>34</v>
      </c>
      <c r="Z42" s="6" t="str">
        <f>STDEV(E$3:E$146)</f>
        <v>#DIV/0!</v>
      </c>
      <c r="AA42" s="6" t="str">
        <f>STDEV(N$3:N$59)</f>
        <v>#DIV/0!</v>
      </c>
      <c r="AB42" s="6" t="str">
        <f t="shared" si="8"/>
        <v>#REF!</v>
      </c>
    </row>
    <row r="43">
      <c r="B43" s="45"/>
      <c r="C43" s="44"/>
      <c r="D43" s="44"/>
      <c r="E43" s="45"/>
      <c r="F43" s="44"/>
      <c r="G43" s="44"/>
      <c r="H43" s="44"/>
      <c r="I43" s="44"/>
      <c r="J43" s="39"/>
      <c r="K43" s="45"/>
      <c r="L43" s="45"/>
      <c r="M43" s="44"/>
      <c r="N43" s="45"/>
      <c r="O43" s="44"/>
      <c r="P43" s="44"/>
      <c r="Q43" s="44"/>
      <c r="R43" s="44"/>
      <c r="S43" s="39"/>
      <c r="Y43" s="6" t="s">
        <v>35</v>
      </c>
      <c r="Z43" s="6" t="str">
        <f>STDEV(F$3:F$148)</f>
        <v>#DIV/0!</v>
      </c>
      <c r="AA43" s="6" t="str">
        <f>STDEV(O$3:O$66)</f>
        <v>#DIV/0!</v>
      </c>
      <c r="AB43" s="6" t="str">
        <f t="shared" si="8"/>
        <v>#REF!</v>
      </c>
    </row>
    <row r="44">
      <c r="B44" s="45"/>
      <c r="C44" s="44"/>
      <c r="D44" s="44"/>
      <c r="E44" s="45"/>
      <c r="F44" s="44"/>
      <c r="G44" s="44"/>
      <c r="H44" s="44"/>
      <c r="I44" s="44"/>
      <c r="J44" s="39"/>
      <c r="K44" s="45"/>
      <c r="L44" s="45"/>
      <c r="M44" s="45"/>
      <c r="N44" s="45"/>
      <c r="O44" s="45"/>
      <c r="P44" s="45"/>
      <c r="Q44" s="44"/>
      <c r="R44" s="44"/>
      <c r="S44" s="39"/>
      <c r="Y44" s="1" t="s">
        <v>36</v>
      </c>
      <c r="Z44" s="6" t="str">
        <f>STDEV(G$3:G148)</f>
        <v>#DIV/0!</v>
      </c>
      <c r="AA44" s="6" t="str">
        <f>STDEV(P$3:P$66)</f>
        <v>#DIV/0!</v>
      </c>
    </row>
    <row r="45">
      <c r="B45" s="45"/>
      <c r="C45" s="44"/>
      <c r="D45" s="45"/>
      <c r="E45" s="45"/>
      <c r="F45" s="44"/>
      <c r="G45" s="44"/>
      <c r="H45" s="44"/>
      <c r="I45" s="44"/>
      <c r="J45" s="39"/>
      <c r="K45" s="45"/>
      <c r="L45" s="45"/>
      <c r="M45" s="45"/>
      <c r="N45" s="45"/>
      <c r="O45" s="45"/>
      <c r="P45" s="45"/>
      <c r="Q45" s="44"/>
      <c r="R45" s="44"/>
      <c r="S45" s="39"/>
      <c r="Y45" s="1" t="s">
        <v>37</v>
      </c>
      <c r="Z45" s="6" t="str">
        <f>STDEV(H$3:H149)</f>
        <v>#DIV/0!</v>
      </c>
      <c r="AA45" s="6" t="str">
        <f>STDEV(Q$3:Q$66)</f>
        <v>#DIV/0!</v>
      </c>
    </row>
    <row r="46">
      <c r="B46" s="45"/>
      <c r="C46" s="44"/>
      <c r="D46" s="45"/>
      <c r="E46" s="45"/>
      <c r="F46" s="44"/>
      <c r="G46" s="44"/>
      <c r="H46" s="44"/>
      <c r="I46" s="44"/>
      <c r="J46" s="39"/>
      <c r="K46" s="45"/>
      <c r="L46" s="45"/>
      <c r="M46" s="45"/>
      <c r="N46" s="45"/>
      <c r="O46" s="45"/>
      <c r="P46" s="45"/>
      <c r="Q46" s="45"/>
      <c r="R46" s="45"/>
      <c r="S46" s="39"/>
      <c r="X46" s="1"/>
      <c r="Y46" s="1" t="s">
        <v>38</v>
      </c>
      <c r="Z46" s="6" t="str">
        <f>STDEV(I$3:I150)</f>
        <v>#DIV/0!</v>
      </c>
      <c r="AA46" s="6" t="str">
        <f>STDEV(R$3:R$66)</f>
        <v>#DIV/0!</v>
      </c>
    </row>
    <row r="47">
      <c r="B47" s="45"/>
      <c r="C47" s="44"/>
      <c r="D47" s="45"/>
      <c r="E47" s="45"/>
      <c r="F47" s="44"/>
      <c r="G47" s="44"/>
      <c r="H47" s="45"/>
      <c r="I47" s="44"/>
      <c r="J47" s="39"/>
      <c r="K47" s="45"/>
      <c r="L47" s="45"/>
      <c r="M47" s="45"/>
      <c r="N47" s="45"/>
      <c r="O47" s="45"/>
      <c r="P47" s="45"/>
      <c r="Q47" s="45"/>
      <c r="R47" s="45"/>
      <c r="S47" s="39"/>
      <c r="X47" s="1"/>
    </row>
    <row r="48">
      <c r="B48" s="45"/>
      <c r="C48" s="45"/>
      <c r="D48" s="45"/>
      <c r="E48" s="45"/>
      <c r="F48" s="44"/>
      <c r="G48" s="45"/>
      <c r="H48" s="45"/>
      <c r="I48" s="44"/>
      <c r="J48" s="39"/>
      <c r="K48" s="45"/>
      <c r="L48" s="45"/>
      <c r="M48" s="45"/>
      <c r="N48" s="45"/>
      <c r="O48" s="45"/>
      <c r="P48" s="45"/>
      <c r="Q48" s="45"/>
      <c r="R48" s="45"/>
      <c r="S48" s="39"/>
      <c r="X48" s="1"/>
    </row>
    <row r="49">
      <c r="B49" s="45"/>
      <c r="C49" s="45"/>
      <c r="D49" s="45"/>
      <c r="E49" s="45"/>
      <c r="F49" s="45"/>
      <c r="G49" s="45"/>
      <c r="H49" s="45"/>
      <c r="I49" s="44"/>
      <c r="J49" s="39"/>
      <c r="K49" s="45"/>
      <c r="L49" s="45"/>
      <c r="M49" s="45"/>
      <c r="N49" s="45"/>
      <c r="O49" s="45"/>
      <c r="P49" s="45"/>
      <c r="Q49" s="45"/>
      <c r="R49" s="45"/>
      <c r="S49" s="39"/>
      <c r="X49" s="1"/>
    </row>
    <row r="50">
      <c r="B50" s="45"/>
      <c r="C50" s="45"/>
      <c r="D50" s="45"/>
      <c r="E50" s="45"/>
      <c r="F50" s="45"/>
      <c r="G50" s="45"/>
      <c r="H50" s="45"/>
      <c r="I50" s="44"/>
      <c r="J50" s="39"/>
      <c r="K50" s="45"/>
      <c r="L50" s="44"/>
      <c r="M50" s="45"/>
      <c r="N50" s="44"/>
      <c r="O50" s="45"/>
      <c r="P50" s="45"/>
      <c r="Q50" s="45"/>
      <c r="R50" s="45"/>
      <c r="S50" s="39"/>
      <c r="X50" s="1"/>
    </row>
    <row r="51">
      <c r="B51" s="45"/>
      <c r="C51" s="45"/>
      <c r="D51" s="45"/>
      <c r="E51" s="45"/>
      <c r="F51" s="45"/>
      <c r="G51" s="45"/>
      <c r="H51" s="45"/>
      <c r="I51" s="44"/>
      <c r="J51" s="39"/>
      <c r="K51" s="44"/>
      <c r="L51" s="44"/>
      <c r="M51" s="45"/>
      <c r="N51" s="44"/>
      <c r="O51" s="45"/>
      <c r="P51" s="45"/>
      <c r="Q51" s="45"/>
      <c r="R51" s="45"/>
      <c r="S51" s="39"/>
      <c r="X51" s="1"/>
    </row>
    <row r="52">
      <c r="B52" s="45"/>
      <c r="C52" s="44"/>
      <c r="D52" s="45"/>
      <c r="E52" s="45"/>
      <c r="F52" s="45"/>
      <c r="G52" s="45"/>
      <c r="H52" s="45"/>
      <c r="I52" s="44"/>
      <c r="J52" s="39"/>
      <c r="K52" s="44"/>
      <c r="L52" s="44"/>
      <c r="M52" s="45"/>
      <c r="N52" s="44"/>
      <c r="O52" s="45"/>
      <c r="P52" s="45"/>
      <c r="Q52" s="45"/>
      <c r="R52" s="45"/>
      <c r="S52" s="39"/>
      <c r="X52" s="1"/>
    </row>
    <row r="53">
      <c r="B53" s="45"/>
      <c r="C53" s="44"/>
      <c r="D53" s="45"/>
      <c r="E53" s="45"/>
      <c r="F53" s="45"/>
      <c r="G53" s="45"/>
      <c r="H53" s="45"/>
      <c r="I53" s="44"/>
      <c r="J53" s="39"/>
      <c r="K53" s="44"/>
      <c r="L53" s="44"/>
      <c r="M53" s="45"/>
      <c r="N53" s="44"/>
      <c r="O53" s="45"/>
      <c r="P53" s="45"/>
      <c r="Q53" s="45"/>
      <c r="R53" s="45"/>
      <c r="S53" s="39"/>
      <c r="X53" s="1" t="s">
        <v>74</v>
      </c>
    </row>
    <row r="54">
      <c r="B54" s="45"/>
      <c r="C54" s="44"/>
      <c r="D54" s="45"/>
      <c r="E54" s="45"/>
      <c r="F54" s="45"/>
      <c r="G54" s="45"/>
      <c r="H54" s="45"/>
      <c r="I54" s="44"/>
      <c r="J54" s="39"/>
      <c r="K54" s="44"/>
      <c r="L54" s="44"/>
      <c r="M54" s="45"/>
      <c r="N54" s="44"/>
      <c r="O54" s="45"/>
      <c r="P54" s="45"/>
      <c r="Q54" s="45"/>
      <c r="R54" s="45"/>
      <c r="S54" s="39"/>
      <c r="Z54" s="21" t="s">
        <v>30</v>
      </c>
      <c r="AA54" s="21" t="s">
        <v>39</v>
      </c>
      <c r="AB54" s="21" t="s">
        <v>40</v>
      </c>
    </row>
    <row r="55">
      <c r="B55" s="45"/>
      <c r="C55" s="44"/>
      <c r="D55" s="45"/>
      <c r="E55" s="96"/>
      <c r="F55" s="45"/>
      <c r="G55" s="45"/>
      <c r="H55" s="45"/>
      <c r="I55" s="44"/>
      <c r="J55" s="39"/>
      <c r="K55" s="44"/>
      <c r="L55" s="44"/>
      <c r="M55" s="45"/>
      <c r="N55" s="44"/>
      <c r="O55" s="45"/>
      <c r="P55" s="45"/>
      <c r="Q55" s="45"/>
      <c r="R55" s="45"/>
      <c r="S55" s="39"/>
      <c r="Y55" s="6" t="s">
        <v>31</v>
      </c>
      <c r="Z55" s="49" t="str">
        <f t="shared" ref="Z55:AB55" si="9">(Z39/Z3)</f>
        <v>#DIV/0!</v>
      </c>
      <c r="AA55" s="49" t="str">
        <f t="shared" si="9"/>
        <v>#DIV/0!</v>
      </c>
      <c r="AB55" s="49" t="str">
        <f t="shared" si="9"/>
        <v>#DIV/0!</v>
      </c>
    </row>
    <row r="56">
      <c r="B56" s="44"/>
      <c r="C56" s="44"/>
      <c r="D56" s="45"/>
      <c r="E56" s="96"/>
      <c r="F56" s="45"/>
      <c r="G56" s="45"/>
      <c r="H56" s="45"/>
      <c r="I56" s="45"/>
      <c r="J56" s="39"/>
      <c r="K56" s="44"/>
      <c r="L56" s="44"/>
      <c r="M56" s="45"/>
      <c r="N56" s="44"/>
      <c r="O56" s="45"/>
      <c r="P56" s="45"/>
      <c r="Q56" s="45"/>
      <c r="R56" s="45"/>
      <c r="S56" s="39"/>
      <c r="Y56" s="6" t="s">
        <v>32</v>
      </c>
      <c r="Z56" s="49" t="str">
        <f t="shared" ref="Z56:AB56" si="10">(Z40/Z4)</f>
        <v>#DIV/0!</v>
      </c>
      <c r="AA56" s="49" t="str">
        <f t="shared" si="10"/>
        <v>#DIV/0!</v>
      </c>
      <c r="AB56" s="49" t="str">
        <f t="shared" si="10"/>
        <v>#DIV/0!</v>
      </c>
    </row>
    <row r="57">
      <c r="B57" s="44"/>
      <c r="C57" s="44"/>
      <c r="D57" s="44"/>
      <c r="E57" s="96"/>
      <c r="F57" s="44"/>
      <c r="G57" s="44"/>
      <c r="H57" s="44"/>
      <c r="I57" s="44"/>
      <c r="J57" s="39"/>
      <c r="K57" s="44"/>
      <c r="L57" s="44"/>
      <c r="M57" s="44"/>
      <c r="N57" s="44"/>
      <c r="O57" s="44"/>
      <c r="P57" s="44"/>
      <c r="Q57" s="44"/>
      <c r="R57" s="44"/>
      <c r="S57" s="39"/>
      <c r="Y57" s="6" t="s">
        <v>33</v>
      </c>
      <c r="Z57" s="49" t="str">
        <f t="shared" ref="Z57:AB57" si="11">(Z41/Z5)</f>
        <v>#DIV/0!</v>
      </c>
      <c r="AA57" s="49" t="str">
        <f t="shared" si="11"/>
        <v>#DIV/0!</v>
      </c>
      <c r="AB57" s="49" t="str">
        <f t="shared" si="11"/>
        <v>#REF!</v>
      </c>
    </row>
    <row r="58">
      <c r="B58" s="44"/>
      <c r="C58" s="44"/>
      <c r="D58" s="44"/>
      <c r="E58" s="96"/>
      <c r="F58" s="44"/>
      <c r="G58" s="44"/>
      <c r="H58" s="44"/>
      <c r="I58" s="44"/>
      <c r="J58" s="39"/>
      <c r="K58" s="44"/>
      <c r="L58" s="44"/>
      <c r="M58" s="44"/>
      <c r="N58" s="44"/>
      <c r="O58" s="44"/>
      <c r="P58" s="44"/>
      <c r="Q58" s="44"/>
      <c r="R58" s="44"/>
      <c r="S58" s="39"/>
      <c r="Y58" s="6" t="s">
        <v>34</v>
      </c>
      <c r="Z58" s="49" t="str">
        <f t="shared" ref="Z58:AB58" si="12">(Z42/Z6)</f>
        <v>#DIV/0!</v>
      </c>
      <c r="AA58" s="49" t="str">
        <f t="shared" si="12"/>
        <v>#DIV/0!</v>
      </c>
      <c r="AB58" s="49" t="str">
        <f t="shared" si="12"/>
        <v>#REF!</v>
      </c>
    </row>
    <row r="59">
      <c r="B59" s="44"/>
      <c r="C59" s="44"/>
      <c r="D59" s="44"/>
      <c r="E59" s="96"/>
      <c r="F59" s="44"/>
      <c r="G59" s="44"/>
      <c r="H59" s="44"/>
      <c r="I59" s="44"/>
      <c r="J59" s="39"/>
      <c r="K59" s="44"/>
      <c r="L59" s="44"/>
      <c r="M59" s="44"/>
      <c r="N59" s="44"/>
      <c r="O59" s="44"/>
      <c r="P59" s="44"/>
      <c r="Q59" s="44"/>
      <c r="R59" s="44"/>
      <c r="S59" s="39"/>
      <c r="Y59" s="6" t="s">
        <v>35</v>
      </c>
      <c r="Z59" s="49" t="str">
        <f t="shared" ref="Z59:AB59" si="13">(Z43/Z7)</f>
        <v>#DIV/0!</v>
      </c>
      <c r="AA59" s="49" t="str">
        <f t="shared" si="13"/>
        <v>#DIV/0!</v>
      </c>
      <c r="AB59" s="49" t="str">
        <f t="shared" si="13"/>
        <v>#REF!</v>
      </c>
    </row>
    <row r="60">
      <c r="B60" s="44"/>
      <c r="C60" s="44"/>
      <c r="D60" s="44"/>
      <c r="E60" s="96"/>
      <c r="F60" s="44"/>
      <c r="G60" s="44"/>
      <c r="H60" s="44"/>
      <c r="I60" s="44"/>
      <c r="J60" s="39"/>
      <c r="K60" s="44"/>
      <c r="L60" s="44"/>
      <c r="M60" s="44"/>
      <c r="N60" s="44"/>
      <c r="O60" s="44"/>
      <c r="P60" s="44"/>
      <c r="Q60" s="44"/>
      <c r="R60" s="44"/>
      <c r="S60" s="39"/>
      <c r="Y60" s="1" t="s">
        <v>36</v>
      </c>
      <c r="Z60" s="49" t="str">
        <f t="shared" ref="Z60:AA60" si="14">(Z44/Z8)</f>
        <v>#DIV/0!</v>
      </c>
      <c r="AA60" s="49" t="str">
        <f t="shared" si="14"/>
        <v>#DIV/0!</v>
      </c>
    </row>
    <row r="61">
      <c r="B61" s="44"/>
      <c r="C61" s="44"/>
      <c r="D61" s="44"/>
      <c r="E61" s="96"/>
      <c r="F61" s="44"/>
      <c r="G61" s="44"/>
      <c r="H61" s="44"/>
      <c r="I61" s="44"/>
      <c r="J61" s="39"/>
      <c r="K61" s="44"/>
      <c r="L61" s="44"/>
      <c r="M61" s="44"/>
      <c r="N61" s="44"/>
      <c r="O61" s="44"/>
      <c r="P61" s="44"/>
      <c r="Q61" s="44"/>
      <c r="R61" s="44"/>
      <c r="S61" s="39"/>
      <c r="Y61" s="1" t="s">
        <v>37</v>
      </c>
      <c r="Z61" s="49" t="str">
        <f t="shared" ref="Z61:AA61" si="15">(Z45/Z9)</f>
        <v>#DIV/0!</v>
      </c>
      <c r="AA61" s="49" t="str">
        <f t="shared" si="15"/>
        <v>#DIV/0!</v>
      </c>
    </row>
    <row r="62">
      <c r="B62" s="44"/>
      <c r="C62" s="44"/>
      <c r="D62" s="44"/>
      <c r="E62" s="96"/>
      <c r="F62" s="44"/>
      <c r="G62" s="44"/>
      <c r="H62" s="44"/>
      <c r="I62" s="44"/>
      <c r="J62" s="39"/>
      <c r="K62" s="44"/>
      <c r="L62" s="44"/>
      <c r="M62" s="44"/>
      <c r="N62" s="44"/>
      <c r="O62" s="44"/>
      <c r="P62" s="44"/>
      <c r="Q62" s="44"/>
      <c r="R62" s="44"/>
      <c r="S62" s="39"/>
      <c r="Y62" s="1" t="s">
        <v>38</v>
      </c>
      <c r="Z62" s="49" t="str">
        <f t="shared" ref="Z62:AA62" si="16">(Z46/Z10)</f>
        <v>#DIV/0!</v>
      </c>
      <c r="AA62" s="49" t="str">
        <f t="shared" si="16"/>
        <v>#DIV/0!</v>
      </c>
    </row>
    <row r="63">
      <c r="B63" s="44"/>
      <c r="C63" s="44"/>
      <c r="D63" s="44"/>
      <c r="E63" s="96"/>
      <c r="F63" s="44"/>
      <c r="G63" s="44"/>
      <c r="H63" s="44"/>
      <c r="I63" s="44"/>
      <c r="J63" s="39"/>
      <c r="K63" s="44"/>
      <c r="L63" s="44"/>
      <c r="M63" s="44"/>
      <c r="N63" s="44"/>
      <c r="O63" s="44"/>
      <c r="P63" s="44"/>
      <c r="Q63" s="44"/>
      <c r="R63" s="44"/>
      <c r="S63" s="39"/>
    </row>
    <row r="64">
      <c r="B64" s="44"/>
      <c r="C64" s="44"/>
      <c r="D64" s="44"/>
      <c r="E64" s="96"/>
      <c r="F64" s="44"/>
      <c r="G64" s="44"/>
      <c r="H64" s="44"/>
      <c r="I64" s="44"/>
      <c r="J64" s="39"/>
      <c r="K64" s="44"/>
      <c r="L64" s="44"/>
      <c r="M64" s="44"/>
      <c r="N64" s="44"/>
      <c r="O64" s="44"/>
      <c r="P64" s="44"/>
      <c r="Q64" s="44"/>
      <c r="R64" s="44"/>
      <c r="S64" s="39"/>
    </row>
    <row r="65">
      <c r="B65" s="44"/>
      <c r="C65" s="44"/>
      <c r="D65" s="44"/>
      <c r="E65" s="96"/>
      <c r="F65" s="44"/>
      <c r="G65" s="44"/>
      <c r="H65" s="44"/>
      <c r="I65" s="44"/>
      <c r="J65" s="39"/>
      <c r="K65" s="44"/>
      <c r="L65" s="44"/>
      <c r="M65" s="44"/>
      <c r="N65" s="44"/>
      <c r="O65" s="44"/>
      <c r="P65" s="44"/>
      <c r="Q65" s="44"/>
      <c r="R65" s="44"/>
      <c r="S65" s="39"/>
    </row>
    <row r="66">
      <c r="B66" s="44"/>
      <c r="C66" s="44"/>
      <c r="D66" s="44"/>
      <c r="E66" s="96"/>
      <c r="F66" s="44"/>
      <c r="G66" s="44"/>
      <c r="H66" s="44"/>
      <c r="I66" s="44"/>
      <c r="J66" s="39"/>
      <c r="K66" s="44"/>
      <c r="L66" s="44"/>
      <c r="M66" s="44"/>
      <c r="N66" s="44"/>
      <c r="O66" s="44"/>
      <c r="P66" s="44"/>
      <c r="Q66" s="44"/>
      <c r="R66" s="44"/>
      <c r="S66" s="39"/>
    </row>
    <row r="67">
      <c r="B67" s="44"/>
      <c r="C67" s="44"/>
      <c r="D67" s="44"/>
      <c r="E67" s="96"/>
      <c r="F67" s="44"/>
      <c r="G67" s="44"/>
      <c r="H67" s="44"/>
      <c r="I67" s="44"/>
      <c r="J67" s="39"/>
      <c r="K67" s="44"/>
      <c r="L67" s="44"/>
      <c r="M67" s="44"/>
      <c r="N67" s="44"/>
      <c r="O67" s="44"/>
      <c r="P67" s="44"/>
      <c r="Q67" s="44"/>
      <c r="R67" s="44"/>
      <c r="S67" s="39"/>
    </row>
    <row r="68">
      <c r="B68" s="44"/>
      <c r="C68" s="44"/>
      <c r="D68" s="44"/>
      <c r="E68" s="96"/>
      <c r="F68" s="44"/>
      <c r="G68" s="44"/>
      <c r="H68" s="44"/>
      <c r="I68" s="44"/>
      <c r="J68" s="39"/>
      <c r="K68" s="44"/>
      <c r="L68" s="44"/>
      <c r="M68" s="44"/>
      <c r="N68" s="44"/>
      <c r="O68" s="44"/>
      <c r="P68" s="44"/>
      <c r="Q68" s="44"/>
      <c r="R68" s="44"/>
      <c r="S68" s="39"/>
    </row>
    <row r="69">
      <c r="B69" s="44"/>
      <c r="C69" s="44"/>
      <c r="D69" s="44"/>
      <c r="E69" s="96"/>
      <c r="F69" s="44"/>
      <c r="G69" s="44"/>
      <c r="H69" s="44"/>
      <c r="I69" s="44"/>
      <c r="J69" s="39"/>
      <c r="K69" s="44"/>
      <c r="L69" s="44"/>
      <c r="M69" s="44"/>
      <c r="N69" s="44"/>
      <c r="O69" s="44"/>
      <c r="P69" s="44"/>
      <c r="Q69" s="44"/>
      <c r="R69" s="44"/>
      <c r="S69" s="39"/>
    </row>
    <row r="70">
      <c r="B70" s="44"/>
      <c r="C70" s="44"/>
      <c r="D70" s="44"/>
      <c r="E70" s="96"/>
      <c r="F70" s="44"/>
      <c r="G70" s="44"/>
      <c r="H70" s="44"/>
      <c r="I70" s="44"/>
      <c r="J70" s="39"/>
      <c r="K70" s="44"/>
      <c r="L70" s="44"/>
      <c r="M70" s="44"/>
      <c r="N70" s="44"/>
      <c r="O70" s="44"/>
      <c r="P70" s="44"/>
      <c r="Q70" s="44"/>
      <c r="R70" s="44"/>
      <c r="S70" s="39"/>
    </row>
    <row r="71">
      <c r="B71" s="44"/>
      <c r="C71" s="44"/>
      <c r="D71" s="44"/>
      <c r="E71" s="96"/>
      <c r="F71" s="44"/>
      <c r="G71" s="44"/>
      <c r="H71" s="44"/>
      <c r="I71" s="44"/>
      <c r="J71" s="39"/>
      <c r="K71" s="44"/>
      <c r="L71" s="44"/>
      <c r="M71" s="44"/>
      <c r="N71" s="44"/>
      <c r="O71" s="44"/>
      <c r="P71" s="44"/>
      <c r="Q71" s="44"/>
      <c r="R71" s="44"/>
      <c r="S71" s="39"/>
    </row>
    <row r="72">
      <c r="B72" s="44"/>
      <c r="C72" s="44"/>
      <c r="D72" s="44"/>
      <c r="E72" s="96"/>
      <c r="F72" s="44"/>
      <c r="G72" s="44"/>
      <c r="H72" s="44"/>
      <c r="I72" s="44"/>
      <c r="J72" s="39"/>
      <c r="K72" s="44"/>
      <c r="L72" s="44"/>
      <c r="M72" s="44"/>
      <c r="N72" s="44"/>
      <c r="O72" s="44"/>
      <c r="P72" s="44"/>
      <c r="Q72" s="44"/>
      <c r="R72" s="44"/>
      <c r="S72" s="39"/>
    </row>
    <row r="73">
      <c r="B73" s="44"/>
      <c r="C73" s="44"/>
      <c r="D73" s="44"/>
      <c r="E73" s="96"/>
      <c r="F73" s="44"/>
      <c r="G73" s="44"/>
      <c r="H73" s="44"/>
      <c r="I73" s="44"/>
      <c r="J73" s="39"/>
      <c r="K73" s="44"/>
      <c r="L73" s="44"/>
      <c r="M73" s="44"/>
      <c r="N73" s="44"/>
      <c r="O73" s="44"/>
      <c r="P73" s="44"/>
      <c r="Q73" s="44"/>
      <c r="R73" s="44"/>
      <c r="S73" s="39"/>
    </row>
    <row r="74">
      <c r="B74" s="44"/>
      <c r="C74" s="44"/>
      <c r="D74" s="44"/>
      <c r="E74" s="96"/>
      <c r="F74" s="44"/>
      <c r="G74" s="44"/>
      <c r="H74" s="44"/>
      <c r="I74" s="44"/>
      <c r="J74" s="39"/>
      <c r="K74" s="44"/>
      <c r="L74" s="44"/>
      <c r="M74" s="44"/>
      <c r="N74" s="44"/>
      <c r="O74" s="44"/>
      <c r="P74" s="44"/>
      <c r="Q74" s="44"/>
      <c r="R74" s="44"/>
      <c r="S74" s="39"/>
    </row>
    <row r="75">
      <c r="B75" s="44"/>
      <c r="C75" s="44"/>
      <c r="D75" s="44"/>
      <c r="E75" s="96"/>
      <c r="F75" s="44"/>
      <c r="G75" s="44"/>
      <c r="H75" s="44"/>
      <c r="I75" s="44"/>
      <c r="J75" s="39"/>
      <c r="K75" s="44"/>
      <c r="L75" s="44"/>
      <c r="M75" s="44"/>
      <c r="N75" s="44"/>
      <c r="O75" s="44"/>
      <c r="P75" s="44"/>
      <c r="Q75" s="44"/>
      <c r="R75" s="44"/>
      <c r="S75" s="39"/>
    </row>
    <row r="76">
      <c r="B76" s="44"/>
      <c r="C76" s="44"/>
      <c r="D76" s="44"/>
      <c r="E76" s="96"/>
      <c r="F76" s="44"/>
      <c r="G76" s="44"/>
      <c r="H76" s="44"/>
      <c r="I76" s="44"/>
      <c r="J76" s="39"/>
      <c r="K76" s="44"/>
      <c r="L76" s="44"/>
      <c r="M76" s="44"/>
      <c r="N76" s="44"/>
      <c r="O76" s="44"/>
      <c r="P76" s="44"/>
      <c r="Q76" s="44"/>
      <c r="R76" s="44"/>
      <c r="S76" s="39"/>
    </row>
    <row r="77">
      <c r="B77" s="44"/>
      <c r="C77" s="44"/>
      <c r="D77" s="44"/>
      <c r="E77" s="96"/>
      <c r="F77" s="44"/>
      <c r="G77" s="44"/>
      <c r="H77" s="44"/>
      <c r="I77" s="44"/>
      <c r="J77" s="39"/>
      <c r="K77" s="44"/>
      <c r="L77" s="44"/>
      <c r="M77" s="44"/>
      <c r="N77" s="44"/>
      <c r="O77" s="44"/>
      <c r="P77" s="44"/>
      <c r="Q77" s="44"/>
      <c r="R77" s="44"/>
      <c r="S77" s="39"/>
    </row>
    <row r="78">
      <c r="B78" s="44"/>
      <c r="C78" s="44"/>
      <c r="D78" s="44"/>
      <c r="E78" s="96"/>
      <c r="F78" s="44"/>
      <c r="G78" s="44"/>
      <c r="H78" s="44"/>
      <c r="I78" s="44"/>
      <c r="J78" s="39"/>
      <c r="K78" s="44"/>
      <c r="L78" s="44"/>
      <c r="M78" s="44"/>
      <c r="N78" s="44"/>
      <c r="O78" s="44"/>
      <c r="P78" s="44"/>
      <c r="Q78" s="45"/>
      <c r="R78" s="44"/>
      <c r="S78" s="39"/>
    </row>
    <row r="79">
      <c r="B79" s="44"/>
      <c r="C79" s="44"/>
      <c r="D79" s="44"/>
      <c r="E79" s="96"/>
      <c r="F79" s="44"/>
      <c r="G79" s="44"/>
      <c r="H79" s="44"/>
      <c r="I79" s="44"/>
      <c r="J79" s="39"/>
      <c r="K79" s="44"/>
      <c r="L79" s="44"/>
      <c r="M79" s="44"/>
      <c r="N79" s="44"/>
      <c r="O79" s="44"/>
      <c r="P79" s="44"/>
      <c r="Q79" s="45"/>
      <c r="R79" s="44"/>
      <c r="S79" s="39"/>
    </row>
    <row r="80">
      <c r="B80" s="44"/>
      <c r="C80" s="44"/>
      <c r="D80" s="44"/>
      <c r="E80" s="96"/>
      <c r="F80" s="44"/>
      <c r="G80" s="44"/>
      <c r="H80" s="44"/>
      <c r="I80" s="44"/>
      <c r="J80" s="39"/>
      <c r="K80" s="44"/>
      <c r="L80" s="44"/>
      <c r="M80" s="44"/>
      <c r="N80" s="44"/>
      <c r="O80" s="44"/>
      <c r="P80" s="44"/>
      <c r="Q80" s="45"/>
      <c r="R80" s="44"/>
      <c r="S80" s="39"/>
    </row>
    <row r="81">
      <c r="B81" s="44"/>
      <c r="C81" s="44"/>
      <c r="D81" s="44"/>
      <c r="E81" s="96"/>
      <c r="F81" s="44"/>
      <c r="G81" s="44"/>
      <c r="H81" s="44"/>
      <c r="I81" s="44"/>
      <c r="J81" s="39"/>
      <c r="K81" s="44"/>
      <c r="L81" s="44"/>
      <c r="M81" s="44"/>
      <c r="N81" s="44"/>
      <c r="O81" s="44"/>
      <c r="P81" s="44"/>
      <c r="Q81" s="45"/>
      <c r="R81" s="44"/>
      <c r="S81" s="39"/>
    </row>
    <row r="82">
      <c r="B82" s="44"/>
      <c r="C82" s="44"/>
      <c r="D82" s="44"/>
      <c r="E82" s="96"/>
      <c r="F82" s="44"/>
      <c r="G82" s="44"/>
      <c r="H82" s="44"/>
      <c r="I82" s="44"/>
      <c r="J82" s="39"/>
      <c r="K82" s="44"/>
      <c r="L82" s="45"/>
      <c r="M82" s="44"/>
      <c r="N82" s="44"/>
      <c r="O82" s="44"/>
      <c r="P82" s="44"/>
      <c r="Q82" s="45"/>
      <c r="R82" s="44"/>
      <c r="S82" s="39"/>
    </row>
    <row r="83">
      <c r="B83" s="44"/>
      <c r="C83" s="44"/>
      <c r="D83" s="44"/>
      <c r="E83" s="96"/>
      <c r="F83" s="44"/>
      <c r="G83" s="44"/>
      <c r="H83" s="44"/>
      <c r="I83" s="44"/>
      <c r="J83" s="39"/>
      <c r="K83" s="44"/>
      <c r="L83" s="45"/>
      <c r="M83" s="44"/>
      <c r="N83" s="45"/>
      <c r="O83" s="44"/>
      <c r="P83" s="44"/>
      <c r="Q83" s="45"/>
      <c r="R83" s="44"/>
      <c r="S83" s="39"/>
    </row>
    <row r="84">
      <c r="B84" s="44"/>
      <c r="C84" s="44"/>
      <c r="D84" s="44"/>
      <c r="E84" s="96"/>
      <c r="F84" s="44"/>
      <c r="G84" s="44"/>
      <c r="H84" s="44"/>
      <c r="I84" s="44"/>
      <c r="J84" s="39"/>
      <c r="K84" s="45"/>
      <c r="L84" s="45"/>
      <c r="M84" s="44"/>
      <c r="N84" s="45"/>
      <c r="O84" s="44"/>
      <c r="P84" s="45"/>
      <c r="Q84" s="45"/>
      <c r="R84" s="44"/>
      <c r="S84" s="39"/>
    </row>
    <row r="85">
      <c r="B85" s="44"/>
      <c r="C85" s="44"/>
      <c r="D85" s="44"/>
      <c r="E85" s="96"/>
      <c r="F85" s="44"/>
      <c r="G85" s="44"/>
      <c r="H85" s="44"/>
      <c r="I85" s="44"/>
      <c r="J85" s="39"/>
      <c r="K85" s="45"/>
      <c r="L85" s="45"/>
      <c r="M85" s="44"/>
      <c r="N85" s="45"/>
      <c r="O85" s="44"/>
      <c r="P85" s="45"/>
      <c r="Q85" s="45"/>
      <c r="R85" s="45"/>
      <c r="S85" s="39"/>
    </row>
    <row r="86">
      <c r="B86" s="44"/>
      <c r="C86" s="44"/>
      <c r="D86" s="44"/>
      <c r="E86" s="96"/>
      <c r="F86" s="44"/>
      <c r="G86" s="44"/>
      <c r="H86" s="44"/>
      <c r="I86" s="44"/>
      <c r="J86" s="39"/>
      <c r="K86" s="45"/>
      <c r="L86" s="45"/>
      <c r="M86" s="45"/>
      <c r="N86" s="45"/>
      <c r="O86" s="44"/>
      <c r="P86" s="45"/>
      <c r="Q86" s="45"/>
      <c r="R86" s="45"/>
      <c r="S86" s="39"/>
    </row>
    <row r="87">
      <c r="B87" s="44"/>
      <c r="C87" s="44"/>
      <c r="D87" s="44"/>
      <c r="E87" s="96"/>
      <c r="F87" s="44"/>
      <c r="G87" s="44"/>
      <c r="H87" s="44"/>
      <c r="I87" s="44"/>
      <c r="J87" s="39"/>
      <c r="K87" s="45"/>
      <c r="L87" s="45"/>
      <c r="M87" s="45"/>
      <c r="N87" s="45"/>
      <c r="O87" s="44"/>
      <c r="P87" s="45"/>
      <c r="Q87" s="45"/>
      <c r="R87" s="45"/>
      <c r="S87" s="39"/>
    </row>
    <row r="88">
      <c r="B88" s="44"/>
      <c r="C88" s="44"/>
      <c r="D88" s="44"/>
      <c r="E88" s="96"/>
      <c r="F88" s="44"/>
      <c r="G88" s="44"/>
      <c r="H88" s="44"/>
      <c r="I88" s="44"/>
      <c r="J88" s="39"/>
      <c r="K88" s="45"/>
      <c r="L88" s="51"/>
      <c r="M88" s="45"/>
      <c r="N88" s="45"/>
      <c r="O88" s="44"/>
      <c r="P88" s="45"/>
      <c r="Q88" s="45"/>
      <c r="R88" s="45"/>
      <c r="S88" s="39"/>
    </row>
    <row r="89">
      <c r="B89" s="44"/>
      <c r="C89" s="44"/>
      <c r="D89" s="44"/>
      <c r="E89" s="96"/>
      <c r="F89" s="44"/>
      <c r="G89" s="44"/>
      <c r="H89" s="44"/>
      <c r="I89" s="44"/>
      <c r="J89" s="39"/>
      <c r="K89" s="45"/>
      <c r="L89" s="51"/>
      <c r="M89" s="45"/>
      <c r="N89" s="45"/>
      <c r="O89" s="44"/>
      <c r="P89" s="45"/>
      <c r="Q89" s="45"/>
      <c r="R89" s="45"/>
      <c r="S89" s="39"/>
    </row>
    <row r="90">
      <c r="B90" s="44"/>
      <c r="C90" s="44"/>
      <c r="D90" s="44"/>
      <c r="E90" s="96"/>
      <c r="F90" s="44"/>
      <c r="G90" s="44"/>
      <c r="H90" s="44"/>
      <c r="I90" s="44"/>
      <c r="J90" s="39"/>
      <c r="K90" s="45"/>
      <c r="L90" s="51"/>
      <c r="M90" s="45"/>
      <c r="N90" s="45"/>
      <c r="O90" s="44"/>
      <c r="P90" s="45"/>
      <c r="Q90" s="45"/>
      <c r="R90" s="45"/>
      <c r="S90" s="39"/>
    </row>
    <row r="91">
      <c r="B91" s="44"/>
      <c r="C91" s="44"/>
      <c r="D91" s="44"/>
      <c r="E91" s="96"/>
      <c r="F91" s="44"/>
      <c r="G91" s="44"/>
      <c r="H91" s="44"/>
      <c r="I91" s="44"/>
      <c r="J91" s="39"/>
      <c r="K91" s="45"/>
      <c r="L91" s="51"/>
      <c r="M91" s="45"/>
      <c r="N91" s="45"/>
      <c r="O91" s="44"/>
      <c r="P91" s="45"/>
      <c r="Q91" s="45"/>
      <c r="R91" s="45"/>
      <c r="S91" s="39"/>
    </row>
    <row r="92">
      <c r="B92" s="44"/>
      <c r="C92" s="44"/>
      <c r="D92" s="44"/>
      <c r="E92" s="96"/>
      <c r="F92" s="44"/>
      <c r="G92" s="44"/>
      <c r="H92" s="44"/>
      <c r="I92" s="44"/>
      <c r="J92" s="39"/>
      <c r="K92" s="45"/>
      <c r="L92" s="51"/>
      <c r="M92" s="51"/>
      <c r="N92" s="45"/>
      <c r="O92" s="44"/>
      <c r="P92" s="45"/>
      <c r="Q92" s="45"/>
      <c r="R92" s="45"/>
      <c r="S92" s="39"/>
    </row>
    <row r="93">
      <c r="B93" s="44"/>
      <c r="C93" s="44"/>
      <c r="D93" s="44"/>
      <c r="E93" s="96"/>
      <c r="F93" s="44"/>
      <c r="G93" s="44"/>
      <c r="H93" s="44"/>
      <c r="I93" s="44"/>
      <c r="J93" s="39"/>
      <c r="K93" s="45"/>
      <c r="L93" s="51"/>
      <c r="M93" s="51"/>
      <c r="N93" s="45"/>
      <c r="O93" s="44"/>
      <c r="P93" s="45"/>
      <c r="Q93" s="51"/>
      <c r="R93" s="45"/>
      <c r="S93" s="39"/>
    </row>
    <row r="94">
      <c r="B94" s="44"/>
      <c r="C94" s="44"/>
      <c r="D94" s="44"/>
      <c r="E94" s="96"/>
      <c r="F94" s="44"/>
      <c r="G94" s="44"/>
      <c r="H94" s="44"/>
      <c r="I94" s="44"/>
      <c r="J94" s="39"/>
      <c r="K94" s="45"/>
      <c r="L94" s="51"/>
      <c r="M94" s="51"/>
      <c r="N94" s="45"/>
      <c r="O94" s="44"/>
      <c r="P94" s="51"/>
      <c r="Q94" s="51"/>
      <c r="R94" s="45"/>
      <c r="S94" s="39"/>
    </row>
    <row r="95">
      <c r="B95" s="44"/>
      <c r="C95" s="44"/>
      <c r="D95" s="44"/>
      <c r="E95" s="96"/>
      <c r="F95" s="44"/>
      <c r="G95" s="44"/>
      <c r="H95" s="44"/>
      <c r="I95" s="44"/>
      <c r="J95" s="39"/>
      <c r="K95" s="45"/>
      <c r="L95" s="51"/>
      <c r="M95" s="51"/>
      <c r="N95" s="45"/>
      <c r="O95" s="44"/>
      <c r="P95" s="51"/>
      <c r="Q95" s="51"/>
      <c r="R95" s="45"/>
      <c r="S95" s="39"/>
    </row>
    <row r="96">
      <c r="B96" s="44"/>
      <c r="C96" s="44"/>
      <c r="D96" s="44"/>
      <c r="E96" s="96"/>
      <c r="F96" s="44"/>
      <c r="G96" s="44"/>
      <c r="H96" s="45"/>
      <c r="I96" s="44"/>
      <c r="J96" s="39"/>
      <c r="K96" s="45"/>
      <c r="L96" s="51"/>
      <c r="M96" s="51"/>
      <c r="N96" s="45"/>
      <c r="O96" s="44"/>
      <c r="P96" s="51"/>
      <c r="Q96" s="51"/>
      <c r="R96" s="44"/>
      <c r="S96" s="39"/>
    </row>
    <row r="97">
      <c r="B97" s="44"/>
      <c r="C97" s="45"/>
      <c r="D97" s="44"/>
      <c r="E97" s="96"/>
      <c r="F97" s="44"/>
      <c r="G97" s="44"/>
      <c r="H97" s="45"/>
      <c r="I97" s="44"/>
      <c r="J97" s="39"/>
      <c r="K97" s="45"/>
      <c r="L97" s="51"/>
      <c r="M97" s="51"/>
      <c r="N97" s="51"/>
      <c r="O97" s="44"/>
      <c r="P97" s="51"/>
      <c r="Q97" s="51"/>
      <c r="R97" s="44"/>
      <c r="S97" s="39"/>
    </row>
    <row r="98">
      <c r="B98" s="44"/>
      <c r="C98" s="45"/>
      <c r="D98" s="45"/>
      <c r="E98" s="96"/>
      <c r="F98" s="44"/>
      <c r="G98" s="44"/>
      <c r="H98" s="45"/>
      <c r="I98" s="44"/>
      <c r="J98" s="39"/>
      <c r="K98" s="45"/>
      <c r="L98" s="51"/>
      <c r="M98" s="51"/>
      <c r="N98" s="51"/>
      <c r="O98" s="44"/>
      <c r="P98" s="51"/>
      <c r="Q98" s="51"/>
      <c r="R98" s="44"/>
      <c r="S98" s="39"/>
    </row>
    <row r="99">
      <c r="B99" s="44"/>
      <c r="C99" s="45"/>
      <c r="D99" s="45"/>
      <c r="E99" s="96"/>
      <c r="F99" s="44"/>
      <c r="G99" s="44"/>
      <c r="H99" s="45"/>
      <c r="I99" s="44"/>
      <c r="J99" s="39"/>
      <c r="K99" s="51"/>
      <c r="L99" s="51"/>
      <c r="M99" s="51"/>
      <c r="N99" s="51"/>
      <c r="O99" s="44"/>
      <c r="P99" s="51"/>
      <c r="Q99" s="51"/>
      <c r="R99" s="44"/>
      <c r="S99" s="39"/>
    </row>
    <row r="100">
      <c r="B100" s="44"/>
      <c r="C100" s="45"/>
      <c r="D100" s="45"/>
      <c r="E100" s="96"/>
      <c r="F100" s="44"/>
      <c r="G100" s="44"/>
      <c r="H100" s="45"/>
      <c r="I100" s="44"/>
      <c r="J100" s="39"/>
      <c r="K100" s="51"/>
      <c r="L100" s="51"/>
      <c r="M100" s="51"/>
      <c r="N100" s="51"/>
      <c r="O100" s="44"/>
      <c r="P100" s="51"/>
      <c r="Q100" s="51"/>
      <c r="R100" s="44"/>
      <c r="S100" s="39"/>
    </row>
    <row r="101">
      <c r="B101" s="44"/>
      <c r="C101" s="45"/>
      <c r="D101" s="45"/>
      <c r="E101" s="96"/>
      <c r="F101" s="44"/>
      <c r="G101" s="44"/>
      <c r="H101" s="45"/>
      <c r="I101" s="44"/>
      <c r="J101" s="39"/>
      <c r="K101" s="51"/>
      <c r="L101" s="51"/>
      <c r="M101" s="51"/>
      <c r="N101" s="51"/>
      <c r="O101" s="44"/>
      <c r="P101" s="51"/>
      <c r="Q101" s="51"/>
      <c r="R101" s="99"/>
      <c r="S101" s="39"/>
    </row>
    <row r="102">
      <c r="B102" s="44"/>
      <c r="C102" s="45"/>
      <c r="D102" s="45"/>
      <c r="E102" s="45"/>
      <c r="F102" s="45"/>
      <c r="G102" s="45"/>
      <c r="H102" s="45"/>
      <c r="I102" s="44"/>
      <c r="J102" s="39"/>
      <c r="K102" s="51"/>
      <c r="L102" s="51"/>
      <c r="M102" s="51"/>
      <c r="N102" s="51"/>
      <c r="O102" s="44"/>
      <c r="P102" s="51"/>
      <c r="Q102" s="51"/>
      <c r="R102" s="44"/>
      <c r="S102" s="39"/>
    </row>
    <row r="103">
      <c r="B103" s="44"/>
      <c r="C103" s="45"/>
      <c r="D103" s="45"/>
      <c r="E103" s="45"/>
      <c r="F103" s="45"/>
      <c r="G103" s="45"/>
      <c r="H103" s="45"/>
      <c r="I103" s="45"/>
      <c r="J103" s="39"/>
      <c r="K103" s="51"/>
      <c r="L103" s="51"/>
      <c r="M103" s="51"/>
      <c r="N103" s="51"/>
      <c r="O103" s="45"/>
      <c r="P103" s="51"/>
      <c r="Q103" s="51"/>
      <c r="R103" s="44"/>
      <c r="S103" s="39"/>
    </row>
    <row r="104">
      <c r="B104" s="44"/>
      <c r="C104" s="45"/>
      <c r="D104" s="45"/>
      <c r="E104" s="45"/>
      <c r="F104" s="45"/>
      <c r="G104" s="45"/>
      <c r="H104" s="45"/>
      <c r="I104" s="45"/>
      <c r="J104" s="39"/>
      <c r="K104" s="51"/>
      <c r="L104" s="51"/>
      <c r="M104" s="51"/>
      <c r="N104" s="51"/>
      <c r="O104" s="45"/>
      <c r="P104" s="51"/>
      <c r="Q104" s="51"/>
      <c r="R104" s="51"/>
      <c r="S104" s="39"/>
    </row>
    <row r="105">
      <c r="B105" s="44"/>
      <c r="C105" s="45"/>
      <c r="D105" s="45"/>
      <c r="E105" s="45"/>
      <c r="F105" s="45"/>
      <c r="G105" s="45"/>
      <c r="H105" s="45"/>
      <c r="I105" s="45"/>
      <c r="J105" s="39"/>
      <c r="K105" s="51"/>
      <c r="L105" s="51"/>
      <c r="M105" s="51"/>
      <c r="N105" s="51"/>
      <c r="O105" s="45"/>
      <c r="P105" s="51"/>
      <c r="Q105" s="51"/>
      <c r="R105" s="51"/>
      <c r="S105" s="39"/>
    </row>
    <row r="106">
      <c r="B106" s="44"/>
      <c r="C106" s="45"/>
      <c r="D106" s="45"/>
      <c r="E106" s="45"/>
      <c r="F106" s="45"/>
      <c r="G106" s="45"/>
      <c r="H106" s="45"/>
      <c r="I106" s="45"/>
      <c r="J106" s="39"/>
      <c r="K106" s="51"/>
      <c r="L106" s="51"/>
      <c r="M106" s="51"/>
      <c r="N106" s="51"/>
      <c r="O106" s="45"/>
      <c r="P106" s="51"/>
      <c r="Q106" s="51"/>
      <c r="R106" s="51"/>
      <c r="S106" s="39"/>
    </row>
    <row r="107">
      <c r="B107" s="45"/>
      <c r="C107" s="45"/>
      <c r="D107" s="45"/>
      <c r="E107" s="45"/>
      <c r="F107" s="45"/>
      <c r="G107" s="45"/>
      <c r="H107" s="45"/>
      <c r="I107" s="45"/>
      <c r="J107" s="39"/>
      <c r="K107" s="51"/>
      <c r="L107" s="51"/>
      <c r="M107" s="51"/>
      <c r="N107" s="51"/>
      <c r="O107" s="51"/>
      <c r="P107" s="51"/>
      <c r="Q107" s="51"/>
      <c r="R107" s="51"/>
      <c r="S107" s="39"/>
    </row>
    <row r="108">
      <c r="B108" s="45"/>
      <c r="C108" s="45"/>
      <c r="D108" s="45"/>
      <c r="E108" s="51"/>
      <c r="F108" s="45"/>
      <c r="G108" s="45"/>
      <c r="H108" s="45"/>
      <c r="I108" s="45"/>
      <c r="J108" s="39"/>
      <c r="K108" s="51"/>
      <c r="L108" s="51"/>
      <c r="M108" s="51"/>
      <c r="N108" s="51"/>
      <c r="O108" s="51"/>
      <c r="P108" s="51"/>
      <c r="Q108" s="51"/>
      <c r="R108" s="51"/>
      <c r="S108" s="39"/>
    </row>
    <row r="109">
      <c r="B109" s="51"/>
      <c r="C109" s="45"/>
      <c r="D109" s="45"/>
      <c r="E109" s="51"/>
      <c r="F109" s="45"/>
      <c r="G109" s="45"/>
      <c r="H109" s="45"/>
      <c r="I109" s="45"/>
      <c r="J109" s="39"/>
      <c r="K109" s="51"/>
      <c r="L109" s="51"/>
      <c r="M109" s="51"/>
      <c r="N109" s="51"/>
      <c r="O109" s="51"/>
      <c r="P109" s="51"/>
      <c r="Q109" s="51"/>
      <c r="R109" s="51"/>
      <c r="S109" s="39"/>
    </row>
    <row r="110">
      <c r="B110" s="51"/>
      <c r="C110" s="51"/>
      <c r="D110" s="51"/>
      <c r="E110" s="51"/>
      <c r="F110" s="45"/>
      <c r="G110" s="45"/>
      <c r="H110" s="46"/>
      <c r="I110" s="46"/>
      <c r="J110" s="39"/>
      <c r="K110" s="51"/>
      <c r="L110" s="51"/>
      <c r="M110" s="51"/>
      <c r="N110" s="51"/>
      <c r="O110" s="51"/>
      <c r="P110" s="51"/>
      <c r="Q110" s="51"/>
      <c r="R110" s="51"/>
      <c r="S110" s="39"/>
    </row>
    <row r="111">
      <c r="B111" s="51"/>
      <c r="C111" s="51"/>
      <c r="D111" s="51"/>
      <c r="E111" s="51"/>
      <c r="F111" s="51"/>
      <c r="G111" s="46"/>
      <c r="H111" s="46"/>
      <c r="I111" s="46"/>
      <c r="J111" s="39"/>
      <c r="K111" s="51"/>
      <c r="L111" s="51"/>
      <c r="M111" s="51"/>
      <c r="N111" s="51"/>
      <c r="O111" s="51"/>
      <c r="P111" s="51"/>
      <c r="Q111" s="51"/>
      <c r="R111" s="51"/>
      <c r="S111" s="39"/>
    </row>
    <row r="112">
      <c r="B112" s="51"/>
      <c r="C112" s="51"/>
      <c r="D112" s="51"/>
      <c r="E112" s="51"/>
      <c r="F112" s="51"/>
      <c r="G112" s="46"/>
      <c r="H112" s="46"/>
      <c r="I112" s="46"/>
      <c r="J112" s="39"/>
      <c r="K112" s="51"/>
      <c r="L112" s="51"/>
      <c r="M112" s="51"/>
      <c r="N112" s="51"/>
      <c r="O112" s="51"/>
      <c r="P112" s="51"/>
      <c r="Q112" s="51"/>
      <c r="R112" s="51"/>
      <c r="S112" s="39"/>
    </row>
    <row r="113">
      <c r="B113" s="51"/>
      <c r="C113" s="51"/>
      <c r="D113" s="51"/>
      <c r="E113" s="51"/>
      <c r="F113" s="51"/>
      <c r="G113" s="46"/>
      <c r="H113" s="46"/>
      <c r="I113" s="46"/>
      <c r="J113" s="39"/>
      <c r="K113" s="51"/>
      <c r="L113" s="51"/>
      <c r="M113" s="51"/>
      <c r="N113" s="51"/>
      <c r="O113" s="51"/>
      <c r="P113" s="51"/>
      <c r="Q113" s="51"/>
      <c r="S113" s="39"/>
    </row>
    <row r="114">
      <c r="B114" s="51"/>
      <c r="C114" s="51"/>
      <c r="D114" s="51"/>
      <c r="E114" s="51"/>
      <c r="F114" s="51"/>
      <c r="G114" s="46"/>
      <c r="H114" s="46"/>
      <c r="I114" s="46"/>
      <c r="J114" s="39"/>
      <c r="K114" s="51"/>
      <c r="L114" s="51"/>
      <c r="M114" s="51"/>
      <c r="N114" s="51"/>
      <c r="O114" s="51"/>
      <c r="P114" s="51"/>
      <c r="Q114" s="51"/>
      <c r="S114" s="39"/>
    </row>
    <row r="115">
      <c r="B115" s="51"/>
      <c r="C115" s="51"/>
      <c r="D115" s="51"/>
      <c r="E115" s="51"/>
      <c r="F115" s="51"/>
      <c r="G115" s="46"/>
      <c r="H115" s="46"/>
      <c r="I115" s="46"/>
      <c r="J115" s="39"/>
      <c r="K115" s="51"/>
      <c r="L115" s="51"/>
      <c r="M115" s="51"/>
      <c r="N115" s="51"/>
      <c r="O115" s="51"/>
      <c r="P115" s="51"/>
      <c r="Q115" s="51"/>
      <c r="S115" s="39"/>
    </row>
    <row r="116">
      <c r="B116" s="51"/>
      <c r="C116" s="51"/>
      <c r="D116" s="51"/>
      <c r="E116" s="51"/>
      <c r="F116" s="51"/>
      <c r="G116" s="51"/>
      <c r="H116" s="51"/>
      <c r="I116" s="51"/>
      <c r="J116" s="39"/>
      <c r="K116" s="51"/>
      <c r="L116" s="51"/>
      <c r="M116" s="51"/>
      <c r="N116" s="51"/>
      <c r="O116" s="51"/>
      <c r="P116" s="51"/>
      <c r="Q116" s="51"/>
      <c r="S116" s="39"/>
    </row>
    <row r="117">
      <c r="B117" s="51"/>
      <c r="C117" s="51"/>
      <c r="D117" s="51"/>
      <c r="E117" s="51"/>
      <c r="F117" s="51"/>
      <c r="G117" s="46"/>
      <c r="H117" s="46"/>
      <c r="I117" s="46"/>
      <c r="J117" s="39"/>
      <c r="K117" s="51"/>
      <c r="L117" s="51"/>
      <c r="M117" s="51"/>
      <c r="N117" s="51"/>
      <c r="O117" s="51"/>
      <c r="P117" s="51"/>
      <c r="Q117" s="51"/>
      <c r="S117" s="39"/>
    </row>
    <row r="118">
      <c r="B118" s="51"/>
      <c r="C118" s="51"/>
      <c r="D118" s="51"/>
      <c r="E118" s="51"/>
      <c r="F118" s="51"/>
      <c r="G118" s="46"/>
      <c r="H118" s="46"/>
      <c r="I118" s="46"/>
      <c r="J118" s="39"/>
      <c r="K118" s="51"/>
      <c r="L118" s="51"/>
      <c r="M118" s="51"/>
      <c r="N118" s="51"/>
      <c r="O118" s="51"/>
      <c r="P118" s="51"/>
      <c r="Q118" s="51"/>
      <c r="S118" s="39"/>
    </row>
    <row r="119">
      <c r="B119" s="51"/>
      <c r="C119" s="51"/>
      <c r="D119" s="51"/>
      <c r="E119" s="51"/>
      <c r="F119" s="51"/>
      <c r="G119" s="51"/>
      <c r="H119" s="51"/>
      <c r="I119" s="51"/>
      <c r="J119" s="39"/>
      <c r="K119" s="51"/>
      <c r="L119" s="51"/>
      <c r="M119" s="51"/>
      <c r="N119" s="51"/>
      <c r="O119" s="51"/>
      <c r="P119" s="51"/>
      <c r="Q119" s="51"/>
      <c r="S119" s="39"/>
    </row>
    <row r="120">
      <c r="B120" s="51"/>
      <c r="C120" s="51"/>
      <c r="D120" s="51"/>
      <c r="E120" s="51"/>
      <c r="F120" s="51"/>
      <c r="G120" s="46"/>
      <c r="H120" s="46"/>
      <c r="I120" s="46"/>
      <c r="J120" s="39"/>
      <c r="K120" s="51"/>
      <c r="L120" s="51"/>
      <c r="M120" s="51"/>
      <c r="N120" s="51"/>
      <c r="O120" s="51"/>
      <c r="P120" s="51"/>
      <c r="Q120" s="51"/>
      <c r="S120" s="39"/>
    </row>
    <row r="121">
      <c r="B121" s="51"/>
      <c r="C121" s="51"/>
      <c r="D121" s="51"/>
      <c r="E121" s="51"/>
      <c r="F121" s="51"/>
      <c r="G121" s="46"/>
      <c r="H121" s="46"/>
      <c r="I121" s="46"/>
      <c r="J121" s="39"/>
      <c r="K121" s="51"/>
      <c r="L121" s="51"/>
      <c r="M121" s="51"/>
      <c r="N121" s="51"/>
      <c r="O121" s="51"/>
      <c r="P121" s="51"/>
      <c r="Q121" s="51"/>
      <c r="S121" s="39"/>
    </row>
    <row r="122">
      <c r="B122" s="51"/>
      <c r="C122" s="51"/>
      <c r="D122" s="51"/>
      <c r="E122" s="51"/>
      <c r="F122" s="51"/>
      <c r="G122" s="46"/>
      <c r="H122" s="46"/>
      <c r="I122" s="46"/>
      <c r="J122" s="39"/>
      <c r="K122" s="51"/>
      <c r="L122" s="51"/>
      <c r="M122" s="51"/>
      <c r="N122" s="51"/>
      <c r="O122" s="51"/>
      <c r="P122" s="51"/>
      <c r="Q122" s="51"/>
      <c r="S122" s="39"/>
    </row>
    <row r="123">
      <c r="B123" s="51"/>
      <c r="C123" s="51"/>
      <c r="D123" s="51"/>
      <c r="E123" s="51"/>
      <c r="F123" s="51"/>
      <c r="G123" s="46"/>
      <c r="H123" s="46"/>
      <c r="I123" s="46"/>
      <c r="J123" s="39"/>
      <c r="K123" s="51"/>
      <c r="L123" s="51"/>
      <c r="M123" s="51"/>
      <c r="N123" s="51"/>
      <c r="O123" s="51"/>
      <c r="P123" s="51"/>
      <c r="Q123" s="51"/>
      <c r="S123" s="39"/>
    </row>
    <row r="124">
      <c r="B124" s="51"/>
      <c r="C124" s="51"/>
      <c r="D124" s="51"/>
      <c r="E124" s="51"/>
      <c r="F124" s="51"/>
      <c r="G124" s="46"/>
      <c r="H124" s="46"/>
      <c r="I124" s="46"/>
      <c r="J124" s="39"/>
      <c r="K124" s="51"/>
      <c r="L124" s="51"/>
      <c r="M124" s="51"/>
      <c r="N124" s="51"/>
      <c r="O124" s="51"/>
      <c r="P124" s="51"/>
      <c r="Q124" s="51"/>
      <c r="S124" s="39"/>
    </row>
    <row r="125">
      <c r="B125" s="51"/>
      <c r="C125" s="51"/>
      <c r="D125" s="51"/>
      <c r="E125" s="51"/>
      <c r="F125" s="51"/>
      <c r="G125" s="46"/>
      <c r="H125" s="46"/>
      <c r="I125" s="46"/>
      <c r="J125" s="39"/>
      <c r="K125" s="51"/>
      <c r="L125" s="51"/>
      <c r="M125" s="51"/>
      <c r="N125" s="51"/>
      <c r="O125" s="51"/>
      <c r="P125" s="51"/>
      <c r="Q125" s="51"/>
      <c r="S125" s="39"/>
    </row>
    <row r="126">
      <c r="B126" s="51"/>
      <c r="C126" s="51"/>
      <c r="D126" s="51"/>
      <c r="E126" s="51"/>
      <c r="F126" s="51"/>
      <c r="G126" s="46"/>
      <c r="H126" s="46"/>
      <c r="I126" s="46"/>
      <c r="J126" s="39"/>
      <c r="K126" s="51"/>
      <c r="L126" s="51"/>
      <c r="M126" s="51"/>
      <c r="N126" s="51"/>
      <c r="O126" s="51"/>
      <c r="P126" s="51"/>
      <c r="Q126" s="51"/>
      <c r="S126" s="39"/>
    </row>
    <row r="127">
      <c r="B127" s="51"/>
      <c r="C127" s="51"/>
      <c r="D127" s="51"/>
      <c r="E127" s="51"/>
      <c r="F127" s="51"/>
      <c r="G127" s="46"/>
      <c r="H127" s="46"/>
      <c r="I127" s="46"/>
      <c r="J127" s="39"/>
      <c r="K127" s="51"/>
      <c r="L127" s="51"/>
      <c r="M127" s="51"/>
      <c r="N127" s="51"/>
      <c r="O127" s="51"/>
      <c r="P127" s="51"/>
      <c r="Q127" s="51"/>
      <c r="S127" s="39"/>
    </row>
    <row r="128">
      <c r="B128" s="51"/>
      <c r="C128" s="51"/>
      <c r="D128" s="51"/>
      <c r="E128" s="51"/>
      <c r="F128" s="51"/>
      <c r="G128" s="46"/>
      <c r="H128" s="46"/>
      <c r="I128" s="46"/>
      <c r="J128" s="39"/>
      <c r="K128" s="51"/>
      <c r="L128" s="51"/>
      <c r="M128" s="51"/>
      <c r="N128" s="51"/>
      <c r="O128" s="51"/>
      <c r="P128" s="51"/>
      <c r="Q128" s="51"/>
      <c r="S128" s="39"/>
    </row>
    <row r="129">
      <c r="B129" s="51"/>
      <c r="C129" s="51"/>
      <c r="D129" s="51"/>
      <c r="E129" s="51"/>
      <c r="F129" s="51"/>
      <c r="G129" s="46"/>
      <c r="H129" s="46"/>
      <c r="I129" s="46"/>
      <c r="J129" s="39"/>
      <c r="K129" s="51"/>
      <c r="L129" s="51"/>
      <c r="M129" s="51"/>
      <c r="N129" s="51"/>
      <c r="O129" s="51"/>
      <c r="P129" s="51"/>
      <c r="Q129" s="51"/>
      <c r="S129" s="39"/>
    </row>
    <row r="130">
      <c r="B130" s="51"/>
      <c r="C130" s="51"/>
      <c r="D130" s="51"/>
      <c r="E130" s="51"/>
      <c r="F130" s="51"/>
      <c r="G130" s="46"/>
      <c r="H130" s="46"/>
      <c r="I130" s="46"/>
      <c r="J130" s="39"/>
      <c r="K130" s="51"/>
      <c r="L130" s="51"/>
      <c r="M130" s="51"/>
      <c r="N130" s="51"/>
      <c r="O130" s="51"/>
      <c r="P130" s="51"/>
      <c r="Q130" s="51"/>
      <c r="S130" s="39"/>
    </row>
    <row r="131">
      <c r="B131" s="51"/>
      <c r="C131" s="51"/>
      <c r="D131" s="51"/>
      <c r="E131" s="51"/>
      <c r="F131" s="51"/>
      <c r="G131" s="46"/>
      <c r="H131" s="46"/>
      <c r="I131" s="46"/>
      <c r="J131" s="39"/>
      <c r="K131" s="51"/>
      <c r="L131" s="51"/>
      <c r="M131" s="51"/>
      <c r="N131" s="51"/>
      <c r="O131" s="51"/>
      <c r="P131" s="51"/>
      <c r="Q131" s="51"/>
      <c r="S131" s="39"/>
    </row>
    <row r="132">
      <c r="B132" s="51"/>
      <c r="C132" s="51"/>
      <c r="D132" s="51"/>
      <c r="E132" s="51"/>
      <c r="F132" s="51"/>
      <c r="G132" s="46"/>
      <c r="H132" s="46"/>
      <c r="I132" s="46"/>
      <c r="J132" s="39"/>
      <c r="K132" s="51"/>
      <c r="L132" s="51"/>
      <c r="M132" s="51"/>
      <c r="N132" s="51"/>
      <c r="O132" s="51"/>
      <c r="P132" s="51"/>
      <c r="Q132" s="51"/>
      <c r="S132" s="39"/>
    </row>
    <row r="133">
      <c r="B133" s="51"/>
      <c r="C133" s="51"/>
      <c r="D133" s="51"/>
      <c r="E133" s="51"/>
      <c r="F133" s="51"/>
      <c r="G133" s="46"/>
      <c r="H133" s="46"/>
      <c r="I133" s="46"/>
      <c r="J133" s="39"/>
      <c r="K133" s="51"/>
      <c r="L133" s="51"/>
      <c r="M133" s="51"/>
      <c r="N133" s="51"/>
      <c r="O133" s="51"/>
      <c r="P133" s="51"/>
      <c r="Q133" s="51"/>
      <c r="S133" s="39"/>
    </row>
    <row r="134">
      <c r="B134" s="51"/>
      <c r="C134" s="51"/>
      <c r="D134" s="51"/>
      <c r="E134" s="51"/>
      <c r="F134" s="51"/>
      <c r="G134" s="46"/>
      <c r="H134" s="46"/>
      <c r="I134" s="46"/>
      <c r="J134" s="39"/>
      <c r="K134" s="51"/>
      <c r="L134" s="51"/>
      <c r="M134" s="51"/>
      <c r="N134" s="51"/>
      <c r="O134" s="51"/>
      <c r="P134" s="51"/>
      <c r="Q134" s="51"/>
      <c r="S134" s="39"/>
    </row>
    <row r="135">
      <c r="B135" s="51"/>
      <c r="C135" s="51"/>
      <c r="D135" s="51"/>
      <c r="E135" s="51"/>
      <c r="F135" s="51"/>
      <c r="G135" s="46"/>
      <c r="H135" s="46"/>
      <c r="I135" s="46"/>
      <c r="J135" s="39"/>
      <c r="K135" s="51"/>
      <c r="L135" s="51"/>
      <c r="M135" s="51"/>
      <c r="N135" s="51"/>
      <c r="O135" s="51"/>
      <c r="P135" s="51"/>
      <c r="Q135" s="51"/>
      <c r="S135" s="39"/>
    </row>
    <row r="136">
      <c r="B136" s="51"/>
      <c r="C136" s="51"/>
      <c r="D136" s="51"/>
      <c r="E136" s="51"/>
      <c r="F136" s="51"/>
      <c r="G136" s="46"/>
      <c r="H136" s="46"/>
      <c r="I136" s="46"/>
      <c r="J136" s="39"/>
      <c r="K136" s="51"/>
      <c r="L136" s="51"/>
      <c r="M136" s="51"/>
      <c r="N136" s="51"/>
      <c r="O136" s="51"/>
      <c r="P136" s="51"/>
      <c r="Q136" s="51"/>
      <c r="S136" s="39"/>
    </row>
    <row r="137">
      <c r="B137" s="51"/>
      <c r="C137" s="51"/>
      <c r="D137" s="51"/>
      <c r="E137" s="51"/>
      <c r="F137" s="51"/>
      <c r="G137" s="46"/>
      <c r="H137" s="46"/>
      <c r="I137" s="46"/>
      <c r="J137" s="39"/>
      <c r="K137" s="51"/>
      <c r="L137" s="51"/>
      <c r="M137" s="51"/>
      <c r="N137" s="51"/>
      <c r="O137" s="51"/>
      <c r="P137" s="51"/>
      <c r="Q137" s="51"/>
      <c r="S137" s="39"/>
    </row>
    <row r="138">
      <c r="B138" s="51"/>
      <c r="C138" s="51"/>
      <c r="D138" s="51"/>
      <c r="E138" s="51"/>
      <c r="F138" s="51"/>
      <c r="G138" s="46"/>
      <c r="H138" s="46"/>
      <c r="I138" s="46"/>
      <c r="J138" s="39"/>
      <c r="K138" s="51"/>
      <c r="L138" s="51"/>
      <c r="M138" s="51"/>
      <c r="N138" s="51"/>
      <c r="O138" s="51"/>
      <c r="P138" s="51"/>
      <c r="Q138" s="51"/>
      <c r="S138" s="39"/>
    </row>
    <row r="139">
      <c r="B139" s="51"/>
      <c r="C139" s="51"/>
      <c r="D139" s="51"/>
      <c r="E139" s="51"/>
      <c r="F139" s="51"/>
      <c r="G139" s="46"/>
      <c r="H139" s="46"/>
      <c r="I139" s="46"/>
      <c r="J139" s="39"/>
      <c r="K139" s="51"/>
      <c r="L139" s="51"/>
      <c r="M139" s="51"/>
      <c r="N139" s="51"/>
      <c r="O139" s="51"/>
      <c r="P139" s="51"/>
      <c r="Q139" s="51"/>
      <c r="S139" s="39"/>
    </row>
    <row r="140">
      <c r="B140" s="51"/>
      <c r="C140" s="51"/>
      <c r="D140" s="51"/>
      <c r="E140" s="51"/>
      <c r="F140" s="51"/>
      <c r="G140" s="46"/>
      <c r="H140" s="46"/>
      <c r="I140" s="46"/>
      <c r="J140" s="39"/>
      <c r="K140" s="51"/>
      <c r="L140" s="51"/>
      <c r="M140" s="51"/>
      <c r="N140" s="51"/>
      <c r="O140" s="51"/>
      <c r="P140" s="51"/>
      <c r="Q140" s="51"/>
      <c r="S140" s="39"/>
    </row>
    <row r="141">
      <c r="B141" s="51"/>
      <c r="C141" s="51"/>
      <c r="D141" s="51"/>
      <c r="E141" s="51"/>
      <c r="F141" s="51"/>
      <c r="G141" s="46"/>
      <c r="H141" s="46"/>
      <c r="I141" s="46"/>
      <c r="J141" s="39"/>
      <c r="K141" s="51"/>
      <c r="M141" s="51"/>
      <c r="O141" s="51"/>
      <c r="P141" s="51"/>
      <c r="Q141" s="51"/>
      <c r="S141" s="39"/>
    </row>
    <row r="142">
      <c r="B142" s="51"/>
      <c r="C142" s="51"/>
      <c r="D142" s="51"/>
      <c r="E142" s="51"/>
      <c r="F142" s="51"/>
      <c r="G142" s="46"/>
      <c r="H142" s="46"/>
      <c r="I142" s="46"/>
      <c r="J142" s="39"/>
      <c r="M142" s="51"/>
      <c r="O142" s="51"/>
      <c r="P142" s="51"/>
      <c r="Q142" s="51"/>
      <c r="S142" s="39"/>
    </row>
    <row r="143">
      <c r="B143" s="51"/>
      <c r="D143" s="51"/>
      <c r="E143" s="51"/>
      <c r="F143" s="51"/>
      <c r="G143" s="46"/>
      <c r="H143" s="46"/>
      <c r="I143" s="46"/>
      <c r="J143" s="39"/>
      <c r="M143" s="51"/>
      <c r="O143" s="51"/>
      <c r="P143" s="51"/>
      <c r="Q143" s="51"/>
      <c r="S143" s="39"/>
    </row>
    <row r="144">
      <c r="B144" s="51"/>
      <c r="D144" s="51"/>
      <c r="E144" s="51"/>
      <c r="F144" s="51"/>
      <c r="G144" s="46"/>
      <c r="H144" s="46"/>
      <c r="I144" s="46"/>
      <c r="J144" s="39"/>
      <c r="M144" s="51"/>
      <c r="O144" s="51"/>
      <c r="P144" s="51"/>
      <c r="Q144" s="51"/>
      <c r="S144" s="39"/>
    </row>
    <row r="145">
      <c r="B145" s="51"/>
      <c r="D145" s="51"/>
      <c r="E145" s="51"/>
      <c r="F145" s="51"/>
      <c r="G145" s="46"/>
      <c r="H145" s="46"/>
      <c r="I145" s="46"/>
      <c r="J145" s="39"/>
      <c r="M145" s="51"/>
      <c r="O145" s="51"/>
      <c r="P145" s="51"/>
      <c r="Q145" s="51"/>
      <c r="S145" s="39"/>
    </row>
    <row r="146">
      <c r="B146" s="51"/>
      <c r="D146" s="51"/>
      <c r="F146" s="51"/>
      <c r="G146" s="46"/>
      <c r="H146" s="46"/>
      <c r="I146" s="46"/>
      <c r="J146" s="39"/>
      <c r="M146" s="51"/>
      <c r="O146" s="51"/>
      <c r="P146" s="51"/>
      <c r="Q146" s="51"/>
      <c r="S146" s="39"/>
    </row>
    <row r="147">
      <c r="D147" s="51"/>
      <c r="F147" s="51"/>
      <c r="G147" s="46"/>
      <c r="H147" s="46"/>
      <c r="I147" s="46"/>
      <c r="J147" s="39"/>
      <c r="M147" s="51"/>
      <c r="O147" s="51"/>
      <c r="P147" s="51"/>
      <c r="Q147" s="51"/>
      <c r="S147" s="39"/>
    </row>
    <row r="148">
      <c r="G148" s="88"/>
      <c r="H148" s="88"/>
      <c r="I148" s="88"/>
      <c r="J148" s="39"/>
      <c r="S148" s="39"/>
    </row>
    <row r="149">
      <c r="G149" s="88"/>
      <c r="H149" s="88"/>
      <c r="I149" s="88"/>
      <c r="J149" s="39"/>
      <c r="S149" s="39"/>
    </row>
    <row r="150">
      <c r="G150" s="88"/>
      <c r="H150" s="88"/>
      <c r="I150" s="88"/>
      <c r="J150" s="39"/>
      <c r="S150" s="39"/>
    </row>
    <row r="151">
      <c r="G151" s="88"/>
      <c r="H151" s="88"/>
      <c r="I151" s="88"/>
      <c r="J151" s="39"/>
      <c r="S151" s="39"/>
    </row>
    <row r="152">
      <c r="G152" s="88"/>
      <c r="H152" s="88"/>
      <c r="I152" s="88"/>
      <c r="J152" s="39"/>
      <c r="S152" s="39"/>
    </row>
    <row r="153">
      <c r="G153" s="88"/>
      <c r="H153" s="88"/>
      <c r="I153" s="88"/>
      <c r="J153" s="39"/>
      <c r="S153" s="39"/>
    </row>
    <row r="154">
      <c r="G154" s="88"/>
      <c r="H154" s="88"/>
      <c r="I154" s="88"/>
      <c r="J154" s="39"/>
      <c r="S154" s="39"/>
    </row>
    <row r="155">
      <c r="G155" s="88"/>
      <c r="H155" s="88"/>
      <c r="I155" s="88"/>
      <c r="J155" s="39"/>
      <c r="S155" s="39"/>
    </row>
    <row r="156">
      <c r="G156" s="88"/>
      <c r="H156" s="88"/>
      <c r="I156" s="88"/>
      <c r="J156" s="39"/>
      <c r="S156" s="39"/>
    </row>
    <row r="157">
      <c r="G157" s="88"/>
      <c r="H157" s="88"/>
      <c r="I157" s="88"/>
      <c r="J157" s="39"/>
      <c r="S157" s="39"/>
    </row>
    <row r="158">
      <c r="G158" s="88"/>
      <c r="H158" s="88"/>
      <c r="I158" s="88"/>
      <c r="J158" s="39"/>
      <c r="S158" s="39"/>
    </row>
    <row r="159">
      <c r="G159" s="88"/>
      <c r="H159" s="88"/>
      <c r="I159" s="88"/>
      <c r="J159" s="39"/>
      <c r="S159" s="39"/>
    </row>
    <row r="160">
      <c r="G160" s="88"/>
      <c r="H160" s="88"/>
      <c r="I160" s="88"/>
      <c r="J160" s="39"/>
      <c r="S160" s="39"/>
    </row>
    <row r="161">
      <c r="G161" s="88"/>
      <c r="H161" s="88"/>
      <c r="I161" s="88"/>
      <c r="J161" s="39"/>
      <c r="S161" s="39"/>
    </row>
    <row r="162">
      <c r="G162" s="88"/>
      <c r="H162" s="88"/>
      <c r="I162" s="88"/>
      <c r="J162" s="39"/>
      <c r="S162" s="39"/>
    </row>
    <row r="163">
      <c r="G163" s="88"/>
      <c r="H163" s="88"/>
      <c r="I163" s="88"/>
      <c r="J163" s="39"/>
      <c r="S163" s="39"/>
    </row>
    <row r="164">
      <c r="G164" s="88"/>
      <c r="H164" s="88"/>
      <c r="I164" s="88"/>
      <c r="J164" s="39"/>
      <c r="S164" s="39"/>
    </row>
    <row r="165">
      <c r="G165" s="88"/>
      <c r="H165" s="88"/>
      <c r="I165" s="88"/>
      <c r="J165" s="39"/>
      <c r="S165" s="39"/>
    </row>
    <row r="166">
      <c r="G166" s="88"/>
      <c r="H166" s="88"/>
      <c r="I166" s="88"/>
      <c r="J166" s="39"/>
      <c r="S166" s="39"/>
    </row>
    <row r="167">
      <c r="G167" s="88"/>
      <c r="H167" s="88"/>
      <c r="I167" s="88"/>
      <c r="J167" s="39"/>
      <c r="S167" s="39"/>
    </row>
    <row r="168">
      <c r="G168" s="88"/>
      <c r="H168" s="88"/>
      <c r="I168" s="88"/>
      <c r="J168" s="39"/>
      <c r="S168" s="39"/>
    </row>
    <row r="169">
      <c r="G169" s="88"/>
      <c r="H169" s="88"/>
      <c r="I169" s="88"/>
      <c r="J169" s="39"/>
      <c r="S169" s="39"/>
    </row>
    <row r="170">
      <c r="G170" s="88"/>
      <c r="H170" s="88"/>
      <c r="I170" s="88"/>
      <c r="J170" s="39"/>
      <c r="S170" s="39"/>
    </row>
    <row r="171">
      <c r="G171" s="88"/>
      <c r="H171" s="88"/>
      <c r="I171" s="88"/>
      <c r="J171" s="39"/>
      <c r="S171" s="39"/>
    </row>
    <row r="172">
      <c r="G172" s="88"/>
      <c r="H172" s="88"/>
      <c r="I172" s="88"/>
      <c r="J172" s="39"/>
      <c r="S172" s="39"/>
    </row>
    <row r="173">
      <c r="G173" s="88"/>
      <c r="H173" s="88"/>
      <c r="I173" s="88"/>
      <c r="J173" s="39"/>
      <c r="S173" s="39"/>
    </row>
    <row r="174">
      <c r="G174" s="88"/>
      <c r="H174" s="88"/>
      <c r="I174" s="88"/>
      <c r="J174" s="39"/>
      <c r="S174" s="39"/>
    </row>
    <row r="175">
      <c r="G175" s="88"/>
      <c r="H175" s="88"/>
      <c r="I175" s="88"/>
      <c r="J175" s="39"/>
      <c r="S175" s="39"/>
    </row>
    <row r="176">
      <c r="G176" s="88"/>
      <c r="H176" s="88"/>
      <c r="I176" s="88"/>
      <c r="J176" s="39"/>
      <c r="S176" s="39"/>
    </row>
    <row r="177">
      <c r="G177" s="88"/>
      <c r="H177" s="88"/>
      <c r="I177" s="88"/>
      <c r="J177" s="39"/>
      <c r="S177" s="39"/>
    </row>
    <row r="178">
      <c r="G178" s="88"/>
      <c r="H178" s="88"/>
      <c r="I178" s="88"/>
      <c r="J178" s="39"/>
      <c r="S178" s="39"/>
    </row>
    <row r="179">
      <c r="G179" s="88"/>
      <c r="H179" s="88"/>
      <c r="I179" s="88"/>
      <c r="J179" s="39"/>
      <c r="S179" s="39"/>
    </row>
    <row r="180">
      <c r="G180" s="88"/>
      <c r="H180" s="88"/>
      <c r="I180" s="88"/>
      <c r="J180" s="39"/>
      <c r="S180" s="39"/>
    </row>
    <row r="181">
      <c r="G181" s="88"/>
      <c r="H181" s="88"/>
      <c r="I181" s="88"/>
      <c r="J181" s="39"/>
      <c r="S181" s="39"/>
    </row>
    <row r="182">
      <c r="G182" s="88"/>
      <c r="H182" s="88"/>
      <c r="I182" s="88"/>
      <c r="J182" s="39"/>
      <c r="S182" s="39"/>
    </row>
    <row r="183">
      <c r="G183" s="88"/>
      <c r="H183" s="88"/>
      <c r="I183" s="88"/>
      <c r="J183" s="39"/>
      <c r="S183" s="39"/>
    </row>
    <row r="184">
      <c r="G184" s="88"/>
      <c r="H184" s="88"/>
      <c r="I184" s="88"/>
      <c r="J184" s="39"/>
      <c r="S184" s="39"/>
    </row>
    <row r="185">
      <c r="G185" s="88"/>
      <c r="H185" s="88"/>
      <c r="I185" s="88"/>
      <c r="J185" s="39"/>
      <c r="S185" s="39"/>
    </row>
    <row r="186">
      <c r="G186" s="88"/>
      <c r="H186" s="88"/>
      <c r="I186" s="88"/>
      <c r="J186" s="39"/>
      <c r="S186" s="39"/>
    </row>
    <row r="187">
      <c r="G187" s="88"/>
      <c r="H187" s="88"/>
      <c r="I187" s="88"/>
      <c r="J187" s="39"/>
      <c r="S187" s="39"/>
    </row>
    <row r="188">
      <c r="G188" s="88"/>
      <c r="H188" s="88"/>
      <c r="I188" s="88"/>
      <c r="J188" s="39"/>
      <c r="S188" s="39"/>
    </row>
    <row r="189">
      <c r="G189" s="88"/>
      <c r="H189" s="88"/>
      <c r="I189" s="88"/>
      <c r="J189" s="39"/>
      <c r="S189" s="39"/>
    </row>
    <row r="190">
      <c r="G190" s="88"/>
      <c r="H190" s="88"/>
      <c r="I190" s="88"/>
      <c r="J190" s="39"/>
      <c r="S190" s="39"/>
    </row>
    <row r="191">
      <c r="G191" s="88"/>
      <c r="H191" s="88"/>
      <c r="I191" s="88"/>
      <c r="J191" s="39"/>
      <c r="S191" s="39"/>
    </row>
    <row r="192">
      <c r="G192" s="88"/>
      <c r="H192" s="88"/>
      <c r="I192" s="88"/>
      <c r="J192" s="39"/>
      <c r="S192" s="39"/>
    </row>
    <row r="193">
      <c r="G193" s="88"/>
      <c r="H193" s="88"/>
      <c r="I193" s="88"/>
      <c r="J193" s="39"/>
      <c r="S193" s="39"/>
    </row>
    <row r="194">
      <c r="G194" s="88"/>
      <c r="H194" s="88"/>
      <c r="I194" s="88"/>
      <c r="J194" s="39"/>
      <c r="S194" s="39"/>
    </row>
    <row r="195">
      <c r="G195" s="88"/>
      <c r="H195" s="88"/>
      <c r="I195" s="88"/>
      <c r="J195" s="39"/>
      <c r="S195" s="39"/>
    </row>
    <row r="196">
      <c r="G196" s="88"/>
      <c r="H196" s="88"/>
      <c r="I196" s="88"/>
      <c r="J196" s="39"/>
      <c r="S196" s="39"/>
    </row>
    <row r="197">
      <c r="G197" s="88"/>
      <c r="H197" s="88"/>
      <c r="I197" s="88"/>
      <c r="J197" s="39"/>
      <c r="S197" s="39"/>
    </row>
    <row r="198">
      <c r="G198" s="88"/>
      <c r="H198" s="88"/>
      <c r="I198" s="88"/>
      <c r="J198" s="39"/>
      <c r="S198" s="39"/>
    </row>
    <row r="199">
      <c r="G199" s="88"/>
      <c r="H199" s="88"/>
      <c r="I199" s="88"/>
      <c r="J199" s="39"/>
      <c r="S199" s="39"/>
    </row>
    <row r="200">
      <c r="G200" s="88"/>
      <c r="H200" s="88"/>
      <c r="I200" s="88"/>
      <c r="J200" s="39"/>
      <c r="S200" s="39"/>
    </row>
    <row r="201">
      <c r="G201" s="88"/>
      <c r="H201" s="88"/>
      <c r="I201" s="88"/>
      <c r="J201" s="39"/>
      <c r="S201" s="39"/>
    </row>
    <row r="202">
      <c r="G202" s="88"/>
      <c r="H202" s="88"/>
      <c r="I202" s="88"/>
      <c r="J202" s="39"/>
      <c r="S202" s="39"/>
    </row>
    <row r="203">
      <c r="G203" s="88"/>
      <c r="H203" s="88"/>
      <c r="I203" s="88"/>
      <c r="J203" s="39"/>
      <c r="S203" s="39"/>
    </row>
    <row r="204">
      <c r="G204" s="88"/>
      <c r="H204" s="88"/>
      <c r="I204" s="88"/>
      <c r="J204" s="39"/>
      <c r="S204" s="39"/>
    </row>
    <row r="205">
      <c r="G205" s="88"/>
      <c r="H205" s="88"/>
      <c r="I205" s="88"/>
      <c r="J205" s="39"/>
      <c r="S205" s="39"/>
    </row>
    <row r="206">
      <c r="G206" s="88"/>
      <c r="H206" s="88"/>
      <c r="I206" s="88"/>
      <c r="J206" s="39"/>
      <c r="S206" s="39"/>
    </row>
    <row r="207">
      <c r="G207" s="88"/>
      <c r="H207" s="88"/>
      <c r="I207" s="88"/>
      <c r="J207" s="39"/>
      <c r="S207" s="39"/>
    </row>
    <row r="208">
      <c r="G208" s="88"/>
      <c r="H208" s="88"/>
      <c r="I208" s="88"/>
      <c r="J208" s="39"/>
      <c r="S208" s="39"/>
    </row>
    <row r="209">
      <c r="G209" s="88"/>
      <c r="H209" s="88"/>
      <c r="I209" s="88"/>
      <c r="J209" s="39"/>
      <c r="S209" s="39"/>
    </row>
    <row r="210">
      <c r="G210" s="88"/>
      <c r="H210" s="88"/>
      <c r="I210" s="88"/>
      <c r="J210" s="39"/>
      <c r="S210" s="39"/>
    </row>
    <row r="211">
      <c r="G211" s="88"/>
      <c r="H211" s="88"/>
      <c r="I211" s="88"/>
      <c r="J211" s="39"/>
      <c r="S211" s="39"/>
    </row>
    <row r="212">
      <c r="G212" s="88"/>
      <c r="H212" s="88"/>
      <c r="I212" s="88"/>
      <c r="J212" s="39"/>
      <c r="S212" s="39"/>
    </row>
    <row r="213">
      <c r="G213" s="88"/>
      <c r="H213" s="88"/>
      <c r="I213" s="88"/>
      <c r="J213" s="39"/>
      <c r="S213" s="39"/>
    </row>
    <row r="214">
      <c r="G214" s="88"/>
      <c r="H214" s="88"/>
      <c r="I214" s="88"/>
      <c r="J214" s="39"/>
      <c r="S214" s="39"/>
    </row>
    <row r="215">
      <c r="G215" s="88"/>
      <c r="H215" s="88"/>
      <c r="I215" s="88"/>
      <c r="J215" s="39"/>
      <c r="S215" s="39"/>
    </row>
    <row r="216">
      <c r="G216" s="88"/>
      <c r="H216" s="88"/>
      <c r="I216" s="88"/>
      <c r="J216" s="39"/>
      <c r="S216" s="39"/>
    </row>
    <row r="217">
      <c r="G217" s="88"/>
      <c r="H217" s="88"/>
      <c r="I217" s="88"/>
      <c r="J217" s="39"/>
      <c r="S217" s="39"/>
    </row>
    <row r="218">
      <c r="G218" s="88"/>
      <c r="H218" s="88"/>
      <c r="I218" s="88"/>
      <c r="J218" s="39"/>
      <c r="S218" s="39"/>
    </row>
    <row r="219">
      <c r="G219" s="88"/>
      <c r="H219" s="88"/>
      <c r="I219" s="88"/>
      <c r="J219" s="39"/>
      <c r="S219" s="39"/>
    </row>
    <row r="220">
      <c r="G220" s="88"/>
      <c r="H220" s="88"/>
      <c r="I220" s="88"/>
      <c r="J220" s="39"/>
      <c r="S220" s="39"/>
    </row>
    <row r="221">
      <c r="G221" s="88"/>
      <c r="H221" s="88"/>
      <c r="I221" s="88"/>
      <c r="J221" s="39"/>
      <c r="S221" s="39"/>
    </row>
    <row r="222">
      <c r="G222" s="88"/>
      <c r="H222" s="88"/>
      <c r="I222" s="88"/>
      <c r="J222" s="39"/>
      <c r="S222" s="39"/>
    </row>
    <row r="223">
      <c r="G223" s="88"/>
      <c r="H223" s="88"/>
      <c r="I223" s="88"/>
      <c r="J223" s="39"/>
      <c r="S223" s="39"/>
    </row>
    <row r="224">
      <c r="G224" s="88"/>
      <c r="H224" s="88"/>
      <c r="I224" s="88"/>
      <c r="J224" s="39"/>
      <c r="S224" s="39"/>
    </row>
    <row r="225">
      <c r="G225" s="88"/>
      <c r="H225" s="88"/>
      <c r="I225" s="88"/>
      <c r="J225" s="39"/>
      <c r="S225" s="39"/>
    </row>
    <row r="226">
      <c r="G226" s="88"/>
      <c r="H226" s="88"/>
      <c r="I226" s="88"/>
      <c r="J226" s="39"/>
      <c r="S226" s="39"/>
    </row>
    <row r="227">
      <c r="G227" s="88"/>
      <c r="H227" s="88"/>
      <c r="I227" s="88"/>
      <c r="J227" s="39"/>
      <c r="S227" s="39"/>
    </row>
    <row r="228">
      <c r="G228" s="88"/>
      <c r="H228" s="88"/>
      <c r="I228" s="88"/>
      <c r="J228" s="39"/>
      <c r="S228" s="39"/>
    </row>
    <row r="229">
      <c r="G229" s="88"/>
      <c r="H229" s="88"/>
      <c r="I229" s="88"/>
      <c r="J229" s="39"/>
      <c r="S229" s="39"/>
    </row>
    <row r="230">
      <c r="G230" s="88"/>
      <c r="H230" s="88"/>
      <c r="I230" s="88"/>
      <c r="J230" s="39"/>
      <c r="S230" s="39"/>
    </row>
    <row r="231">
      <c r="G231" s="88"/>
      <c r="H231" s="88"/>
      <c r="I231" s="88"/>
      <c r="J231" s="39"/>
      <c r="S231" s="39"/>
    </row>
    <row r="232">
      <c r="G232" s="88"/>
      <c r="H232" s="88"/>
      <c r="I232" s="88"/>
      <c r="J232" s="39"/>
      <c r="S232" s="39"/>
    </row>
    <row r="233">
      <c r="G233" s="88"/>
      <c r="H233" s="88"/>
      <c r="I233" s="88"/>
      <c r="J233" s="39"/>
      <c r="S233" s="39"/>
    </row>
    <row r="234">
      <c r="G234" s="88"/>
      <c r="H234" s="88"/>
      <c r="I234" s="88"/>
      <c r="J234" s="39"/>
      <c r="S234" s="39"/>
    </row>
    <row r="235">
      <c r="G235" s="88"/>
      <c r="H235" s="88"/>
      <c r="I235" s="88"/>
      <c r="J235" s="39"/>
      <c r="S235" s="39"/>
    </row>
    <row r="236">
      <c r="G236" s="88"/>
      <c r="H236" s="88"/>
      <c r="I236" s="88"/>
      <c r="J236" s="39"/>
      <c r="S236" s="39"/>
    </row>
    <row r="237">
      <c r="G237" s="88"/>
      <c r="H237" s="88"/>
      <c r="I237" s="88"/>
      <c r="J237" s="39"/>
      <c r="S237" s="39"/>
    </row>
    <row r="238">
      <c r="G238" s="88"/>
      <c r="H238" s="88"/>
      <c r="I238" s="88"/>
      <c r="J238" s="39"/>
      <c r="S238" s="39"/>
    </row>
    <row r="239">
      <c r="G239" s="88"/>
      <c r="H239" s="88"/>
      <c r="I239" s="88"/>
      <c r="J239" s="39"/>
      <c r="S239" s="39"/>
    </row>
    <row r="240">
      <c r="G240" s="88"/>
      <c r="H240" s="88"/>
      <c r="I240" s="88"/>
      <c r="J240" s="39"/>
      <c r="S240" s="39"/>
    </row>
    <row r="241">
      <c r="G241" s="88"/>
      <c r="H241" s="88"/>
      <c r="I241" s="88"/>
      <c r="J241" s="39"/>
      <c r="S241" s="39"/>
    </row>
    <row r="242">
      <c r="G242" s="88"/>
      <c r="H242" s="88"/>
      <c r="I242" s="88"/>
      <c r="J242" s="39"/>
      <c r="S242" s="39"/>
    </row>
    <row r="243">
      <c r="G243" s="88"/>
      <c r="H243" s="88"/>
      <c r="I243" s="88"/>
      <c r="J243" s="39"/>
      <c r="S243" s="39"/>
    </row>
    <row r="244">
      <c r="G244" s="88"/>
      <c r="H244" s="88"/>
      <c r="I244" s="88"/>
      <c r="J244" s="39"/>
      <c r="S244" s="39"/>
    </row>
    <row r="245">
      <c r="G245" s="88"/>
      <c r="H245" s="88"/>
      <c r="I245" s="88"/>
      <c r="J245" s="39"/>
      <c r="S245" s="39"/>
    </row>
    <row r="246">
      <c r="G246" s="88"/>
      <c r="H246" s="88"/>
      <c r="I246" s="88"/>
      <c r="J246" s="39"/>
      <c r="S246" s="39"/>
    </row>
    <row r="247">
      <c r="G247" s="88"/>
      <c r="H247" s="88"/>
      <c r="I247" s="88"/>
      <c r="J247" s="39"/>
      <c r="S247" s="39"/>
    </row>
    <row r="248">
      <c r="G248" s="88"/>
      <c r="H248" s="88"/>
      <c r="I248" s="88"/>
      <c r="J248" s="39"/>
      <c r="S248" s="39"/>
    </row>
    <row r="249">
      <c r="G249" s="88"/>
      <c r="H249" s="88"/>
      <c r="I249" s="88"/>
      <c r="J249" s="39"/>
      <c r="S249" s="39"/>
    </row>
    <row r="250">
      <c r="G250" s="88"/>
      <c r="H250" s="88"/>
      <c r="I250" s="88"/>
      <c r="J250" s="39"/>
      <c r="S250" s="39"/>
    </row>
    <row r="251">
      <c r="G251" s="88"/>
      <c r="H251" s="88"/>
      <c r="I251" s="88"/>
      <c r="J251" s="39"/>
      <c r="S251" s="39"/>
    </row>
    <row r="252">
      <c r="G252" s="88"/>
      <c r="H252" s="88"/>
      <c r="I252" s="88"/>
      <c r="J252" s="39"/>
      <c r="S252" s="39"/>
    </row>
    <row r="253">
      <c r="G253" s="88"/>
      <c r="H253" s="88"/>
      <c r="I253" s="88"/>
      <c r="J253" s="39"/>
      <c r="S253" s="39"/>
    </row>
    <row r="254">
      <c r="G254" s="88"/>
      <c r="H254" s="88"/>
      <c r="I254" s="88"/>
      <c r="J254" s="39"/>
      <c r="S254" s="39"/>
    </row>
    <row r="255">
      <c r="G255" s="88"/>
      <c r="H255" s="88"/>
      <c r="I255" s="88"/>
      <c r="J255" s="39"/>
      <c r="S255" s="39"/>
    </row>
    <row r="256">
      <c r="G256" s="88"/>
      <c r="H256" s="88"/>
      <c r="I256" s="88"/>
      <c r="J256" s="39"/>
      <c r="S256" s="39"/>
    </row>
    <row r="257">
      <c r="G257" s="88"/>
      <c r="H257" s="88"/>
      <c r="I257" s="88"/>
      <c r="J257" s="39"/>
      <c r="S257" s="39"/>
    </row>
    <row r="258">
      <c r="G258" s="88"/>
      <c r="H258" s="88"/>
      <c r="I258" s="88"/>
      <c r="J258" s="39"/>
      <c r="S258" s="39"/>
    </row>
    <row r="259">
      <c r="G259" s="88"/>
      <c r="H259" s="88"/>
      <c r="I259" s="88"/>
      <c r="J259" s="39"/>
      <c r="S259" s="39"/>
    </row>
    <row r="260">
      <c r="G260" s="88"/>
      <c r="H260" s="88"/>
      <c r="I260" s="88"/>
      <c r="J260" s="39"/>
      <c r="S260" s="39"/>
    </row>
    <row r="261">
      <c r="G261" s="88"/>
      <c r="H261" s="88"/>
      <c r="I261" s="88"/>
      <c r="J261" s="39"/>
      <c r="S261" s="39"/>
    </row>
    <row r="262">
      <c r="G262" s="88"/>
      <c r="H262" s="88"/>
      <c r="I262" s="88"/>
      <c r="J262" s="39"/>
      <c r="S262" s="39"/>
    </row>
    <row r="263">
      <c r="G263" s="88"/>
      <c r="H263" s="88"/>
      <c r="I263" s="88"/>
      <c r="J263" s="39"/>
      <c r="S263" s="39"/>
    </row>
    <row r="264">
      <c r="G264" s="88"/>
      <c r="H264" s="88"/>
      <c r="I264" s="88"/>
      <c r="J264" s="39"/>
      <c r="S264" s="39"/>
    </row>
    <row r="265">
      <c r="G265" s="88"/>
      <c r="H265" s="88"/>
      <c r="I265" s="88"/>
      <c r="J265" s="39"/>
      <c r="S265" s="39"/>
    </row>
    <row r="266">
      <c r="G266" s="88"/>
      <c r="H266" s="88"/>
      <c r="I266" s="88"/>
      <c r="J266" s="39"/>
      <c r="S266" s="39"/>
    </row>
    <row r="267">
      <c r="G267" s="88"/>
      <c r="H267" s="88"/>
      <c r="I267" s="88"/>
      <c r="J267" s="39"/>
      <c r="S267" s="39"/>
    </row>
    <row r="268">
      <c r="G268" s="88"/>
      <c r="H268" s="88"/>
      <c r="I268" s="88"/>
      <c r="J268" s="39"/>
      <c r="S268" s="39"/>
    </row>
    <row r="269">
      <c r="G269" s="88"/>
      <c r="H269" s="88"/>
      <c r="I269" s="88"/>
      <c r="J269" s="39"/>
      <c r="S269" s="39"/>
    </row>
    <row r="270">
      <c r="G270" s="88"/>
      <c r="H270" s="88"/>
      <c r="I270" s="88"/>
      <c r="J270" s="39"/>
      <c r="S270" s="39"/>
    </row>
    <row r="271">
      <c r="G271" s="88"/>
      <c r="H271" s="88"/>
      <c r="I271" s="88"/>
      <c r="J271" s="39"/>
      <c r="S271" s="39"/>
    </row>
    <row r="272">
      <c r="G272" s="88"/>
      <c r="H272" s="88"/>
      <c r="I272" s="88"/>
      <c r="J272" s="39"/>
      <c r="S272" s="39"/>
    </row>
    <row r="273">
      <c r="G273" s="88"/>
      <c r="H273" s="88"/>
      <c r="I273" s="88"/>
      <c r="J273" s="39"/>
      <c r="S273" s="39"/>
    </row>
    <row r="274">
      <c r="G274" s="88"/>
      <c r="H274" s="88"/>
      <c r="I274" s="88"/>
      <c r="J274" s="39"/>
      <c r="S274" s="39"/>
    </row>
    <row r="275">
      <c r="G275" s="88"/>
      <c r="H275" s="88"/>
      <c r="I275" s="88"/>
      <c r="J275" s="39"/>
      <c r="S275" s="39"/>
    </row>
    <row r="276">
      <c r="G276" s="88"/>
      <c r="H276" s="88"/>
      <c r="I276" s="88"/>
      <c r="J276" s="39"/>
      <c r="S276" s="39"/>
    </row>
    <row r="277">
      <c r="G277" s="88"/>
      <c r="H277" s="88"/>
      <c r="I277" s="88"/>
      <c r="J277" s="39"/>
      <c r="S277" s="39"/>
    </row>
    <row r="278">
      <c r="G278" s="88"/>
      <c r="H278" s="88"/>
      <c r="I278" s="88"/>
      <c r="J278" s="39"/>
      <c r="S278" s="39"/>
    </row>
    <row r="279">
      <c r="G279" s="88"/>
      <c r="H279" s="88"/>
      <c r="I279" s="88"/>
      <c r="J279" s="39"/>
      <c r="S279" s="39"/>
    </row>
    <row r="280">
      <c r="G280" s="88"/>
      <c r="H280" s="88"/>
      <c r="I280" s="88"/>
      <c r="J280" s="39"/>
      <c r="S280" s="39"/>
    </row>
    <row r="281">
      <c r="G281" s="88"/>
      <c r="H281" s="88"/>
      <c r="I281" s="88"/>
      <c r="J281" s="39"/>
      <c r="S281" s="39"/>
    </row>
    <row r="282">
      <c r="G282" s="88"/>
      <c r="H282" s="88"/>
      <c r="I282" s="88"/>
      <c r="J282" s="39"/>
      <c r="S282" s="39"/>
    </row>
    <row r="283">
      <c r="G283" s="88"/>
      <c r="H283" s="88"/>
      <c r="I283" s="88"/>
      <c r="J283" s="39"/>
      <c r="S283" s="39"/>
    </row>
    <row r="284">
      <c r="G284" s="88"/>
      <c r="H284" s="88"/>
      <c r="I284" s="88"/>
      <c r="J284" s="39"/>
      <c r="S284" s="39"/>
    </row>
    <row r="285">
      <c r="G285" s="88"/>
      <c r="H285" s="88"/>
      <c r="I285" s="88"/>
      <c r="J285" s="39"/>
      <c r="S285" s="39"/>
    </row>
    <row r="286">
      <c r="G286" s="88"/>
      <c r="H286" s="88"/>
      <c r="I286" s="88"/>
      <c r="J286" s="39"/>
      <c r="S286" s="39"/>
    </row>
    <row r="287">
      <c r="G287" s="88"/>
      <c r="H287" s="88"/>
      <c r="I287" s="88"/>
      <c r="J287" s="39"/>
      <c r="S287" s="39"/>
    </row>
    <row r="288">
      <c r="G288" s="88"/>
      <c r="H288" s="88"/>
      <c r="I288" s="88"/>
      <c r="J288" s="39"/>
      <c r="S288" s="39"/>
    </row>
    <row r="289">
      <c r="G289" s="88"/>
      <c r="H289" s="88"/>
      <c r="I289" s="88"/>
      <c r="J289" s="39"/>
      <c r="S289" s="39"/>
    </row>
    <row r="290">
      <c r="G290" s="88"/>
      <c r="H290" s="88"/>
      <c r="I290" s="88"/>
      <c r="J290" s="39"/>
      <c r="S290" s="39"/>
    </row>
    <row r="291">
      <c r="G291" s="88"/>
      <c r="H291" s="88"/>
      <c r="I291" s="88"/>
      <c r="J291" s="39"/>
      <c r="S291" s="39"/>
    </row>
    <row r="292">
      <c r="G292" s="88"/>
      <c r="H292" s="88"/>
      <c r="I292" s="88"/>
      <c r="J292" s="39"/>
      <c r="S292" s="39"/>
    </row>
    <row r="293">
      <c r="G293" s="88"/>
      <c r="H293" s="88"/>
      <c r="I293" s="88"/>
      <c r="J293" s="39"/>
      <c r="S293" s="39"/>
    </row>
    <row r="294">
      <c r="G294" s="88"/>
      <c r="H294" s="88"/>
      <c r="I294" s="88"/>
      <c r="J294" s="39"/>
      <c r="S294" s="39"/>
    </row>
    <row r="295">
      <c r="G295" s="88"/>
      <c r="H295" s="88"/>
      <c r="I295" s="88"/>
      <c r="J295" s="39"/>
      <c r="S295" s="39"/>
    </row>
    <row r="296">
      <c r="G296" s="88"/>
      <c r="H296" s="88"/>
      <c r="I296" s="88"/>
      <c r="J296" s="39"/>
      <c r="S296" s="39"/>
    </row>
    <row r="297">
      <c r="G297" s="88"/>
      <c r="H297" s="88"/>
      <c r="I297" s="88"/>
      <c r="J297" s="39"/>
      <c r="S297" s="39"/>
    </row>
    <row r="298">
      <c r="G298" s="88"/>
      <c r="H298" s="88"/>
      <c r="I298" s="88"/>
      <c r="J298" s="39"/>
      <c r="S298" s="39"/>
    </row>
    <row r="299">
      <c r="G299" s="88"/>
      <c r="H299" s="88"/>
      <c r="I299" s="88"/>
      <c r="J299" s="39"/>
      <c r="S299" s="39"/>
    </row>
    <row r="300">
      <c r="G300" s="88"/>
      <c r="H300" s="88"/>
      <c r="I300" s="88"/>
      <c r="J300" s="39"/>
      <c r="S300" s="39"/>
    </row>
    <row r="301">
      <c r="G301" s="88"/>
      <c r="H301" s="88"/>
      <c r="I301" s="88"/>
      <c r="J301" s="39"/>
      <c r="S301" s="39"/>
    </row>
    <row r="302">
      <c r="G302" s="88"/>
      <c r="H302" s="88"/>
      <c r="I302" s="88"/>
      <c r="J302" s="39"/>
      <c r="S302" s="39"/>
    </row>
    <row r="303">
      <c r="G303" s="88"/>
      <c r="H303" s="88"/>
      <c r="I303" s="88"/>
      <c r="J303" s="39"/>
      <c r="S303" s="39"/>
    </row>
    <row r="304">
      <c r="G304" s="88"/>
      <c r="H304" s="88"/>
      <c r="I304" s="88"/>
      <c r="J304" s="39"/>
      <c r="S304" s="39"/>
    </row>
    <row r="305">
      <c r="G305" s="88"/>
      <c r="H305" s="88"/>
      <c r="I305" s="88"/>
      <c r="J305" s="39"/>
      <c r="S305" s="39"/>
    </row>
    <row r="306">
      <c r="G306" s="88"/>
      <c r="H306" s="88"/>
      <c r="I306" s="88"/>
      <c r="J306" s="39"/>
      <c r="S306" s="39"/>
    </row>
    <row r="307">
      <c r="G307" s="88"/>
      <c r="H307" s="88"/>
      <c r="I307" s="88"/>
      <c r="J307" s="39"/>
      <c r="S307" s="39"/>
    </row>
    <row r="308">
      <c r="G308" s="88"/>
      <c r="H308" s="88"/>
      <c r="I308" s="88"/>
      <c r="J308" s="39"/>
      <c r="S308" s="39"/>
    </row>
    <row r="309">
      <c r="G309" s="88"/>
      <c r="H309" s="88"/>
      <c r="I309" s="88"/>
      <c r="J309" s="39"/>
      <c r="S309" s="39"/>
    </row>
    <row r="310">
      <c r="G310" s="88"/>
      <c r="H310" s="88"/>
      <c r="I310" s="88"/>
      <c r="J310" s="39"/>
      <c r="S310" s="39"/>
    </row>
    <row r="311">
      <c r="G311" s="88"/>
      <c r="H311" s="88"/>
      <c r="I311" s="88"/>
      <c r="J311" s="39"/>
      <c r="S311" s="39"/>
    </row>
    <row r="312">
      <c r="G312" s="88"/>
      <c r="H312" s="88"/>
      <c r="I312" s="88"/>
      <c r="J312" s="39"/>
      <c r="S312" s="39"/>
    </row>
    <row r="313">
      <c r="G313" s="88"/>
      <c r="H313" s="88"/>
      <c r="I313" s="88"/>
      <c r="J313" s="39"/>
      <c r="S313" s="39"/>
    </row>
    <row r="314">
      <c r="G314" s="88"/>
      <c r="H314" s="88"/>
      <c r="I314" s="88"/>
      <c r="J314" s="39"/>
      <c r="S314" s="39"/>
    </row>
    <row r="315">
      <c r="G315" s="88"/>
      <c r="H315" s="88"/>
      <c r="I315" s="88"/>
      <c r="J315" s="39"/>
      <c r="S315" s="39"/>
    </row>
    <row r="316">
      <c r="G316" s="88"/>
      <c r="H316" s="88"/>
      <c r="I316" s="88"/>
      <c r="J316" s="39"/>
      <c r="S316" s="39"/>
    </row>
    <row r="317">
      <c r="G317" s="88"/>
      <c r="H317" s="88"/>
      <c r="I317" s="88"/>
      <c r="J317" s="39"/>
      <c r="S317" s="39"/>
    </row>
    <row r="318">
      <c r="G318" s="88"/>
      <c r="H318" s="88"/>
      <c r="I318" s="88"/>
      <c r="J318" s="39"/>
      <c r="S318" s="39"/>
    </row>
    <row r="319">
      <c r="G319" s="88"/>
      <c r="H319" s="88"/>
      <c r="I319" s="88"/>
      <c r="J319" s="39"/>
      <c r="S319" s="39"/>
    </row>
    <row r="320">
      <c r="G320" s="88"/>
      <c r="H320" s="88"/>
      <c r="I320" s="88"/>
      <c r="J320" s="39"/>
      <c r="S320" s="39"/>
    </row>
    <row r="321">
      <c r="G321" s="88"/>
      <c r="H321" s="88"/>
      <c r="I321" s="88"/>
      <c r="J321" s="39"/>
      <c r="S321" s="39"/>
    </row>
    <row r="322">
      <c r="G322" s="88"/>
      <c r="H322" s="88"/>
      <c r="I322" s="88"/>
      <c r="J322" s="39"/>
      <c r="S322" s="39"/>
    </row>
    <row r="323">
      <c r="G323" s="88"/>
      <c r="H323" s="88"/>
      <c r="I323" s="88"/>
      <c r="J323" s="39"/>
      <c r="S323" s="39"/>
    </row>
    <row r="324">
      <c r="G324" s="88"/>
      <c r="H324" s="88"/>
      <c r="I324" s="88"/>
      <c r="J324" s="39"/>
      <c r="S324" s="39"/>
    </row>
    <row r="325">
      <c r="G325" s="88"/>
      <c r="H325" s="88"/>
      <c r="I325" s="88"/>
      <c r="J325" s="39"/>
      <c r="S325" s="39"/>
    </row>
    <row r="326">
      <c r="G326" s="88"/>
      <c r="H326" s="88"/>
      <c r="I326" s="88"/>
      <c r="J326" s="39"/>
      <c r="S326" s="39"/>
    </row>
    <row r="327">
      <c r="G327" s="88"/>
      <c r="H327" s="88"/>
      <c r="I327" s="88"/>
      <c r="J327" s="39"/>
      <c r="S327" s="39"/>
    </row>
    <row r="328">
      <c r="G328" s="88"/>
      <c r="H328" s="88"/>
      <c r="I328" s="88"/>
      <c r="J328" s="39"/>
      <c r="S328" s="39"/>
    </row>
    <row r="329">
      <c r="G329" s="88"/>
      <c r="H329" s="88"/>
      <c r="I329" s="88"/>
      <c r="J329" s="39"/>
      <c r="S329" s="39"/>
    </row>
    <row r="330">
      <c r="G330" s="88"/>
      <c r="H330" s="88"/>
      <c r="I330" s="88"/>
      <c r="J330" s="39"/>
      <c r="S330" s="39"/>
    </row>
    <row r="331">
      <c r="G331" s="88"/>
      <c r="H331" s="88"/>
      <c r="I331" s="88"/>
      <c r="J331" s="39"/>
      <c r="S331" s="39"/>
    </row>
    <row r="332">
      <c r="G332" s="88"/>
      <c r="H332" s="88"/>
      <c r="I332" s="88"/>
      <c r="J332" s="39"/>
      <c r="S332" s="39"/>
    </row>
    <row r="333">
      <c r="G333" s="88"/>
      <c r="H333" s="88"/>
      <c r="I333" s="88"/>
      <c r="J333" s="39"/>
      <c r="S333" s="39"/>
    </row>
    <row r="334">
      <c r="G334" s="88"/>
      <c r="H334" s="88"/>
      <c r="I334" s="88"/>
      <c r="J334" s="39"/>
      <c r="S334" s="39"/>
    </row>
    <row r="335">
      <c r="G335" s="88"/>
      <c r="H335" s="88"/>
      <c r="I335" s="88"/>
      <c r="J335" s="39"/>
      <c r="S335" s="39"/>
    </row>
    <row r="336">
      <c r="G336" s="88"/>
      <c r="H336" s="88"/>
      <c r="I336" s="88"/>
      <c r="J336" s="39"/>
      <c r="S336" s="39"/>
    </row>
    <row r="337">
      <c r="G337" s="88"/>
      <c r="H337" s="88"/>
      <c r="I337" s="88"/>
      <c r="J337" s="39"/>
      <c r="S337" s="39"/>
    </row>
    <row r="338">
      <c r="G338" s="88"/>
      <c r="H338" s="88"/>
      <c r="I338" s="88"/>
      <c r="J338" s="39"/>
      <c r="S338" s="39"/>
    </row>
    <row r="339">
      <c r="G339" s="88"/>
      <c r="H339" s="88"/>
      <c r="I339" s="88"/>
      <c r="J339" s="39"/>
      <c r="S339" s="39"/>
    </row>
    <row r="340">
      <c r="G340" s="88"/>
      <c r="H340" s="88"/>
      <c r="I340" s="88"/>
      <c r="J340" s="39"/>
      <c r="S340" s="39"/>
    </row>
    <row r="341">
      <c r="G341" s="88"/>
      <c r="H341" s="88"/>
      <c r="I341" s="88"/>
      <c r="J341" s="39"/>
      <c r="S341" s="39"/>
    </row>
    <row r="342">
      <c r="G342" s="88"/>
      <c r="H342" s="88"/>
      <c r="I342" s="88"/>
      <c r="J342" s="39"/>
      <c r="S342" s="39"/>
    </row>
    <row r="343">
      <c r="G343" s="88"/>
      <c r="H343" s="88"/>
      <c r="I343" s="88"/>
      <c r="J343" s="39"/>
      <c r="S343" s="39"/>
    </row>
    <row r="344">
      <c r="G344" s="88"/>
      <c r="H344" s="88"/>
      <c r="I344" s="88"/>
      <c r="J344" s="39"/>
      <c r="S344" s="39"/>
    </row>
    <row r="345">
      <c r="G345" s="88"/>
      <c r="H345" s="88"/>
      <c r="I345" s="88"/>
      <c r="J345" s="39"/>
      <c r="S345" s="39"/>
    </row>
    <row r="346">
      <c r="G346" s="88"/>
      <c r="H346" s="88"/>
      <c r="I346" s="88"/>
      <c r="J346" s="39"/>
      <c r="S346" s="39"/>
    </row>
    <row r="347">
      <c r="G347" s="88"/>
      <c r="H347" s="88"/>
      <c r="I347" s="88"/>
      <c r="J347" s="39"/>
      <c r="S347" s="39"/>
    </row>
    <row r="348">
      <c r="G348" s="88"/>
      <c r="H348" s="88"/>
      <c r="I348" s="88"/>
      <c r="J348" s="39"/>
      <c r="S348" s="39"/>
    </row>
    <row r="349">
      <c r="G349" s="88"/>
      <c r="H349" s="88"/>
      <c r="I349" s="88"/>
      <c r="J349" s="39"/>
      <c r="S349" s="39"/>
    </row>
    <row r="350">
      <c r="G350" s="88"/>
      <c r="H350" s="88"/>
      <c r="I350" s="88"/>
      <c r="J350" s="39"/>
      <c r="S350" s="39"/>
    </row>
    <row r="351">
      <c r="G351" s="88"/>
      <c r="H351" s="88"/>
      <c r="I351" s="88"/>
      <c r="J351" s="39"/>
      <c r="S351" s="39"/>
    </row>
    <row r="352">
      <c r="G352" s="88"/>
      <c r="H352" s="88"/>
      <c r="I352" s="88"/>
      <c r="J352" s="39"/>
      <c r="S352" s="39"/>
    </row>
    <row r="353">
      <c r="G353" s="88"/>
      <c r="H353" s="88"/>
      <c r="I353" s="88"/>
      <c r="J353" s="39"/>
      <c r="S353" s="39"/>
    </row>
    <row r="354">
      <c r="G354" s="88"/>
      <c r="H354" s="88"/>
      <c r="I354" s="88"/>
      <c r="J354" s="39"/>
      <c r="S354" s="39"/>
    </row>
    <row r="355">
      <c r="G355" s="88"/>
      <c r="H355" s="88"/>
      <c r="I355" s="88"/>
      <c r="J355" s="39"/>
      <c r="S355" s="39"/>
    </row>
    <row r="356">
      <c r="G356" s="88"/>
      <c r="H356" s="88"/>
      <c r="I356" s="88"/>
      <c r="J356" s="39"/>
      <c r="S356" s="39"/>
    </row>
    <row r="357">
      <c r="G357" s="88"/>
      <c r="H357" s="88"/>
      <c r="I357" s="88"/>
      <c r="J357" s="39"/>
      <c r="S357" s="39"/>
    </row>
    <row r="358">
      <c r="G358" s="88"/>
      <c r="H358" s="88"/>
      <c r="I358" s="88"/>
      <c r="J358" s="39"/>
      <c r="S358" s="39"/>
    </row>
    <row r="359">
      <c r="G359" s="88"/>
      <c r="H359" s="88"/>
      <c r="I359" s="88"/>
      <c r="J359" s="39"/>
      <c r="S359" s="39"/>
    </row>
    <row r="360">
      <c r="G360" s="88"/>
      <c r="H360" s="88"/>
      <c r="I360" s="88"/>
      <c r="J360" s="39"/>
      <c r="S360" s="39"/>
    </row>
    <row r="361">
      <c r="G361" s="88"/>
      <c r="H361" s="88"/>
      <c r="I361" s="88"/>
      <c r="J361" s="39"/>
      <c r="S361" s="39"/>
    </row>
    <row r="362">
      <c r="G362" s="88"/>
      <c r="H362" s="88"/>
      <c r="I362" s="88"/>
      <c r="J362" s="39"/>
      <c r="S362" s="39"/>
    </row>
    <row r="363">
      <c r="G363" s="88"/>
      <c r="H363" s="88"/>
      <c r="I363" s="88"/>
      <c r="J363" s="39"/>
      <c r="S363" s="39"/>
    </row>
    <row r="364">
      <c r="G364" s="88"/>
      <c r="H364" s="88"/>
      <c r="I364" s="88"/>
      <c r="J364" s="39"/>
      <c r="S364" s="39"/>
    </row>
    <row r="365">
      <c r="G365" s="88"/>
      <c r="H365" s="88"/>
      <c r="I365" s="88"/>
      <c r="J365" s="39"/>
      <c r="S365" s="39"/>
    </row>
    <row r="366">
      <c r="G366" s="88"/>
      <c r="H366" s="88"/>
      <c r="I366" s="88"/>
      <c r="J366" s="39"/>
      <c r="S366" s="39"/>
    </row>
    <row r="367">
      <c r="G367" s="88"/>
      <c r="H367" s="88"/>
      <c r="I367" s="88"/>
      <c r="J367" s="39"/>
      <c r="S367" s="39"/>
    </row>
    <row r="368">
      <c r="G368" s="88"/>
      <c r="H368" s="88"/>
      <c r="I368" s="88"/>
      <c r="J368" s="39"/>
      <c r="S368" s="39"/>
    </row>
    <row r="369">
      <c r="G369" s="88"/>
      <c r="H369" s="88"/>
      <c r="I369" s="88"/>
      <c r="J369" s="39"/>
      <c r="S369" s="39"/>
    </row>
    <row r="370">
      <c r="G370" s="88"/>
      <c r="H370" s="88"/>
      <c r="I370" s="88"/>
      <c r="J370" s="39"/>
      <c r="S370" s="39"/>
    </row>
    <row r="371">
      <c r="G371" s="88"/>
      <c r="H371" s="88"/>
      <c r="I371" s="88"/>
      <c r="J371" s="39"/>
      <c r="S371" s="39"/>
    </row>
    <row r="372">
      <c r="G372" s="88"/>
      <c r="H372" s="88"/>
      <c r="I372" s="88"/>
      <c r="J372" s="39"/>
      <c r="S372" s="39"/>
    </row>
    <row r="373">
      <c r="G373" s="88"/>
      <c r="H373" s="88"/>
      <c r="I373" s="88"/>
      <c r="J373" s="39"/>
      <c r="S373" s="39"/>
    </row>
    <row r="374">
      <c r="G374" s="88"/>
      <c r="H374" s="88"/>
      <c r="I374" s="88"/>
      <c r="J374" s="39"/>
      <c r="S374" s="39"/>
    </row>
    <row r="375">
      <c r="G375" s="88"/>
      <c r="H375" s="88"/>
      <c r="I375" s="88"/>
      <c r="J375" s="39"/>
      <c r="S375" s="39"/>
    </row>
    <row r="376">
      <c r="G376" s="88"/>
      <c r="H376" s="88"/>
      <c r="I376" s="88"/>
      <c r="J376" s="39"/>
      <c r="S376" s="39"/>
    </row>
    <row r="377">
      <c r="G377" s="88"/>
      <c r="H377" s="88"/>
      <c r="I377" s="88"/>
      <c r="J377" s="39"/>
      <c r="S377" s="39"/>
    </row>
    <row r="378">
      <c r="G378" s="88"/>
      <c r="H378" s="88"/>
      <c r="I378" s="88"/>
      <c r="J378" s="39"/>
      <c r="S378" s="39"/>
    </row>
    <row r="379">
      <c r="G379" s="88"/>
      <c r="H379" s="88"/>
      <c r="I379" s="88"/>
      <c r="J379" s="39"/>
      <c r="S379" s="39"/>
    </row>
    <row r="380">
      <c r="G380" s="88"/>
      <c r="H380" s="88"/>
      <c r="I380" s="88"/>
      <c r="J380" s="39"/>
      <c r="S380" s="39"/>
    </row>
    <row r="381">
      <c r="G381" s="88"/>
      <c r="H381" s="88"/>
      <c r="I381" s="88"/>
      <c r="J381" s="39"/>
      <c r="S381" s="39"/>
    </row>
    <row r="382">
      <c r="G382" s="88"/>
      <c r="H382" s="88"/>
      <c r="I382" s="88"/>
      <c r="J382" s="39"/>
      <c r="S382" s="39"/>
    </row>
    <row r="383">
      <c r="G383" s="88"/>
      <c r="H383" s="88"/>
      <c r="I383" s="88"/>
      <c r="J383" s="39"/>
      <c r="S383" s="39"/>
    </row>
    <row r="384">
      <c r="G384" s="88"/>
      <c r="H384" s="88"/>
      <c r="I384" s="88"/>
      <c r="J384" s="39"/>
      <c r="S384" s="39"/>
    </row>
    <row r="385">
      <c r="G385" s="88"/>
      <c r="H385" s="88"/>
      <c r="I385" s="88"/>
      <c r="J385" s="39"/>
      <c r="S385" s="39"/>
    </row>
    <row r="386">
      <c r="G386" s="88"/>
      <c r="H386" s="88"/>
      <c r="I386" s="88"/>
      <c r="J386" s="39"/>
      <c r="S386" s="39"/>
    </row>
    <row r="387">
      <c r="G387" s="88"/>
      <c r="H387" s="88"/>
      <c r="I387" s="88"/>
      <c r="J387" s="39"/>
      <c r="S387" s="39"/>
    </row>
    <row r="388">
      <c r="G388" s="88"/>
      <c r="H388" s="88"/>
      <c r="I388" s="88"/>
      <c r="J388" s="39"/>
      <c r="S388" s="39"/>
    </row>
    <row r="389">
      <c r="G389" s="88"/>
      <c r="H389" s="88"/>
      <c r="I389" s="88"/>
      <c r="J389" s="39"/>
      <c r="S389" s="39"/>
    </row>
    <row r="390">
      <c r="G390" s="88"/>
      <c r="H390" s="88"/>
      <c r="I390" s="88"/>
      <c r="J390" s="39"/>
      <c r="S390" s="39"/>
    </row>
    <row r="391">
      <c r="G391" s="88"/>
      <c r="H391" s="88"/>
      <c r="I391" s="88"/>
      <c r="J391" s="39"/>
      <c r="S391" s="39"/>
    </row>
    <row r="392">
      <c r="G392" s="88"/>
      <c r="H392" s="88"/>
      <c r="I392" s="88"/>
      <c r="J392" s="39"/>
      <c r="S392" s="39"/>
    </row>
    <row r="393">
      <c r="G393" s="88"/>
      <c r="H393" s="88"/>
      <c r="I393" s="88"/>
      <c r="J393" s="39"/>
      <c r="S393" s="39"/>
    </row>
    <row r="394">
      <c r="G394" s="88"/>
      <c r="H394" s="88"/>
      <c r="I394" s="88"/>
      <c r="J394" s="39"/>
      <c r="S394" s="39"/>
    </row>
    <row r="395">
      <c r="G395" s="88"/>
      <c r="H395" s="88"/>
      <c r="I395" s="88"/>
      <c r="J395" s="39"/>
      <c r="S395" s="39"/>
    </row>
    <row r="396">
      <c r="G396" s="88"/>
      <c r="H396" s="88"/>
      <c r="I396" s="88"/>
      <c r="J396" s="39"/>
      <c r="S396" s="39"/>
    </row>
    <row r="397">
      <c r="G397" s="88"/>
      <c r="H397" s="88"/>
      <c r="I397" s="88"/>
      <c r="J397" s="39"/>
      <c r="S397" s="39"/>
    </row>
    <row r="398">
      <c r="G398" s="88"/>
      <c r="H398" s="88"/>
      <c r="I398" s="88"/>
      <c r="J398" s="39"/>
      <c r="S398" s="39"/>
    </row>
    <row r="399">
      <c r="G399" s="88"/>
      <c r="H399" s="88"/>
      <c r="I399" s="88"/>
      <c r="J399" s="39"/>
      <c r="S399" s="39"/>
    </row>
    <row r="400">
      <c r="G400" s="88"/>
      <c r="H400" s="88"/>
      <c r="I400" s="88"/>
      <c r="J400" s="39"/>
      <c r="S400" s="39"/>
    </row>
    <row r="401">
      <c r="G401" s="88"/>
      <c r="H401" s="88"/>
      <c r="I401" s="88"/>
      <c r="J401" s="39"/>
      <c r="S401" s="39"/>
    </row>
    <row r="402">
      <c r="G402" s="88"/>
      <c r="H402" s="88"/>
      <c r="I402" s="88"/>
      <c r="J402" s="39"/>
      <c r="S402" s="39"/>
    </row>
    <row r="403">
      <c r="G403" s="88"/>
      <c r="H403" s="88"/>
      <c r="I403" s="88"/>
      <c r="J403" s="39"/>
      <c r="S403" s="39"/>
    </row>
    <row r="404">
      <c r="G404" s="88"/>
      <c r="H404" s="88"/>
      <c r="I404" s="88"/>
      <c r="J404" s="39"/>
      <c r="S404" s="39"/>
    </row>
    <row r="405">
      <c r="G405" s="88"/>
      <c r="H405" s="88"/>
      <c r="I405" s="88"/>
      <c r="J405" s="39"/>
      <c r="S405" s="39"/>
    </row>
    <row r="406">
      <c r="G406" s="88"/>
      <c r="H406" s="88"/>
      <c r="I406" s="88"/>
      <c r="J406" s="39"/>
      <c r="S406" s="39"/>
    </row>
    <row r="407">
      <c r="G407" s="88"/>
      <c r="H407" s="88"/>
      <c r="I407" s="88"/>
      <c r="J407" s="39"/>
      <c r="S407" s="39"/>
    </row>
    <row r="408">
      <c r="G408" s="88"/>
      <c r="H408" s="88"/>
      <c r="I408" s="88"/>
      <c r="J408" s="39"/>
      <c r="S408" s="39"/>
    </row>
    <row r="409">
      <c r="G409" s="88"/>
      <c r="H409" s="88"/>
      <c r="I409" s="88"/>
      <c r="J409" s="39"/>
      <c r="S409" s="39"/>
    </row>
    <row r="410">
      <c r="G410" s="88"/>
      <c r="H410" s="88"/>
      <c r="I410" s="88"/>
      <c r="J410" s="39"/>
      <c r="S410" s="39"/>
    </row>
    <row r="411">
      <c r="G411" s="88"/>
      <c r="H411" s="88"/>
      <c r="I411" s="88"/>
      <c r="J411" s="39"/>
      <c r="S411" s="39"/>
    </row>
    <row r="412">
      <c r="G412" s="88"/>
      <c r="H412" s="88"/>
      <c r="I412" s="88"/>
      <c r="J412" s="39"/>
      <c r="S412" s="39"/>
    </row>
    <row r="413">
      <c r="G413" s="88"/>
      <c r="H413" s="88"/>
      <c r="I413" s="88"/>
      <c r="J413" s="39"/>
      <c r="S413" s="39"/>
    </row>
    <row r="414">
      <c r="G414" s="88"/>
      <c r="H414" s="88"/>
      <c r="I414" s="88"/>
      <c r="J414" s="39"/>
      <c r="S414" s="39"/>
    </row>
    <row r="415">
      <c r="G415" s="88"/>
      <c r="H415" s="88"/>
      <c r="I415" s="88"/>
      <c r="J415" s="39"/>
      <c r="S415" s="39"/>
    </row>
    <row r="416">
      <c r="G416" s="88"/>
      <c r="H416" s="88"/>
      <c r="I416" s="88"/>
      <c r="J416" s="39"/>
      <c r="S416" s="39"/>
    </row>
    <row r="417">
      <c r="G417" s="88"/>
      <c r="H417" s="88"/>
      <c r="I417" s="88"/>
      <c r="J417" s="39"/>
      <c r="S417" s="39"/>
    </row>
    <row r="418">
      <c r="G418" s="88"/>
      <c r="H418" s="88"/>
      <c r="I418" s="88"/>
      <c r="J418" s="39"/>
      <c r="S418" s="39"/>
    </row>
    <row r="419">
      <c r="G419" s="88"/>
      <c r="H419" s="88"/>
      <c r="I419" s="88"/>
      <c r="J419" s="39"/>
      <c r="S419" s="39"/>
    </row>
    <row r="420">
      <c r="G420" s="88"/>
      <c r="H420" s="88"/>
      <c r="I420" s="88"/>
      <c r="J420" s="39"/>
      <c r="S420" s="39"/>
    </row>
    <row r="421">
      <c r="G421" s="88"/>
      <c r="H421" s="88"/>
      <c r="I421" s="88"/>
      <c r="J421" s="39"/>
      <c r="S421" s="39"/>
    </row>
    <row r="422">
      <c r="G422" s="88"/>
      <c r="H422" s="88"/>
      <c r="I422" s="88"/>
      <c r="J422" s="39"/>
      <c r="S422" s="39"/>
    </row>
    <row r="423">
      <c r="G423" s="88"/>
      <c r="H423" s="88"/>
      <c r="I423" s="88"/>
      <c r="J423" s="39"/>
      <c r="S423" s="39"/>
    </row>
    <row r="424">
      <c r="G424" s="88"/>
      <c r="H424" s="88"/>
      <c r="I424" s="88"/>
      <c r="J424" s="39"/>
      <c r="S424" s="39"/>
    </row>
    <row r="425">
      <c r="G425" s="88"/>
      <c r="H425" s="88"/>
      <c r="I425" s="88"/>
      <c r="J425" s="39"/>
      <c r="S425" s="39"/>
    </row>
    <row r="426">
      <c r="G426" s="88"/>
      <c r="H426" s="88"/>
      <c r="I426" s="88"/>
      <c r="J426" s="39"/>
      <c r="S426" s="39"/>
    </row>
    <row r="427">
      <c r="G427" s="88"/>
      <c r="H427" s="88"/>
      <c r="I427" s="88"/>
      <c r="J427" s="39"/>
      <c r="S427" s="39"/>
    </row>
    <row r="428">
      <c r="G428" s="88"/>
      <c r="H428" s="88"/>
      <c r="I428" s="88"/>
      <c r="J428" s="39"/>
      <c r="S428" s="39"/>
    </row>
    <row r="429">
      <c r="G429" s="88"/>
      <c r="H429" s="88"/>
      <c r="I429" s="88"/>
      <c r="J429" s="39"/>
      <c r="S429" s="39"/>
    </row>
    <row r="430">
      <c r="G430" s="88"/>
      <c r="H430" s="88"/>
      <c r="I430" s="88"/>
      <c r="J430" s="39"/>
      <c r="S430" s="39"/>
    </row>
    <row r="431">
      <c r="G431" s="88"/>
      <c r="H431" s="88"/>
      <c r="I431" s="88"/>
      <c r="J431" s="39"/>
      <c r="S431" s="39"/>
    </row>
    <row r="432">
      <c r="G432" s="88"/>
      <c r="H432" s="88"/>
      <c r="I432" s="88"/>
      <c r="J432" s="39"/>
      <c r="S432" s="39"/>
    </row>
    <row r="433">
      <c r="G433" s="88"/>
      <c r="H433" s="88"/>
      <c r="I433" s="88"/>
      <c r="J433" s="39"/>
      <c r="S433" s="39"/>
    </row>
    <row r="434">
      <c r="G434" s="88"/>
      <c r="H434" s="88"/>
      <c r="I434" s="88"/>
      <c r="J434" s="39"/>
      <c r="S434" s="39"/>
    </row>
    <row r="435">
      <c r="G435" s="88"/>
      <c r="H435" s="88"/>
      <c r="I435" s="88"/>
      <c r="J435" s="39"/>
      <c r="S435" s="39"/>
    </row>
    <row r="436">
      <c r="G436" s="88"/>
      <c r="H436" s="88"/>
      <c r="I436" s="88"/>
      <c r="J436" s="39"/>
      <c r="S436" s="39"/>
    </row>
    <row r="437">
      <c r="G437" s="88"/>
      <c r="H437" s="88"/>
      <c r="I437" s="88"/>
      <c r="J437" s="39"/>
      <c r="S437" s="39"/>
    </row>
    <row r="438">
      <c r="G438" s="88"/>
      <c r="H438" s="88"/>
      <c r="I438" s="88"/>
      <c r="J438" s="39"/>
      <c r="S438" s="39"/>
    </row>
    <row r="439">
      <c r="G439" s="88"/>
      <c r="H439" s="88"/>
      <c r="I439" s="88"/>
      <c r="J439" s="39"/>
      <c r="S439" s="39"/>
    </row>
    <row r="440">
      <c r="G440" s="88"/>
      <c r="H440" s="88"/>
      <c r="I440" s="88"/>
      <c r="J440" s="39"/>
      <c r="S440" s="39"/>
    </row>
    <row r="441">
      <c r="G441" s="88"/>
      <c r="H441" s="88"/>
      <c r="I441" s="88"/>
      <c r="J441" s="39"/>
      <c r="S441" s="39"/>
    </row>
    <row r="442">
      <c r="G442" s="88"/>
      <c r="H442" s="88"/>
      <c r="I442" s="88"/>
      <c r="J442" s="39"/>
      <c r="S442" s="39"/>
    </row>
    <row r="443">
      <c r="G443" s="88"/>
      <c r="H443" s="88"/>
      <c r="I443" s="88"/>
      <c r="J443" s="39"/>
      <c r="S443" s="39"/>
    </row>
    <row r="444">
      <c r="G444" s="88"/>
      <c r="H444" s="88"/>
      <c r="I444" s="88"/>
      <c r="J444" s="39"/>
      <c r="S444" s="39"/>
    </row>
    <row r="445">
      <c r="G445" s="88"/>
      <c r="H445" s="88"/>
      <c r="I445" s="88"/>
      <c r="J445" s="39"/>
      <c r="S445" s="39"/>
    </row>
    <row r="446">
      <c r="G446" s="88"/>
      <c r="H446" s="88"/>
      <c r="I446" s="88"/>
      <c r="J446" s="39"/>
      <c r="S446" s="39"/>
    </row>
    <row r="447">
      <c r="G447" s="88"/>
      <c r="H447" s="88"/>
      <c r="I447" s="88"/>
      <c r="J447" s="39"/>
      <c r="S447" s="39"/>
    </row>
    <row r="448">
      <c r="G448" s="88"/>
      <c r="H448" s="88"/>
      <c r="I448" s="88"/>
      <c r="J448" s="39"/>
      <c r="S448" s="39"/>
    </row>
    <row r="449">
      <c r="G449" s="88"/>
      <c r="H449" s="88"/>
      <c r="I449" s="88"/>
      <c r="J449" s="39"/>
      <c r="S449" s="39"/>
    </row>
    <row r="450">
      <c r="G450" s="88"/>
      <c r="H450" s="88"/>
      <c r="I450" s="88"/>
      <c r="J450" s="39"/>
      <c r="S450" s="39"/>
    </row>
    <row r="451">
      <c r="G451" s="88"/>
      <c r="H451" s="88"/>
      <c r="I451" s="88"/>
      <c r="J451" s="39"/>
      <c r="S451" s="39"/>
    </row>
    <row r="452">
      <c r="G452" s="88"/>
      <c r="H452" s="88"/>
      <c r="I452" s="88"/>
      <c r="J452" s="39"/>
      <c r="S452" s="39"/>
    </row>
    <row r="453">
      <c r="G453" s="88"/>
      <c r="H453" s="88"/>
      <c r="I453" s="88"/>
      <c r="J453" s="39"/>
      <c r="S453" s="39"/>
    </row>
    <row r="454">
      <c r="G454" s="88"/>
      <c r="H454" s="88"/>
      <c r="I454" s="88"/>
      <c r="J454" s="39"/>
      <c r="S454" s="39"/>
    </row>
    <row r="455">
      <c r="G455" s="88"/>
      <c r="H455" s="88"/>
      <c r="I455" s="88"/>
      <c r="J455" s="39"/>
      <c r="S455" s="39"/>
    </row>
    <row r="456">
      <c r="G456" s="88"/>
      <c r="H456" s="88"/>
      <c r="I456" s="88"/>
      <c r="J456" s="39"/>
      <c r="S456" s="39"/>
    </row>
    <row r="457">
      <c r="G457" s="88"/>
      <c r="H457" s="88"/>
      <c r="I457" s="88"/>
      <c r="J457" s="39"/>
      <c r="S457" s="39"/>
    </row>
    <row r="458">
      <c r="G458" s="88"/>
      <c r="H458" s="88"/>
      <c r="I458" s="88"/>
      <c r="J458" s="39"/>
      <c r="S458" s="39"/>
    </row>
    <row r="459">
      <c r="G459" s="88"/>
      <c r="H459" s="88"/>
      <c r="I459" s="88"/>
      <c r="J459" s="39"/>
      <c r="S459" s="39"/>
    </row>
    <row r="460">
      <c r="G460" s="88"/>
      <c r="H460" s="88"/>
      <c r="I460" s="88"/>
      <c r="J460" s="39"/>
      <c r="S460" s="39"/>
    </row>
    <row r="461">
      <c r="G461" s="88"/>
      <c r="H461" s="88"/>
      <c r="I461" s="88"/>
      <c r="J461" s="39"/>
      <c r="S461" s="39"/>
    </row>
    <row r="462">
      <c r="G462" s="88"/>
      <c r="H462" s="88"/>
      <c r="I462" s="88"/>
      <c r="J462" s="39"/>
      <c r="S462" s="39"/>
    </row>
    <row r="463">
      <c r="G463" s="88"/>
      <c r="H463" s="88"/>
      <c r="I463" s="88"/>
      <c r="J463" s="39"/>
      <c r="S463" s="39"/>
    </row>
    <row r="464">
      <c r="G464" s="88"/>
      <c r="H464" s="88"/>
      <c r="I464" s="88"/>
      <c r="J464" s="39"/>
      <c r="S464" s="39"/>
    </row>
    <row r="465">
      <c r="G465" s="88"/>
      <c r="H465" s="88"/>
      <c r="I465" s="88"/>
      <c r="J465" s="39"/>
      <c r="S465" s="39"/>
    </row>
    <row r="466">
      <c r="G466" s="88"/>
      <c r="H466" s="88"/>
      <c r="I466" s="88"/>
      <c r="J466" s="39"/>
      <c r="S466" s="39"/>
    </row>
    <row r="467">
      <c r="G467" s="88"/>
      <c r="H467" s="88"/>
      <c r="I467" s="88"/>
      <c r="J467" s="39"/>
      <c r="S467" s="39"/>
    </row>
    <row r="468">
      <c r="G468" s="88"/>
      <c r="H468" s="88"/>
      <c r="I468" s="88"/>
      <c r="J468" s="39"/>
      <c r="S468" s="39"/>
    </row>
    <row r="469">
      <c r="G469" s="88"/>
      <c r="H469" s="88"/>
      <c r="I469" s="88"/>
      <c r="J469" s="39"/>
      <c r="S469" s="39"/>
    </row>
    <row r="470">
      <c r="G470" s="88"/>
      <c r="H470" s="88"/>
      <c r="I470" s="88"/>
      <c r="J470" s="39"/>
      <c r="S470" s="39"/>
    </row>
    <row r="471">
      <c r="G471" s="88"/>
      <c r="H471" s="88"/>
      <c r="I471" s="88"/>
      <c r="J471" s="39"/>
      <c r="S471" s="39"/>
    </row>
    <row r="472">
      <c r="G472" s="88"/>
      <c r="H472" s="88"/>
      <c r="I472" s="88"/>
      <c r="J472" s="39"/>
      <c r="S472" s="39"/>
    </row>
    <row r="473">
      <c r="G473" s="88"/>
      <c r="H473" s="88"/>
      <c r="I473" s="88"/>
      <c r="J473" s="39"/>
      <c r="S473" s="39"/>
    </row>
    <row r="474">
      <c r="G474" s="88"/>
      <c r="H474" s="88"/>
      <c r="I474" s="88"/>
      <c r="J474" s="39"/>
      <c r="S474" s="39"/>
    </row>
    <row r="475">
      <c r="G475" s="88"/>
      <c r="H475" s="88"/>
      <c r="I475" s="88"/>
      <c r="J475" s="39"/>
      <c r="S475" s="39"/>
    </row>
    <row r="476">
      <c r="G476" s="88"/>
      <c r="H476" s="88"/>
      <c r="I476" s="88"/>
      <c r="J476" s="39"/>
      <c r="S476" s="39"/>
    </row>
    <row r="477">
      <c r="G477" s="88"/>
      <c r="H477" s="88"/>
      <c r="I477" s="88"/>
      <c r="J477" s="39"/>
      <c r="S477" s="39"/>
    </row>
    <row r="478">
      <c r="G478" s="88"/>
      <c r="H478" s="88"/>
      <c r="I478" s="88"/>
      <c r="J478" s="39"/>
      <c r="S478" s="39"/>
    </row>
    <row r="479">
      <c r="G479" s="88"/>
      <c r="H479" s="88"/>
      <c r="I479" s="88"/>
      <c r="J479" s="39"/>
      <c r="S479" s="39"/>
    </row>
    <row r="480">
      <c r="G480" s="88"/>
      <c r="H480" s="88"/>
      <c r="I480" s="88"/>
      <c r="J480" s="39"/>
      <c r="S480" s="39"/>
    </row>
    <row r="481">
      <c r="G481" s="88"/>
      <c r="H481" s="88"/>
      <c r="I481" s="88"/>
      <c r="J481" s="39"/>
      <c r="S481" s="39"/>
    </row>
    <row r="482">
      <c r="G482" s="88"/>
      <c r="H482" s="88"/>
      <c r="I482" s="88"/>
      <c r="J482" s="39"/>
      <c r="S482" s="39"/>
    </row>
    <row r="483">
      <c r="G483" s="88"/>
      <c r="H483" s="88"/>
      <c r="I483" s="88"/>
      <c r="J483" s="39"/>
      <c r="S483" s="39"/>
    </row>
    <row r="484">
      <c r="G484" s="88"/>
      <c r="H484" s="88"/>
      <c r="I484" s="88"/>
      <c r="J484" s="39"/>
      <c r="S484" s="39"/>
    </row>
    <row r="485">
      <c r="G485" s="88"/>
      <c r="H485" s="88"/>
      <c r="I485" s="88"/>
      <c r="J485" s="39"/>
      <c r="S485" s="39"/>
    </row>
    <row r="486">
      <c r="G486" s="88"/>
      <c r="H486" s="88"/>
      <c r="I486" s="88"/>
      <c r="J486" s="39"/>
      <c r="S486" s="39"/>
    </row>
    <row r="487">
      <c r="G487" s="88"/>
      <c r="H487" s="88"/>
      <c r="I487" s="88"/>
      <c r="J487" s="39"/>
      <c r="S487" s="39"/>
    </row>
    <row r="488">
      <c r="G488" s="88"/>
      <c r="H488" s="88"/>
      <c r="I488" s="88"/>
      <c r="J488" s="39"/>
      <c r="S488" s="39"/>
    </row>
    <row r="489">
      <c r="G489" s="88"/>
      <c r="H489" s="88"/>
      <c r="I489" s="88"/>
      <c r="J489" s="39"/>
      <c r="S489" s="39"/>
    </row>
    <row r="490">
      <c r="G490" s="88"/>
      <c r="H490" s="88"/>
      <c r="I490" s="88"/>
      <c r="J490" s="39"/>
      <c r="S490" s="39"/>
    </row>
    <row r="491">
      <c r="G491" s="88"/>
      <c r="H491" s="88"/>
      <c r="I491" s="88"/>
      <c r="J491" s="39"/>
      <c r="S491" s="39"/>
    </row>
    <row r="492">
      <c r="G492" s="88"/>
      <c r="H492" s="88"/>
      <c r="I492" s="88"/>
      <c r="J492" s="39"/>
      <c r="S492" s="39"/>
    </row>
    <row r="493">
      <c r="G493" s="88"/>
      <c r="H493" s="88"/>
      <c r="I493" s="88"/>
      <c r="J493" s="39"/>
      <c r="S493" s="39"/>
    </row>
    <row r="494">
      <c r="G494" s="88"/>
      <c r="H494" s="88"/>
      <c r="I494" s="88"/>
      <c r="J494" s="39"/>
      <c r="S494" s="39"/>
    </row>
    <row r="495">
      <c r="G495" s="88"/>
      <c r="H495" s="88"/>
      <c r="I495" s="88"/>
      <c r="J495" s="39"/>
      <c r="S495" s="39"/>
    </row>
    <row r="496">
      <c r="G496" s="88"/>
      <c r="H496" s="88"/>
      <c r="I496" s="88"/>
      <c r="J496" s="39"/>
      <c r="S496" s="39"/>
    </row>
    <row r="497">
      <c r="G497" s="88"/>
      <c r="H497" s="88"/>
      <c r="I497" s="88"/>
      <c r="J497" s="39"/>
      <c r="S497" s="39"/>
    </row>
    <row r="498">
      <c r="G498" s="88"/>
      <c r="H498" s="88"/>
      <c r="I498" s="88"/>
      <c r="J498" s="39"/>
      <c r="S498" s="39"/>
    </row>
    <row r="499">
      <c r="G499" s="88"/>
      <c r="H499" s="88"/>
      <c r="I499" s="88"/>
      <c r="J499" s="39"/>
      <c r="S499" s="39"/>
    </row>
    <row r="500">
      <c r="G500" s="88"/>
      <c r="H500" s="88"/>
      <c r="I500" s="88"/>
      <c r="J500" s="39"/>
      <c r="S500" s="39"/>
    </row>
    <row r="501">
      <c r="G501" s="88"/>
      <c r="H501" s="88"/>
      <c r="I501" s="88"/>
      <c r="J501" s="39"/>
      <c r="S501" s="39"/>
    </row>
    <row r="502">
      <c r="G502" s="88"/>
      <c r="H502" s="88"/>
      <c r="I502" s="88"/>
      <c r="J502" s="39"/>
      <c r="S502" s="39"/>
    </row>
    <row r="503">
      <c r="G503" s="88"/>
      <c r="H503" s="88"/>
      <c r="I503" s="88"/>
      <c r="J503" s="39"/>
      <c r="S503" s="39"/>
    </row>
    <row r="504">
      <c r="G504" s="88"/>
      <c r="H504" s="88"/>
      <c r="I504" s="88"/>
      <c r="J504" s="39"/>
      <c r="S504" s="39"/>
    </row>
    <row r="505">
      <c r="G505" s="88"/>
      <c r="H505" s="88"/>
      <c r="I505" s="88"/>
      <c r="J505" s="39"/>
      <c r="S505" s="39"/>
    </row>
    <row r="506">
      <c r="G506" s="88"/>
      <c r="H506" s="88"/>
      <c r="I506" s="88"/>
      <c r="J506" s="39"/>
      <c r="S506" s="39"/>
    </row>
    <row r="507">
      <c r="G507" s="88"/>
      <c r="H507" s="88"/>
      <c r="I507" s="88"/>
      <c r="J507" s="39"/>
      <c r="S507" s="39"/>
    </row>
    <row r="508">
      <c r="G508" s="88"/>
      <c r="H508" s="88"/>
      <c r="I508" s="88"/>
      <c r="J508" s="39"/>
      <c r="S508" s="39"/>
    </row>
    <row r="509">
      <c r="G509" s="88"/>
      <c r="H509" s="88"/>
      <c r="I509" s="88"/>
      <c r="J509" s="39"/>
      <c r="S509" s="39"/>
    </row>
    <row r="510">
      <c r="G510" s="88"/>
      <c r="H510" s="88"/>
      <c r="I510" s="88"/>
      <c r="J510" s="39"/>
      <c r="S510" s="39"/>
    </row>
    <row r="511">
      <c r="G511" s="88"/>
      <c r="H511" s="88"/>
      <c r="I511" s="88"/>
      <c r="J511" s="39"/>
      <c r="S511" s="39"/>
    </row>
    <row r="512">
      <c r="G512" s="88"/>
      <c r="H512" s="88"/>
      <c r="I512" s="88"/>
      <c r="J512" s="39"/>
      <c r="S512" s="39"/>
    </row>
    <row r="513">
      <c r="G513" s="88"/>
      <c r="H513" s="88"/>
      <c r="I513" s="88"/>
      <c r="J513" s="39"/>
      <c r="S513" s="39"/>
    </row>
    <row r="514">
      <c r="G514" s="88"/>
      <c r="H514" s="88"/>
      <c r="I514" s="88"/>
      <c r="J514" s="39"/>
      <c r="S514" s="39"/>
    </row>
    <row r="515">
      <c r="G515" s="88"/>
      <c r="H515" s="88"/>
      <c r="I515" s="88"/>
      <c r="J515" s="39"/>
      <c r="S515" s="39"/>
    </row>
    <row r="516">
      <c r="G516" s="88"/>
      <c r="H516" s="88"/>
      <c r="I516" s="88"/>
      <c r="J516" s="39"/>
      <c r="S516" s="39"/>
    </row>
    <row r="517">
      <c r="G517" s="88"/>
      <c r="H517" s="88"/>
      <c r="I517" s="88"/>
      <c r="J517" s="39"/>
      <c r="S517" s="39"/>
    </row>
    <row r="518">
      <c r="G518" s="88"/>
      <c r="H518" s="88"/>
      <c r="I518" s="88"/>
      <c r="J518" s="39"/>
      <c r="S518" s="39"/>
    </row>
    <row r="519">
      <c r="G519" s="88"/>
      <c r="H519" s="88"/>
      <c r="I519" s="88"/>
      <c r="J519" s="39"/>
      <c r="S519" s="39"/>
    </row>
    <row r="520">
      <c r="G520" s="88"/>
      <c r="H520" s="88"/>
      <c r="I520" s="88"/>
      <c r="J520" s="39"/>
      <c r="S520" s="39"/>
    </row>
    <row r="521">
      <c r="G521" s="88"/>
      <c r="H521" s="88"/>
      <c r="I521" s="88"/>
      <c r="J521" s="39"/>
      <c r="S521" s="39"/>
    </row>
    <row r="522">
      <c r="G522" s="88"/>
      <c r="H522" s="88"/>
      <c r="I522" s="88"/>
      <c r="J522" s="39"/>
      <c r="S522" s="39"/>
    </row>
    <row r="523">
      <c r="G523" s="88"/>
      <c r="H523" s="88"/>
      <c r="I523" s="88"/>
      <c r="J523" s="39"/>
      <c r="S523" s="39"/>
    </row>
    <row r="524">
      <c r="G524" s="88"/>
      <c r="H524" s="88"/>
      <c r="I524" s="88"/>
      <c r="J524" s="39"/>
      <c r="S524" s="39"/>
    </row>
    <row r="525">
      <c r="G525" s="88"/>
      <c r="H525" s="88"/>
      <c r="I525" s="88"/>
      <c r="J525" s="39"/>
      <c r="S525" s="39"/>
    </row>
    <row r="526">
      <c r="G526" s="88"/>
      <c r="H526" s="88"/>
      <c r="I526" s="88"/>
      <c r="J526" s="39"/>
      <c r="S526" s="39"/>
    </row>
    <row r="527">
      <c r="G527" s="88"/>
      <c r="H527" s="88"/>
      <c r="I527" s="88"/>
      <c r="J527" s="39"/>
      <c r="S527" s="39"/>
    </row>
    <row r="528">
      <c r="G528" s="88"/>
      <c r="H528" s="88"/>
      <c r="I528" s="88"/>
      <c r="J528" s="39"/>
      <c r="S528" s="39"/>
    </row>
    <row r="529">
      <c r="G529" s="88"/>
      <c r="H529" s="88"/>
      <c r="I529" s="88"/>
      <c r="J529" s="39"/>
      <c r="S529" s="39"/>
    </row>
    <row r="530">
      <c r="G530" s="88"/>
      <c r="H530" s="88"/>
      <c r="I530" s="88"/>
      <c r="J530" s="39"/>
      <c r="S530" s="39"/>
    </row>
    <row r="531">
      <c r="G531" s="88"/>
      <c r="H531" s="88"/>
      <c r="I531" s="88"/>
      <c r="J531" s="39"/>
      <c r="S531" s="39"/>
    </row>
    <row r="532">
      <c r="G532" s="88"/>
      <c r="H532" s="88"/>
      <c r="I532" s="88"/>
      <c r="J532" s="39"/>
      <c r="S532" s="39"/>
    </row>
    <row r="533">
      <c r="G533" s="88"/>
      <c r="H533" s="88"/>
      <c r="I533" s="88"/>
      <c r="J533" s="39"/>
      <c r="S533" s="39"/>
    </row>
    <row r="534">
      <c r="G534" s="88"/>
      <c r="H534" s="88"/>
      <c r="I534" s="88"/>
      <c r="J534" s="39"/>
      <c r="S534" s="39"/>
    </row>
    <row r="535">
      <c r="G535" s="88"/>
      <c r="H535" s="88"/>
      <c r="I535" s="88"/>
      <c r="J535" s="39"/>
      <c r="S535" s="39"/>
    </row>
    <row r="536">
      <c r="G536" s="88"/>
      <c r="H536" s="88"/>
      <c r="I536" s="88"/>
      <c r="J536" s="39"/>
      <c r="S536" s="39"/>
    </row>
    <row r="537">
      <c r="G537" s="88"/>
      <c r="H537" s="88"/>
      <c r="I537" s="88"/>
      <c r="J537" s="39"/>
      <c r="S537" s="39"/>
    </row>
    <row r="538">
      <c r="G538" s="88"/>
      <c r="H538" s="88"/>
      <c r="I538" s="88"/>
      <c r="J538" s="39"/>
      <c r="S538" s="39"/>
    </row>
    <row r="539">
      <c r="G539" s="88"/>
      <c r="H539" s="88"/>
      <c r="I539" s="88"/>
      <c r="J539" s="39"/>
      <c r="S539" s="39"/>
    </row>
    <row r="540">
      <c r="G540" s="88"/>
      <c r="H540" s="88"/>
      <c r="I540" s="88"/>
      <c r="J540" s="39"/>
      <c r="S540" s="39"/>
    </row>
    <row r="541">
      <c r="G541" s="88"/>
      <c r="H541" s="88"/>
      <c r="I541" s="88"/>
      <c r="J541" s="39"/>
      <c r="S541" s="39"/>
    </row>
    <row r="542">
      <c r="G542" s="88"/>
      <c r="H542" s="88"/>
      <c r="I542" s="88"/>
      <c r="J542" s="39"/>
      <c r="S542" s="39"/>
    </row>
    <row r="543">
      <c r="G543" s="88"/>
      <c r="H543" s="88"/>
      <c r="I543" s="88"/>
      <c r="J543" s="39"/>
      <c r="S543" s="39"/>
    </row>
    <row r="544">
      <c r="G544" s="88"/>
      <c r="H544" s="88"/>
      <c r="I544" s="88"/>
      <c r="J544" s="39"/>
      <c r="S544" s="39"/>
    </row>
    <row r="545">
      <c r="G545" s="88"/>
      <c r="H545" s="88"/>
      <c r="I545" s="88"/>
      <c r="J545" s="39"/>
      <c r="S545" s="39"/>
    </row>
    <row r="546">
      <c r="G546" s="88"/>
      <c r="H546" s="88"/>
      <c r="I546" s="88"/>
      <c r="J546" s="39"/>
      <c r="S546" s="39"/>
    </row>
    <row r="547">
      <c r="G547" s="88"/>
      <c r="H547" s="88"/>
      <c r="I547" s="88"/>
      <c r="J547" s="39"/>
      <c r="S547" s="39"/>
    </row>
    <row r="548">
      <c r="G548" s="88"/>
      <c r="H548" s="88"/>
      <c r="I548" s="88"/>
      <c r="J548" s="39"/>
      <c r="S548" s="39"/>
    </row>
    <row r="549">
      <c r="G549" s="88"/>
      <c r="H549" s="88"/>
      <c r="I549" s="88"/>
      <c r="J549" s="39"/>
      <c r="S549" s="39"/>
    </row>
    <row r="550">
      <c r="G550" s="88"/>
      <c r="H550" s="88"/>
      <c r="I550" s="88"/>
      <c r="J550" s="39"/>
      <c r="S550" s="39"/>
    </row>
    <row r="551">
      <c r="G551" s="88"/>
      <c r="H551" s="88"/>
      <c r="I551" s="88"/>
      <c r="J551" s="39"/>
      <c r="S551" s="39"/>
    </row>
    <row r="552">
      <c r="G552" s="88"/>
      <c r="H552" s="88"/>
      <c r="I552" s="88"/>
      <c r="J552" s="39"/>
      <c r="S552" s="39"/>
    </row>
    <row r="553">
      <c r="G553" s="88"/>
      <c r="H553" s="88"/>
      <c r="I553" s="88"/>
      <c r="J553" s="39"/>
      <c r="S553" s="39"/>
    </row>
    <row r="554">
      <c r="G554" s="88"/>
      <c r="H554" s="88"/>
      <c r="I554" s="88"/>
      <c r="J554" s="39"/>
      <c r="S554" s="39"/>
    </row>
    <row r="555">
      <c r="G555" s="88"/>
      <c r="H555" s="88"/>
      <c r="I555" s="88"/>
      <c r="J555" s="39"/>
      <c r="S555" s="39"/>
    </row>
    <row r="556">
      <c r="G556" s="88"/>
      <c r="H556" s="88"/>
      <c r="I556" s="88"/>
      <c r="J556" s="39"/>
      <c r="S556" s="39"/>
    </row>
    <row r="557">
      <c r="G557" s="88"/>
      <c r="H557" s="88"/>
      <c r="I557" s="88"/>
      <c r="J557" s="39"/>
      <c r="S557" s="39"/>
    </row>
    <row r="558">
      <c r="G558" s="88"/>
      <c r="H558" s="88"/>
      <c r="I558" s="88"/>
      <c r="J558" s="39"/>
      <c r="S558" s="39"/>
    </row>
    <row r="559">
      <c r="G559" s="88"/>
      <c r="H559" s="88"/>
      <c r="I559" s="88"/>
      <c r="J559" s="39"/>
      <c r="S559" s="39"/>
    </row>
    <row r="560">
      <c r="G560" s="88"/>
      <c r="H560" s="88"/>
      <c r="I560" s="88"/>
      <c r="J560" s="39"/>
      <c r="S560" s="39"/>
    </row>
    <row r="561">
      <c r="G561" s="88"/>
      <c r="H561" s="88"/>
      <c r="I561" s="88"/>
      <c r="J561" s="39"/>
      <c r="S561" s="39"/>
    </row>
    <row r="562">
      <c r="G562" s="88"/>
      <c r="H562" s="88"/>
      <c r="I562" s="88"/>
      <c r="J562" s="39"/>
      <c r="S562" s="39"/>
    </row>
    <row r="563">
      <c r="G563" s="88"/>
      <c r="H563" s="88"/>
      <c r="I563" s="88"/>
      <c r="J563" s="39"/>
      <c r="S563" s="39"/>
    </row>
    <row r="564">
      <c r="G564" s="88"/>
      <c r="H564" s="88"/>
      <c r="I564" s="88"/>
      <c r="J564" s="39"/>
      <c r="S564" s="39"/>
    </row>
    <row r="565">
      <c r="G565" s="88"/>
      <c r="H565" s="88"/>
      <c r="I565" s="88"/>
      <c r="J565" s="39"/>
      <c r="S565" s="39"/>
    </row>
    <row r="566">
      <c r="G566" s="88"/>
      <c r="H566" s="88"/>
      <c r="I566" s="88"/>
      <c r="J566" s="39"/>
      <c r="S566" s="39"/>
    </row>
    <row r="567">
      <c r="G567" s="88"/>
      <c r="H567" s="88"/>
      <c r="I567" s="88"/>
      <c r="J567" s="39"/>
      <c r="S567" s="39"/>
    </row>
    <row r="568">
      <c r="G568" s="88"/>
      <c r="H568" s="88"/>
      <c r="I568" s="88"/>
      <c r="J568" s="39"/>
      <c r="S568" s="39"/>
    </row>
    <row r="569">
      <c r="G569" s="88"/>
      <c r="H569" s="88"/>
      <c r="I569" s="88"/>
      <c r="J569" s="39"/>
      <c r="S569" s="39"/>
    </row>
    <row r="570">
      <c r="G570" s="88"/>
      <c r="H570" s="88"/>
      <c r="I570" s="88"/>
      <c r="J570" s="39"/>
      <c r="S570" s="39"/>
    </row>
    <row r="571">
      <c r="G571" s="88"/>
      <c r="H571" s="88"/>
      <c r="I571" s="88"/>
      <c r="J571" s="39"/>
      <c r="S571" s="39"/>
    </row>
    <row r="572">
      <c r="G572" s="88"/>
      <c r="H572" s="88"/>
      <c r="I572" s="88"/>
      <c r="J572" s="39"/>
      <c r="S572" s="39"/>
    </row>
    <row r="573">
      <c r="G573" s="88"/>
      <c r="H573" s="88"/>
      <c r="I573" s="88"/>
      <c r="J573" s="39"/>
      <c r="S573" s="39"/>
    </row>
    <row r="574">
      <c r="G574" s="88"/>
      <c r="H574" s="88"/>
      <c r="I574" s="88"/>
      <c r="J574" s="39"/>
      <c r="S574" s="39"/>
    </row>
    <row r="575">
      <c r="G575" s="88"/>
      <c r="H575" s="88"/>
      <c r="I575" s="88"/>
      <c r="J575" s="39"/>
      <c r="S575" s="39"/>
    </row>
    <row r="576">
      <c r="G576" s="88"/>
      <c r="H576" s="88"/>
      <c r="I576" s="88"/>
      <c r="J576" s="39"/>
      <c r="S576" s="39"/>
    </row>
    <row r="577">
      <c r="G577" s="88"/>
      <c r="H577" s="88"/>
      <c r="I577" s="88"/>
      <c r="J577" s="39"/>
      <c r="S577" s="39"/>
    </row>
    <row r="578">
      <c r="G578" s="88"/>
      <c r="H578" s="88"/>
      <c r="I578" s="88"/>
      <c r="J578" s="39"/>
      <c r="S578" s="39"/>
    </row>
    <row r="579">
      <c r="G579" s="88"/>
      <c r="H579" s="88"/>
      <c r="I579" s="88"/>
      <c r="J579" s="39"/>
      <c r="S579" s="39"/>
    </row>
    <row r="580">
      <c r="G580" s="88"/>
      <c r="H580" s="88"/>
      <c r="I580" s="88"/>
      <c r="J580" s="39"/>
      <c r="S580" s="39"/>
    </row>
    <row r="581">
      <c r="G581" s="88"/>
      <c r="H581" s="88"/>
      <c r="I581" s="88"/>
      <c r="J581" s="39"/>
      <c r="S581" s="39"/>
    </row>
    <row r="582">
      <c r="G582" s="88"/>
      <c r="H582" s="88"/>
      <c r="I582" s="88"/>
      <c r="J582" s="39"/>
      <c r="S582" s="39"/>
    </row>
    <row r="583">
      <c r="G583" s="88"/>
      <c r="H583" s="88"/>
      <c r="I583" s="88"/>
      <c r="J583" s="39"/>
      <c r="S583" s="39"/>
    </row>
    <row r="584">
      <c r="G584" s="88"/>
      <c r="H584" s="88"/>
      <c r="I584" s="88"/>
      <c r="J584" s="39"/>
      <c r="S584" s="39"/>
    </row>
    <row r="585">
      <c r="G585" s="88"/>
      <c r="H585" s="88"/>
      <c r="I585" s="88"/>
      <c r="J585" s="39"/>
      <c r="S585" s="39"/>
    </row>
    <row r="586">
      <c r="G586" s="88"/>
      <c r="H586" s="88"/>
      <c r="I586" s="88"/>
      <c r="J586" s="39"/>
      <c r="S586" s="39"/>
    </row>
    <row r="587">
      <c r="G587" s="88"/>
      <c r="H587" s="88"/>
      <c r="I587" s="88"/>
      <c r="J587" s="39"/>
      <c r="S587" s="39"/>
    </row>
    <row r="588">
      <c r="G588" s="88"/>
      <c r="H588" s="88"/>
      <c r="I588" s="88"/>
      <c r="J588" s="39"/>
      <c r="S588" s="39"/>
    </row>
    <row r="589">
      <c r="G589" s="88"/>
      <c r="H589" s="88"/>
      <c r="I589" s="88"/>
      <c r="J589" s="39"/>
      <c r="S589" s="39"/>
    </row>
    <row r="590">
      <c r="G590" s="88"/>
      <c r="H590" s="88"/>
      <c r="I590" s="88"/>
      <c r="J590" s="39"/>
      <c r="S590" s="39"/>
    </row>
    <row r="591">
      <c r="G591" s="88"/>
      <c r="H591" s="88"/>
      <c r="I591" s="88"/>
      <c r="J591" s="39"/>
      <c r="S591" s="39"/>
    </row>
    <row r="592">
      <c r="G592" s="88"/>
      <c r="H592" s="88"/>
      <c r="I592" s="88"/>
      <c r="J592" s="39"/>
      <c r="S592" s="39"/>
    </row>
    <row r="593">
      <c r="G593" s="88"/>
      <c r="H593" s="88"/>
      <c r="I593" s="88"/>
      <c r="J593" s="39"/>
      <c r="S593" s="39"/>
    </row>
    <row r="594">
      <c r="G594" s="88"/>
      <c r="H594" s="88"/>
      <c r="I594" s="88"/>
      <c r="J594" s="39"/>
      <c r="S594" s="39"/>
    </row>
    <row r="595">
      <c r="G595" s="88"/>
      <c r="H595" s="88"/>
      <c r="I595" s="88"/>
      <c r="J595" s="39"/>
      <c r="S595" s="39"/>
    </row>
    <row r="596">
      <c r="G596" s="88"/>
      <c r="H596" s="88"/>
      <c r="I596" s="88"/>
      <c r="J596" s="39"/>
      <c r="S596" s="39"/>
    </row>
    <row r="597">
      <c r="G597" s="88"/>
      <c r="H597" s="88"/>
      <c r="I597" s="88"/>
      <c r="J597" s="39"/>
      <c r="S597" s="39"/>
    </row>
    <row r="598">
      <c r="G598" s="88"/>
      <c r="H598" s="88"/>
      <c r="I598" s="88"/>
      <c r="J598" s="39"/>
      <c r="S598" s="39"/>
    </row>
    <row r="599">
      <c r="G599" s="88"/>
      <c r="H599" s="88"/>
      <c r="I599" s="88"/>
      <c r="J599" s="39"/>
      <c r="S599" s="39"/>
    </row>
    <row r="600">
      <c r="G600" s="88"/>
      <c r="H600" s="88"/>
      <c r="I600" s="88"/>
      <c r="J600" s="39"/>
      <c r="S600" s="39"/>
    </row>
    <row r="601">
      <c r="G601" s="88"/>
      <c r="H601" s="88"/>
      <c r="I601" s="88"/>
      <c r="J601" s="39"/>
      <c r="S601" s="39"/>
    </row>
    <row r="602">
      <c r="G602" s="88"/>
      <c r="H602" s="88"/>
      <c r="I602" s="88"/>
      <c r="J602" s="39"/>
      <c r="S602" s="39"/>
    </row>
    <row r="603">
      <c r="G603" s="88"/>
      <c r="H603" s="88"/>
      <c r="I603" s="88"/>
      <c r="J603" s="39"/>
      <c r="S603" s="39"/>
    </row>
    <row r="604">
      <c r="G604" s="88"/>
      <c r="H604" s="88"/>
      <c r="I604" s="88"/>
      <c r="J604" s="39"/>
      <c r="S604" s="39"/>
    </row>
    <row r="605">
      <c r="G605" s="88"/>
      <c r="H605" s="88"/>
      <c r="I605" s="88"/>
      <c r="J605" s="39"/>
      <c r="S605" s="39"/>
    </row>
    <row r="606">
      <c r="G606" s="88"/>
      <c r="H606" s="88"/>
      <c r="I606" s="88"/>
      <c r="J606" s="39"/>
      <c r="S606" s="39"/>
    </row>
    <row r="607">
      <c r="G607" s="88"/>
      <c r="H607" s="88"/>
      <c r="I607" s="88"/>
      <c r="J607" s="39"/>
      <c r="S607" s="39"/>
    </row>
    <row r="608">
      <c r="G608" s="88"/>
      <c r="H608" s="88"/>
      <c r="I608" s="88"/>
      <c r="J608" s="39"/>
      <c r="S608" s="39"/>
    </row>
    <row r="609">
      <c r="G609" s="88"/>
      <c r="H609" s="88"/>
      <c r="I609" s="88"/>
      <c r="J609" s="39"/>
      <c r="S609" s="39"/>
    </row>
    <row r="610">
      <c r="G610" s="88"/>
      <c r="H610" s="88"/>
      <c r="I610" s="88"/>
      <c r="J610" s="39"/>
      <c r="S610" s="39"/>
    </row>
    <row r="611">
      <c r="G611" s="88"/>
      <c r="H611" s="88"/>
      <c r="I611" s="88"/>
      <c r="J611" s="39"/>
      <c r="S611" s="39"/>
    </row>
    <row r="612">
      <c r="G612" s="88"/>
      <c r="H612" s="88"/>
      <c r="I612" s="88"/>
      <c r="J612" s="39"/>
      <c r="S612" s="39"/>
    </row>
    <row r="613">
      <c r="G613" s="88"/>
      <c r="H613" s="88"/>
      <c r="I613" s="88"/>
      <c r="J613" s="39"/>
      <c r="S613" s="39"/>
    </row>
    <row r="614">
      <c r="G614" s="88"/>
      <c r="H614" s="88"/>
      <c r="I614" s="88"/>
      <c r="J614" s="39"/>
      <c r="S614" s="39"/>
    </row>
    <row r="615">
      <c r="G615" s="88"/>
      <c r="H615" s="88"/>
      <c r="I615" s="88"/>
      <c r="J615" s="39"/>
      <c r="S615" s="39"/>
    </row>
    <row r="616">
      <c r="G616" s="88"/>
      <c r="H616" s="88"/>
      <c r="I616" s="88"/>
      <c r="J616" s="39"/>
      <c r="S616" s="39"/>
    </row>
    <row r="617">
      <c r="G617" s="88"/>
      <c r="H617" s="88"/>
      <c r="I617" s="88"/>
      <c r="J617" s="39"/>
      <c r="S617" s="39"/>
    </row>
    <row r="618">
      <c r="G618" s="88"/>
      <c r="H618" s="88"/>
      <c r="I618" s="88"/>
      <c r="J618" s="39"/>
      <c r="S618" s="39"/>
    </row>
    <row r="619">
      <c r="G619" s="88"/>
      <c r="H619" s="88"/>
      <c r="I619" s="88"/>
      <c r="J619" s="39"/>
      <c r="S619" s="39"/>
    </row>
    <row r="620">
      <c r="G620" s="88"/>
      <c r="H620" s="88"/>
      <c r="I620" s="88"/>
      <c r="J620" s="39"/>
      <c r="S620" s="39"/>
    </row>
    <row r="621">
      <c r="G621" s="88"/>
      <c r="H621" s="88"/>
      <c r="I621" s="88"/>
      <c r="J621" s="39"/>
      <c r="S621" s="39"/>
    </row>
    <row r="622">
      <c r="G622" s="88"/>
      <c r="H622" s="88"/>
      <c r="I622" s="88"/>
      <c r="J622" s="39"/>
      <c r="S622" s="39"/>
    </row>
    <row r="623">
      <c r="G623" s="88"/>
      <c r="H623" s="88"/>
      <c r="I623" s="88"/>
      <c r="J623" s="39"/>
      <c r="S623" s="39"/>
    </row>
    <row r="624">
      <c r="G624" s="88"/>
      <c r="H624" s="88"/>
      <c r="I624" s="88"/>
      <c r="J624" s="39"/>
      <c r="S624" s="39"/>
    </row>
    <row r="625">
      <c r="G625" s="88"/>
      <c r="H625" s="88"/>
      <c r="I625" s="88"/>
      <c r="J625" s="39"/>
      <c r="S625" s="39"/>
    </row>
    <row r="626">
      <c r="G626" s="88"/>
      <c r="H626" s="88"/>
      <c r="I626" s="88"/>
      <c r="J626" s="39"/>
      <c r="S626" s="39"/>
    </row>
    <row r="627">
      <c r="G627" s="88"/>
      <c r="H627" s="88"/>
      <c r="I627" s="88"/>
      <c r="J627" s="39"/>
      <c r="S627" s="39"/>
    </row>
    <row r="628">
      <c r="G628" s="88"/>
      <c r="H628" s="88"/>
      <c r="I628" s="88"/>
      <c r="J628" s="39"/>
      <c r="S628" s="39"/>
    </row>
    <row r="629">
      <c r="G629" s="88"/>
      <c r="H629" s="88"/>
      <c r="I629" s="88"/>
      <c r="J629" s="39"/>
      <c r="S629" s="39"/>
    </row>
    <row r="630">
      <c r="G630" s="88"/>
      <c r="H630" s="88"/>
      <c r="I630" s="88"/>
      <c r="J630" s="39"/>
      <c r="S630" s="39"/>
    </row>
    <row r="631">
      <c r="G631" s="88"/>
      <c r="H631" s="88"/>
      <c r="I631" s="88"/>
      <c r="J631" s="39"/>
      <c r="S631" s="39"/>
    </row>
    <row r="632">
      <c r="G632" s="88"/>
      <c r="H632" s="88"/>
      <c r="I632" s="88"/>
      <c r="J632" s="39"/>
      <c r="S632" s="39"/>
    </row>
    <row r="633">
      <c r="G633" s="88"/>
      <c r="H633" s="88"/>
      <c r="I633" s="88"/>
      <c r="J633" s="39"/>
      <c r="S633" s="39"/>
    </row>
    <row r="634">
      <c r="G634" s="88"/>
      <c r="H634" s="88"/>
      <c r="I634" s="88"/>
      <c r="J634" s="39"/>
      <c r="S634" s="39"/>
    </row>
    <row r="635">
      <c r="G635" s="88"/>
      <c r="H635" s="88"/>
      <c r="I635" s="88"/>
      <c r="J635" s="39"/>
      <c r="S635" s="39"/>
    </row>
    <row r="636">
      <c r="G636" s="88"/>
      <c r="H636" s="88"/>
      <c r="I636" s="88"/>
      <c r="J636" s="39"/>
      <c r="S636" s="39"/>
    </row>
    <row r="637">
      <c r="G637" s="88"/>
      <c r="H637" s="88"/>
      <c r="I637" s="88"/>
      <c r="J637" s="39"/>
      <c r="S637" s="39"/>
    </row>
    <row r="638">
      <c r="G638" s="88"/>
      <c r="H638" s="88"/>
      <c r="I638" s="88"/>
      <c r="J638" s="39"/>
      <c r="S638" s="39"/>
    </row>
    <row r="639">
      <c r="G639" s="88"/>
      <c r="H639" s="88"/>
      <c r="I639" s="88"/>
      <c r="J639" s="39"/>
      <c r="S639" s="39"/>
    </row>
    <row r="640">
      <c r="G640" s="88"/>
      <c r="H640" s="88"/>
      <c r="I640" s="88"/>
      <c r="J640" s="39"/>
      <c r="S640" s="39"/>
    </row>
    <row r="641">
      <c r="G641" s="88"/>
      <c r="H641" s="88"/>
      <c r="I641" s="88"/>
      <c r="J641" s="39"/>
      <c r="S641" s="39"/>
    </row>
    <row r="642">
      <c r="G642" s="88"/>
      <c r="H642" s="88"/>
      <c r="I642" s="88"/>
      <c r="J642" s="39"/>
      <c r="S642" s="39"/>
    </row>
    <row r="643">
      <c r="G643" s="88"/>
      <c r="H643" s="88"/>
      <c r="I643" s="88"/>
      <c r="J643" s="39"/>
      <c r="S643" s="39"/>
    </row>
    <row r="644">
      <c r="G644" s="88"/>
      <c r="H644" s="88"/>
      <c r="I644" s="88"/>
      <c r="J644" s="39"/>
      <c r="S644" s="39"/>
    </row>
    <row r="645">
      <c r="G645" s="88"/>
      <c r="H645" s="88"/>
      <c r="I645" s="88"/>
      <c r="J645" s="39"/>
      <c r="S645" s="39"/>
    </row>
    <row r="646">
      <c r="G646" s="88"/>
      <c r="H646" s="88"/>
      <c r="I646" s="88"/>
      <c r="J646" s="39"/>
      <c r="S646" s="39"/>
    </row>
    <row r="647">
      <c r="G647" s="88"/>
      <c r="H647" s="88"/>
      <c r="I647" s="88"/>
      <c r="J647" s="39"/>
      <c r="S647" s="39"/>
    </row>
    <row r="648">
      <c r="G648" s="88"/>
      <c r="H648" s="88"/>
      <c r="I648" s="88"/>
      <c r="J648" s="39"/>
      <c r="S648" s="39"/>
    </row>
    <row r="649">
      <c r="G649" s="88"/>
      <c r="H649" s="88"/>
      <c r="I649" s="88"/>
      <c r="J649" s="39"/>
      <c r="S649" s="39"/>
    </row>
    <row r="650">
      <c r="G650" s="88"/>
      <c r="H650" s="88"/>
      <c r="I650" s="88"/>
      <c r="J650" s="39"/>
      <c r="S650" s="39"/>
    </row>
    <row r="651">
      <c r="G651" s="88"/>
      <c r="H651" s="88"/>
      <c r="I651" s="88"/>
      <c r="J651" s="39"/>
      <c r="S651" s="39"/>
    </row>
    <row r="652">
      <c r="G652" s="88"/>
      <c r="H652" s="88"/>
      <c r="I652" s="88"/>
      <c r="J652" s="39"/>
      <c r="S652" s="39"/>
    </row>
    <row r="653">
      <c r="G653" s="88"/>
      <c r="H653" s="88"/>
      <c r="I653" s="88"/>
      <c r="J653" s="39"/>
      <c r="S653" s="39"/>
    </row>
    <row r="654">
      <c r="G654" s="88"/>
      <c r="H654" s="88"/>
      <c r="I654" s="88"/>
      <c r="J654" s="39"/>
      <c r="S654" s="39"/>
    </row>
    <row r="655">
      <c r="G655" s="88"/>
      <c r="H655" s="88"/>
      <c r="I655" s="88"/>
      <c r="J655" s="39"/>
      <c r="S655" s="39"/>
    </row>
    <row r="656">
      <c r="G656" s="88"/>
      <c r="H656" s="88"/>
      <c r="I656" s="88"/>
      <c r="J656" s="39"/>
      <c r="S656" s="39"/>
    </row>
    <row r="657">
      <c r="G657" s="88"/>
      <c r="H657" s="88"/>
      <c r="I657" s="88"/>
      <c r="J657" s="39"/>
      <c r="S657" s="39"/>
    </row>
    <row r="658">
      <c r="G658" s="88"/>
      <c r="H658" s="88"/>
      <c r="I658" s="88"/>
      <c r="J658" s="39"/>
      <c r="S658" s="39"/>
    </row>
    <row r="659">
      <c r="G659" s="88"/>
      <c r="H659" s="88"/>
      <c r="I659" s="88"/>
      <c r="J659" s="39"/>
      <c r="S659" s="39"/>
    </row>
    <row r="660">
      <c r="G660" s="88"/>
      <c r="H660" s="88"/>
      <c r="I660" s="88"/>
      <c r="J660" s="39"/>
      <c r="S660" s="39"/>
    </row>
    <row r="661">
      <c r="G661" s="88"/>
      <c r="H661" s="88"/>
      <c r="I661" s="88"/>
      <c r="J661" s="39"/>
      <c r="S661" s="39"/>
    </row>
    <row r="662">
      <c r="G662" s="88"/>
      <c r="H662" s="88"/>
      <c r="I662" s="88"/>
      <c r="J662" s="39"/>
      <c r="S662" s="39"/>
    </row>
    <row r="663">
      <c r="G663" s="88"/>
      <c r="H663" s="88"/>
      <c r="I663" s="88"/>
      <c r="J663" s="39"/>
      <c r="S663" s="39"/>
    </row>
    <row r="664">
      <c r="G664" s="88"/>
      <c r="H664" s="88"/>
      <c r="I664" s="88"/>
      <c r="J664" s="39"/>
      <c r="S664" s="39"/>
    </row>
    <row r="665">
      <c r="G665" s="88"/>
      <c r="H665" s="88"/>
      <c r="I665" s="88"/>
      <c r="J665" s="39"/>
      <c r="S665" s="39"/>
    </row>
    <row r="666">
      <c r="G666" s="88"/>
      <c r="H666" s="88"/>
      <c r="I666" s="88"/>
      <c r="J666" s="39"/>
      <c r="S666" s="39"/>
    </row>
    <row r="667">
      <c r="G667" s="88"/>
      <c r="H667" s="88"/>
      <c r="I667" s="88"/>
      <c r="J667" s="39"/>
      <c r="S667" s="39"/>
    </row>
    <row r="668">
      <c r="G668" s="88"/>
      <c r="H668" s="88"/>
      <c r="I668" s="88"/>
      <c r="J668" s="39"/>
      <c r="S668" s="39"/>
    </row>
    <row r="669">
      <c r="G669" s="88"/>
      <c r="H669" s="88"/>
      <c r="I669" s="88"/>
      <c r="J669" s="39"/>
      <c r="S669" s="39"/>
    </row>
    <row r="670">
      <c r="G670" s="88"/>
      <c r="H670" s="88"/>
      <c r="I670" s="88"/>
      <c r="J670" s="39"/>
      <c r="S670" s="39"/>
    </row>
    <row r="671">
      <c r="G671" s="88"/>
      <c r="H671" s="88"/>
      <c r="I671" s="88"/>
      <c r="J671" s="39"/>
      <c r="S671" s="39"/>
    </row>
    <row r="672">
      <c r="G672" s="88"/>
      <c r="H672" s="88"/>
      <c r="I672" s="88"/>
      <c r="J672" s="39"/>
      <c r="S672" s="39"/>
    </row>
    <row r="673">
      <c r="G673" s="88"/>
      <c r="H673" s="88"/>
      <c r="I673" s="88"/>
      <c r="J673" s="39"/>
      <c r="S673" s="39"/>
    </row>
    <row r="674">
      <c r="G674" s="88"/>
      <c r="H674" s="88"/>
      <c r="I674" s="88"/>
      <c r="J674" s="39"/>
      <c r="S674" s="39"/>
    </row>
    <row r="675">
      <c r="G675" s="88"/>
      <c r="H675" s="88"/>
      <c r="I675" s="88"/>
      <c r="J675" s="39"/>
      <c r="S675" s="39"/>
    </row>
    <row r="676">
      <c r="G676" s="88"/>
      <c r="H676" s="88"/>
      <c r="I676" s="88"/>
      <c r="J676" s="39"/>
      <c r="S676" s="39"/>
    </row>
    <row r="677">
      <c r="G677" s="88"/>
      <c r="H677" s="88"/>
      <c r="I677" s="88"/>
      <c r="J677" s="39"/>
      <c r="S677" s="39"/>
    </row>
    <row r="678">
      <c r="G678" s="88"/>
      <c r="H678" s="88"/>
      <c r="I678" s="88"/>
      <c r="J678" s="39"/>
      <c r="S678" s="39"/>
    </row>
    <row r="679">
      <c r="G679" s="88"/>
      <c r="H679" s="88"/>
      <c r="I679" s="88"/>
      <c r="J679" s="39"/>
      <c r="S679" s="39"/>
    </row>
    <row r="680">
      <c r="G680" s="88"/>
      <c r="H680" s="88"/>
      <c r="I680" s="88"/>
      <c r="J680" s="39"/>
      <c r="S680" s="39"/>
    </row>
    <row r="681">
      <c r="G681" s="88"/>
      <c r="H681" s="88"/>
      <c r="I681" s="88"/>
      <c r="J681" s="39"/>
      <c r="S681" s="39"/>
    </row>
    <row r="682">
      <c r="G682" s="88"/>
      <c r="H682" s="88"/>
      <c r="I682" s="88"/>
      <c r="J682" s="39"/>
      <c r="S682" s="39"/>
    </row>
    <row r="683">
      <c r="G683" s="88"/>
      <c r="H683" s="88"/>
      <c r="I683" s="88"/>
      <c r="J683" s="39"/>
      <c r="S683" s="39"/>
    </row>
    <row r="684">
      <c r="G684" s="88"/>
      <c r="H684" s="88"/>
      <c r="I684" s="88"/>
      <c r="J684" s="39"/>
      <c r="S684" s="39"/>
    </row>
    <row r="685">
      <c r="G685" s="88"/>
      <c r="H685" s="88"/>
      <c r="I685" s="88"/>
      <c r="J685" s="39"/>
      <c r="S685" s="39"/>
    </row>
    <row r="686">
      <c r="G686" s="88"/>
      <c r="H686" s="88"/>
      <c r="I686" s="88"/>
      <c r="J686" s="39"/>
      <c r="S686" s="39"/>
    </row>
    <row r="687">
      <c r="G687" s="88"/>
      <c r="H687" s="88"/>
      <c r="I687" s="88"/>
      <c r="J687" s="39"/>
      <c r="S687" s="39"/>
    </row>
    <row r="688">
      <c r="G688" s="88"/>
      <c r="H688" s="88"/>
      <c r="I688" s="88"/>
      <c r="J688" s="39"/>
      <c r="S688" s="39"/>
    </row>
    <row r="689">
      <c r="G689" s="88"/>
      <c r="H689" s="88"/>
      <c r="I689" s="88"/>
      <c r="J689" s="39"/>
      <c r="S689" s="39"/>
    </row>
    <row r="690">
      <c r="G690" s="88"/>
      <c r="H690" s="88"/>
      <c r="I690" s="88"/>
      <c r="J690" s="39"/>
      <c r="S690" s="39"/>
    </row>
    <row r="691">
      <c r="G691" s="88"/>
      <c r="H691" s="88"/>
      <c r="I691" s="88"/>
      <c r="J691" s="39"/>
      <c r="S691" s="39"/>
    </row>
    <row r="692">
      <c r="G692" s="88"/>
      <c r="H692" s="88"/>
      <c r="I692" s="88"/>
      <c r="J692" s="39"/>
      <c r="S692" s="39"/>
    </row>
    <row r="693">
      <c r="G693" s="88"/>
      <c r="H693" s="88"/>
      <c r="I693" s="88"/>
      <c r="J693" s="39"/>
      <c r="S693" s="39"/>
    </row>
    <row r="694">
      <c r="G694" s="88"/>
      <c r="H694" s="88"/>
      <c r="I694" s="88"/>
      <c r="J694" s="39"/>
      <c r="S694" s="39"/>
    </row>
    <row r="695">
      <c r="G695" s="88"/>
      <c r="H695" s="88"/>
      <c r="I695" s="88"/>
      <c r="J695" s="39"/>
      <c r="S695" s="39"/>
    </row>
    <row r="696">
      <c r="G696" s="88"/>
      <c r="H696" s="88"/>
      <c r="I696" s="88"/>
      <c r="J696" s="39"/>
      <c r="S696" s="39"/>
    </row>
    <row r="697">
      <c r="G697" s="88"/>
      <c r="H697" s="88"/>
      <c r="I697" s="88"/>
      <c r="J697" s="39"/>
      <c r="S697" s="39"/>
    </row>
    <row r="698">
      <c r="G698" s="88"/>
      <c r="H698" s="88"/>
      <c r="I698" s="88"/>
      <c r="J698" s="39"/>
      <c r="S698" s="39"/>
    </row>
    <row r="699">
      <c r="G699" s="88"/>
      <c r="H699" s="88"/>
      <c r="I699" s="88"/>
      <c r="J699" s="39"/>
      <c r="S699" s="39"/>
    </row>
    <row r="700">
      <c r="G700" s="88"/>
      <c r="H700" s="88"/>
      <c r="I700" s="88"/>
      <c r="J700" s="39"/>
      <c r="S700" s="39"/>
    </row>
    <row r="701">
      <c r="G701" s="88"/>
      <c r="H701" s="88"/>
      <c r="I701" s="88"/>
      <c r="J701" s="39"/>
      <c r="S701" s="39"/>
    </row>
    <row r="702">
      <c r="G702" s="88"/>
      <c r="H702" s="88"/>
      <c r="I702" s="88"/>
      <c r="J702" s="39"/>
      <c r="S702" s="39"/>
    </row>
    <row r="703">
      <c r="G703" s="88"/>
      <c r="H703" s="88"/>
      <c r="I703" s="88"/>
      <c r="J703" s="39"/>
      <c r="S703" s="39"/>
    </row>
    <row r="704">
      <c r="G704" s="88"/>
      <c r="H704" s="88"/>
      <c r="I704" s="88"/>
      <c r="J704" s="39"/>
      <c r="S704" s="39"/>
    </row>
    <row r="705">
      <c r="G705" s="88"/>
      <c r="H705" s="88"/>
      <c r="I705" s="88"/>
      <c r="J705" s="39"/>
      <c r="S705" s="39"/>
    </row>
    <row r="706">
      <c r="G706" s="88"/>
      <c r="H706" s="88"/>
      <c r="I706" s="88"/>
      <c r="J706" s="39"/>
      <c r="S706" s="39"/>
    </row>
    <row r="707">
      <c r="G707" s="88"/>
      <c r="H707" s="88"/>
      <c r="I707" s="88"/>
      <c r="J707" s="39"/>
      <c r="S707" s="39"/>
    </row>
    <row r="708">
      <c r="G708" s="88"/>
      <c r="H708" s="88"/>
      <c r="I708" s="88"/>
      <c r="J708" s="39"/>
      <c r="S708" s="39"/>
    </row>
    <row r="709">
      <c r="G709" s="88"/>
      <c r="H709" s="88"/>
      <c r="I709" s="88"/>
      <c r="J709" s="39"/>
      <c r="S709" s="39"/>
    </row>
    <row r="710">
      <c r="G710" s="88"/>
      <c r="H710" s="88"/>
      <c r="I710" s="88"/>
      <c r="J710" s="39"/>
      <c r="S710" s="39"/>
    </row>
    <row r="711">
      <c r="G711" s="88"/>
      <c r="H711" s="88"/>
      <c r="I711" s="88"/>
      <c r="J711" s="39"/>
      <c r="S711" s="39"/>
    </row>
    <row r="712">
      <c r="G712" s="88"/>
      <c r="H712" s="88"/>
      <c r="I712" s="88"/>
      <c r="J712" s="39"/>
      <c r="S712" s="39"/>
    </row>
    <row r="713">
      <c r="G713" s="88"/>
      <c r="H713" s="88"/>
      <c r="I713" s="88"/>
      <c r="J713" s="39"/>
      <c r="S713" s="39"/>
    </row>
    <row r="714">
      <c r="G714" s="88"/>
      <c r="H714" s="88"/>
      <c r="I714" s="88"/>
      <c r="J714" s="39"/>
      <c r="S714" s="39"/>
    </row>
    <row r="715">
      <c r="G715" s="88"/>
      <c r="H715" s="88"/>
      <c r="I715" s="88"/>
      <c r="J715" s="39"/>
      <c r="S715" s="39"/>
    </row>
    <row r="716">
      <c r="G716" s="88"/>
      <c r="H716" s="88"/>
      <c r="I716" s="88"/>
      <c r="J716" s="39"/>
      <c r="S716" s="39"/>
    </row>
    <row r="717">
      <c r="G717" s="88"/>
      <c r="H717" s="88"/>
      <c r="I717" s="88"/>
      <c r="J717" s="39"/>
      <c r="S717" s="39"/>
    </row>
    <row r="718">
      <c r="G718" s="88"/>
      <c r="H718" s="88"/>
      <c r="I718" s="88"/>
      <c r="J718" s="39"/>
      <c r="S718" s="39"/>
    </row>
    <row r="719">
      <c r="G719" s="88"/>
      <c r="H719" s="88"/>
      <c r="I719" s="88"/>
      <c r="J719" s="39"/>
      <c r="S719" s="39"/>
    </row>
    <row r="720">
      <c r="G720" s="88"/>
      <c r="H720" s="88"/>
      <c r="I720" s="88"/>
      <c r="J720" s="39"/>
      <c r="S720" s="39"/>
    </row>
    <row r="721">
      <c r="G721" s="88"/>
      <c r="H721" s="88"/>
      <c r="I721" s="88"/>
      <c r="J721" s="39"/>
      <c r="S721" s="39"/>
    </row>
    <row r="722">
      <c r="G722" s="88"/>
      <c r="H722" s="88"/>
      <c r="I722" s="88"/>
      <c r="J722" s="39"/>
      <c r="S722" s="39"/>
    </row>
    <row r="723">
      <c r="G723" s="88"/>
      <c r="H723" s="88"/>
      <c r="I723" s="88"/>
      <c r="J723" s="39"/>
      <c r="S723" s="39"/>
    </row>
    <row r="724">
      <c r="G724" s="88"/>
      <c r="H724" s="88"/>
      <c r="I724" s="88"/>
      <c r="J724" s="39"/>
      <c r="S724" s="39"/>
    </row>
    <row r="725">
      <c r="G725" s="88"/>
      <c r="H725" s="88"/>
      <c r="I725" s="88"/>
      <c r="J725" s="39"/>
      <c r="S725" s="39"/>
    </row>
    <row r="726">
      <c r="G726" s="88"/>
      <c r="H726" s="88"/>
      <c r="I726" s="88"/>
      <c r="J726" s="39"/>
      <c r="S726" s="39"/>
    </row>
    <row r="727">
      <c r="G727" s="88"/>
      <c r="H727" s="88"/>
      <c r="I727" s="88"/>
      <c r="J727" s="39"/>
      <c r="S727" s="39"/>
    </row>
    <row r="728">
      <c r="G728" s="88"/>
      <c r="H728" s="88"/>
      <c r="I728" s="88"/>
      <c r="J728" s="39"/>
      <c r="S728" s="39"/>
    </row>
    <row r="729">
      <c r="G729" s="88"/>
      <c r="H729" s="88"/>
      <c r="I729" s="88"/>
      <c r="J729" s="39"/>
      <c r="S729" s="39"/>
    </row>
    <row r="730">
      <c r="G730" s="88"/>
      <c r="H730" s="88"/>
      <c r="I730" s="88"/>
      <c r="J730" s="39"/>
      <c r="S730" s="39"/>
    </row>
    <row r="731">
      <c r="G731" s="88"/>
      <c r="H731" s="88"/>
      <c r="I731" s="88"/>
      <c r="J731" s="39"/>
      <c r="S731" s="39"/>
    </row>
    <row r="732">
      <c r="G732" s="88"/>
      <c r="H732" s="88"/>
      <c r="I732" s="88"/>
      <c r="J732" s="39"/>
      <c r="S732" s="39"/>
    </row>
    <row r="733">
      <c r="G733" s="88"/>
      <c r="H733" s="88"/>
      <c r="I733" s="88"/>
      <c r="J733" s="39"/>
      <c r="S733" s="39"/>
    </row>
    <row r="734">
      <c r="G734" s="88"/>
      <c r="H734" s="88"/>
      <c r="I734" s="88"/>
      <c r="J734" s="39"/>
      <c r="S734" s="39"/>
    </row>
    <row r="735">
      <c r="G735" s="88"/>
      <c r="H735" s="88"/>
      <c r="I735" s="88"/>
      <c r="J735" s="39"/>
      <c r="S735" s="39"/>
    </row>
    <row r="736">
      <c r="G736" s="88"/>
      <c r="H736" s="88"/>
      <c r="I736" s="88"/>
      <c r="J736" s="39"/>
      <c r="S736" s="39"/>
    </row>
    <row r="737">
      <c r="G737" s="88"/>
      <c r="H737" s="88"/>
      <c r="I737" s="88"/>
      <c r="J737" s="39"/>
      <c r="S737" s="39"/>
    </row>
    <row r="738">
      <c r="G738" s="88"/>
      <c r="H738" s="88"/>
      <c r="I738" s="88"/>
      <c r="J738" s="39"/>
      <c r="S738" s="39"/>
    </row>
    <row r="739">
      <c r="G739" s="88"/>
      <c r="H739" s="88"/>
      <c r="I739" s="88"/>
      <c r="J739" s="39"/>
      <c r="S739" s="39"/>
    </row>
    <row r="740">
      <c r="G740" s="88"/>
      <c r="H740" s="88"/>
      <c r="I740" s="88"/>
      <c r="J740" s="39"/>
      <c r="S740" s="39"/>
    </row>
    <row r="741">
      <c r="G741" s="88"/>
      <c r="H741" s="88"/>
      <c r="I741" s="88"/>
      <c r="J741" s="39"/>
      <c r="S741" s="39"/>
    </row>
    <row r="742">
      <c r="G742" s="88"/>
      <c r="H742" s="88"/>
      <c r="I742" s="88"/>
      <c r="J742" s="39"/>
      <c r="S742" s="39"/>
    </row>
    <row r="743">
      <c r="G743" s="88"/>
      <c r="H743" s="88"/>
      <c r="I743" s="88"/>
      <c r="J743" s="39"/>
      <c r="S743" s="39"/>
    </row>
    <row r="744">
      <c r="G744" s="88"/>
      <c r="H744" s="88"/>
      <c r="I744" s="88"/>
      <c r="J744" s="39"/>
      <c r="S744" s="39"/>
    </row>
    <row r="745">
      <c r="G745" s="88"/>
      <c r="H745" s="88"/>
      <c r="I745" s="88"/>
      <c r="J745" s="39"/>
      <c r="S745" s="39"/>
    </row>
    <row r="746">
      <c r="G746" s="88"/>
      <c r="H746" s="88"/>
      <c r="I746" s="88"/>
      <c r="J746" s="39"/>
      <c r="S746" s="39"/>
    </row>
    <row r="747">
      <c r="G747" s="88"/>
      <c r="H747" s="88"/>
      <c r="I747" s="88"/>
      <c r="J747" s="39"/>
      <c r="S747" s="39"/>
    </row>
    <row r="748">
      <c r="G748" s="88"/>
      <c r="H748" s="88"/>
      <c r="I748" s="88"/>
      <c r="J748" s="39"/>
      <c r="S748" s="39"/>
    </row>
    <row r="749">
      <c r="G749" s="88"/>
      <c r="H749" s="88"/>
      <c r="I749" s="88"/>
      <c r="J749" s="39"/>
      <c r="S749" s="39"/>
    </row>
    <row r="750">
      <c r="G750" s="88"/>
      <c r="H750" s="88"/>
      <c r="I750" s="88"/>
      <c r="J750" s="39"/>
      <c r="S750" s="39"/>
    </row>
    <row r="751">
      <c r="G751" s="88"/>
      <c r="H751" s="88"/>
      <c r="I751" s="88"/>
      <c r="J751" s="39"/>
      <c r="S751" s="39"/>
    </row>
    <row r="752">
      <c r="G752" s="88"/>
      <c r="H752" s="88"/>
      <c r="I752" s="88"/>
      <c r="J752" s="39"/>
      <c r="S752" s="39"/>
    </row>
    <row r="753">
      <c r="G753" s="88"/>
      <c r="H753" s="88"/>
      <c r="I753" s="88"/>
      <c r="J753" s="39"/>
      <c r="S753" s="39"/>
    </row>
    <row r="754">
      <c r="G754" s="88"/>
      <c r="H754" s="88"/>
      <c r="I754" s="88"/>
      <c r="J754" s="39"/>
      <c r="S754" s="39"/>
    </row>
    <row r="755">
      <c r="G755" s="88"/>
      <c r="H755" s="88"/>
      <c r="I755" s="88"/>
      <c r="J755" s="39"/>
      <c r="S755" s="39"/>
    </row>
    <row r="756">
      <c r="G756" s="88"/>
      <c r="H756" s="88"/>
      <c r="I756" s="88"/>
      <c r="J756" s="39"/>
      <c r="S756" s="39"/>
    </row>
    <row r="757">
      <c r="G757" s="88"/>
      <c r="H757" s="88"/>
      <c r="I757" s="88"/>
      <c r="J757" s="39"/>
      <c r="S757" s="39"/>
    </row>
    <row r="758">
      <c r="G758" s="88"/>
      <c r="H758" s="88"/>
      <c r="I758" s="88"/>
      <c r="J758" s="39"/>
      <c r="S758" s="39"/>
    </row>
    <row r="759">
      <c r="G759" s="88"/>
      <c r="H759" s="88"/>
      <c r="I759" s="88"/>
      <c r="J759" s="39"/>
      <c r="S759" s="39"/>
    </row>
    <row r="760">
      <c r="G760" s="88"/>
      <c r="H760" s="88"/>
      <c r="I760" s="88"/>
      <c r="J760" s="39"/>
      <c r="S760" s="39"/>
    </row>
    <row r="761">
      <c r="G761" s="88"/>
      <c r="H761" s="88"/>
      <c r="I761" s="88"/>
      <c r="J761" s="39"/>
      <c r="S761" s="39"/>
    </row>
    <row r="762">
      <c r="G762" s="88"/>
      <c r="H762" s="88"/>
      <c r="I762" s="88"/>
      <c r="J762" s="39"/>
      <c r="S762" s="39"/>
    </row>
    <row r="763">
      <c r="G763" s="88"/>
      <c r="H763" s="88"/>
      <c r="I763" s="88"/>
      <c r="J763" s="39"/>
      <c r="S763" s="39"/>
    </row>
    <row r="764">
      <c r="G764" s="88"/>
      <c r="H764" s="88"/>
      <c r="I764" s="88"/>
      <c r="J764" s="39"/>
      <c r="S764" s="39"/>
    </row>
    <row r="765">
      <c r="G765" s="88"/>
      <c r="H765" s="88"/>
      <c r="I765" s="88"/>
      <c r="J765" s="39"/>
      <c r="S765" s="39"/>
    </row>
    <row r="766">
      <c r="G766" s="88"/>
      <c r="H766" s="88"/>
      <c r="I766" s="88"/>
      <c r="J766" s="39"/>
      <c r="S766" s="39"/>
    </row>
    <row r="767">
      <c r="G767" s="88"/>
      <c r="H767" s="88"/>
      <c r="I767" s="88"/>
      <c r="J767" s="39"/>
      <c r="S767" s="39"/>
    </row>
    <row r="768">
      <c r="G768" s="88"/>
      <c r="H768" s="88"/>
      <c r="I768" s="88"/>
      <c r="J768" s="39"/>
      <c r="S768" s="39"/>
    </row>
    <row r="769">
      <c r="G769" s="88"/>
      <c r="H769" s="88"/>
      <c r="I769" s="88"/>
      <c r="J769" s="39"/>
      <c r="S769" s="39"/>
    </row>
    <row r="770">
      <c r="G770" s="88"/>
      <c r="H770" s="88"/>
      <c r="I770" s="88"/>
      <c r="J770" s="39"/>
      <c r="S770" s="39"/>
    </row>
    <row r="771">
      <c r="G771" s="88"/>
      <c r="H771" s="88"/>
      <c r="I771" s="88"/>
      <c r="J771" s="39"/>
      <c r="S771" s="39"/>
    </row>
    <row r="772">
      <c r="G772" s="88"/>
      <c r="H772" s="88"/>
      <c r="I772" s="88"/>
      <c r="J772" s="39"/>
      <c r="S772" s="39"/>
    </row>
    <row r="773">
      <c r="G773" s="88"/>
      <c r="H773" s="88"/>
      <c r="I773" s="88"/>
      <c r="J773" s="39"/>
      <c r="S773" s="39"/>
    </row>
    <row r="774">
      <c r="G774" s="88"/>
      <c r="H774" s="88"/>
      <c r="I774" s="88"/>
      <c r="J774" s="39"/>
      <c r="S774" s="39"/>
    </row>
    <row r="775">
      <c r="G775" s="88"/>
      <c r="H775" s="88"/>
      <c r="I775" s="88"/>
      <c r="J775" s="39"/>
      <c r="S775" s="39"/>
    </row>
    <row r="776">
      <c r="G776" s="88"/>
      <c r="H776" s="88"/>
      <c r="I776" s="88"/>
      <c r="J776" s="39"/>
      <c r="S776" s="39"/>
    </row>
    <row r="777">
      <c r="G777" s="88"/>
      <c r="H777" s="88"/>
      <c r="I777" s="88"/>
      <c r="J777" s="39"/>
      <c r="S777" s="39"/>
    </row>
    <row r="778">
      <c r="G778" s="88"/>
      <c r="H778" s="88"/>
      <c r="I778" s="88"/>
      <c r="J778" s="39"/>
      <c r="S778" s="39"/>
    </row>
    <row r="779">
      <c r="G779" s="88"/>
      <c r="H779" s="88"/>
      <c r="I779" s="88"/>
      <c r="J779" s="39"/>
      <c r="S779" s="39"/>
    </row>
    <row r="780">
      <c r="G780" s="88"/>
      <c r="H780" s="88"/>
      <c r="I780" s="88"/>
      <c r="J780" s="39"/>
      <c r="S780" s="39"/>
    </row>
    <row r="781">
      <c r="G781" s="88"/>
      <c r="H781" s="88"/>
      <c r="I781" s="88"/>
      <c r="J781" s="39"/>
      <c r="S781" s="39"/>
    </row>
    <row r="782">
      <c r="G782" s="88"/>
      <c r="H782" s="88"/>
      <c r="I782" s="88"/>
      <c r="J782" s="39"/>
      <c r="S782" s="39"/>
    </row>
    <row r="783">
      <c r="G783" s="88"/>
      <c r="H783" s="88"/>
      <c r="I783" s="88"/>
      <c r="J783" s="39"/>
      <c r="S783" s="39"/>
    </row>
    <row r="784">
      <c r="G784" s="88"/>
      <c r="H784" s="88"/>
      <c r="I784" s="88"/>
      <c r="J784" s="39"/>
      <c r="S784" s="39"/>
    </row>
    <row r="785">
      <c r="G785" s="88"/>
      <c r="H785" s="88"/>
      <c r="I785" s="88"/>
      <c r="J785" s="39"/>
      <c r="S785" s="39"/>
    </row>
    <row r="786">
      <c r="G786" s="88"/>
      <c r="H786" s="88"/>
      <c r="I786" s="88"/>
      <c r="J786" s="39"/>
      <c r="S786" s="39"/>
    </row>
    <row r="787">
      <c r="G787" s="88"/>
      <c r="H787" s="88"/>
      <c r="I787" s="88"/>
      <c r="J787" s="39"/>
      <c r="S787" s="39"/>
    </row>
    <row r="788">
      <c r="G788" s="88"/>
      <c r="H788" s="88"/>
      <c r="I788" s="88"/>
      <c r="J788" s="39"/>
      <c r="S788" s="39"/>
    </row>
    <row r="789">
      <c r="G789" s="88"/>
      <c r="H789" s="88"/>
      <c r="I789" s="88"/>
      <c r="J789" s="39"/>
      <c r="S789" s="39"/>
    </row>
    <row r="790">
      <c r="G790" s="88"/>
      <c r="H790" s="88"/>
      <c r="I790" s="88"/>
      <c r="J790" s="39"/>
      <c r="S790" s="39"/>
    </row>
    <row r="791">
      <c r="G791" s="88"/>
      <c r="H791" s="88"/>
      <c r="I791" s="88"/>
      <c r="J791" s="39"/>
      <c r="S791" s="39"/>
    </row>
    <row r="792">
      <c r="G792" s="88"/>
      <c r="H792" s="88"/>
      <c r="I792" s="88"/>
      <c r="J792" s="39"/>
      <c r="S792" s="39"/>
    </row>
    <row r="793">
      <c r="G793" s="88"/>
      <c r="H793" s="88"/>
      <c r="I793" s="88"/>
      <c r="J793" s="39"/>
      <c r="S793" s="39"/>
    </row>
    <row r="794">
      <c r="G794" s="88"/>
      <c r="H794" s="88"/>
      <c r="I794" s="88"/>
      <c r="J794" s="39"/>
      <c r="S794" s="39"/>
    </row>
    <row r="795">
      <c r="G795" s="88"/>
      <c r="H795" s="88"/>
      <c r="I795" s="88"/>
      <c r="J795" s="39"/>
      <c r="S795" s="39"/>
    </row>
    <row r="796">
      <c r="G796" s="88"/>
      <c r="H796" s="88"/>
      <c r="I796" s="88"/>
      <c r="J796" s="39"/>
      <c r="S796" s="39"/>
    </row>
    <row r="797">
      <c r="G797" s="88"/>
      <c r="H797" s="88"/>
      <c r="I797" s="88"/>
      <c r="J797" s="39"/>
      <c r="S797" s="39"/>
    </row>
    <row r="798">
      <c r="G798" s="88"/>
      <c r="H798" s="88"/>
      <c r="I798" s="88"/>
      <c r="J798" s="39"/>
      <c r="S798" s="39"/>
    </row>
    <row r="799">
      <c r="G799" s="88"/>
      <c r="H799" s="88"/>
      <c r="I799" s="88"/>
      <c r="J799" s="39"/>
      <c r="S799" s="39"/>
    </row>
    <row r="800">
      <c r="G800" s="88"/>
      <c r="H800" s="88"/>
      <c r="I800" s="88"/>
      <c r="J800" s="39"/>
      <c r="S800" s="39"/>
    </row>
    <row r="801">
      <c r="G801" s="88"/>
      <c r="H801" s="88"/>
      <c r="I801" s="88"/>
      <c r="J801" s="39"/>
      <c r="S801" s="39"/>
    </row>
    <row r="802">
      <c r="G802" s="88"/>
      <c r="H802" s="88"/>
      <c r="I802" s="88"/>
      <c r="J802" s="39"/>
      <c r="S802" s="39"/>
    </row>
    <row r="803">
      <c r="G803" s="88"/>
      <c r="H803" s="88"/>
      <c r="I803" s="88"/>
      <c r="J803" s="39"/>
      <c r="S803" s="39"/>
    </row>
    <row r="804">
      <c r="G804" s="88"/>
      <c r="H804" s="88"/>
      <c r="I804" s="88"/>
      <c r="J804" s="39"/>
      <c r="S804" s="39"/>
    </row>
    <row r="805">
      <c r="G805" s="88"/>
      <c r="H805" s="88"/>
      <c r="I805" s="88"/>
      <c r="J805" s="39"/>
      <c r="S805" s="39"/>
    </row>
    <row r="806">
      <c r="G806" s="88"/>
      <c r="H806" s="88"/>
      <c r="I806" s="88"/>
      <c r="J806" s="39"/>
      <c r="S806" s="39"/>
    </row>
    <row r="807">
      <c r="G807" s="88"/>
      <c r="H807" s="88"/>
      <c r="I807" s="88"/>
      <c r="J807" s="39"/>
      <c r="S807" s="39"/>
    </row>
    <row r="808">
      <c r="G808" s="88"/>
      <c r="H808" s="88"/>
      <c r="I808" s="88"/>
      <c r="J808" s="39"/>
      <c r="S808" s="39"/>
    </row>
    <row r="809">
      <c r="G809" s="88"/>
      <c r="H809" s="88"/>
      <c r="I809" s="88"/>
      <c r="J809" s="39"/>
      <c r="S809" s="39"/>
    </row>
    <row r="810">
      <c r="G810" s="88"/>
      <c r="H810" s="88"/>
      <c r="I810" s="88"/>
      <c r="J810" s="39"/>
      <c r="S810" s="39"/>
    </row>
    <row r="811">
      <c r="G811" s="88"/>
      <c r="H811" s="88"/>
      <c r="I811" s="88"/>
      <c r="J811" s="39"/>
      <c r="S811" s="39"/>
    </row>
    <row r="812">
      <c r="G812" s="88"/>
      <c r="H812" s="88"/>
      <c r="I812" s="88"/>
      <c r="J812" s="39"/>
      <c r="S812" s="39"/>
    </row>
    <row r="813">
      <c r="G813" s="88"/>
      <c r="H813" s="88"/>
      <c r="I813" s="88"/>
      <c r="J813" s="39"/>
      <c r="S813" s="39"/>
    </row>
    <row r="814">
      <c r="G814" s="88"/>
      <c r="H814" s="88"/>
      <c r="I814" s="88"/>
      <c r="J814" s="39"/>
      <c r="S814" s="39"/>
    </row>
    <row r="815">
      <c r="G815" s="88"/>
      <c r="H815" s="88"/>
      <c r="I815" s="88"/>
      <c r="J815" s="39"/>
      <c r="S815" s="39"/>
    </row>
    <row r="816">
      <c r="G816" s="88"/>
      <c r="H816" s="88"/>
      <c r="I816" s="88"/>
      <c r="J816" s="39"/>
      <c r="S816" s="39"/>
    </row>
    <row r="817">
      <c r="G817" s="88"/>
      <c r="H817" s="88"/>
      <c r="I817" s="88"/>
      <c r="J817" s="39"/>
      <c r="S817" s="39"/>
    </row>
    <row r="818">
      <c r="G818" s="88"/>
      <c r="H818" s="88"/>
      <c r="I818" s="88"/>
      <c r="J818" s="39"/>
      <c r="S818" s="39"/>
    </row>
    <row r="819">
      <c r="G819" s="88"/>
      <c r="H819" s="88"/>
      <c r="I819" s="88"/>
      <c r="J819" s="39"/>
      <c r="S819" s="39"/>
    </row>
    <row r="820">
      <c r="G820" s="88"/>
      <c r="H820" s="88"/>
      <c r="I820" s="88"/>
      <c r="J820" s="39"/>
      <c r="S820" s="39"/>
    </row>
    <row r="821">
      <c r="G821" s="88"/>
      <c r="H821" s="88"/>
      <c r="I821" s="88"/>
      <c r="J821" s="39"/>
      <c r="S821" s="39"/>
    </row>
    <row r="822">
      <c r="G822" s="88"/>
      <c r="H822" s="88"/>
      <c r="I822" s="88"/>
      <c r="J822" s="39"/>
      <c r="S822" s="39"/>
    </row>
    <row r="823">
      <c r="G823" s="88"/>
      <c r="H823" s="88"/>
      <c r="I823" s="88"/>
      <c r="J823" s="39"/>
      <c r="S823" s="39"/>
    </row>
    <row r="824">
      <c r="G824" s="88"/>
      <c r="H824" s="88"/>
      <c r="I824" s="88"/>
      <c r="J824" s="39"/>
      <c r="S824" s="39"/>
    </row>
    <row r="825">
      <c r="G825" s="88"/>
      <c r="H825" s="88"/>
      <c r="I825" s="88"/>
      <c r="J825" s="39"/>
      <c r="S825" s="39"/>
    </row>
    <row r="826">
      <c r="G826" s="88"/>
      <c r="H826" s="88"/>
      <c r="I826" s="88"/>
      <c r="J826" s="39"/>
      <c r="S826" s="39"/>
    </row>
    <row r="827">
      <c r="G827" s="88"/>
      <c r="H827" s="88"/>
      <c r="I827" s="88"/>
      <c r="J827" s="39"/>
      <c r="S827" s="39"/>
    </row>
    <row r="828">
      <c r="G828" s="88"/>
      <c r="H828" s="88"/>
      <c r="I828" s="88"/>
      <c r="J828" s="39"/>
      <c r="S828" s="39"/>
    </row>
    <row r="829">
      <c r="G829" s="88"/>
      <c r="H829" s="88"/>
      <c r="I829" s="88"/>
      <c r="J829" s="39"/>
      <c r="S829" s="39"/>
    </row>
    <row r="830">
      <c r="G830" s="88"/>
      <c r="H830" s="88"/>
      <c r="I830" s="88"/>
      <c r="J830" s="39"/>
      <c r="S830" s="39"/>
    </row>
    <row r="831">
      <c r="G831" s="88"/>
      <c r="H831" s="88"/>
      <c r="I831" s="88"/>
      <c r="J831" s="39"/>
      <c r="S831" s="39"/>
    </row>
    <row r="832">
      <c r="G832" s="88"/>
      <c r="H832" s="88"/>
      <c r="I832" s="88"/>
      <c r="J832" s="39"/>
      <c r="S832" s="39"/>
    </row>
    <row r="833">
      <c r="G833" s="88"/>
      <c r="H833" s="88"/>
      <c r="I833" s="88"/>
      <c r="J833" s="39"/>
      <c r="S833" s="39"/>
    </row>
    <row r="834">
      <c r="G834" s="88"/>
      <c r="H834" s="88"/>
      <c r="I834" s="88"/>
      <c r="J834" s="39"/>
      <c r="S834" s="39"/>
    </row>
    <row r="835">
      <c r="G835" s="88"/>
      <c r="H835" s="88"/>
      <c r="I835" s="88"/>
      <c r="J835" s="39"/>
      <c r="S835" s="39"/>
    </row>
    <row r="836">
      <c r="G836" s="88"/>
      <c r="H836" s="88"/>
      <c r="I836" s="88"/>
      <c r="J836" s="39"/>
      <c r="S836" s="39"/>
    </row>
    <row r="837">
      <c r="G837" s="88"/>
      <c r="H837" s="88"/>
      <c r="I837" s="88"/>
      <c r="J837" s="39"/>
      <c r="S837" s="39"/>
    </row>
    <row r="838">
      <c r="G838" s="88"/>
      <c r="H838" s="88"/>
      <c r="I838" s="88"/>
      <c r="J838" s="39"/>
      <c r="S838" s="39"/>
    </row>
    <row r="839">
      <c r="G839" s="88"/>
      <c r="H839" s="88"/>
      <c r="I839" s="88"/>
      <c r="J839" s="39"/>
      <c r="S839" s="39"/>
    </row>
    <row r="840">
      <c r="G840" s="88"/>
      <c r="H840" s="88"/>
      <c r="I840" s="88"/>
      <c r="J840" s="39"/>
      <c r="S840" s="39"/>
    </row>
    <row r="841">
      <c r="G841" s="88"/>
      <c r="H841" s="88"/>
      <c r="I841" s="88"/>
      <c r="J841" s="39"/>
      <c r="S841" s="39"/>
    </row>
    <row r="842">
      <c r="G842" s="88"/>
      <c r="H842" s="88"/>
      <c r="I842" s="88"/>
      <c r="J842" s="39"/>
      <c r="S842" s="39"/>
    </row>
    <row r="843">
      <c r="G843" s="88"/>
      <c r="H843" s="88"/>
      <c r="I843" s="88"/>
      <c r="J843" s="39"/>
      <c r="S843" s="39"/>
    </row>
    <row r="844">
      <c r="G844" s="88"/>
      <c r="H844" s="88"/>
      <c r="I844" s="88"/>
      <c r="J844" s="39"/>
      <c r="S844" s="39"/>
    </row>
    <row r="845">
      <c r="G845" s="88"/>
      <c r="H845" s="88"/>
      <c r="I845" s="88"/>
      <c r="J845" s="39"/>
      <c r="S845" s="39"/>
    </row>
    <row r="846">
      <c r="G846" s="88"/>
      <c r="H846" s="88"/>
      <c r="I846" s="88"/>
      <c r="J846" s="39"/>
      <c r="S846" s="39"/>
    </row>
    <row r="847">
      <c r="G847" s="88"/>
      <c r="H847" s="88"/>
      <c r="I847" s="88"/>
      <c r="J847" s="39"/>
      <c r="S847" s="39"/>
    </row>
    <row r="848">
      <c r="G848" s="88"/>
      <c r="H848" s="88"/>
      <c r="I848" s="88"/>
      <c r="J848" s="39"/>
      <c r="S848" s="39"/>
    </row>
    <row r="849">
      <c r="G849" s="88"/>
      <c r="H849" s="88"/>
      <c r="I849" s="88"/>
      <c r="J849" s="39"/>
      <c r="S849" s="39"/>
    </row>
    <row r="850">
      <c r="G850" s="88"/>
      <c r="H850" s="88"/>
      <c r="I850" s="88"/>
      <c r="J850" s="39"/>
      <c r="S850" s="39"/>
    </row>
    <row r="851">
      <c r="G851" s="88"/>
      <c r="H851" s="88"/>
      <c r="I851" s="88"/>
      <c r="J851" s="39"/>
      <c r="S851" s="39"/>
    </row>
    <row r="852">
      <c r="G852" s="88"/>
      <c r="H852" s="88"/>
      <c r="I852" s="88"/>
      <c r="J852" s="39"/>
      <c r="S852" s="39"/>
    </row>
    <row r="853">
      <c r="G853" s="88"/>
      <c r="H853" s="88"/>
      <c r="I853" s="88"/>
      <c r="J853" s="39"/>
      <c r="S853" s="39"/>
    </row>
    <row r="854">
      <c r="G854" s="88"/>
      <c r="H854" s="88"/>
      <c r="I854" s="88"/>
      <c r="J854" s="39"/>
      <c r="S854" s="39"/>
    </row>
    <row r="855">
      <c r="G855" s="88"/>
      <c r="H855" s="88"/>
      <c r="I855" s="88"/>
      <c r="J855" s="39"/>
      <c r="S855" s="39"/>
    </row>
    <row r="856">
      <c r="G856" s="88"/>
      <c r="H856" s="88"/>
      <c r="I856" s="88"/>
      <c r="J856" s="39"/>
      <c r="S856" s="39"/>
    </row>
    <row r="857">
      <c r="G857" s="88"/>
      <c r="H857" s="88"/>
      <c r="I857" s="88"/>
      <c r="J857" s="39"/>
      <c r="S857" s="39"/>
    </row>
    <row r="858">
      <c r="G858" s="88"/>
      <c r="H858" s="88"/>
      <c r="I858" s="88"/>
      <c r="J858" s="39"/>
      <c r="S858" s="39"/>
    </row>
    <row r="859">
      <c r="G859" s="88"/>
      <c r="H859" s="88"/>
      <c r="I859" s="88"/>
      <c r="J859" s="39"/>
      <c r="S859" s="39"/>
    </row>
    <row r="860">
      <c r="G860" s="88"/>
      <c r="H860" s="88"/>
      <c r="I860" s="88"/>
      <c r="J860" s="39"/>
      <c r="S860" s="39"/>
    </row>
    <row r="861">
      <c r="G861" s="88"/>
      <c r="H861" s="88"/>
      <c r="I861" s="88"/>
      <c r="J861" s="39"/>
      <c r="S861" s="39"/>
    </row>
    <row r="862">
      <c r="G862" s="88"/>
      <c r="H862" s="88"/>
      <c r="I862" s="88"/>
      <c r="J862" s="39"/>
      <c r="S862" s="39"/>
    </row>
    <row r="863">
      <c r="G863" s="88"/>
      <c r="H863" s="88"/>
      <c r="I863" s="88"/>
      <c r="J863" s="39"/>
      <c r="S863" s="39"/>
    </row>
    <row r="864">
      <c r="G864" s="88"/>
      <c r="H864" s="88"/>
      <c r="I864" s="88"/>
      <c r="J864" s="39"/>
      <c r="S864" s="39"/>
    </row>
    <row r="865">
      <c r="G865" s="88"/>
      <c r="H865" s="88"/>
      <c r="I865" s="88"/>
      <c r="J865" s="39"/>
      <c r="S865" s="39"/>
    </row>
    <row r="866">
      <c r="G866" s="88"/>
      <c r="H866" s="88"/>
      <c r="I866" s="88"/>
      <c r="J866" s="39"/>
      <c r="S866" s="39"/>
    </row>
    <row r="867">
      <c r="G867" s="88"/>
      <c r="H867" s="88"/>
      <c r="I867" s="88"/>
      <c r="J867" s="39"/>
      <c r="S867" s="39"/>
    </row>
    <row r="868">
      <c r="G868" s="88"/>
      <c r="H868" s="88"/>
      <c r="I868" s="88"/>
      <c r="J868" s="39"/>
      <c r="S868" s="39"/>
    </row>
    <row r="869">
      <c r="G869" s="88"/>
      <c r="H869" s="88"/>
      <c r="I869" s="88"/>
      <c r="J869" s="39"/>
      <c r="S869" s="39"/>
    </row>
    <row r="870">
      <c r="G870" s="88"/>
      <c r="H870" s="88"/>
      <c r="I870" s="88"/>
      <c r="J870" s="39"/>
      <c r="S870" s="39"/>
    </row>
    <row r="871">
      <c r="G871" s="88"/>
      <c r="H871" s="88"/>
      <c r="I871" s="88"/>
      <c r="J871" s="39"/>
      <c r="S871" s="39"/>
    </row>
    <row r="872">
      <c r="G872" s="88"/>
      <c r="H872" s="88"/>
      <c r="I872" s="88"/>
      <c r="J872" s="39"/>
      <c r="S872" s="39"/>
    </row>
    <row r="873">
      <c r="G873" s="88"/>
      <c r="H873" s="88"/>
      <c r="I873" s="88"/>
      <c r="J873" s="39"/>
      <c r="S873" s="39"/>
    </row>
    <row r="874">
      <c r="G874" s="88"/>
      <c r="H874" s="88"/>
      <c r="I874" s="88"/>
      <c r="J874" s="39"/>
      <c r="S874" s="39"/>
    </row>
    <row r="875">
      <c r="G875" s="88"/>
      <c r="H875" s="88"/>
      <c r="I875" s="88"/>
      <c r="J875" s="39"/>
      <c r="S875" s="39"/>
    </row>
    <row r="876">
      <c r="G876" s="88"/>
      <c r="H876" s="88"/>
      <c r="I876" s="88"/>
      <c r="J876" s="39"/>
      <c r="S876" s="39"/>
    </row>
    <row r="877">
      <c r="G877" s="88"/>
      <c r="H877" s="88"/>
      <c r="I877" s="88"/>
      <c r="J877" s="39"/>
      <c r="S877" s="39"/>
    </row>
    <row r="878">
      <c r="G878" s="88"/>
      <c r="H878" s="88"/>
      <c r="I878" s="88"/>
      <c r="J878" s="39"/>
      <c r="S878" s="39"/>
    </row>
    <row r="879">
      <c r="G879" s="88"/>
      <c r="H879" s="88"/>
      <c r="I879" s="88"/>
      <c r="J879" s="39"/>
      <c r="S879" s="39"/>
    </row>
    <row r="880">
      <c r="G880" s="88"/>
      <c r="H880" s="88"/>
      <c r="I880" s="88"/>
      <c r="J880" s="39"/>
      <c r="S880" s="39"/>
    </row>
    <row r="881">
      <c r="G881" s="88"/>
      <c r="H881" s="88"/>
      <c r="I881" s="88"/>
      <c r="J881" s="39"/>
      <c r="S881" s="39"/>
    </row>
    <row r="882">
      <c r="G882" s="88"/>
      <c r="H882" s="88"/>
      <c r="I882" s="88"/>
      <c r="J882" s="39"/>
      <c r="S882" s="39"/>
    </row>
    <row r="883">
      <c r="G883" s="88"/>
      <c r="H883" s="88"/>
      <c r="I883" s="88"/>
      <c r="J883" s="39"/>
      <c r="S883" s="39"/>
    </row>
    <row r="884">
      <c r="G884" s="88"/>
      <c r="H884" s="88"/>
      <c r="I884" s="88"/>
      <c r="J884" s="39"/>
      <c r="S884" s="39"/>
    </row>
    <row r="885">
      <c r="G885" s="88"/>
      <c r="H885" s="88"/>
      <c r="I885" s="88"/>
      <c r="J885" s="39"/>
      <c r="S885" s="39"/>
    </row>
    <row r="886">
      <c r="G886" s="88"/>
      <c r="H886" s="88"/>
      <c r="I886" s="88"/>
      <c r="J886" s="39"/>
      <c r="S886" s="39"/>
    </row>
    <row r="887">
      <c r="G887" s="88"/>
      <c r="H887" s="88"/>
      <c r="I887" s="88"/>
      <c r="J887" s="39"/>
      <c r="S887" s="39"/>
    </row>
    <row r="888">
      <c r="G888" s="88"/>
      <c r="H888" s="88"/>
      <c r="I888" s="88"/>
      <c r="J888" s="39"/>
      <c r="S888" s="39"/>
    </row>
    <row r="889">
      <c r="G889" s="88"/>
      <c r="H889" s="88"/>
      <c r="I889" s="88"/>
      <c r="J889" s="39"/>
      <c r="S889" s="39"/>
    </row>
    <row r="890">
      <c r="G890" s="88"/>
      <c r="H890" s="88"/>
      <c r="I890" s="88"/>
      <c r="J890" s="39"/>
      <c r="S890" s="39"/>
    </row>
    <row r="891">
      <c r="G891" s="88"/>
      <c r="H891" s="88"/>
      <c r="I891" s="88"/>
      <c r="J891" s="39"/>
      <c r="S891" s="39"/>
    </row>
    <row r="892">
      <c r="G892" s="88"/>
      <c r="H892" s="88"/>
      <c r="I892" s="88"/>
      <c r="J892" s="39"/>
      <c r="S892" s="39"/>
    </row>
    <row r="893">
      <c r="G893" s="88"/>
      <c r="H893" s="88"/>
      <c r="I893" s="88"/>
      <c r="J893" s="39"/>
      <c r="S893" s="39"/>
    </row>
    <row r="894">
      <c r="G894" s="88"/>
      <c r="H894" s="88"/>
      <c r="I894" s="88"/>
      <c r="J894" s="39"/>
      <c r="S894" s="39"/>
    </row>
    <row r="895">
      <c r="G895" s="88"/>
      <c r="H895" s="88"/>
      <c r="I895" s="88"/>
      <c r="J895" s="39"/>
      <c r="S895" s="39"/>
    </row>
    <row r="896">
      <c r="G896" s="88"/>
      <c r="H896" s="88"/>
      <c r="I896" s="88"/>
      <c r="J896" s="39"/>
      <c r="S896" s="39"/>
    </row>
    <row r="897">
      <c r="G897" s="88"/>
      <c r="H897" s="88"/>
      <c r="I897" s="88"/>
      <c r="J897" s="39"/>
      <c r="S897" s="39"/>
    </row>
    <row r="898">
      <c r="G898" s="88"/>
      <c r="H898" s="88"/>
      <c r="I898" s="88"/>
      <c r="J898" s="39"/>
      <c r="S898" s="39"/>
    </row>
    <row r="899">
      <c r="G899" s="88"/>
      <c r="H899" s="88"/>
      <c r="I899" s="88"/>
      <c r="J899" s="39"/>
      <c r="S899" s="39"/>
    </row>
    <row r="900">
      <c r="G900" s="88"/>
      <c r="H900" s="88"/>
      <c r="I900" s="88"/>
      <c r="J900" s="39"/>
      <c r="S900" s="39"/>
    </row>
    <row r="901">
      <c r="G901" s="88"/>
      <c r="H901" s="88"/>
      <c r="I901" s="88"/>
      <c r="J901" s="39"/>
      <c r="S901" s="39"/>
    </row>
    <row r="902">
      <c r="G902" s="88"/>
      <c r="H902" s="88"/>
      <c r="I902" s="88"/>
      <c r="J902" s="39"/>
      <c r="S902" s="39"/>
    </row>
    <row r="903">
      <c r="G903" s="88"/>
      <c r="H903" s="88"/>
      <c r="I903" s="88"/>
      <c r="J903" s="39"/>
      <c r="S903" s="39"/>
    </row>
    <row r="904">
      <c r="G904" s="88"/>
      <c r="H904" s="88"/>
      <c r="I904" s="88"/>
      <c r="J904" s="39"/>
      <c r="S904" s="39"/>
    </row>
    <row r="905">
      <c r="G905" s="88"/>
      <c r="H905" s="88"/>
      <c r="I905" s="88"/>
      <c r="J905" s="39"/>
      <c r="S905" s="39"/>
    </row>
    <row r="906">
      <c r="G906" s="88"/>
      <c r="H906" s="88"/>
      <c r="I906" s="88"/>
      <c r="J906" s="39"/>
      <c r="S906" s="39"/>
    </row>
    <row r="907">
      <c r="G907" s="88"/>
      <c r="H907" s="88"/>
      <c r="I907" s="88"/>
      <c r="J907" s="39"/>
      <c r="S907" s="39"/>
    </row>
    <row r="908">
      <c r="G908" s="88"/>
      <c r="H908" s="88"/>
      <c r="I908" s="88"/>
      <c r="J908" s="39"/>
      <c r="S908" s="39"/>
    </row>
    <row r="909">
      <c r="G909" s="88"/>
      <c r="H909" s="88"/>
      <c r="I909" s="88"/>
      <c r="J909" s="39"/>
      <c r="S909" s="39"/>
    </row>
    <row r="910">
      <c r="G910" s="88"/>
      <c r="H910" s="88"/>
      <c r="I910" s="88"/>
      <c r="J910" s="39"/>
      <c r="S910" s="39"/>
    </row>
    <row r="911">
      <c r="G911" s="88"/>
      <c r="H911" s="88"/>
      <c r="I911" s="88"/>
      <c r="J911" s="39"/>
      <c r="S911" s="39"/>
    </row>
    <row r="912">
      <c r="G912" s="88"/>
      <c r="H912" s="88"/>
      <c r="I912" s="88"/>
      <c r="J912" s="39"/>
      <c r="S912" s="39"/>
    </row>
    <row r="913">
      <c r="G913" s="88"/>
      <c r="H913" s="88"/>
      <c r="I913" s="88"/>
      <c r="J913" s="39"/>
      <c r="S913" s="39"/>
    </row>
    <row r="914">
      <c r="G914" s="88"/>
      <c r="H914" s="88"/>
      <c r="I914" s="88"/>
      <c r="J914" s="39"/>
      <c r="S914" s="39"/>
    </row>
    <row r="915">
      <c r="G915" s="88"/>
      <c r="H915" s="88"/>
      <c r="I915" s="88"/>
      <c r="J915" s="39"/>
      <c r="S915" s="39"/>
    </row>
    <row r="916">
      <c r="G916" s="88"/>
      <c r="H916" s="88"/>
      <c r="I916" s="88"/>
      <c r="J916" s="39"/>
      <c r="S916" s="39"/>
    </row>
    <row r="917">
      <c r="G917" s="88"/>
      <c r="H917" s="88"/>
      <c r="I917" s="88"/>
      <c r="J917" s="39"/>
      <c r="S917" s="39"/>
    </row>
    <row r="918">
      <c r="G918" s="88"/>
      <c r="H918" s="88"/>
      <c r="I918" s="88"/>
      <c r="J918" s="39"/>
      <c r="S918" s="39"/>
    </row>
    <row r="919">
      <c r="G919" s="88"/>
      <c r="H919" s="88"/>
      <c r="I919" s="88"/>
      <c r="J919" s="39"/>
      <c r="S919" s="39"/>
    </row>
    <row r="920">
      <c r="G920" s="88"/>
      <c r="H920" s="88"/>
      <c r="I920" s="88"/>
      <c r="J920" s="39"/>
      <c r="S920" s="39"/>
    </row>
    <row r="921">
      <c r="G921" s="88"/>
      <c r="H921" s="88"/>
      <c r="I921" s="88"/>
      <c r="J921" s="39"/>
      <c r="S921" s="39"/>
    </row>
    <row r="922">
      <c r="G922" s="88"/>
      <c r="H922" s="88"/>
      <c r="I922" s="88"/>
      <c r="J922" s="39"/>
      <c r="S922" s="39"/>
    </row>
    <row r="923">
      <c r="G923" s="88"/>
      <c r="H923" s="88"/>
      <c r="I923" s="88"/>
      <c r="J923" s="39"/>
      <c r="S923" s="39"/>
    </row>
    <row r="924">
      <c r="G924" s="88"/>
      <c r="H924" s="88"/>
      <c r="I924" s="88"/>
      <c r="J924" s="39"/>
      <c r="S924" s="39"/>
    </row>
    <row r="925">
      <c r="G925" s="88"/>
      <c r="H925" s="88"/>
      <c r="I925" s="88"/>
      <c r="J925" s="39"/>
      <c r="S925" s="39"/>
    </row>
    <row r="926">
      <c r="G926" s="88"/>
      <c r="H926" s="88"/>
      <c r="I926" s="88"/>
      <c r="J926" s="39"/>
      <c r="S926" s="39"/>
    </row>
    <row r="927">
      <c r="G927" s="88"/>
      <c r="H927" s="88"/>
      <c r="I927" s="88"/>
      <c r="J927" s="39"/>
      <c r="S927" s="39"/>
    </row>
    <row r="928">
      <c r="G928" s="88"/>
      <c r="H928" s="88"/>
      <c r="I928" s="88"/>
      <c r="J928" s="39"/>
      <c r="S928" s="39"/>
    </row>
    <row r="929">
      <c r="G929" s="88"/>
      <c r="H929" s="88"/>
      <c r="I929" s="88"/>
      <c r="J929" s="39"/>
      <c r="S929" s="39"/>
    </row>
    <row r="930">
      <c r="G930" s="88"/>
      <c r="H930" s="88"/>
      <c r="I930" s="88"/>
      <c r="J930" s="39"/>
      <c r="S930" s="39"/>
    </row>
    <row r="931">
      <c r="G931" s="88"/>
      <c r="H931" s="88"/>
      <c r="I931" s="88"/>
      <c r="J931" s="39"/>
      <c r="S931" s="39"/>
    </row>
    <row r="932">
      <c r="G932" s="88"/>
      <c r="H932" s="88"/>
      <c r="I932" s="88"/>
      <c r="J932" s="39"/>
      <c r="S932" s="39"/>
    </row>
    <row r="933">
      <c r="G933" s="88"/>
      <c r="H933" s="88"/>
      <c r="I933" s="88"/>
      <c r="J933" s="39"/>
      <c r="S933" s="39"/>
    </row>
    <row r="934">
      <c r="G934" s="88"/>
      <c r="H934" s="88"/>
      <c r="I934" s="88"/>
      <c r="J934" s="39"/>
      <c r="S934" s="39"/>
    </row>
    <row r="935">
      <c r="G935" s="88"/>
      <c r="H935" s="88"/>
      <c r="I935" s="88"/>
      <c r="J935" s="39"/>
      <c r="S935" s="39"/>
    </row>
    <row r="936">
      <c r="G936" s="88"/>
      <c r="H936" s="88"/>
      <c r="I936" s="88"/>
      <c r="J936" s="39"/>
      <c r="S936" s="39"/>
    </row>
    <row r="937">
      <c r="G937" s="88"/>
      <c r="H937" s="88"/>
      <c r="I937" s="88"/>
      <c r="J937" s="39"/>
      <c r="S937" s="39"/>
    </row>
    <row r="938">
      <c r="G938" s="88"/>
      <c r="H938" s="88"/>
      <c r="I938" s="88"/>
      <c r="J938" s="39"/>
      <c r="S938" s="39"/>
    </row>
    <row r="939">
      <c r="G939" s="88"/>
      <c r="H939" s="88"/>
      <c r="I939" s="88"/>
      <c r="J939" s="39"/>
      <c r="S939" s="39"/>
    </row>
    <row r="940">
      <c r="G940" s="88"/>
      <c r="H940" s="88"/>
      <c r="I940" s="88"/>
      <c r="J940" s="39"/>
      <c r="S940" s="39"/>
    </row>
    <row r="941">
      <c r="G941" s="88"/>
      <c r="H941" s="88"/>
      <c r="I941" s="88"/>
      <c r="J941" s="39"/>
      <c r="S941" s="39"/>
    </row>
    <row r="942">
      <c r="G942" s="88"/>
      <c r="H942" s="88"/>
      <c r="I942" s="88"/>
      <c r="J942" s="39"/>
      <c r="S942" s="39"/>
    </row>
    <row r="943">
      <c r="G943" s="88"/>
      <c r="H943" s="88"/>
      <c r="I943" s="88"/>
      <c r="J943" s="39"/>
      <c r="S943" s="39"/>
    </row>
    <row r="944">
      <c r="G944" s="88"/>
      <c r="H944" s="88"/>
      <c r="I944" s="88"/>
      <c r="J944" s="39"/>
      <c r="S944" s="39"/>
    </row>
    <row r="945">
      <c r="G945" s="88"/>
      <c r="H945" s="88"/>
      <c r="I945" s="88"/>
      <c r="J945" s="39"/>
      <c r="S945" s="39"/>
    </row>
    <row r="946">
      <c r="G946" s="88"/>
      <c r="H946" s="88"/>
      <c r="I946" s="88"/>
      <c r="J946" s="39"/>
      <c r="S946" s="39"/>
    </row>
    <row r="947">
      <c r="G947" s="88"/>
      <c r="H947" s="88"/>
      <c r="I947" s="88"/>
      <c r="J947" s="39"/>
      <c r="S947" s="39"/>
    </row>
    <row r="948">
      <c r="G948" s="88"/>
      <c r="H948" s="88"/>
      <c r="I948" s="88"/>
      <c r="J948" s="39"/>
      <c r="S948" s="39"/>
    </row>
    <row r="949">
      <c r="G949" s="88"/>
      <c r="H949" s="88"/>
      <c r="I949" s="88"/>
      <c r="J949" s="39"/>
      <c r="S949" s="39"/>
    </row>
    <row r="950">
      <c r="G950" s="88"/>
      <c r="H950" s="88"/>
      <c r="I950" s="88"/>
      <c r="J950" s="39"/>
      <c r="S950" s="39"/>
    </row>
    <row r="951">
      <c r="G951" s="88"/>
      <c r="H951" s="88"/>
      <c r="I951" s="88"/>
      <c r="J951" s="39"/>
      <c r="S951" s="39"/>
    </row>
    <row r="952">
      <c r="G952" s="88"/>
      <c r="H952" s="88"/>
      <c r="I952" s="88"/>
      <c r="J952" s="39"/>
      <c r="S952" s="39"/>
    </row>
    <row r="953">
      <c r="G953" s="88"/>
      <c r="H953" s="88"/>
      <c r="I953" s="88"/>
      <c r="J953" s="39"/>
      <c r="S953" s="39"/>
    </row>
    <row r="954">
      <c r="G954" s="88"/>
      <c r="H954" s="88"/>
      <c r="I954" s="88"/>
      <c r="J954" s="39"/>
      <c r="S954" s="39"/>
    </row>
    <row r="955">
      <c r="G955" s="88"/>
      <c r="H955" s="88"/>
      <c r="I955" s="88"/>
      <c r="J955" s="39"/>
      <c r="S955" s="39"/>
    </row>
    <row r="956">
      <c r="G956" s="88"/>
      <c r="H956" s="88"/>
      <c r="I956" s="88"/>
      <c r="J956" s="39"/>
      <c r="S956" s="39"/>
    </row>
    <row r="957">
      <c r="G957" s="88"/>
      <c r="H957" s="88"/>
      <c r="I957" s="88"/>
      <c r="J957" s="39"/>
      <c r="S957" s="39"/>
    </row>
    <row r="958">
      <c r="G958" s="88"/>
      <c r="H958" s="88"/>
      <c r="I958" s="88"/>
      <c r="J958" s="39"/>
      <c r="S958" s="39"/>
    </row>
    <row r="959">
      <c r="G959" s="88"/>
      <c r="H959" s="88"/>
      <c r="I959" s="88"/>
      <c r="J959" s="39"/>
      <c r="S959" s="39"/>
    </row>
    <row r="960">
      <c r="G960" s="88"/>
      <c r="H960" s="88"/>
      <c r="I960" s="88"/>
      <c r="J960" s="39"/>
      <c r="S960" s="39"/>
    </row>
    <row r="961">
      <c r="G961" s="88"/>
      <c r="H961" s="88"/>
      <c r="I961" s="88"/>
      <c r="J961" s="39"/>
      <c r="S961" s="39"/>
    </row>
    <row r="962">
      <c r="G962" s="88"/>
      <c r="H962" s="88"/>
      <c r="I962" s="88"/>
      <c r="J962" s="39"/>
      <c r="S962" s="39"/>
    </row>
    <row r="963">
      <c r="G963" s="88"/>
      <c r="H963" s="88"/>
      <c r="I963" s="88"/>
      <c r="J963" s="39"/>
      <c r="S963" s="39"/>
    </row>
    <row r="964">
      <c r="G964" s="88"/>
      <c r="H964" s="88"/>
      <c r="I964" s="88"/>
      <c r="J964" s="39"/>
      <c r="S964" s="39"/>
    </row>
    <row r="965">
      <c r="G965" s="88"/>
      <c r="H965" s="88"/>
      <c r="I965" s="88"/>
      <c r="J965" s="39"/>
      <c r="S965" s="39"/>
    </row>
    <row r="966">
      <c r="G966" s="88"/>
      <c r="H966" s="88"/>
      <c r="I966" s="88"/>
      <c r="J966" s="39"/>
      <c r="S966" s="39"/>
    </row>
    <row r="967">
      <c r="G967" s="88"/>
      <c r="H967" s="88"/>
      <c r="I967" s="88"/>
      <c r="J967" s="39"/>
      <c r="S967" s="39"/>
    </row>
    <row r="968">
      <c r="G968" s="88"/>
      <c r="H968" s="88"/>
      <c r="I968" s="88"/>
      <c r="J968" s="39"/>
      <c r="S968" s="39"/>
    </row>
    <row r="969">
      <c r="G969" s="88"/>
      <c r="H969" s="88"/>
      <c r="I969" s="88"/>
      <c r="J969" s="39"/>
      <c r="S969" s="39"/>
    </row>
    <row r="970">
      <c r="G970" s="88"/>
      <c r="H970" s="88"/>
      <c r="I970" s="88"/>
      <c r="J970" s="39"/>
      <c r="S970" s="39"/>
    </row>
    <row r="971">
      <c r="G971" s="88"/>
      <c r="H971" s="88"/>
      <c r="I971" s="88"/>
      <c r="J971" s="39"/>
      <c r="S971" s="39"/>
    </row>
    <row r="972">
      <c r="G972" s="88"/>
      <c r="H972" s="88"/>
      <c r="I972" s="88"/>
      <c r="J972" s="39"/>
      <c r="S972" s="39"/>
    </row>
    <row r="973">
      <c r="G973" s="88"/>
      <c r="H973" s="88"/>
      <c r="I973" s="88"/>
      <c r="J973" s="39"/>
      <c r="S973" s="39"/>
    </row>
    <row r="974">
      <c r="G974" s="88"/>
      <c r="H974" s="88"/>
      <c r="I974" s="88"/>
      <c r="J974" s="39"/>
      <c r="S974" s="39"/>
    </row>
    <row r="975">
      <c r="G975" s="88"/>
      <c r="H975" s="88"/>
      <c r="I975" s="88"/>
      <c r="J975" s="39"/>
      <c r="S975" s="39"/>
    </row>
    <row r="976">
      <c r="G976" s="88"/>
      <c r="H976" s="88"/>
      <c r="I976" s="88"/>
      <c r="J976" s="39"/>
      <c r="S976" s="39"/>
    </row>
    <row r="977">
      <c r="G977" s="88"/>
      <c r="H977" s="88"/>
      <c r="I977" s="88"/>
      <c r="J977" s="39"/>
      <c r="S977" s="39"/>
    </row>
    <row r="978">
      <c r="G978" s="88"/>
      <c r="H978" s="88"/>
      <c r="I978" s="88"/>
      <c r="J978" s="39"/>
      <c r="S978" s="39"/>
    </row>
    <row r="979">
      <c r="G979" s="88"/>
      <c r="H979" s="88"/>
      <c r="I979" s="88"/>
      <c r="J979" s="39"/>
      <c r="S979" s="39"/>
    </row>
    <row r="980">
      <c r="G980" s="88"/>
      <c r="H980" s="88"/>
      <c r="I980" s="88"/>
      <c r="J980" s="39"/>
      <c r="S980" s="39"/>
    </row>
    <row r="981">
      <c r="G981" s="88"/>
      <c r="H981" s="88"/>
      <c r="I981" s="88"/>
      <c r="J981" s="39"/>
      <c r="S981" s="39"/>
    </row>
    <row r="982">
      <c r="G982" s="88"/>
      <c r="H982" s="88"/>
      <c r="I982" s="88"/>
      <c r="J982" s="39"/>
      <c r="S982" s="39"/>
    </row>
    <row r="983">
      <c r="G983" s="88"/>
      <c r="H983" s="88"/>
      <c r="I983" s="88"/>
      <c r="J983" s="39"/>
      <c r="S983" s="39"/>
    </row>
    <row r="984">
      <c r="G984" s="88"/>
      <c r="H984" s="88"/>
      <c r="I984" s="88"/>
      <c r="J984" s="39"/>
      <c r="S984" s="39"/>
    </row>
    <row r="985">
      <c r="G985" s="88"/>
      <c r="H985" s="88"/>
      <c r="I985" s="88"/>
      <c r="J985" s="39"/>
      <c r="S985" s="39"/>
    </row>
    <row r="986">
      <c r="G986" s="88"/>
      <c r="H986" s="88"/>
      <c r="I986" s="88"/>
      <c r="J986" s="39"/>
      <c r="S986" s="39"/>
    </row>
    <row r="987">
      <c r="G987" s="88"/>
      <c r="H987" s="88"/>
      <c r="I987" s="88"/>
      <c r="J987" s="39"/>
      <c r="S987" s="39"/>
    </row>
    <row r="988">
      <c r="G988" s="88"/>
      <c r="H988" s="88"/>
      <c r="I988" s="88"/>
      <c r="J988" s="39"/>
      <c r="S988" s="39"/>
    </row>
    <row r="989">
      <c r="G989" s="88"/>
      <c r="H989" s="88"/>
      <c r="I989" s="88"/>
      <c r="J989" s="39"/>
      <c r="S989" s="39"/>
    </row>
    <row r="990">
      <c r="G990" s="88"/>
      <c r="H990" s="88"/>
      <c r="I990" s="88"/>
      <c r="J990" s="39"/>
      <c r="S990" s="39"/>
    </row>
    <row r="991">
      <c r="G991" s="88"/>
      <c r="H991" s="88"/>
      <c r="I991" s="88"/>
      <c r="J991" s="39"/>
      <c r="S991" s="39"/>
    </row>
    <row r="992">
      <c r="G992" s="88"/>
      <c r="H992" s="88"/>
      <c r="I992" s="88"/>
      <c r="J992" s="39"/>
      <c r="S992" s="39"/>
    </row>
    <row r="993">
      <c r="G993" s="88"/>
      <c r="H993" s="88"/>
      <c r="I993" s="88"/>
      <c r="J993" s="39"/>
      <c r="S993" s="39"/>
    </row>
    <row r="994">
      <c r="G994" s="88"/>
      <c r="H994" s="88"/>
      <c r="I994" s="88"/>
      <c r="J994" s="39"/>
      <c r="S994" s="39"/>
    </row>
    <row r="995">
      <c r="G995" s="88"/>
      <c r="H995" s="88"/>
      <c r="I995" s="88"/>
      <c r="J995" s="39"/>
      <c r="S995" s="39"/>
    </row>
    <row r="996">
      <c r="G996" s="88"/>
      <c r="H996" s="88"/>
      <c r="I996" s="88"/>
      <c r="J996" s="39"/>
      <c r="S996" s="39"/>
    </row>
    <row r="997">
      <c r="G997" s="88"/>
      <c r="H997" s="88"/>
      <c r="I997" s="88"/>
      <c r="J997" s="39"/>
      <c r="S997" s="39"/>
    </row>
    <row r="998">
      <c r="G998" s="88"/>
      <c r="H998" s="88"/>
      <c r="I998" s="88"/>
      <c r="J998" s="39"/>
      <c r="S998" s="39"/>
    </row>
    <row r="999">
      <c r="G999" s="88"/>
      <c r="H999" s="88"/>
      <c r="I999" s="88"/>
      <c r="J999" s="39"/>
      <c r="S999" s="39"/>
    </row>
    <row r="1000">
      <c r="G1000" s="88"/>
      <c r="H1000" s="88"/>
      <c r="I1000" s="88"/>
      <c r="J1000" s="39"/>
      <c r="S1000" s="39"/>
    </row>
    <row r="1001">
      <c r="G1001" s="88"/>
      <c r="H1001" s="88"/>
      <c r="I1001" s="88"/>
      <c r="J1001" s="39"/>
      <c r="S1001" s="39"/>
    </row>
    <row r="1002">
      <c r="G1002" s="88"/>
      <c r="H1002" s="88"/>
      <c r="I1002" s="88"/>
      <c r="J1002" s="39"/>
      <c r="S1002" s="39"/>
    </row>
    <row r="1003">
      <c r="G1003" s="88"/>
      <c r="H1003" s="88"/>
      <c r="I1003" s="88"/>
      <c r="J1003" s="39"/>
      <c r="S1003" s="39"/>
    </row>
    <row r="1004">
      <c r="G1004" s="88"/>
      <c r="H1004" s="88"/>
      <c r="I1004" s="88"/>
      <c r="J1004" s="39"/>
      <c r="S1004" s="39"/>
    </row>
    <row r="1005">
      <c r="G1005" s="88"/>
      <c r="H1005" s="88"/>
      <c r="I1005" s="88"/>
      <c r="J1005" s="39"/>
      <c r="S1005" s="39"/>
    </row>
    <row r="1006">
      <c r="G1006" s="88"/>
      <c r="H1006" s="88"/>
      <c r="I1006" s="88"/>
      <c r="J1006" s="39"/>
      <c r="S1006" s="39"/>
    </row>
    <row r="1007">
      <c r="G1007" s="88"/>
      <c r="H1007" s="88"/>
      <c r="I1007" s="88"/>
      <c r="J1007" s="39"/>
      <c r="S1007" s="39"/>
    </row>
    <row r="1008">
      <c r="G1008" s="88"/>
      <c r="H1008" s="88"/>
      <c r="I1008" s="88"/>
      <c r="J1008" s="39"/>
      <c r="S1008" s="39"/>
    </row>
    <row r="1009">
      <c r="G1009" s="88"/>
      <c r="H1009" s="88"/>
      <c r="I1009" s="88"/>
      <c r="J1009" s="39"/>
      <c r="S1009" s="39"/>
    </row>
    <row r="1010">
      <c r="G1010" s="88"/>
      <c r="H1010" s="88"/>
      <c r="I1010" s="88"/>
      <c r="J1010" s="39"/>
      <c r="S1010" s="39"/>
    </row>
    <row r="1011">
      <c r="G1011" s="88"/>
      <c r="H1011" s="88"/>
      <c r="I1011" s="88"/>
      <c r="J1011" s="39"/>
      <c r="S1011" s="39"/>
    </row>
    <row r="1012">
      <c r="G1012" s="88"/>
      <c r="H1012" s="88"/>
      <c r="I1012" s="88"/>
      <c r="J1012" s="39"/>
      <c r="S1012" s="39"/>
    </row>
    <row r="1013">
      <c r="G1013" s="88"/>
      <c r="H1013" s="88"/>
      <c r="I1013" s="88"/>
      <c r="J1013" s="39"/>
      <c r="S1013" s="39"/>
    </row>
    <row r="1014">
      <c r="G1014" s="88"/>
      <c r="H1014" s="88"/>
      <c r="I1014" s="88"/>
      <c r="J1014" s="39"/>
      <c r="S1014" s="39"/>
    </row>
  </sheetData>
  <mergeCells count="1">
    <mergeCell ref="A3:A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7" width="10.71"/>
    <col customWidth="1" min="8" max="10" width="12.57"/>
    <col customWidth="1" min="11" max="11" width="2.71"/>
    <col customWidth="1" min="12" max="12" width="10.86"/>
    <col customWidth="1" min="13" max="19" width="10.71"/>
    <col customWidth="1" min="20" max="20" width="3.14"/>
    <col customWidth="1" min="21" max="22" width="10.71"/>
    <col customWidth="1" min="23" max="23" width="3.43"/>
    <col customWidth="1" min="24" max="25" width="8.86"/>
    <col customWidth="1" min="26" max="26" width="14.71"/>
    <col customWidth="1" min="27" max="27" width="18.0"/>
    <col customWidth="1" min="28" max="28" width="17.0"/>
    <col customWidth="1" min="29" max="29" width="17.71"/>
  </cols>
  <sheetData>
    <row r="1">
      <c r="A1" s="56" t="s">
        <v>136</v>
      </c>
      <c r="B1" s="105"/>
      <c r="C1" s="105"/>
      <c r="D1" s="105"/>
      <c r="E1" s="105"/>
      <c r="F1" s="105"/>
      <c r="G1" s="105"/>
      <c r="H1" s="105"/>
      <c r="I1" s="105"/>
      <c r="J1" s="105"/>
      <c r="K1" s="87"/>
      <c r="L1" s="105"/>
      <c r="M1" s="105"/>
      <c r="N1" s="105"/>
      <c r="O1" s="105"/>
      <c r="P1" s="105"/>
      <c r="Q1" s="105"/>
      <c r="R1" s="105"/>
      <c r="S1" s="105"/>
      <c r="T1" s="87"/>
      <c r="U1" s="38"/>
      <c r="V1" s="38"/>
      <c r="AA1" s="40"/>
    </row>
    <row r="2">
      <c r="A2" s="56" t="s">
        <v>137</v>
      </c>
      <c r="B2" s="105"/>
      <c r="C2" s="105"/>
      <c r="D2" s="105"/>
      <c r="E2" s="105"/>
      <c r="F2" s="105"/>
      <c r="G2" s="105"/>
      <c r="H2" s="105"/>
      <c r="I2" s="105"/>
      <c r="J2" s="105"/>
      <c r="K2" s="39"/>
      <c r="L2" s="105"/>
      <c r="M2" s="105"/>
      <c r="N2" s="105"/>
      <c r="O2" s="105"/>
      <c r="P2" s="105"/>
      <c r="Q2" s="105"/>
      <c r="R2" s="105"/>
      <c r="S2" s="105"/>
      <c r="T2" s="39"/>
      <c r="U2" s="38"/>
      <c r="V2" s="38"/>
      <c r="Z2" s="6" t="s">
        <v>60</v>
      </c>
      <c r="AA2" s="40"/>
    </row>
    <row r="3">
      <c r="A3" s="6" t="s">
        <v>61</v>
      </c>
      <c r="B3" s="41"/>
      <c r="C3" s="41" t="s">
        <v>111</v>
      </c>
      <c r="D3" s="41" t="s">
        <v>112</v>
      </c>
      <c r="E3" s="41" t="s">
        <v>113</v>
      </c>
      <c r="F3" s="41" t="s">
        <v>114</v>
      </c>
      <c r="G3" s="41" t="s">
        <v>115</v>
      </c>
      <c r="H3" s="41" t="s">
        <v>116</v>
      </c>
      <c r="I3" s="41" t="s">
        <v>117</v>
      </c>
      <c r="J3" s="41" t="s">
        <v>118</v>
      </c>
      <c r="K3" s="43"/>
      <c r="L3" s="41" t="s">
        <v>119</v>
      </c>
      <c r="M3" s="41" t="s">
        <v>120</v>
      </c>
      <c r="N3" s="41" t="s">
        <v>121</v>
      </c>
      <c r="O3" s="41" t="s">
        <v>122</v>
      </c>
      <c r="P3" s="41" t="s">
        <v>123</v>
      </c>
      <c r="Q3" s="41" t="s">
        <v>124</v>
      </c>
      <c r="R3" s="41" t="s">
        <v>125</v>
      </c>
      <c r="S3" s="41" t="s">
        <v>126</v>
      </c>
      <c r="T3" s="43"/>
      <c r="U3" s="41" t="s">
        <v>127</v>
      </c>
      <c r="V3" s="42"/>
      <c r="W3" s="42"/>
      <c r="X3" s="42"/>
      <c r="Y3" s="42"/>
      <c r="AA3" s="21" t="s">
        <v>30</v>
      </c>
      <c r="AB3" s="21" t="s">
        <v>39</v>
      </c>
      <c r="AC3" s="21" t="s">
        <v>40</v>
      </c>
    </row>
    <row r="4">
      <c r="A4" s="106"/>
      <c r="B4" s="45"/>
      <c r="C4" s="1"/>
      <c r="D4" s="1"/>
      <c r="E4" s="1"/>
      <c r="F4" s="1"/>
      <c r="G4" s="1"/>
      <c r="H4" s="1"/>
      <c r="I4" s="1"/>
      <c r="J4" s="1"/>
      <c r="K4" s="110"/>
      <c r="L4" s="44"/>
      <c r="M4" s="44"/>
      <c r="N4" s="44"/>
      <c r="O4" s="44"/>
      <c r="P4" s="44"/>
      <c r="Q4" s="44"/>
      <c r="R4" s="44"/>
      <c r="S4" s="44"/>
      <c r="T4" s="39"/>
      <c r="U4" s="44"/>
      <c r="V4" s="92"/>
      <c r="Z4" s="6" t="s">
        <v>31</v>
      </c>
      <c r="AA4" s="6" t="str">
        <f>AVERAGE(C$4:C$66)</f>
        <v>#DIV/0!</v>
      </c>
      <c r="AB4" s="6" t="str">
        <f>AVERAGE(L$4:L$61)</f>
        <v>#DIV/0!</v>
      </c>
      <c r="AC4" s="6" t="str">
        <f>AVERAGE(U4:U58)</f>
        <v>#DIV/0!</v>
      </c>
    </row>
    <row r="5">
      <c r="B5" s="45"/>
      <c r="C5" s="1"/>
      <c r="D5" s="1"/>
      <c r="E5" s="1"/>
      <c r="F5" s="1"/>
      <c r="G5" s="1"/>
      <c r="H5" s="1"/>
      <c r="I5" s="1"/>
      <c r="J5" s="1"/>
      <c r="K5" s="110"/>
      <c r="L5" s="44"/>
      <c r="M5" s="44"/>
      <c r="N5" s="44"/>
      <c r="O5" s="44"/>
      <c r="P5" s="44"/>
      <c r="Q5" s="44"/>
      <c r="R5" s="44"/>
      <c r="S5" s="44"/>
      <c r="T5" s="39"/>
      <c r="U5" s="44"/>
      <c r="V5" s="92"/>
      <c r="Z5" s="6" t="s">
        <v>32</v>
      </c>
      <c r="AA5" s="6" t="str">
        <f>AVERAGE(D$4:D$62)</f>
        <v>#DIV/0!</v>
      </c>
      <c r="AB5" s="6" t="str">
        <f>AVERAGE(M$4:M$60)</f>
        <v>#DIV/0!</v>
      </c>
    </row>
    <row r="6">
      <c r="B6" s="45"/>
      <c r="C6" s="1"/>
      <c r="D6" s="1"/>
      <c r="E6" s="1"/>
      <c r="F6" s="1"/>
      <c r="G6" s="1"/>
      <c r="H6" s="1"/>
      <c r="I6" s="1"/>
      <c r="J6" s="1"/>
      <c r="K6" s="110"/>
      <c r="L6" s="44"/>
      <c r="M6" s="44"/>
      <c r="N6" s="44"/>
      <c r="O6" s="44"/>
      <c r="P6" s="44"/>
      <c r="Q6" s="44"/>
      <c r="R6" s="44"/>
      <c r="S6" s="44"/>
      <c r="T6" s="39"/>
      <c r="U6" s="44"/>
      <c r="V6" s="92"/>
      <c r="Z6" s="6" t="s">
        <v>33</v>
      </c>
      <c r="AA6" s="6" t="str">
        <f>AVERAGE(E$4:E$67)</f>
        <v>#DIV/0!</v>
      </c>
      <c r="AB6" s="6" t="str">
        <f>AVERAGE(N$4:N$67)</f>
        <v>#DIV/0!</v>
      </c>
    </row>
    <row r="7">
      <c r="B7" s="45"/>
      <c r="C7" s="1"/>
      <c r="D7" s="1"/>
      <c r="E7" s="1"/>
      <c r="F7" s="1"/>
      <c r="G7" s="1"/>
      <c r="H7" s="1"/>
      <c r="I7" s="1"/>
      <c r="J7" s="1"/>
      <c r="K7" s="110"/>
      <c r="L7" s="44"/>
      <c r="M7" s="44"/>
      <c r="N7" s="44"/>
      <c r="O7" s="44"/>
      <c r="P7" s="44"/>
      <c r="Q7" s="44"/>
      <c r="R7" s="44"/>
      <c r="S7" s="44"/>
      <c r="T7" s="39"/>
      <c r="U7" s="44"/>
      <c r="V7" s="92"/>
      <c r="Z7" s="6" t="s">
        <v>34</v>
      </c>
      <c r="AA7" s="6" t="str">
        <f>AVERAGE(F$4:F$65)</f>
        <v>#DIV/0!</v>
      </c>
      <c r="AB7" s="6" t="str">
        <f>AVERAGE(O$4:O$60)</f>
        <v>#DIV/0!</v>
      </c>
    </row>
    <row r="8">
      <c r="B8" s="45"/>
      <c r="C8" s="1"/>
      <c r="D8" s="1"/>
      <c r="E8" s="1"/>
      <c r="F8" s="1"/>
      <c r="G8" s="1"/>
      <c r="H8" s="1"/>
      <c r="I8" s="1"/>
      <c r="J8" s="1"/>
      <c r="K8" s="110"/>
      <c r="L8" s="44"/>
      <c r="M8" s="44"/>
      <c r="N8" s="44"/>
      <c r="O8" s="44"/>
      <c r="P8" s="44"/>
      <c r="Q8" s="44"/>
      <c r="R8" s="44"/>
      <c r="S8" s="44"/>
      <c r="T8" s="39"/>
      <c r="U8" s="44"/>
      <c r="V8" s="92"/>
      <c r="Z8" s="6" t="s">
        <v>35</v>
      </c>
      <c r="AA8" s="6"/>
    </row>
    <row r="9">
      <c r="B9" s="45"/>
      <c r="C9" s="1"/>
      <c r="D9" s="1"/>
      <c r="E9" s="1"/>
      <c r="F9" s="1"/>
      <c r="G9" s="1"/>
      <c r="H9" s="1"/>
      <c r="I9" s="1"/>
      <c r="J9" s="1"/>
      <c r="K9" s="110"/>
      <c r="L9" s="44"/>
      <c r="M9" s="44"/>
      <c r="N9" s="1"/>
      <c r="O9" s="44"/>
      <c r="P9" s="44"/>
      <c r="Q9" s="44"/>
      <c r="R9" s="44"/>
      <c r="S9" s="44"/>
      <c r="T9" s="39"/>
      <c r="U9" s="44"/>
      <c r="V9" s="92"/>
      <c r="Z9" s="56" t="s">
        <v>36</v>
      </c>
      <c r="AA9" s="88"/>
      <c r="AC9" s="48"/>
    </row>
    <row r="10">
      <c r="B10" s="45"/>
      <c r="C10" s="1"/>
      <c r="D10" s="1"/>
      <c r="E10" s="1"/>
      <c r="F10" s="1"/>
      <c r="G10" s="1"/>
      <c r="H10" s="1"/>
      <c r="I10" s="1"/>
      <c r="J10" s="1"/>
      <c r="K10" s="110"/>
      <c r="L10" s="44"/>
      <c r="M10" s="44"/>
      <c r="N10" s="1"/>
      <c r="O10" s="44"/>
      <c r="P10" s="44"/>
      <c r="Q10" s="44"/>
      <c r="R10" s="44"/>
      <c r="S10" s="44"/>
      <c r="T10" s="39"/>
      <c r="U10" s="44"/>
      <c r="V10" s="92"/>
      <c r="Z10" s="56" t="s">
        <v>37</v>
      </c>
      <c r="AA10" s="88"/>
      <c r="AC10" s="48"/>
    </row>
    <row r="11">
      <c r="B11" s="45"/>
      <c r="C11" s="1"/>
      <c r="D11" s="1"/>
      <c r="E11" s="1"/>
      <c r="F11" s="1"/>
      <c r="G11" s="1"/>
      <c r="H11" s="1"/>
      <c r="I11" s="1"/>
      <c r="J11" s="1"/>
      <c r="K11" s="110"/>
      <c r="L11" s="44"/>
      <c r="M11" s="44"/>
      <c r="N11" s="1"/>
      <c r="O11" s="44"/>
      <c r="P11" s="44"/>
      <c r="Q11" s="44"/>
      <c r="R11" s="44"/>
      <c r="S11" s="44"/>
      <c r="T11" s="39"/>
      <c r="U11" s="44"/>
      <c r="V11" s="92"/>
      <c r="Z11" s="56" t="s">
        <v>38</v>
      </c>
      <c r="AA11" s="88"/>
      <c r="AC11" s="48"/>
    </row>
    <row r="12">
      <c r="B12" s="45"/>
      <c r="C12" s="1"/>
      <c r="D12" s="1"/>
      <c r="E12" s="1"/>
      <c r="F12" s="1"/>
      <c r="G12" s="1"/>
      <c r="H12" s="1"/>
      <c r="I12" s="1"/>
      <c r="J12" s="1"/>
      <c r="K12" s="39"/>
      <c r="L12" s="44"/>
      <c r="M12" s="44"/>
      <c r="N12" s="44"/>
      <c r="O12" s="44"/>
      <c r="P12" s="44"/>
      <c r="Q12" s="44"/>
      <c r="R12" s="44"/>
      <c r="S12" s="44"/>
      <c r="T12" s="39"/>
      <c r="U12" s="44"/>
      <c r="V12" s="92"/>
      <c r="Z12" s="48" t="s">
        <v>66</v>
      </c>
      <c r="AA12" s="48" t="str">
        <f t="shared" ref="AA12:AB12" si="1">AVERAGE(AA4:AA11)</f>
        <v>#DIV/0!</v>
      </c>
      <c r="AB12" s="48" t="str">
        <f t="shared" si="1"/>
        <v>#DIV/0!</v>
      </c>
      <c r="AC12" s="48" t="str">
        <f>AVERAGE(AC4:AC5)</f>
        <v>#DIV/0!</v>
      </c>
    </row>
    <row r="13">
      <c r="B13" s="45"/>
      <c r="C13" s="1"/>
      <c r="D13" s="1"/>
      <c r="E13" s="1"/>
      <c r="F13" s="1"/>
      <c r="G13" s="1"/>
      <c r="H13" s="1"/>
      <c r="I13" s="1"/>
      <c r="J13" s="1"/>
      <c r="K13" s="39"/>
      <c r="L13" s="44"/>
      <c r="M13" s="44"/>
      <c r="N13" s="44"/>
      <c r="O13" s="44"/>
      <c r="P13" s="44"/>
      <c r="Q13" s="44"/>
      <c r="R13" s="44"/>
      <c r="S13" s="44"/>
      <c r="T13" s="39"/>
      <c r="U13" s="44"/>
      <c r="V13" s="92"/>
      <c r="Z13" s="48" t="s">
        <v>67</v>
      </c>
      <c r="AA13" s="48" t="str">
        <f t="shared" ref="AA13:AB13" si="2">STDEV(AA4:AA11)/SQRT(8)</f>
        <v>#DIV/0!</v>
      </c>
      <c r="AB13" s="48" t="str">
        <f t="shared" si="2"/>
        <v>#DIV/0!</v>
      </c>
      <c r="AC13" s="48" t="str">
        <f>STDEV(AC4:AC5)/SQRT(4)</f>
        <v>#DIV/0!</v>
      </c>
    </row>
    <row r="14">
      <c r="B14" s="45"/>
      <c r="C14" s="44"/>
      <c r="E14" s="44"/>
      <c r="F14" s="44"/>
      <c r="G14" s="44"/>
      <c r="H14" s="44"/>
      <c r="I14" s="44"/>
      <c r="J14" s="44"/>
      <c r="K14" s="39"/>
      <c r="L14" s="44"/>
      <c r="M14" s="44"/>
      <c r="N14" s="44"/>
      <c r="O14" s="44"/>
      <c r="P14" s="44"/>
      <c r="Q14" s="44"/>
      <c r="R14" s="44"/>
      <c r="S14" s="44"/>
      <c r="T14" s="39"/>
      <c r="U14" s="44"/>
      <c r="V14" s="92"/>
      <c r="Z14" s="1" t="s">
        <v>97</v>
      </c>
      <c r="AA14" s="6" t="str">
        <f>MEDIAN(C4:J143)</f>
        <v>#NUM!</v>
      </c>
      <c r="AB14" s="6" t="str">
        <f>MEDIAN(L4:S143)</f>
        <v>#NUM!</v>
      </c>
    </row>
    <row r="15">
      <c r="B15" s="45"/>
      <c r="C15" s="44"/>
      <c r="E15" s="44"/>
      <c r="F15" s="44"/>
      <c r="G15" s="44"/>
      <c r="H15" s="44"/>
      <c r="I15" s="44"/>
      <c r="J15" s="44"/>
      <c r="K15" s="39"/>
      <c r="L15" s="44"/>
      <c r="M15" s="44"/>
      <c r="N15" s="44"/>
      <c r="O15" s="44"/>
      <c r="P15" s="44"/>
      <c r="Q15" s="44"/>
      <c r="R15" s="44"/>
      <c r="S15" s="44"/>
      <c r="T15" s="39"/>
      <c r="U15" s="44"/>
      <c r="V15" s="92"/>
      <c r="Z15" s="6" t="s">
        <v>68</v>
      </c>
      <c r="AA15" s="6">
        <f>MIN(C4:J340)</f>
        <v>0</v>
      </c>
      <c r="AB15" s="6">
        <f>MIN(L4:S340)</f>
        <v>0</v>
      </c>
      <c r="AC15" s="6">
        <f>MIN(U4:V340)</f>
        <v>0</v>
      </c>
    </row>
    <row r="16">
      <c r="B16" s="45"/>
      <c r="C16" s="44"/>
      <c r="E16" s="44"/>
      <c r="F16" s="44"/>
      <c r="G16" s="44"/>
      <c r="H16" s="44"/>
      <c r="I16" s="44"/>
      <c r="J16" s="44"/>
      <c r="K16" s="39"/>
      <c r="L16" s="44"/>
      <c r="M16" s="44"/>
      <c r="N16" s="44"/>
      <c r="O16" s="44"/>
      <c r="P16" s="44"/>
      <c r="Q16" s="44"/>
      <c r="R16" s="44"/>
      <c r="S16" s="44"/>
      <c r="T16" s="39"/>
      <c r="U16" s="44"/>
      <c r="V16" s="92"/>
      <c r="Z16" s="6" t="s">
        <v>69</v>
      </c>
      <c r="AA16" s="6">
        <f>MAX(C5:J341)</f>
        <v>0</v>
      </c>
      <c r="AB16" s="6">
        <f>MAX(L4:S340)</f>
        <v>0</v>
      </c>
      <c r="AC16" s="6">
        <f>MAX(U4:V340)</f>
        <v>0</v>
      </c>
    </row>
    <row r="17">
      <c r="B17" s="45"/>
      <c r="C17" s="44"/>
      <c r="E17" s="44"/>
      <c r="F17" s="44"/>
      <c r="G17" s="44"/>
      <c r="H17" s="44"/>
      <c r="I17" s="44"/>
      <c r="J17" s="44"/>
      <c r="K17" s="39"/>
      <c r="L17" s="44"/>
      <c r="M17" s="44"/>
      <c r="N17" s="44"/>
      <c r="O17" s="44"/>
      <c r="P17" s="44"/>
      <c r="Q17" s="44"/>
      <c r="R17" s="44"/>
      <c r="S17" s="44"/>
      <c r="T17" s="39"/>
      <c r="U17" s="44"/>
      <c r="V17" s="92"/>
      <c r="Z17" s="1" t="s">
        <v>85</v>
      </c>
      <c r="AA17" s="6">
        <f>COUNTIF(C4:J115, "&gt; 15")</f>
        <v>0</v>
      </c>
      <c r="AB17" s="6">
        <f>COUNTIF(L4:S115, "&gt; 15")</f>
        <v>0</v>
      </c>
      <c r="AC17" s="6">
        <f>COUNTIF(U4:U115, "&gt; 15")</f>
        <v>0</v>
      </c>
    </row>
    <row r="18">
      <c r="B18" s="45"/>
      <c r="C18" s="44"/>
      <c r="E18" s="44"/>
      <c r="F18" s="44"/>
      <c r="G18" s="44"/>
      <c r="H18" s="44"/>
      <c r="I18" s="44"/>
      <c r="J18" s="44"/>
      <c r="K18" s="39"/>
      <c r="L18" s="44"/>
      <c r="M18" s="44"/>
      <c r="N18" s="44"/>
      <c r="O18" s="44"/>
      <c r="P18" s="44"/>
      <c r="Q18" s="44"/>
      <c r="R18" s="44"/>
      <c r="S18" s="44"/>
      <c r="T18" s="39"/>
      <c r="U18" s="44"/>
      <c r="V18" s="92"/>
      <c r="Z18" s="1" t="s">
        <v>89</v>
      </c>
      <c r="AA18" s="6">
        <f>COUNTIF(C4:J116, "&gt; 20")</f>
        <v>0</v>
      </c>
      <c r="AB18" s="6">
        <f>COUNTIF(L4:S116, "&gt; 20")</f>
        <v>0</v>
      </c>
      <c r="AC18" s="6">
        <f>COUNTIF(U4:U116, "&gt; 20")</f>
        <v>0</v>
      </c>
    </row>
    <row r="19">
      <c r="B19" s="45"/>
      <c r="C19" s="44"/>
      <c r="D19" s="1"/>
      <c r="E19" s="44"/>
      <c r="F19" s="44"/>
      <c r="G19" s="44"/>
      <c r="H19" s="44"/>
      <c r="I19" s="44"/>
      <c r="J19" s="44"/>
      <c r="K19" s="39"/>
      <c r="L19" s="44"/>
      <c r="M19" s="44"/>
      <c r="N19" s="44"/>
      <c r="O19" s="44"/>
      <c r="P19" s="44"/>
      <c r="Q19" s="44"/>
      <c r="R19" s="44"/>
      <c r="S19" s="44"/>
      <c r="T19" s="39"/>
      <c r="U19" s="44"/>
      <c r="V19" s="92"/>
      <c r="Z19" s="97" t="s">
        <v>98</v>
      </c>
      <c r="AA19" s="98" t="str">
        <f t="shared" ref="AA19:AC19" si="3">AA18/SUM(AA27:AA34)</f>
        <v>#DIV/0!</v>
      </c>
      <c r="AB19" s="98" t="str">
        <f t="shared" si="3"/>
        <v>#DIV/0!</v>
      </c>
      <c r="AC19" s="98" t="str">
        <f t="shared" si="3"/>
        <v>#DIV/0!</v>
      </c>
    </row>
    <row r="20">
      <c r="B20" s="45"/>
      <c r="C20" s="44"/>
      <c r="D20" s="1"/>
      <c r="E20" s="44"/>
      <c r="F20" s="44"/>
      <c r="G20" s="44"/>
      <c r="H20" s="44"/>
      <c r="I20" s="44"/>
      <c r="J20" s="44"/>
      <c r="K20" s="39"/>
      <c r="L20" s="44"/>
      <c r="M20" s="44"/>
      <c r="N20" s="44"/>
      <c r="O20" s="44"/>
      <c r="P20" s="44"/>
      <c r="Q20" s="44"/>
      <c r="R20" s="44"/>
      <c r="S20" s="44"/>
      <c r="T20" s="39"/>
      <c r="U20" s="45"/>
      <c r="V20" s="92"/>
      <c r="Z20" s="1" t="s">
        <v>131</v>
      </c>
      <c r="AA20" s="6">
        <f>COUNTIF(C4:J117, "&gt; 30")</f>
        <v>0</v>
      </c>
      <c r="AB20" s="6">
        <f>COUNTIF(L4:S117, "&gt; 30")</f>
        <v>0</v>
      </c>
      <c r="AC20" s="6">
        <f>COUNTIF(U4:U117, "&gt; 30")</f>
        <v>0</v>
      </c>
    </row>
    <row r="21">
      <c r="B21" s="45"/>
      <c r="C21" s="44"/>
      <c r="E21" s="44"/>
      <c r="F21" s="44"/>
      <c r="G21" s="44"/>
      <c r="H21" s="44"/>
      <c r="I21" s="44"/>
      <c r="J21" s="44"/>
      <c r="K21" s="39"/>
      <c r="L21" s="44"/>
      <c r="M21" s="44"/>
      <c r="N21" s="44"/>
      <c r="O21" s="44"/>
      <c r="P21" s="44"/>
      <c r="Q21" s="44"/>
      <c r="R21" s="44"/>
      <c r="S21" s="44"/>
      <c r="T21" s="39"/>
      <c r="U21" s="45"/>
      <c r="V21" s="92"/>
      <c r="Z21" s="97" t="s">
        <v>132</v>
      </c>
      <c r="AA21" s="98" t="str">
        <f t="shared" ref="AA21:AC21" si="4">AA20/SUM(AA27:AA34)</f>
        <v>#DIV/0!</v>
      </c>
      <c r="AB21" s="98" t="str">
        <f t="shared" si="4"/>
        <v>#DIV/0!</v>
      </c>
      <c r="AC21" s="98" t="str">
        <f t="shared" si="4"/>
        <v>#DIV/0!</v>
      </c>
    </row>
    <row r="22">
      <c r="B22" s="45"/>
      <c r="C22" s="44"/>
      <c r="D22" s="44"/>
      <c r="E22" s="44"/>
      <c r="F22" s="44"/>
      <c r="G22" s="44"/>
      <c r="H22" s="44"/>
      <c r="I22" s="44"/>
      <c r="J22" s="44"/>
      <c r="K22" s="39"/>
      <c r="L22" s="44"/>
      <c r="M22" s="44"/>
      <c r="N22" s="44"/>
      <c r="O22" s="44"/>
      <c r="P22" s="44"/>
      <c r="Q22" s="44"/>
      <c r="R22" s="44"/>
      <c r="S22" s="44"/>
      <c r="T22" s="39"/>
      <c r="U22" s="45"/>
      <c r="V22" s="92"/>
      <c r="Z22" s="1" t="s">
        <v>133</v>
      </c>
      <c r="AA22" s="6">
        <f>COUNTIF(C4:J118, "&gt; 40")</f>
        <v>0</v>
      </c>
      <c r="AB22" s="6">
        <f>COUNTIF(L4:S118, "&gt; 40")</f>
        <v>0</v>
      </c>
      <c r="AC22" s="6">
        <f>COUNTIF(U4:U118, "&gt; 40")</f>
        <v>0</v>
      </c>
    </row>
    <row r="23">
      <c r="B23" s="45"/>
      <c r="C23" s="44"/>
      <c r="D23" s="44"/>
      <c r="E23" s="44"/>
      <c r="F23" s="44"/>
      <c r="G23" s="44"/>
      <c r="H23" s="44"/>
      <c r="I23" s="44"/>
      <c r="J23" s="44"/>
      <c r="K23" s="39"/>
      <c r="L23" s="44"/>
      <c r="M23" s="44"/>
      <c r="N23" s="44"/>
      <c r="O23" s="44"/>
      <c r="P23" s="44"/>
      <c r="Q23" s="44"/>
      <c r="R23" s="44"/>
      <c r="S23" s="44"/>
      <c r="T23" s="39"/>
      <c r="U23" s="45"/>
      <c r="V23" s="92"/>
      <c r="Y23" s="50"/>
      <c r="Z23" s="97" t="s">
        <v>135</v>
      </c>
      <c r="AA23" s="98" t="str">
        <f t="shared" ref="AA23:AB23" si="5">AA22/SUM(AA29:AA36)</f>
        <v>#DIV/0!</v>
      </c>
      <c r="AB23" s="98" t="str">
        <f t="shared" si="5"/>
        <v>#DIV/0!</v>
      </c>
      <c r="AC23" s="98" t="str">
        <f>AC22/(AC27)</f>
        <v>#DIV/0!</v>
      </c>
    </row>
    <row r="24">
      <c r="B24" s="45"/>
      <c r="C24" s="44"/>
      <c r="D24" s="44"/>
      <c r="E24" s="44"/>
      <c r="F24" s="44"/>
      <c r="G24" s="44"/>
      <c r="H24" s="44"/>
      <c r="I24" s="44"/>
      <c r="J24" s="44"/>
      <c r="K24" s="39"/>
      <c r="L24" s="44"/>
      <c r="M24" s="44"/>
      <c r="N24" s="44"/>
      <c r="O24" s="44"/>
      <c r="P24" s="44"/>
      <c r="Q24" s="44"/>
      <c r="R24" s="44"/>
      <c r="S24" s="44"/>
      <c r="T24" s="39"/>
      <c r="U24" s="45"/>
      <c r="V24" s="92"/>
      <c r="Y24" s="50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39"/>
      <c r="L25" s="44"/>
      <c r="M25" s="44"/>
      <c r="N25" s="44"/>
      <c r="O25" s="44"/>
      <c r="P25" s="44"/>
      <c r="Q25" s="44"/>
      <c r="R25" s="44"/>
      <c r="S25" s="44"/>
      <c r="T25" s="39"/>
      <c r="U25" s="45"/>
      <c r="V25" s="92"/>
      <c r="Y25" s="50"/>
      <c r="Z25" s="6" t="s">
        <v>72</v>
      </c>
      <c r="AA25" s="6">
        <f>SUM(AA27:AA30)-40-30</f>
        <v>-70</v>
      </c>
      <c r="AB25" s="6">
        <f>SUM(AB27:AB30)-40</f>
        <v>-40</v>
      </c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39"/>
      <c r="L26" s="44"/>
      <c r="M26" s="44"/>
      <c r="N26" s="44"/>
      <c r="O26" s="44"/>
      <c r="P26" s="44"/>
      <c r="Q26" s="44"/>
      <c r="R26" s="44"/>
      <c r="S26" s="44"/>
      <c r="T26" s="39"/>
      <c r="U26" s="45"/>
      <c r="V26" s="92"/>
      <c r="AA26" s="21" t="s">
        <v>30</v>
      </c>
      <c r="AB26" s="21" t="s">
        <v>39</v>
      </c>
      <c r="AC26" s="21" t="s">
        <v>40</v>
      </c>
    </row>
    <row r="27">
      <c r="B27" s="44"/>
      <c r="C27" s="44"/>
      <c r="D27" s="44"/>
      <c r="E27" s="44"/>
      <c r="F27" s="44"/>
      <c r="G27" s="44"/>
      <c r="H27" s="44"/>
      <c r="I27" s="44"/>
      <c r="J27" s="44"/>
      <c r="K27" s="39"/>
      <c r="L27" s="44"/>
      <c r="M27" s="44"/>
      <c r="N27" s="44"/>
      <c r="O27" s="45"/>
      <c r="P27" s="44"/>
      <c r="Q27" s="44"/>
      <c r="R27" s="44"/>
      <c r="S27" s="44"/>
      <c r="T27" s="39"/>
      <c r="U27" s="92"/>
      <c r="Z27" s="6" t="s">
        <v>31</v>
      </c>
      <c r="AA27" s="6">
        <f>COUNT(C4:C148)</f>
        <v>0</v>
      </c>
      <c r="AB27" s="6">
        <f>COUNT(L4:L143)</f>
        <v>0</v>
      </c>
      <c r="AC27" s="6">
        <f>COUNT(U4:U57)</f>
        <v>0</v>
      </c>
    </row>
    <row r="28">
      <c r="B28" s="44"/>
      <c r="C28" s="44"/>
      <c r="D28" s="44"/>
      <c r="E28" s="44"/>
      <c r="F28" s="44"/>
      <c r="G28" s="44"/>
      <c r="H28" s="44"/>
      <c r="I28" s="44"/>
      <c r="J28" s="44"/>
      <c r="K28" s="39"/>
      <c r="L28" s="44"/>
      <c r="M28" s="44"/>
      <c r="N28" s="44"/>
      <c r="O28" s="45"/>
      <c r="P28" s="44"/>
      <c r="Q28" s="44"/>
      <c r="R28" s="44"/>
      <c r="S28" s="44"/>
      <c r="T28" s="39"/>
      <c r="Z28" s="6" t="s">
        <v>32</v>
      </c>
      <c r="AA28" s="6">
        <f>COUNT(D4:D144)</f>
        <v>0</v>
      </c>
      <c r="AB28" s="6">
        <f>COUNT(M4:M142)</f>
        <v>0</v>
      </c>
    </row>
    <row r="29">
      <c r="B29" s="45"/>
      <c r="C29" s="45"/>
      <c r="D29" s="44"/>
      <c r="E29" s="44"/>
      <c r="F29" s="44"/>
      <c r="G29" s="44"/>
      <c r="H29" s="44"/>
      <c r="I29" s="44"/>
      <c r="J29" s="44"/>
      <c r="K29" s="39"/>
      <c r="L29" s="44"/>
      <c r="M29" s="44"/>
      <c r="N29" s="44"/>
      <c r="O29" s="51"/>
      <c r="P29" s="44"/>
      <c r="Q29" s="44"/>
      <c r="R29" s="44"/>
      <c r="S29" s="44"/>
      <c r="T29" s="39"/>
      <c r="Z29" s="6" t="s">
        <v>33</v>
      </c>
      <c r="AA29" s="6">
        <f>COUNT(E4:E149)</f>
        <v>0</v>
      </c>
      <c r="AB29" s="6">
        <f>COUNT(N4:N149)</f>
        <v>0</v>
      </c>
    </row>
    <row r="30">
      <c r="B30" s="45"/>
      <c r="C30" s="45"/>
      <c r="D30" s="51"/>
      <c r="E30" s="44"/>
      <c r="F30" s="44"/>
      <c r="G30" s="44"/>
      <c r="H30" s="44"/>
      <c r="I30" s="44"/>
      <c r="J30" s="44"/>
      <c r="K30" s="39"/>
      <c r="L30" s="51"/>
      <c r="M30" s="44"/>
      <c r="N30" s="44"/>
      <c r="O30" s="45"/>
      <c r="P30" s="44"/>
      <c r="Q30" s="44"/>
      <c r="R30" s="44"/>
      <c r="S30" s="44"/>
      <c r="T30" s="39"/>
      <c r="Z30" s="6" t="s">
        <v>34</v>
      </c>
      <c r="AA30" s="6">
        <f>COUNT(F4:F147)</f>
        <v>0</v>
      </c>
      <c r="AB30" s="6">
        <f>COUNT(O4:O142)</f>
        <v>0</v>
      </c>
    </row>
    <row r="31">
      <c r="B31" s="45"/>
      <c r="C31" s="45"/>
      <c r="D31" s="51"/>
      <c r="E31" s="45"/>
      <c r="F31" s="44"/>
      <c r="G31" s="44"/>
      <c r="H31" s="44"/>
      <c r="I31" s="44"/>
      <c r="J31" s="44"/>
      <c r="K31" s="39"/>
      <c r="L31" s="45"/>
      <c r="M31" s="44"/>
      <c r="N31" s="45"/>
      <c r="O31" s="45"/>
      <c r="P31" s="44"/>
      <c r="Q31" s="44"/>
      <c r="R31" s="44"/>
      <c r="S31" s="44"/>
      <c r="T31" s="39"/>
      <c r="Z31" s="6" t="s">
        <v>35</v>
      </c>
    </row>
    <row r="32">
      <c r="B32" s="45"/>
      <c r="C32" s="45"/>
      <c r="D32" s="51"/>
      <c r="E32" s="45"/>
      <c r="F32" s="44"/>
      <c r="G32" s="44"/>
      <c r="H32" s="44"/>
      <c r="I32" s="44"/>
      <c r="J32" s="44"/>
      <c r="K32" s="39"/>
      <c r="L32" s="45"/>
      <c r="M32" s="45"/>
      <c r="N32" s="45"/>
      <c r="O32" s="45"/>
      <c r="P32" s="44"/>
      <c r="Q32" s="44"/>
      <c r="R32" s="44"/>
      <c r="S32" s="44"/>
      <c r="T32" s="39"/>
      <c r="Z32" s="56" t="s">
        <v>36</v>
      </c>
    </row>
    <row r="33">
      <c r="B33" s="51"/>
      <c r="C33" s="51"/>
      <c r="D33" s="44"/>
      <c r="E33" s="45"/>
      <c r="F33" s="44"/>
      <c r="G33" s="44"/>
      <c r="H33" s="44"/>
      <c r="I33" s="44"/>
      <c r="J33" s="44"/>
      <c r="K33" s="39"/>
      <c r="L33" s="45"/>
      <c r="M33" s="44"/>
      <c r="N33" s="45"/>
      <c r="O33" s="44"/>
      <c r="P33" s="44"/>
      <c r="Q33" s="44"/>
      <c r="R33" s="44"/>
      <c r="S33" s="44"/>
      <c r="T33" s="39"/>
      <c r="Z33" s="56" t="s">
        <v>37</v>
      </c>
    </row>
    <row r="34">
      <c r="B34" s="51"/>
      <c r="C34" s="51"/>
      <c r="D34" s="44"/>
      <c r="E34" s="45"/>
      <c r="F34" s="44"/>
      <c r="G34" s="44"/>
      <c r="H34" s="44"/>
      <c r="I34" s="44"/>
      <c r="J34" s="44"/>
      <c r="K34" s="39"/>
      <c r="L34" s="44"/>
      <c r="M34" s="44"/>
      <c r="N34" s="45"/>
      <c r="O34" s="44"/>
      <c r="P34" s="44"/>
      <c r="Q34" s="44"/>
      <c r="R34" s="44"/>
      <c r="S34" s="44"/>
      <c r="T34" s="39"/>
      <c r="Z34" s="56" t="s">
        <v>38</v>
      </c>
    </row>
    <row r="35">
      <c r="B35" s="51"/>
      <c r="C35" s="51"/>
      <c r="D35" s="44"/>
      <c r="E35" s="51"/>
      <c r="F35" s="44"/>
      <c r="G35" s="44"/>
      <c r="H35" s="44"/>
      <c r="I35" s="44"/>
      <c r="J35" s="44"/>
      <c r="K35" s="39"/>
      <c r="L35" s="44"/>
      <c r="M35" s="44"/>
      <c r="N35" s="45"/>
      <c r="O35" s="44"/>
      <c r="P35" s="44"/>
      <c r="Q35" s="44"/>
      <c r="R35" s="44"/>
      <c r="S35" s="44"/>
      <c r="T35" s="39"/>
      <c r="Z35" s="1" t="s">
        <v>134</v>
      </c>
      <c r="AA35" s="6">
        <f t="shared" ref="AA35:AC35" si="6">AVERAGE(AA27:AA34)</f>
        <v>0</v>
      </c>
      <c r="AB35" s="6">
        <f t="shared" si="6"/>
        <v>0</v>
      </c>
      <c r="AC35" s="6">
        <f t="shared" si="6"/>
        <v>0</v>
      </c>
    </row>
    <row r="36">
      <c r="B36" s="51"/>
      <c r="C36" s="51"/>
      <c r="D36" s="44"/>
      <c r="E36" s="51"/>
      <c r="F36" s="44"/>
      <c r="G36" s="44"/>
      <c r="H36" s="44"/>
      <c r="I36" s="44"/>
      <c r="J36" s="44"/>
      <c r="K36" s="39"/>
      <c r="L36" s="44"/>
      <c r="M36" s="44"/>
      <c r="N36" s="45"/>
      <c r="O36" s="44"/>
      <c r="P36" s="44"/>
      <c r="Q36" s="44"/>
      <c r="R36" s="44"/>
      <c r="S36" s="44"/>
      <c r="T36" s="39"/>
      <c r="Z36" s="88" t="s">
        <v>67</v>
      </c>
      <c r="AA36" s="88">
        <f t="shared" ref="AA36:AB36" si="7">STDEV(AA27:AA34)/SQRT(8)</f>
        <v>0</v>
      </c>
      <c r="AB36" s="88">
        <f t="shared" si="7"/>
        <v>0</v>
      </c>
      <c r="AC36" s="88" t="str">
        <f>STDEV(AC27:AC28)/SQRT(4)</f>
        <v>#DIV/0!</v>
      </c>
    </row>
    <row r="37">
      <c r="B37" s="44"/>
      <c r="C37" s="44"/>
      <c r="D37" s="44"/>
      <c r="E37" s="51"/>
      <c r="F37" s="44"/>
      <c r="G37" s="44"/>
      <c r="H37" s="44"/>
      <c r="I37" s="44"/>
      <c r="J37" s="44"/>
      <c r="K37" s="39"/>
      <c r="L37" s="44"/>
      <c r="M37" s="44"/>
      <c r="N37" s="45"/>
      <c r="O37" s="44"/>
      <c r="P37" s="44"/>
      <c r="Q37" s="44"/>
      <c r="R37" s="44"/>
      <c r="S37" s="44"/>
      <c r="T37" s="39"/>
      <c r="Y37" s="6" t="s">
        <v>73</v>
      </c>
    </row>
    <row r="38">
      <c r="B38" s="44"/>
      <c r="C38" s="44"/>
      <c r="D38" s="44"/>
      <c r="E38" s="44"/>
      <c r="F38" s="44"/>
      <c r="G38" s="44"/>
      <c r="H38" s="44"/>
      <c r="I38" s="44"/>
      <c r="J38" s="44"/>
      <c r="K38" s="39"/>
      <c r="L38" s="44"/>
      <c r="M38" s="44"/>
      <c r="N38" s="45"/>
      <c r="O38" s="44"/>
      <c r="P38" s="44"/>
      <c r="Q38" s="44"/>
      <c r="R38" s="44"/>
      <c r="S38" s="44"/>
      <c r="T38" s="39"/>
    </row>
    <row r="39">
      <c r="B39" s="44"/>
      <c r="C39" s="44"/>
      <c r="D39" s="44"/>
      <c r="E39" s="44"/>
      <c r="F39" s="45"/>
      <c r="G39" s="44"/>
      <c r="H39" s="44"/>
      <c r="I39" s="44"/>
      <c r="J39" s="44"/>
      <c r="K39" s="39"/>
      <c r="L39" s="44"/>
      <c r="M39" s="45"/>
      <c r="N39" s="45"/>
      <c r="O39" s="44"/>
      <c r="P39" s="44"/>
      <c r="Q39" s="44"/>
      <c r="R39" s="44"/>
      <c r="S39" s="44"/>
      <c r="T39" s="39"/>
      <c r="AA39" s="21" t="s">
        <v>30</v>
      </c>
      <c r="AB39" s="21" t="s">
        <v>39</v>
      </c>
      <c r="AC39" s="21" t="s">
        <v>40</v>
      </c>
    </row>
    <row r="40">
      <c r="B40" s="44"/>
      <c r="C40" s="44"/>
      <c r="D40" s="44"/>
      <c r="E40" s="44"/>
      <c r="F40" s="45"/>
      <c r="G40" s="44"/>
      <c r="H40" s="44"/>
      <c r="I40" s="44"/>
      <c r="J40" s="44"/>
      <c r="K40" s="39"/>
      <c r="L40" s="44"/>
      <c r="M40" s="45"/>
      <c r="N40" s="44"/>
      <c r="O40" s="44"/>
      <c r="P40" s="44"/>
      <c r="Q40" s="44"/>
      <c r="R40" s="44"/>
      <c r="S40" s="44"/>
      <c r="T40" s="39"/>
      <c r="Z40" s="6" t="s">
        <v>31</v>
      </c>
      <c r="AA40" s="6" t="str">
        <f>STDEV(C$4:C$148)</f>
        <v>#DIV/0!</v>
      </c>
      <c r="AB40" s="6" t="str">
        <f>STDEV(L$4:L$61)</f>
        <v>#DIV/0!</v>
      </c>
      <c r="AC40" s="6" t="str">
        <f>STDEV(U4:U307)</f>
        <v>#DIV/0!</v>
      </c>
    </row>
    <row r="41">
      <c r="B41" s="44"/>
      <c r="C41" s="44"/>
      <c r="D41" s="44"/>
      <c r="E41" s="44"/>
      <c r="F41" s="45"/>
      <c r="G41" s="44"/>
      <c r="H41" s="44"/>
      <c r="I41" s="44"/>
      <c r="J41" s="44"/>
      <c r="K41" s="39"/>
      <c r="L41" s="44"/>
      <c r="M41" s="45"/>
      <c r="N41" s="44"/>
      <c r="O41" s="44"/>
      <c r="P41" s="44"/>
      <c r="Q41" s="44"/>
      <c r="R41" s="44"/>
      <c r="S41" s="44"/>
      <c r="T41" s="39"/>
      <c r="Z41" s="6" t="s">
        <v>32</v>
      </c>
      <c r="AA41" s="6" t="str">
        <f>STDEV(D$4:D$144)</f>
        <v>#DIV/0!</v>
      </c>
      <c r="AB41" s="6" t="str">
        <f>STDEV(M$4:M$60)</f>
        <v>#DIV/0!</v>
      </c>
      <c r="AC41" s="6" t="str">
        <f>STDEV(V4:V152)</f>
        <v>#DIV/0!</v>
      </c>
    </row>
    <row r="42">
      <c r="B42" s="44"/>
      <c r="C42" s="44"/>
      <c r="D42" s="44"/>
      <c r="E42" s="44"/>
      <c r="F42" s="45"/>
      <c r="G42" s="44"/>
      <c r="H42" s="44"/>
      <c r="I42" s="44"/>
      <c r="J42" s="44"/>
      <c r="K42" s="39"/>
      <c r="L42" s="44"/>
      <c r="M42" s="45"/>
      <c r="N42" s="44"/>
      <c r="O42" s="45"/>
      <c r="P42" s="44"/>
      <c r="Q42" s="44"/>
      <c r="R42" s="44"/>
      <c r="S42" s="44"/>
      <c r="T42" s="39"/>
      <c r="Z42" s="6" t="s">
        <v>33</v>
      </c>
      <c r="AA42" s="6" t="str">
        <f>STDEV(E$4:E$149)</f>
        <v>#DIV/0!</v>
      </c>
      <c r="AB42" s="6" t="str">
        <f>STDEV(N$4:N$67)</f>
        <v>#DIV/0!</v>
      </c>
      <c r="AC42" s="6" t="str">
        <f t="shared" ref="AC42:AC44" si="8">STDEV(#REF!)</f>
        <v>#REF!</v>
      </c>
    </row>
    <row r="43">
      <c r="B43" s="45"/>
      <c r="C43" s="45"/>
      <c r="D43" s="44"/>
      <c r="E43" s="44"/>
      <c r="F43" s="45"/>
      <c r="G43" s="44"/>
      <c r="H43" s="44"/>
      <c r="I43" s="44"/>
      <c r="J43" s="44"/>
      <c r="K43" s="39"/>
      <c r="L43" s="44"/>
      <c r="M43" s="45"/>
      <c r="N43" s="44"/>
      <c r="O43" s="45"/>
      <c r="P43" s="44"/>
      <c r="Q43" s="44"/>
      <c r="R43" s="44"/>
      <c r="S43" s="44"/>
      <c r="T43" s="39"/>
      <c r="Z43" s="6" t="s">
        <v>34</v>
      </c>
      <c r="AA43" s="6" t="str">
        <f>STDEV(F$4:F$147)</f>
        <v>#DIV/0!</v>
      </c>
      <c r="AB43" s="6" t="str">
        <f>STDEV(O$4:O$60)</f>
        <v>#DIV/0!</v>
      </c>
      <c r="AC43" s="6" t="str">
        <f t="shared" si="8"/>
        <v>#REF!</v>
      </c>
    </row>
    <row r="44">
      <c r="B44" s="45"/>
      <c r="C44" s="45"/>
      <c r="D44" s="44"/>
      <c r="E44" s="44"/>
      <c r="F44" s="45"/>
      <c r="G44" s="44"/>
      <c r="H44" s="44"/>
      <c r="I44" s="44"/>
      <c r="J44" s="44"/>
      <c r="K44" s="39"/>
      <c r="L44" s="45"/>
      <c r="M44" s="45"/>
      <c r="N44" s="44"/>
      <c r="O44" s="45"/>
      <c r="P44" s="44"/>
      <c r="Q44" s="44"/>
      <c r="R44" s="44"/>
      <c r="S44" s="44"/>
      <c r="T44" s="39"/>
      <c r="Z44" s="6" t="s">
        <v>35</v>
      </c>
      <c r="AA44" s="6" t="str">
        <f>STDEV(G$4:G$149)</f>
        <v>#DIV/0!</v>
      </c>
      <c r="AB44" s="6" t="str">
        <f>STDEV(P$4:P$67)</f>
        <v>#DIV/0!</v>
      </c>
      <c r="AC44" s="6" t="str">
        <f t="shared" si="8"/>
        <v>#REF!</v>
      </c>
    </row>
    <row r="45">
      <c r="B45" s="45"/>
      <c r="C45" s="45"/>
      <c r="D45" s="44"/>
      <c r="E45" s="44"/>
      <c r="F45" s="45"/>
      <c r="G45" s="44"/>
      <c r="H45" s="44"/>
      <c r="I45" s="44"/>
      <c r="J45" s="44"/>
      <c r="K45" s="39"/>
      <c r="L45" s="45"/>
      <c r="M45" s="45"/>
      <c r="N45" s="45"/>
      <c r="O45" s="45"/>
      <c r="P45" s="45"/>
      <c r="Q45" s="45"/>
      <c r="R45" s="44"/>
      <c r="S45" s="44"/>
      <c r="T45" s="39"/>
      <c r="Z45" s="1" t="s">
        <v>36</v>
      </c>
      <c r="AA45" s="6" t="str">
        <f>STDEV(H$4:H149)</f>
        <v>#DIV/0!</v>
      </c>
      <c r="AB45" s="6" t="str">
        <f>STDEV(Q$4:Q$67)</f>
        <v>#DIV/0!</v>
      </c>
    </row>
    <row r="46">
      <c r="B46" s="45"/>
      <c r="C46" s="45"/>
      <c r="D46" s="44"/>
      <c r="E46" s="45"/>
      <c r="F46" s="45"/>
      <c r="G46" s="44"/>
      <c r="H46" s="44"/>
      <c r="I46" s="44"/>
      <c r="J46" s="44"/>
      <c r="K46" s="39"/>
      <c r="L46" s="45"/>
      <c r="M46" s="45"/>
      <c r="N46" s="45"/>
      <c r="O46" s="45"/>
      <c r="P46" s="45"/>
      <c r="Q46" s="45"/>
      <c r="R46" s="44"/>
      <c r="S46" s="44"/>
      <c r="T46" s="39"/>
      <c r="Z46" s="1" t="s">
        <v>37</v>
      </c>
      <c r="AA46" s="6" t="str">
        <f>STDEV(I$4:I150)</f>
        <v>#DIV/0!</v>
      </c>
      <c r="AB46" s="6" t="str">
        <f>STDEV(R$4:R$67)</f>
        <v>#DIV/0!</v>
      </c>
    </row>
    <row r="47">
      <c r="B47" s="45"/>
      <c r="C47" s="45"/>
      <c r="D47" s="44"/>
      <c r="E47" s="45"/>
      <c r="F47" s="45"/>
      <c r="G47" s="44"/>
      <c r="H47" s="44"/>
      <c r="I47" s="44"/>
      <c r="J47" s="44"/>
      <c r="K47" s="39"/>
      <c r="L47" s="45"/>
      <c r="M47" s="45"/>
      <c r="N47" s="45"/>
      <c r="O47" s="45"/>
      <c r="P47" s="45"/>
      <c r="Q47" s="45"/>
      <c r="R47" s="45"/>
      <c r="S47" s="45"/>
      <c r="T47" s="39"/>
      <c r="Y47" s="1"/>
      <c r="Z47" s="1" t="s">
        <v>38</v>
      </c>
      <c r="AA47" s="6" t="str">
        <f>STDEV(#REF!)</f>
        <v>#REF!</v>
      </c>
      <c r="AB47" s="6" t="str">
        <f>STDEV(S$4:S$67)</f>
        <v>#DIV/0!</v>
      </c>
    </row>
    <row r="48">
      <c r="B48" s="45"/>
      <c r="C48" s="45"/>
      <c r="D48" s="44"/>
      <c r="E48" s="45"/>
      <c r="F48" s="45"/>
      <c r="G48" s="44"/>
      <c r="H48" s="44"/>
      <c r="I48" s="45"/>
      <c r="J48" s="44"/>
      <c r="K48" s="39"/>
      <c r="L48" s="45"/>
      <c r="M48" s="45"/>
      <c r="N48" s="45"/>
      <c r="O48" s="45"/>
      <c r="P48" s="45"/>
      <c r="Q48" s="45"/>
      <c r="R48" s="45"/>
      <c r="S48" s="45"/>
      <c r="T48" s="39"/>
      <c r="Y48" s="1"/>
    </row>
    <row r="49">
      <c r="B49" s="45"/>
      <c r="C49" s="45"/>
      <c r="D49" s="45"/>
      <c r="E49" s="45"/>
      <c r="F49" s="45"/>
      <c r="G49" s="44"/>
      <c r="H49" s="45"/>
      <c r="I49" s="45"/>
      <c r="J49" s="44"/>
      <c r="K49" s="39"/>
      <c r="L49" s="45"/>
      <c r="M49" s="45"/>
      <c r="N49" s="45"/>
      <c r="O49" s="45"/>
      <c r="P49" s="45"/>
      <c r="Q49" s="45"/>
      <c r="R49" s="45"/>
      <c r="S49" s="45"/>
      <c r="T49" s="39"/>
      <c r="Y49" s="1"/>
    </row>
    <row r="50">
      <c r="B50" s="45"/>
      <c r="C50" s="45"/>
      <c r="D50" s="45"/>
      <c r="E50" s="45"/>
      <c r="F50" s="45"/>
      <c r="G50" s="45"/>
      <c r="H50" s="45"/>
      <c r="I50" s="45"/>
      <c r="J50" s="44"/>
      <c r="K50" s="39"/>
      <c r="L50" s="45"/>
      <c r="M50" s="45"/>
      <c r="N50" s="45"/>
      <c r="O50" s="45"/>
      <c r="P50" s="45"/>
      <c r="Q50" s="45"/>
      <c r="R50" s="45"/>
      <c r="S50" s="45"/>
      <c r="T50" s="39"/>
      <c r="Y50" s="1"/>
    </row>
    <row r="51">
      <c r="B51" s="45"/>
      <c r="C51" s="45"/>
      <c r="D51" s="45"/>
      <c r="E51" s="45"/>
      <c r="F51" s="45"/>
      <c r="G51" s="45"/>
      <c r="H51" s="45"/>
      <c r="I51" s="45"/>
      <c r="J51" s="44"/>
      <c r="K51" s="39"/>
      <c r="L51" s="45"/>
      <c r="M51" s="44"/>
      <c r="N51" s="45"/>
      <c r="O51" s="44"/>
      <c r="P51" s="45"/>
      <c r="Q51" s="45"/>
      <c r="R51" s="45"/>
      <c r="S51" s="45"/>
      <c r="T51" s="39"/>
      <c r="Y51" s="1"/>
    </row>
    <row r="52">
      <c r="B52" s="45"/>
      <c r="C52" s="45"/>
      <c r="D52" s="45"/>
      <c r="E52" s="45"/>
      <c r="F52" s="45"/>
      <c r="G52" s="45"/>
      <c r="H52" s="45"/>
      <c r="I52" s="45"/>
      <c r="J52" s="44"/>
      <c r="K52" s="39"/>
      <c r="L52" s="44"/>
      <c r="M52" s="44"/>
      <c r="N52" s="45"/>
      <c r="O52" s="44"/>
      <c r="P52" s="45"/>
      <c r="Q52" s="45"/>
      <c r="R52" s="45"/>
      <c r="S52" s="45"/>
      <c r="T52" s="39"/>
      <c r="Y52" s="1"/>
    </row>
    <row r="53">
      <c r="B53" s="45"/>
      <c r="C53" s="45"/>
      <c r="D53" s="44"/>
      <c r="E53" s="45"/>
      <c r="F53" s="45"/>
      <c r="G53" s="45"/>
      <c r="H53" s="45"/>
      <c r="I53" s="45"/>
      <c r="J53" s="44"/>
      <c r="K53" s="39"/>
      <c r="L53" s="44"/>
      <c r="M53" s="44"/>
      <c r="N53" s="45"/>
      <c r="O53" s="44"/>
      <c r="P53" s="45"/>
      <c r="Q53" s="45"/>
      <c r="R53" s="45"/>
      <c r="S53" s="45"/>
      <c r="T53" s="39"/>
      <c r="Y53" s="1"/>
    </row>
    <row r="54">
      <c r="B54" s="45"/>
      <c r="C54" s="45"/>
      <c r="D54" s="44"/>
      <c r="E54" s="45"/>
      <c r="F54" s="45"/>
      <c r="G54" s="45"/>
      <c r="H54" s="45"/>
      <c r="I54" s="45"/>
      <c r="J54" s="44"/>
      <c r="K54" s="39"/>
      <c r="L54" s="44"/>
      <c r="M54" s="44"/>
      <c r="N54" s="45"/>
      <c r="O54" s="44"/>
      <c r="P54" s="45"/>
      <c r="Q54" s="45"/>
      <c r="R54" s="45"/>
      <c r="S54" s="45"/>
      <c r="T54" s="39"/>
      <c r="Y54" s="1" t="s">
        <v>74</v>
      </c>
    </row>
    <row r="55">
      <c r="B55" s="45"/>
      <c r="C55" s="45"/>
      <c r="D55" s="44"/>
      <c r="E55" s="45"/>
      <c r="F55" s="45"/>
      <c r="G55" s="45"/>
      <c r="H55" s="45"/>
      <c r="I55" s="45"/>
      <c r="J55" s="44"/>
      <c r="K55" s="39"/>
      <c r="L55" s="44"/>
      <c r="M55" s="44"/>
      <c r="N55" s="45"/>
      <c r="O55" s="44"/>
      <c r="P55" s="45"/>
      <c r="Q55" s="45"/>
      <c r="R55" s="45"/>
      <c r="S55" s="45"/>
      <c r="T55" s="39"/>
      <c r="AA55" s="21" t="s">
        <v>30</v>
      </c>
      <c r="AB55" s="21" t="s">
        <v>39</v>
      </c>
      <c r="AC55" s="21" t="s">
        <v>40</v>
      </c>
    </row>
    <row r="56">
      <c r="B56" s="45"/>
      <c r="C56" s="45"/>
      <c r="D56" s="44"/>
      <c r="E56" s="45"/>
      <c r="F56" s="96"/>
      <c r="G56" s="45"/>
      <c r="H56" s="45"/>
      <c r="I56" s="45"/>
      <c r="J56" s="44"/>
      <c r="K56" s="39"/>
      <c r="L56" s="44"/>
      <c r="M56" s="44"/>
      <c r="N56" s="45"/>
      <c r="O56" s="44"/>
      <c r="P56" s="45"/>
      <c r="Q56" s="45"/>
      <c r="R56" s="45"/>
      <c r="S56" s="45"/>
      <c r="T56" s="39"/>
      <c r="Z56" s="6" t="s">
        <v>31</v>
      </c>
      <c r="AA56" s="49" t="str">
        <f t="shared" ref="AA56:AC56" si="9">(AA40/AA4)</f>
        <v>#DIV/0!</v>
      </c>
      <c r="AB56" s="49" t="str">
        <f t="shared" si="9"/>
        <v>#DIV/0!</v>
      </c>
      <c r="AC56" s="49" t="str">
        <f t="shared" si="9"/>
        <v>#DIV/0!</v>
      </c>
    </row>
    <row r="57">
      <c r="B57" s="44"/>
      <c r="C57" s="44"/>
      <c r="D57" s="44"/>
      <c r="E57" s="45"/>
      <c r="F57" s="96"/>
      <c r="G57" s="45"/>
      <c r="H57" s="45"/>
      <c r="I57" s="45"/>
      <c r="J57" s="45"/>
      <c r="K57" s="39"/>
      <c r="L57" s="44"/>
      <c r="M57" s="44"/>
      <c r="N57" s="45"/>
      <c r="O57" s="44"/>
      <c r="P57" s="45"/>
      <c r="Q57" s="45"/>
      <c r="R57" s="45"/>
      <c r="S57" s="45"/>
      <c r="T57" s="39"/>
      <c r="Z57" s="6" t="s">
        <v>32</v>
      </c>
      <c r="AA57" s="49" t="str">
        <f t="shared" ref="AA57:AC57" si="10">(AA41/AA5)</f>
        <v>#DIV/0!</v>
      </c>
      <c r="AB57" s="49" t="str">
        <f t="shared" si="10"/>
        <v>#DIV/0!</v>
      </c>
      <c r="AC57" s="49" t="str">
        <f t="shared" si="10"/>
        <v>#DIV/0!</v>
      </c>
    </row>
    <row r="58">
      <c r="B58" s="44"/>
      <c r="C58" s="44"/>
      <c r="D58" s="44"/>
      <c r="E58" s="44"/>
      <c r="F58" s="96"/>
      <c r="G58" s="44"/>
      <c r="H58" s="44"/>
      <c r="I58" s="44"/>
      <c r="J58" s="44"/>
      <c r="K58" s="39"/>
      <c r="L58" s="44"/>
      <c r="M58" s="44"/>
      <c r="N58" s="44"/>
      <c r="O58" s="44"/>
      <c r="P58" s="44"/>
      <c r="Q58" s="44"/>
      <c r="R58" s="44"/>
      <c r="S58" s="44"/>
      <c r="T58" s="39"/>
      <c r="Z58" s="6" t="s">
        <v>33</v>
      </c>
      <c r="AA58" s="49" t="str">
        <f t="shared" ref="AA58:AC58" si="11">(AA42/AA6)</f>
        <v>#DIV/0!</v>
      </c>
      <c r="AB58" s="49" t="str">
        <f t="shared" si="11"/>
        <v>#DIV/0!</v>
      </c>
      <c r="AC58" s="49" t="str">
        <f t="shared" si="11"/>
        <v>#REF!</v>
      </c>
    </row>
    <row r="59">
      <c r="B59" s="44"/>
      <c r="C59" s="44"/>
      <c r="D59" s="44"/>
      <c r="E59" s="44"/>
      <c r="F59" s="96"/>
      <c r="G59" s="44"/>
      <c r="H59" s="44"/>
      <c r="I59" s="44"/>
      <c r="J59" s="44"/>
      <c r="K59" s="39"/>
      <c r="L59" s="44"/>
      <c r="M59" s="44"/>
      <c r="N59" s="44"/>
      <c r="O59" s="44"/>
      <c r="P59" s="44"/>
      <c r="Q59" s="44"/>
      <c r="R59" s="44"/>
      <c r="S59" s="44"/>
      <c r="T59" s="39"/>
      <c r="Z59" s="6" t="s">
        <v>34</v>
      </c>
      <c r="AA59" s="49" t="str">
        <f t="shared" ref="AA59:AC59" si="12">(AA43/AA7)</f>
        <v>#DIV/0!</v>
      </c>
      <c r="AB59" s="49" t="str">
        <f t="shared" si="12"/>
        <v>#DIV/0!</v>
      </c>
      <c r="AC59" s="49" t="str">
        <f t="shared" si="12"/>
        <v>#REF!</v>
      </c>
    </row>
    <row r="60">
      <c r="B60" s="44"/>
      <c r="C60" s="44"/>
      <c r="D60" s="44"/>
      <c r="E60" s="44"/>
      <c r="F60" s="96"/>
      <c r="G60" s="44"/>
      <c r="H60" s="44"/>
      <c r="I60" s="44"/>
      <c r="J60" s="44"/>
      <c r="K60" s="39"/>
      <c r="L60" s="44"/>
      <c r="M60" s="44"/>
      <c r="N60" s="44"/>
      <c r="O60" s="44"/>
      <c r="P60" s="44"/>
      <c r="Q60" s="44"/>
      <c r="R60" s="44"/>
      <c r="S60" s="44"/>
      <c r="T60" s="39"/>
      <c r="Z60" s="6" t="s">
        <v>35</v>
      </c>
      <c r="AA60" s="49" t="str">
        <f t="shared" ref="AA60:AC60" si="13">(AA44/AA8)</f>
        <v>#DIV/0!</v>
      </c>
      <c r="AB60" s="49" t="str">
        <f t="shared" si="13"/>
        <v>#DIV/0!</v>
      </c>
      <c r="AC60" s="49" t="str">
        <f t="shared" si="13"/>
        <v>#REF!</v>
      </c>
    </row>
    <row r="61">
      <c r="B61" s="44"/>
      <c r="C61" s="44"/>
      <c r="D61" s="44"/>
      <c r="E61" s="44"/>
      <c r="F61" s="96"/>
      <c r="G61" s="44"/>
      <c r="H61" s="44"/>
      <c r="I61" s="44"/>
      <c r="J61" s="44"/>
      <c r="K61" s="39"/>
      <c r="L61" s="44"/>
      <c r="M61" s="44"/>
      <c r="N61" s="44"/>
      <c r="O61" s="44"/>
      <c r="P61" s="44"/>
      <c r="Q61" s="44"/>
      <c r="R61" s="44"/>
      <c r="S61" s="44"/>
      <c r="T61" s="39"/>
      <c r="Z61" s="1" t="s">
        <v>36</v>
      </c>
      <c r="AA61" s="49" t="str">
        <f t="shared" ref="AA61:AB61" si="14">(AA45/AA9)</f>
        <v>#DIV/0!</v>
      </c>
      <c r="AB61" s="49" t="str">
        <f t="shared" si="14"/>
        <v>#DIV/0!</v>
      </c>
    </row>
    <row r="62">
      <c r="B62" s="44"/>
      <c r="C62" s="44"/>
      <c r="D62" s="44"/>
      <c r="E62" s="44"/>
      <c r="F62" s="96"/>
      <c r="G62" s="44"/>
      <c r="H62" s="44"/>
      <c r="I62" s="44"/>
      <c r="J62" s="44"/>
      <c r="K62" s="39"/>
      <c r="L62" s="44"/>
      <c r="M62" s="44"/>
      <c r="N62" s="44"/>
      <c r="O62" s="44"/>
      <c r="P62" s="44"/>
      <c r="Q62" s="44"/>
      <c r="R62" s="44"/>
      <c r="S62" s="44"/>
      <c r="T62" s="39"/>
      <c r="Z62" s="1" t="s">
        <v>37</v>
      </c>
      <c r="AA62" s="49" t="str">
        <f t="shared" ref="AA62:AB62" si="15">(AA46/AA10)</f>
        <v>#DIV/0!</v>
      </c>
      <c r="AB62" s="49" t="str">
        <f t="shared" si="15"/>
        <v>#DIV/0!</v>
      </c>
    </row>
    <row r="63">
      <c r="B63" s="44"/>
      <c r="C63" s="44"/>
      <c r="D63" s="44"/>
      <c r="E63" s="44"/>
      <c r="F63" s="96"/>
      <c r="G63" s="44"/>
      <c r="H63" s="44"/>
      <c r="I63" s="44"/>
      <c r="J63" s="44"/>
      <c r="K63" s="39"/>
      <c r="L63" s="44"/>
      <c r="M63" s="44"/>
      <c r="N63" s="44"/>
      <c r="O63" s="44"/>
      <c r="P63" s="44"/>
      <c r="Q63" s="44"/>
      <c r="R63" s="44"/>
      <c r="S63" s="44"/>
      <c r="T63" s="39"/>
      <c r="Z63" s="1" t="s">
        <v>38</v>
      </c>
      <c r="AA63" s="49" t="str">
        <f t="shared" ref="AA63:AB63" si="16">(AA47/AA11)</f>
        <v>#REF!</v>
      </c>
      <c r="AB63" s="49" t="str">
        <f t="shared" si="16"/>
        <v>#DIV/0!</v>
      </c>
    </row>
    <row r="64">
      <c r="B64" s="44"/>
      <c r="C64" s="44"/>
      <c r="D64" s="44"/>
      <c r="E64" s="44"/>
      <c r="F64" s="96"/>
      <c r="G64" s="44"/>
      <c r="H64" s="44"/>
      <c r="I64" s="44"/>
      <c r="J64" s="44"/>
      <c r="K64" s="39"/>
      <c r="L64" s="44"/>
      <c r="M64" s="44"/>
      <c r="N64" s="44"/>
      <c r="O64" s="44"/>
      <c r="P64" s="44"/>
      <c r="Q64" s="44"/>
      <c r="R64" s="44"/>
      <c r="S64" s="44"/>
      <c r="T64" s="39"/>
    </row>
    <row r="65">
      <c r="B65" s="44"/>
      <c r="C65" s="44"/>
      <c r="D65" s="44"/>
      <c r="E65" s="44"/>
      <c r="F65" s="96"/>
      <c r="G65" s="44"/>
      <c r="H65" s="44"/>
      <c r="I65" s="44"/>
      <c r="J65" s="44"/>
      <c r="K65" s="39"/>
      <c r="L65" s="44"/>
      <c r="M65" s="44"/>
      <c r="N65" s="44"/>
      <c r="O65" s="44"/>
      <c r="P65" s="44"/>
      <c r="Q65" s="44"/>
      <c r="R65" s="44"/>
      <c r="S65" s="44"/>
      <c r="T65" s="39"/>
    </row>
    <row r="66">
      <c r="B66" s="44"/>
      <c r="C66" s="44"/>
      <c r="D66" s="44"/>
      <c r="E66" s="44"/>
      <c r="F66" s="96"/>
      <c r="G66" s="44"/>
      <c r="H66" s="44"/>
      <c r="I66" s="44"/>
      <c r="J66" s="44"/>
      <c r="K66" s="39"/>
      <c r="L66" s="44"/>
      <c r="M66" s="44"/>
      <c r="N66" s="44"/>
      <c r="O66" s="44"/>
      <c r="P66" s="44"/>
      <c r="Q66" s="44"/>
      <c r="R66" s="44"/>
      <c r="S66" s="44"/>
      <c r="T66" s="39"/>
    </row>
    <row r="67">
      <c r="B67" s="44"/>
      <c r="C67" s="44"/>
      <c r="D67" s="44"/>
      <c r="E67" s="44"/>
      <c r="F67" s="96"/>
      <c r="G67" s="44"/>
      <c r="H67" s="44"/>
      <c r="I67" s="44"/>
      <c r="J67" s="44"/>
      <c r="K67" s="39"/>
      <c r="L67" s="44"/>
      <c r="M67" s="44"/>
      <c r="N67" s="44"/>
      <c r="O67" s="44"/>
      <c r="P67" s="44"/>
      <c r="Q67" s="44"/>
      <c r="R67" s="44"/>
      <c r="S67" s="44"/>
      <c r="T67" s="39"/>
    </row>
    <row r="68">
      <c r="B68" s="44"/>
      <c r="C68" s="44"/>
      <c r="D68" s="44"/>
      <c r="E68" s="44"/>
      <c r="F68" s="96"/>
      <c r="G68" s="44"/>
      <c r="H68" s="44"/>
      <c r="I68" s="44"/>
      <c r="J68" s="44"/>
      <c r="K68" s="39"/>
      <c r="L68" s="44"/>
      <c r="M68" s="44"/>
      <c r="N68" s="44"/>
      <c r="O68" s="44"/>
      <c r="P68" s="44"/>
      <c r="Q68" s="44"/>
      <c r="R68" s="44"/>
      <c r="S68" s="44"/>
      <c r="T68" s="39"/>
    </row>
    <row r="69">
      <c r="B69" s="44"/>
      <c r="C69" s="44"/>
      <c r="D69" s="44"/>
      <c r="E69" s="44"/>
      <c r="F69" s="96"/>
      <c r="G69" s="44"/>
      <c r="H69" s="44"/>
      <c r="I69" s="44"/>
      <c r="J69" s="44"/>
      <c r="K69" s="39"/>
      <c r="L69" s="44"/>
      <c r="M69" s="44"/>
      <c r="N69" s="44"/>
      <c r="O69" s="44"/>
      <c r="P69" s="44"/>
      <c r="Q69" s="44"/>
      <c r="R69" s="44"/>
      <c r="S69" s="44"/>
      <c r="T69" s="39"/>
    </row>
    <row r="70">
      <c r="B70" s="44"/>
      <c r="C70" s="44"/>
      <c r="D70" s="44"/>
      <c r="E70" s="44"/>
      <c r="F70" s="96"/>
      <c r="G70" s="44"/>
      <c r="H70" s="44"/>
      <c r="I70" s="44"/>
      <c r="J70" s="44"/>
      <c r="K70" s="39"/>
      <c r="L70" s="44"/>
      <c r="M70" s="44"/>
      <c r="N70" s="44"/>
      <c r="O70" s="44"/>
      <c r="P70" s="44"/>
      <c r="Q70" s="44"/>
      <c r="R70" s="44"/>
      <c r="S70" s="44"/>
      <c r="T70" s="39"/>
    </row>
    <row r="71">
      <c r="B71" s="44"/>
      <c r="C71" s="44"/>
      <c r="D71" s="44"/>
      <c r="E71" s="44"/>
      <c r="F71" s="96"/>
      <c r="G71" s="44"/>
      <c r="H71" s="44"/>
      <c r="I71" s="44"/>
      <c r="J71" s="44"/>
      <c r="K71" s="39"/>
      <c r="L71" s="44"/>
      <c r="M71" s="44"/>
      <c r="N71" s="44"/>
      <c r="O71" s="44"/>
      <c r="P71" s="44"/>
      <c r="Q71" s="44"/>
      <c r="R71" s="44"/>
      <c r="S71" s="44"/>
      <c r="T71" s="39"/>
    </row>
    <row r="72">
      <c r="B72" s="44"/>
      <c r="C72" s="44"/>
      <c r="D72" s="44"/>
      <c r="E72" s="44"/>
      <c r="F72" s="96"/>
      <c r="G72" s="44"/>
      <c r="H72" s="44"/>
      <c r="I72" s="44"/>
      <c r="J72" s="44"/>
      <c r="K72" s="39"/>
      <c r="L72" s="44"/>
      <c r="M72" s="44"/>
      <c r="N72" s="44"/>
      <c r="O72" s="44"/>
      <c r="P72" s="44"/>
      <c r="Q72" s="44"/>
      <c r="R72" s="44"/>
      <c r="S72" s="44"/>
      <c r="T72" s="39"/>
    </row>
    <row r="73">
      <c r="B73" s="44"/>
      <c r="C73" s="44"/>
      <c r="D73" s="44"/>
      <c r="E73" s="44"/>
      <c r="F73" s="96"/>
      <c r="G73" s="44"/>
      <c r="H73" s="44"/>
      <c r="I73" s="44"/>
      <c r="J73" s="44"/>
      <c r="K73" s="39"/>
      <c r="L73" s="44"/>
      <c r="M73" s="44"/>
      <c r="N73" s="44"/>
      <c r="O73" s="44"/>
      <c r="P73" s="44"/>
      <c r="Q73" s="44"/>
      <c r="R73" s="44"/>
      <c r="S73" s="44"/>
      <c r="T73" s="39"/>
    </row>
    <row r="74">
      <c r="B74" s="44"/>
      <c r="C74" s="44"/>
      <c r="D74" s="44"/>
      <c r="E74" s="44"/>
      <c r="F74" s="96"/>
      <c r="G74" s="44"/>
      <c r="H74" s="44"/>
      <c r="I74" s="44"/>
      <c r="J74" s="44"/>
      <c r="K74" s="39"/>
      <c r="L74" s="44"/>
      <c r="M74" s="44"/>
      <c r="N74" s="44"/>
      <c r="O74" s="44"/>
      <c r="P74" s="44"/>
      <c r="Q74" s="44"/>
      <c r="R74" s="44"/>
      <c r="S74" s="44"/>
      <c r="T74" s="39"/>
    </row>
    <row r="75">
      <c r="B75" s="44"/>
      <c r="C75" s="44"/>
      <c r="D75" s="44"/>
      <c r="E75" s="44"/>
      <c r="F75" s="96"/>
      <c r="G75" s="44"/>
      <c r="H75" s="44"/>
      <c r="I75" s="44"/>
      <c r="J75" s="44"/>
      <c r="K75" s="39"/>
      <c r="L75" s="44"/>
      <c r="M75" s="44"/>
      <c r="N75" s="44"/>
      <c r="O75" s="44"/>
      <c r="P75" s="44"/>
      <c r="Q75" s="44"/>
      <c r="R75" s="44"/>
      <c r="S75" s="44"/>
      <c r="T75" s="39"/>
    </row>
    <row r="76">
      <c r="B76" s="44"/>
      <c r="C76" s="44"/>
      <c r="D76" s="44"/>
      <c r="E76" s="44"/>
      <c r="F76" s="96"/>
      <c r="G76" s="44"/>
      <c r="H76" s="44"/>
      <c r="I76" s="44"/>
      <c r="J76" s="44"/>
      <c r="K76" s="39"/>
      <c r="L76" s="44"/>
      <c r="M76" s="44"/>
      <c r="N76" s="44"/>
      <c r="O76" s="44"/>
      <c r="P76" s="44"/>
      <c r="Q76" s="44"/>
      <c r="R76" s="44"/>
      <c r="S76" s="44"/>
      <c r="T76" s="39"/>
    </row>
    <row r="77">
      <c r="B77" s="44"/>
      <c r="C77" s="44"/>
      <c r="D77" s="44"/>
      <c r="E77" s="44"/>
      <c r="F77" s="96"/>
      <c r="G77" s="44"/>
      <c r="H77" s="44"/>
      <c r="I77" s="44"/>
      <c r="J77" s="44"/>
      <c r="K77" s="39"/>
      <c r="L77" s="44"/>
      <c r="M77" s="44"/>
      <c r="N77" s="44"/>
      <c r="O77" s="44"/>
      <c r="P77" s="44"/>
      <c r="Q77" s="44"/>
      <c r="R77" s="44"/>
      <c r="S77" s="44"/>
      <c r="T77" s="39"/>
    </row>
    <row r="78">
      <c r="B78" s="44"/>
      <c r="C78" s="44"/>
      <c r="D78" s="44"/>
      <c r="E78" s="44"/>
      <c r="F78" s="96"/>
      <c r="G78" s="44"/>
      <c r="H78" s="44"/>
      <c r="I78" s="44"/>
      <c r="J78" s="44"/>
      <c r="K78" s="39"/>
      <c r="L78" s="44"/>
      <c r="M78" s="44"/>
      <c r="N78" s="44"/>
      <c r="O78" s="44"/>
      <c r="P78" s="44"/>
      <c r="Q78" s="44"/>
      <c r="R78" s="44"/>
      <c r="S78" s="44"/>
      <c r="T78" s="39"/>
    </row>
    <row r="79">
      <c r="B79" s="44"/>
      <c r="C79" s="44"/>
      <c r="D79" s="44"/>
      <c r="E79" s="44"/>
      <c r="F79" s="96"/>
      <c r="G79" s="44"/>
      <c r="H79" s="44"/>
      <c r="I79" s="44"/>
      <c r="J79" s="44"/>
      <c r="K79" s="39"/>
      <c r="L79" s="44"/>
      <c r="M79" s="44"/>
      <c r="N79" s="44"/>
      <c r="O79" s="44"/>
      <c r="P79" s="44"/>
      <c r="Q79" s="44"/>
      <c r="R79" s="45"/>
      <c r="S79" s="44"/>
      <c r="T79" s="39"/>
    </row>
    <row r="80">
      <c r="B80" s="44"/>
      <c r="C80" s="44"/>
      <c r="D80" s="44"/>
      <c r="E80" s="44"/>
      <c r="F80" s="96"/>
      <c r="G80" s="44"/>
      <c r="H80" s="44"/>
      <c r="I80" s="44"/>
      <c r="J80" s="44"/>
      <c r="K80" s="39"/>
      <c r="L80" s="44"/>
      <c r="M80" s="44"/>
      <c r="N80" s="44"/>
      <c r="O80" s="44"/>
      <c r="P80" s="44"/>
      <c r="Q80" s="44"/>
      <c r="R80" s="45"/>
      <c r="S80" s="44"/>
      <c r="T80" s="39"/>
    </row>
    <row r="81">
      <c r="B81" s="44"/>
      <c r="C81" s="44"/>
      <c r="D81" s="44"/>
      <c r="E81" s="44"/>
      <c r="F81" s="96"/>
      <c r="G81" s="44"/>
      <c r="H81" s="44"/>
      <c r="I81" s="44"/>
      <c r="J81" s="44"/>
      <c r="K81" s="39"/>
      <c r="L81" s="44"/>
      <c r="M81" s="44"/>
      <c r="N81" s="44"/>
      <c r="O81" s="44"/>
      <c r="P81" s="44"/>
      <c r="Q81" s="44"/>
      <c r="R81" s="45"/>
      <c r="S81" s="44"/>
      <c r="T81" s="39"/>
    </row>
    <row r="82">
      <c r="B82" s="44"/>
      <c r="C82" s="44"/>
      <c r="D82" s="44"/>
      <c r="E82" s="44"/>
      <c r="F82" s="96"/>
      <c r="G82" s="44"/>
      <c r="H82" s="44"/>
      <c r="I82" s="44"/>
      <c r="J82" s="44"/>
      <c r="K82" s="39"/>
      <c r="L82" s="44"/>
      <c r="M82" s="44"/>
      <c r="N82" s="44"/>
      <c r="O82" s="44"/>
      <c r="P82" s="44"/>
      <c r="Q82" s="44"/>
      <c r="R82" s="45"/>
      <c r="S82" s="44"/>
      <c r="T82" s="39"/>
    </row>
    <row r="83">
      <c r="B83" s="44"/>
      <c r="C83" s="44"/>
      <c r="D83" s="44"/>
      <c r="E83" s="44"/>
      <c r="F83" s="96"/>
      <c r="G83" s="44"/>
      <c r="H83" s="44"/>
      <c r="I83" s="44"/>
      <c r="J83" s="44"/>
      <c r="K83" s="39"/>
      <c r="L83" s="44"/>
      <c r="M83" s="45"/>
      <c r="N83" s="44"/>
      <c r="O83" s="44"/>
      <c r="P83" s="44"/>
      <c r="Q83" s="44"/>
      <c r="R83" s="45"/>
      <c r="S83" s="44"/>
      <c r="T83" s="39"/>
    </row>
    <row r="84">
      <c r="B84" s="44"/>
      <c r="C84" s="44"/>
      <c r="D84" s="44"/>
      <c r="E84" s="44"/>
      <c r="F84" s="96"/>
      <c r="G84" s="44"/>
      <c r="H84" s="44"/>
      <c r="I84" s="44"/>
      <c r="J84" s="44"/>
      <c r="K84" s="39"/>
      <c r="L84" s="44"/>
      <c r="M84" s="45"/>
      <c r="N84" s="44"/>
      <c r="O84" s="45"/>
      <c r="P84" s="44"/>
      <c r="Q84" s="44"/>
      <c r="R84" s="45"/>
      <c r="S84" s="44"/>
      <c r="T84" s="39"/>
    </row>
    <row r="85">
      <c r="B85" s="44"/>
      <c r="C85" s="44"/>
      <c r="D85" s="44"/>
      <c r="E85" s="44"/>
      <c r="F85" s="96"/>
      <c r="G85" s="44"/>
      <c r="H85" s="44"/>
      <c r="I85" s="44"/>
      <c r="J85" s="44"/>
      <c r="K85" s="39"/>
      <c r="L85" s="45"/>
      <c r="M85" s="45"/>
      <c r="N85" s="44"/>
      <c r="O85" s="45"/>
      <c r="P85" s="44"/>
      <c r="Q85" s="45"/>
      <c r="R85" s="45"/>
      <c r="S85" s="44"/>
      <c r="T85" s="39"/>
    </row>
    <row r="86">
      <c r="B86" s="44"/>
      <c r="C86" s="44"/>
      <c r="D86" s="44"/>
      <c r="E86" s="44"/>
      <c r="F86" s="96"/>
      <c r="G86" s="44"/>
      <c r="H86" s="44"/>
      <c r="I86" s="44"/>
      <c r="J86" s="44"/>
      <c r="K86" s="39"/>
      <c r="L86" s="45"/>
      <c r="M86" s="45"/>
      <c r="N86" s="44"/>
      <c r="O86" s="45"/>
      <c r="P86" s="44"/>
      <c r="Q86" s="45"/>
      <c r="R86" s="45"/>
      <c r="S86" s="45"/>
      <c r="T86" s="39"/>
    </row>
    <row r="87">
      <c r="B87" s="44"/>
      <c r="C87" s="44"/>
      <c r="D87" s="44"/>
      <c r="E87" s="44"/>
      <c r="F87" s="96"/>
      <c r="G87" s="44"/>
      <c r="H87" s="44"/>
      <c r="I87" s="44"/>
      <c r="J87" s="44"/>
      <c r="K87" s="39"/>
      <c r="L87" s="45"/>
      <c r="M87" s="45"/>
      <c r="N87" s="45"/>
      <c r="O87" s="45"/>
      <c r="P87" s="44"/>
      <c r="Q87" s="45"/>
      <c r="R87" s="45"/>
      <c r="S87" s="45"/>
      <c r="T87" s="39"/>
    </row>
    <row r="88">
      <c r="B88" s="44"/>
      <c r="C88" s="44"/>
      <c r="D88" s="44"/>
      <c r="E88" s="44"/>
      <c r="F88" s="96"/>
      <c r="G88" s="44"/>
      <c r="H88" s="44"/>
      <c r="I88" s="44"/>
      <c r="J88" s="44"/>
      <c r="K88" s="39"/>
      <c r="L88" s="45"/>
      <c r="M88" s="45"/>
      <c r="N88" s="45"/>
      <c r="O88" s="45"/>
      <c r="P88" s="44"/>
      <c r="Q88" s="45"/>
      <c r="R88" s="45"/>
      <c r="S88" s="45"/>
      <c r="T88" s="39"/>
    </row>
    <row r="89">
      <c r="B89" s="44"/>
      <c r="C89" s="44"/>
      <c r="D89" s="44"/>
      <c r="E89" s="44"/>
      <c r="F89" s="96"/>
      <c r="G89" s="44"/>
      <c r="H89" s="44"/>
      <c r="I89" s="44"/>
      <c r="J89" s="44"/>
      <c r="K89" s="39"/>
      <c r="L89" s="45"/>
      <c r="M89" s="51"/>
      <c r="N89" s="45"/>
      <c r="O89" s="45"/>
      <c r="P89" s="44"/>
      <c r="Q89" s="45"/>
      <c r="R89" s="45"/>
      <c r="S89" s="45"/>
      <c r="T89" s="39"/>
    </row>
    <row r="90">
      <c r="B90" s="44"/>
      <c r="C90" s="44"/>
      <c r="D90" s="44"/>
      <c r="E90" s="44"/>
      <c r="F90" s="96"/>
      <c r="G90" s="44"/>
      <c r="H90" s="44"/>
      <c r="I90" s="44"/>
      <c r="J90" s="44"/>
      <c r="K90" s="39"/>
      <c r="L90" s="45"/>
      <c r="M90" s="51"/>
      <c r="N90" s="45"/>
      <c r="O90" s="45"/>
      <c r="P90" s="44"/>
      <c r="Q90" s="45"/>
      <c r="R90" s="45"/>
      <c r="S90" s="45"/>
      <c r="T90" s="39"/>
    </row>
    <row r="91">
      <c r="B91" s="44"/>
      <c r="C91" s="44"/>
      <c r="D91" s="44"/>
      <c r="E91" s="44"/>
      <c r="F91" s="96"/>
      <c r="G91" s="44"/>
      <c r="H91" s="44"/>
      <c r="I91" s="44"/>
      <c r="J91" s="44"/>
      <c r="K91" s="39"/>
      <c r="L91" s="45"/>
      <c r="M91" s="51"/>
      <c r="N91" s="45"/>
      <c r="O91" s="45"/>
      <c r="P91" s="44"/>
      <c r="Q91" s="45"/>
      <c r="R91" s="45"/>
      <c r="S91" s="45"/>
      <c r="T91" s="39"/>
    </row>
    <row r="92">
      <c r="B92" s="44"/>
      <c r="C92" s="44"/>
      <c r="D92" s="44"/>
      <c r="E92" s="44"/>
      <c r="F92" s="96"/>
      <c r="G92" s="44"/>
      <c r="H92" s="44"/>
      <c r="I92" s="44"/>
      <c r="J92" s="44"/>
      <c r="K92" s="39"/>
      <c r="L92" s="45"/>
      <c r="M92" s="51"/>
      <c r="N92" s="45"/>
      <c r="O92" s="45"/>
      <c r="P92" s="44"/>
      <c r="Q92" s="45"/>
      <c r="R92" s="45"/>
      <c r="S92" s="45"/>
      <c r="T92" s="39"/>
    </row>
    <row r="93">
      <c r="B93" s="44"/>
      <c r="C93" s="44"/>
      <c r="D93" s="44"/>
      <c r="E93" s="44"/>
      <c r="F93" s="96"/>
      <c r="G93" s="44"/>
      <c r="H93" s="44"/>
      <c r="I93" s="44"/>
      <c r="J93" s="44"/>
      <c r="K93" s="39"/>
      <c r="L93" s="45"/>
      <c r="M93" s="51"/>
      <c r="N93" s="51"/>
      <c r="O93" s="45"/>
      <c r="P93" s="44"/>
      <c r="Q93" s="45"/>
      <c r="R93" s="45"/>
      <c r="S93" s="45"/>
      <c r="T93" s="39"/>
    </row>
    <row r="94">
      <c r="B94" s="44"/>
      <c r="C94" s="44"/>
      <c r="D94" s="44"/>
      <c r="E94" s="44"/>
      <c r="F94" s="96"/>
      <c r="G94" s="44"/>
      <c r="H94" s="44"/>
      <c r="I94" s="44"/>
      <c r="J94" s="44"/>
      <c r="K94" s="39"/>
      <c r="L94" s="45"/>
      <c r="M94" s="51"/>
      <c r="N94" s="51"/>
      <c r="O94" s="45"/>
      <c r="P94" s="44"/>
      <c r="Q94" s="45"/>
      <c r="R94" s="51"/>
      <c r="S94" s="45"/>
      <c r="T94" s="39"/>
    </row>
    <row r="95">
      <c r="B95" s="44"/>
      <c r="C95" s="44"/>
      <c r="D95" s="44"/>
      <c r="E95" s="44"/>
      <c r="F95" s="96"/>
      <c r="G95" s="44"/>
      <c r="H95" s="44"/>
      <c r="I95" s="44"/>
      <c r="J95" s="44"/>
      <c r="K95" s="39"/>
      <c r="L95" s="45"/>
      <c r="M95" s="51"/>
      <c r="N95" s="51"/>
      <c r="O95" s="45"/>
      <c r="P95" s="44"/>
      <c r="Q95" s="51"/>
      <c r="R95" s="51"/>
      <c r="S95" s="45"/>
      <c r="T95" s="39"/>
    </row>
    <row r="96">
      <c r="B96" s="44"/>
      <c r="C96" s="44"/>
      <c r="D96" s="44"/>
      <c r="E96" s="44"/>
      <c r="F96" s="96"/>
      <c r="G96" s="44"/>
      <c r="H96" s="44"/>
      <c r="I96" s="44"/>
      <c r="J96" s="44"/>
      <c r="K96" s="39"/>
      <c r="L96" s="45"/>
      <c r="M96" s="51"/>
      <c r="N96" s="51"/>
      <c r="O96" s="45"/>
      <c r="P96" s="44"/>
      <c r="Q96" s="51"/>
      <c r="R96" s="51"/>
      <c r="S96" s="45"/>
      <c r="T96" s="39"/>
    </row>
    <row r="97">
      <c r="B97" s="44"/>
      <c r="C97" s="44"/>
      <c r="D97" s="44"/>
      <c r="E97" s="44"/>
      <c r="F97" s="96"/>
      <c r="G97" s="44"/>
      <c r="H97" s="44"/>
      <c r="I97" s="45"/>
      <c r="J97" s="44"/>
      <c r="K97" s="39"/>
      <c r="L97" s="45"/>
      <c r="M97" s="51"/>
      <c r="N97" s="51"/>
      <c r="O97" s="45"/>
      <c r="P97" s="44"/>
      <c r="Q97" s="51"/>
      <c r="R97" s="51"/>
      <c r="S97" s="44"/>
      <c r="T97" s="39"/>
    </row>
    <row r="98">
      <c r="B98" s="44"/>
      <c r="C98" s="44"/>
      <c r="D98" s="45"/>
      <c r="E98" s="44"/>
      <c r="F98" s="96"/>
      <c r="G98" s="44"/>
      <c r="H98" s="44"/>
      <c r="I98" s="45"/>
      <c r="J98" s="44"/>
      <c r="K98" s="39"/>
      <c r="L98" s="45"/>
      <c r="M98" s="51"/>
      <c r="N98" s="51"/>
      <c r="O98" s="51"/>
      <c r="P98" s="44"/>
      <c r="Q98" s="51"/>
      <c r="R98" s="51"/>
      <c r="S98" s="44"/>
      <c r="T98" s="39"/>
    </row>
    <row r="99">
      <c r="B99" s="44"/>
      <c r="C99" s="44"/>
      <c r="D99" s="45"/>
      <c r="E99" s="45"/>
      <c r="F99" s="96"/>
      <c r="G99" s="44"/>
      <c r="H99" s="44"/>
      <c r="I99" s="45"/>
      <c r="J99" s="44"/>
      <c r="K99" s="39"/>
      <c r="L99" s="45"/>
      <c r="M99" s="51"/>
      <c r="N99" s="51"/>
      <c r="O99" s="51"/>
      <c r="P99" s="44"/>
      <c r="Q99" s="51"/>
      <c r="R99" s="51"/>
      <c r="S99" s="44"/>
      <c r="T99" s="39"/>
    </row>
    <row r="100">
      <c r="B100" s="44"/>
      <c r="C100" s="44"/>
      <c r="D100" s="45"/>
      <c r="E100" s="45"/>
      <c r="F100" s="96"/>
      <c r="G100" s="44"/>
      <c r="H100" s="44"/>
      <c r="I100" s="45"/>
      <c r="J100" s="44"/>
      <c r="K100" s="39"/>
      <c r="L100" s="51"/>
      <c r="M100" s="51"/>
      <c r="N100" s="51"/>
      <c r="O100" s="51"/>
      <c r="P100" s="44"/>
      <c r="Q100" s="51"/>
      <c r="R100" s="51"/>
      <c r="S100" s="44"/>
      <c r="T100" s="39"/>
    </row>
    <row r="101">
      <c r="B101" s="44"/>
      <c r="C101" s="44"/>
      <c r="D101" s="45"/>
      <c r="E101" s="45"/>
      <c r="F101" s="96"/>
      <c r="G101" s="44"/>
      <c r="H101" s="44"/>
      <c r="I101" s="45"/>
      <c r="J101" s="44"/>
      <c r="K101" s="39"/>
      <c r="L101" s="51"/>
      <c r="M101" s="51"/>
      <c r="N101" s="51"/>
      <c r="O101" s="51"/>
      <c r="P101" s="44"/>
      <c r="Q101" s="51"/>
      <c r="R101" s="51"/>
      <c r="S101" s="44"/>
      <c r="T101" s="39"/>
    </row>
    <row r="102">
      <c r="B102" s="44"/>
      <c r="C102" s="44"/>
      <c r="D102" s="45"/>
      <c r="E102" s="45"/>
      <c r="F102" s="96"/>
      <c r="G102" s="44"/>
      <c r="H102" s="44"/>
      <c r="I102" s="45"/>
      <c r="J102" s="44"/>
      <c r="K102" s="39"/>
      <c r="L102" s="51"/>
      <c r="M102" s="51"/>
      <c r="N102" s="51"/>
      <c r="O102" s="51"/>
      <c r="P102" s="44"/>
      <c r="Q102" s="51"/>
      <c r="R102" s="51"/>
      <c r="S102" s="99"/>
      <c r="T102" s="39"/>
    </row>
    <row r="103">
      <c r="B103" s="44"/>
      <c r="C103" s="44"/>
      <c r="D103" s="45"/>
      <c r="E103" s="45"/>
      <c r="F103" s="45"/>
      <c r="G103" s="45"/>
      <c r="H103" s="45"/>
      <c r="I103" s="45"/>
      <c r="J103" s="44"/>
      <c r="K103" s="39"/>
      <c r="L103" s="51"/>
      <c r="M103" s="51"/>
      <c r="N103" s="51"/>
      <c r="O103" s="51"/>
      <c r="P103" s="44"/>
      <c r="Q103" s="51"/>
      <c r="R103" s="51"/>
      <c r="S103" s="44"/>
      <c r="T103" s="39"/>
    </row>
    <row r="104">
      <c r="B104" s="44"/>
      <c r="C104" s="44"/>
      <c r="D104" s="45"/>
      <c r="E104" s="45"/>
      <c r="F104" s="45"/>
      <c r="G104" s="45"/>
      <c r="H104" s="45"/>
      <c r="I104" s="45"/>
      <c r="J104" s="45"/>
      <c r="K104" s="39"/>
      <c r="L104" s="51"/>
      <c r="M104" s="51"/>
      <c r="N104" s="51"/>
      <c r="O104" s="51"/>
      <c r="P104" s="45"/>
      <c r="Q104" s="51"/>
      <c r="R104" s="51"/>
      <c r="S104" s="44"/>
      <c r="T104" s="39"/>
    </row>
    <row r="105">
      <c r="B105" s="44"/>
      <c r="C105" s="44"/>
      <c r="D105" s="45"/>
      <c r="E105" s="45"/>
      <c r="F105" s="45"/>
      <c r="G105" s="45"/>
      <c r="H105" s="45"/>
      <c r="I105" s="45"/>
      <c r="J105" s="45"/>
      <c r="K105" s="39"/>
      <c r="L105" s="51"/>
      <c r="M105" s="51"/>
      <c r="N105" s="51"/>
      <c r="O105" s="51"/>
      <c r="P105" s="45"/>
      <c r="Q105" s="51"/>
      <c r="R105" s="51"/>
      <c r="S105" s="51"/>
      <c r="T105" s="39"/>
    </row>
    <row r="106">
      <c r="B106" s="44"/>
      <c r="C106" s="44"/>
      <c r="D106" s="45"/>
      <c r="E106" s="45"/>
      <c r="F106" s="45"/>
      <c r="G106" s="45"/>
      <c r="H106" s="45"/>
      <c r="I106" s="45"/>
      <c r="J106" s="45"/>
      <c r="K106" s="39"/>
      <c r="L106" s="51"/>
      <c r="M106" s="51"/>
      <c r="N106" s="51"/>
      <c r="O106" s="51"/>
      <c r="P106" s="45"/>
      <c r="Q106" s="51"/>
      <c r="R106" s="51"/>
      <c r="S106" s="51"/>
      <c r="T106" s="39"/>
    </row>
    <row r="107">
      <c r="B107" s="44"/>
      <c r="C107" s="44"/>
      <c r="D107" s="45"/>
      <c r="E107" s="45"/>
      <c r="F107" s="45"/>
      <c r="G107" s="45"/>
      <c r="H107" s="45"/>
      <c r="I107" s="45"/>
      <c r="J107" s="45"/>
      <c r="K107" s="39"/>
      <c r="L107" s="51"/>
      <c r="M107" s="51"/>
      <c r="N107" s="51"/>
      <c r="O107" s="51"/>
      <c r="P107" s="45"/>
      <c r="Q107" s="51"/>
      <c r="R107" s="51"/>
      <c r="S107" s="51"/>
      <c r="T107" s="39"/>
    </row>
    <row r="108">
      <c r="B108" s="45"/>
      <c r="C108" s="45"/>
      <c r="D108" s="45"/>
      <c r="E108" s="45"/>
      <c r="F108" s="45"/>
      <c r="G108" s="45"/>
      <c r="H108" s="45"/>
      <c r="I108" s="45"/>
      <c r="J108" s="45"/>
      <c r="K108" s="39"/>
      <c r="L108" s="51"/>
      <c r="M108" s="51"/>
      <c r="N108" s="51"/>
      <c r="O108" s="51"/>
      <c r="P108" s="51"/>
      <c r="Q108" s="51"/>
      <c r="R108" s="51"/>
      <c r="S108" s="51"/>
      <c r="T108" s="39"/>
    </row>
    <row r="109">
      <c r="B109" s="45"/>
      <c r="C109" s="45"/>
      <c r="D109" s="45"/>
      <c r="E109" s="45"/>
      <c r="F109" s="51"/>
      <c r="G109" s="45"/>
      <c r="H109" s="45"/>
      <c r="I109" s="45"/>
      <c r="J109" s="45"/>
      <c r="K109" s="39"/>
      <c r="L109" s="51"/>
      <c r="M109" s="51"/>
      <c r="N109" s="51"/>
      <c r="O109" s="51"/>
      <c r="P109" s="51"/>
      <c r="Q109" s="51"/>
      <c r="R109" s="51"/>
      <c r="S109" s="51"/>
      <c r="T109" s="39"/>
    </row>
    <row r="110">
      <c r="B110" s="51"/>
      <c r="C110" s="51"/>
      <c r="D110" s="45"/>
      <c r="E110" s="45"/>
      <c r="F110" s="51"/>
      <c r="G110" s="45"/>
      <c r="H110" s="45"/>
      <c r="I110" s="45"/>
      <c r="J110" s="45"/>
      <c r="K110" s="39"/>
      <c r="L110" s="51"/>
      <c r="M110" s="51"/>
      <c r="N110" s="51"/>
      <c r="O110" s="51"/>
      <c r="P110" s="51"/>
      <c r="Q110" s="51"/>
      <c r="R110" s="51"/>
      <c r="S110" s="51"/>
      <c r="T110" s="39"/>
    </row>
    <row r="111">
      <c r="B111" s="51"/>
      <c r="C111" s="51"/>
      <c r="D111" s="51"/>
      <c r="E111" s="51"/>
      <c r="F111" s="51"/>
      <c r="G111" s="45"/>
      <c r="H111" s="45"/>
      <c r="I111" s="46"/>
      <c r="J111" s="46"/>
      <c r="K111" s="39"/>
      <c r="L111" s="51"/>
      <c r="M111" s="51"/>
      <c r="N111" s="51"/>
      <c r="O111" s="51"/>
      <c r="P111" s="51"/>
      <c r="Q111" s="51"/>
      <c r="R111" s="51"/>
      <c r="S111" s="51"/>
      <c r="T111" s="39"/>
    </row>
    <row r="112">
      <c r="B112" s="51"/>
      <c r="C112" s="51"/>
      <c r="D112" s="51"/>
      <c r="E112" s="51"/>
      <c r="F112" s="51"/>
      <c r="G112" s="51"/>
      <c r="H112" s="46"/>
      <c r="I112" s="46"/>
      <c r="J112" s="46"/>
      <c r="K112" s="39"/>
      <c r="L112" s="51"/>
      <c r="M112" s="51"/>
      <c r="N112" s="51"/>
      <c r="O112" s="51"/>
      <c r="P112" s="51"/>
      <c r="Q112" s="51"/>
      <c r="R112" s="51"/>
      <c r="S112" s="51"/>
      <c r="T112" s="39"/>
    </row>
    <row r="113">
      <c r="B113" s="51"/>
      <c r="C113" s="51"/>
      <c r="D113" s="51"/>
      <c r="E113" s="51"/>
      <c r="F113" s="51"/>
      <c r="G113" s="51"/>
      <c r="H113" s="46"/>
      <c r="I113" s="46"/>
      <c r="J113" s="46"/>
      <c r="K113" s="39"/>
      <c r="L113" s="51"/>
      <c r="M113" s="51"/>
      <c r="N113" s="51"/>
      <c r="O113" s="51"/>
      <c r="P113" s="51"/>
      <c r="Q113" s="51"/>
      <c r="R113" s="51"/>
      <c r="S113" s="51"/>
      <c r="T113" s="39"/>
    </row>
    <row r="114">
      <c r="B114" s="51"/>
      <c r="C114" s="51"/>
      <c r="D114" s="51"/>
      <c r="E114" s="51"/>
      <c r="F114" s="51"/>
      <c r="G114" s="51"/>
      <c r="H114" s="46"/>
      <c r="I114" s="46"/>
      <c r="J114" s="46"/>
      <c r="K114" s="39"/>
      <c r="L114" s="51"/>
      <c r="M114" s="51"/>
      <c r="N114" s="51"/>
      <c r="O114" s="51"/>
      <c r="P114" s="51"/>
      <c r="Q114" s="51"/>
      <c r="R114" s="51"/>
      <c r="T114" s="39"/>
    </row>
    <row r="115">
      <c r="B115" s="51"/>
      <c r="C115" s="51"/>
      <c r="D115" s="51"/>
      <c r="E115" s="51"/>
      <c r="F115" s="51"/>
      <c r="G115" s="51"/>
      <c r="H115" s="46"/>
      <c r="I115" s="46"/>
      <c r="J115" s="46"/>
      <c r="K115" s="39"/>
      <c r="L115" s="51"/>
      <c r="M115" s="51"/>
      <c r="N115" s="51"/>
      <c r="O115" s="51"/>
      <c r="P115" s="51"/>
      <c r="Q115" s="51"/>
      <c r="R115" s="51"/>
      <c r="T115" s="39"/>
    </row>
    <row r="116">
      <c r="B116" s="51"/>
      <c r="C116" s="51"/>
      <c r="D116" s="51"/>
      <c r="E116" s="51"/>
      <c r="F116" s="51"/>
      <c r="G116" s="51"/>
      <c r="H116" s="46"/>
      <c r="I116" s="46"/>
      <c r="J116" s="46"/>
      <c r="K116" s="39"/>
      <c r="L116" s="51"/>
      <c r="M116" s="51"/>
      <c r="N116" s="51"/>
      <c r="O116" s="51"/>
      <c r="P116" s="51"/>
      <c r="Q116" s="51"/>
      <c r="R116" s="51"/>
      <c r="T116" s="39"/>
    </row>
    <row r="117">
      <c r="B117" s="51"/>
      <c r="C117" s="51"/>
      <c r="D117" s="51"/>
      <c r="E117" s="51"/>
      <c r="F117" s="51"/>
      <c r="G117" s="51"/>
      <c r="H117" s="51"/>
      <c r="I117" s="51"/>
      <c r="J117" s="51"/>
      <c r="K117" s="39"/>
      <c r="L117" s="51"/>
      <c r="M117" s="51"/>
      <c r="N117" s="51"/>
      <c r="O117" s="51"/>
      <c r="P117" s="51"/>
      <c r="Q117" s="51"/>
      <c r="R117" s="51"/>
      <c r="T117" s="39"/>
    </row>
    <row r="118">
      <c r="B118" s="51"/>
      <c r="C118" s="51"/>
      <c r="D118" s="51"/>
      <c r="E118" s="51"/>
      <c r="F118" s="51"/>
      <c r="G118" s="51"/>
      <c r="H118" s="46"/>
      <c r="I118" s="46"/>
      <c r="J118" s="46"/>
      <c r="K118" s="39"/>
      <c r="L118" s="51"/>
      <c r="M118" s="51"/>
      <c r="N118" s="51"/>
      <c r="O118" s="51"/>
      <c r="P118" s="51"/>
      <c r="Q118" s="51"/>
      <c r="R118" s="51"/>
      <c r="T118" s="39"/>
    </row>
    <row r="119">
      <c r="B119" s="51"/>
      <c r="C119" s="51"/>
      <c r="D119" s="51"/>
      <c r="E119" s="51"/>
      <c r="F119" s="51"/>
      <c r="G119" s="51"/>
      <c r="H119" s="46"/>
      <c r="I119" s="46"/>
      <c r="J119" s="46"/>
      <c r="K119" s="39"/>
      <c r="L119" s="51"/>
      <c r="M119" s="51"/>
      <c r="N119" s="51"/>
      <c r="O119" s="51"/>
      <c r="P119" s="51"/>
      <c r="Q119" s="51"/>
      <c r="R119" s="51"/>
      <c r="T119" s="39"/>
    </row>
    <row r="120">
      <c r="B120" s="51"/>
      <c r="C120" s="51"/>
      <c r="D120" s="51"/>
      <c r="E120" s="51"/>
      <c r="F120" s="51"/>
      <c r="G120" s="51"/>
      <c r="H120" s="51"/>
      <c r="I120" s="51"/>
      <c r="J120" s="51"/>
      <c r="K120" s="39"/>
      <c r="L120" s="51"/>
      <c r="M120" s="51"/>
      <c r="N120" s="51"/>
      <c r="O120" s="51"/>
      <c r="P120" s="51"/>
      <c r="Q120" s="51"/>
      <c r="R120" s="51"/>
      <c r="T120" s="39"/>
    </row>
    <row r="121">
      <c r="B121" s="51"/>
      <c r="C121" s="51"/>
      <c r="D121" s="51"/>
      <c r="E121" s="51"/>
      <c r="F121" s="51"/>
      <c r="G121" s="51"/>
      <c r="H121" s="46"/>
      <c r="I121" s="46"/>
      <c r="J121" s="46"/>
      <c r="K121" s="39"/>
      <c r="L121" s="51"/>
      <c r="M121" s="51"/>
      <c r="N121" s="51"/>
      <c r="O121" s="51"/>
      <c r="P121" s="51"/>
      <c r="Q121" s="51"/>
      <c r="R121" s="51"/>
      <c r="T121" s="39"/>
    </row>
    <row r="122">
      <c r="B122" s="51"/>
      <c r="C122" s="51"/>
      <c r="D122" s="51"/>
      <c r="E122" s="51"/>
      <c r="F122" s="51"/>
      <c r="G122" s="51"/>
      <c r="H122" s="46"/>
      <c r="I122" s="46"/>
      <c r="J122" s="46"/>
      <c r="K122" s="39"/>
      <c r="L122" s="51"/>
      <c r="M122" s="51"/>
      <c r="N122" s="51"/>
      <c r="O122" s="51"/>
      <c r="P122" s="51"/>
      <c r="Q122" s="51"/>
      <c r="R122" s="51"/>
      <c r="T122" s="39"/>
    </row>
    <row r="123">
      <c r="B123" s="51"/>
      <c r="C123" s="51"/>
      <c r="D123" s="51"/>
      <c r="E123" s="51"/>
      <c r="F123" s="51"/>
      <c r="G123" s="51"/>
      <c r="H123" s="46"/>
      <c r="I123" s="46"/>
      <c r="J123" s="46"/>
      <c r="K123" s="39"/>
      <c r="L123" s="51"/>
      <c r="M123" s="51"/>
      <c r="N123" s="51"/>
      <c r="O123" s="51"/>
      <c r="P123" s="51"/>
      <c r="Q123" s="51"/>
      <c r="R123" s="51"/>
      <c r="T123" s="39"/>
    </row>
    <row r="124">
      <c r="B124" s="51"/>
      <c r="C124" s="51"/>
      <c r="D124" s="51"/>
      <c r="E124" s="51"/>
      <c r="F124" s="51"/>
      <c r="G124" s="51"/>
      <c r="H124" s="46"/>
      <c r="I124" s="46"/>
      <c r="J124" s="46"/>
      <c r="K124" s="39"/>
      <c r="L124" s="51"/>
      <c r="M124" s="51"/>
      <c r="N124" s="51"/>
      <c r="O124" s="51"/>
      <c r="P124" s="51"/>
      <c r="Q124" s="51"/>
      <c r="R124" s="51"/>
      <c r="T124" s="39"/>
    </row>
    <row r="125">
      <c r="B125" s="51"/>
      <c r="C125" s="51"/>
      <c r="D125" s="51"/>
      <c r="E125" s="51"/>
      <c r="F125" s="51"/>
      <c r="G125" s="51"/>
      <c r="H125" s="46"/>
      <c r="I125" s="46"/>
      <c r="J125" s="46"/>
      <c r="K125" s="39"/>
      <c r="L125" s="51"/>
      <c r="M125" s="51"/>
      <c r="N125" s="51"/>
      <c r="O125" s="51"/>
      <c r="P125" s="51"/>
      <c r="Q125" s="51"/>
      <c r="R125" s="51"/>
      <c r="T125" s="39"/>
    </row>
    <row r="126">
      <c r="B126" s="51"/>
      <c r="C126" s="51"/>
      <c r="D126" s="51"/>
      <c r="E126" s="51"/>
      <c r="F126" s="51"/>
      <c r="G126" s="51"/>
      <c r="H126" s="46"/>
      <c r="I126" s="46"/>
      <c r="J126" s="46"/>
      <c r="K126" s="39"/>
      <c r="L126" s="51"/>
      <c r="M126" s="51"/>
      <c r="N126" s="51"/>
      <c r="O126" s="51"/>
      <c r="P126" s="51"/>
      <c r="Q126" s="51"/>
      <c r="R126" s="51"/>
      <c r="T126" s="39"/>
    </row>
    <row r="127">
      <c r="B127" s="51"/>
      <c r="C127" s="51"/>
      <c r="D127" s="51"/>
      <c r="E127" s="51"/>
      <c r="F127" s="51"/>
      <c r="G127" s="51"/>
      <c r="H127" s="46"/>
      <c r="I127" s="46"/>
      <c r="J127" s="46"/>
      <c r="K127" s="39"/>
      <c r="L127" s="51"/>
      <c r="M127" s="51"/>
      <c r="N127" s="51"/>
      <c r="O127" s="51"/>
      <c r="P127" s="51"/>
      <c r="Q127" s="51"/>
      <c r="R127" s="51"/>
      <c r="T127" s="39"/>
    </row>
    <row r="128">
      <c r="B128" s="51"/>
      <c r="C128" s="51"/>
      <c r="D128" s="51"/>
      <c r="E128" s="51"/>
      <c r="F128" s="51"/>
      <c r="G128" s="51"/>
      <c r="H128" s="46"/>
      <c r="I128" s="46"/>
      <c r="J128" s="46"/>
      <c r="K128" s="39"/>
      <c r="L128" s="51"/>
      <c r="M128" s="51"/>
      <c r="N128" s="51"/>
      <c r="O128" s="51"/>
      <c r="P128" s="51"/>
      <c r="Q128" s="51"/>
      <c r="R128" s="51"/>
      <c r="T128" s="39"/>
    </row>
    <row r="129">
      <c r="B129" s="51"/>
      <c r="C129" s="51"/>
      <c r="D129" s="51"/>
      <c r="E129" s="51"/>
      <c r="F129" s="51"/>
      <c r="G129" s="51"/>
      <c r="H129" s="46"/>
      <c r="I129" s="46"/>
      <c r="J129" s="46"/>
      <c r="K129" s="39"/>
      <c r="L129" s="51"/>
      <c r="M129" s="51"/>
      <c r="N129" s="51"/>
      <c r="O129" s="51"/>
      <c r="P129" s="51"/>
      <c r="Q129" s="51"/>
      <c r="R129" s="51"/>
      <c r="T129" s="39"/>
    </row>
    <row r="130">
      <c r="B130" s="51"/>
      <c r="C130" s="51"/>
      <c r="D130" s="51"/>
      <c r="E130" s="51"/>
      <c r="F130" s="51"/>
      <c r="G130" s="51"/>
      <c r="H130" s="46"/>
      <c r="I130" s="46"/>
      <c r="J130" s="46"/>
      <c r="K130" s="39"/>
      <c r="L130" s="51"/>
      <c r="M130" s="51"/>
      <c r="N130" s="51"/>
      <c r="O130" s="51"/>
      <c r="P130" s="51"/>
      <c r="Q130" s="51"/>
      <c r="R130" s="51"/>
      <c r="T130" s="39"/>
    </row>
    <row r="131">
      <c r="B131" s="51"/>
      <c r="C131" s="51"/>
      <c r="D131" s="51"/>
      <c r="E131" s="51"/>
      <c r="F131" s="51"/>
      <c r="G131" s="51"/>
      <c r="H131" s="46"/>
      <c r="I131" s="46"/>
      <c r="J131" s="46"/>
      <c r="K131" s="39"/>
      <c r="L131" s="51"/>
      <c r="M131" s="51"/>
      <c r="N131" s="51"/>
      <c r="O131" s="51"/>
      <c r="P131" s="51"/>
      <c r="Q131" s="51"/>
      <c r="R131" s="51"/>
      <c r="T131" s="39"/>
    </row>
    <row r="132">
      <c r="B132" s="51"/>
      <c r="C132" s="51"/>
      <c r="D132" s="51"/>
      <c r="E132" s="51"/>
      <c r="F132" s="51"/>
      <c r="G132" s="51"/>
      <c r="H132" s="46"/>
      <c r="I132" s="46"/>
      <c r="J132" s="46"/>
      <c r="K132" s="39"/>
      <c r="L132" s="51"/>
      <c r="M132" s="51"/>
      <c r="N132" s="51"/>
      <c r="O132" s="51"/>
      <c r="P132" s="51"/>
      <c r="Q132" s="51"/>
      <c r="R132" s="51"/>
      <c r="T132" s="39"/>
    </row>
    <row r="133">
      <c r="B133" s="51"/>
      <c r="C133" s="51"/>
      <c r="D133" s="51"/>
      <c r="E133" s="51"/>
      <c r="F133" s="51"/>
      <c r="G133" s="51"/>
      <c r="H133" s="46"/>
      <c r="I133" s="46"/>
      <c r="J133" s="46"/>
      <c r="K133" s="39"/>
      <c r="L133" s="51"/>
      <c r="M133" s="51"/>
      <c r="N133" s="51"/>
      <c r="O133" s="51"/>
      <c r="P133" s="51"/>
      <c r="Q133" s="51"/>
      <c r="R133" s="51"/>
      <c r="T133" s="39"/>
    </row>
    <row r="134">
      <c r="B134" s="51"/>
      <c r="C134" s="51"/>
      <c r="D134" s="51"/>
      <c r="E134" s="51"/>
      <c r="F134" s="51"/>
      <c r="G134" s="51"/>
      <c r="H134" s="46"/>
      <c r="I134" s="46"/>
      <c r="J134" s="46"/>
      <c r="K134" s="39"/>
      <c r="L134" s="51"/>
      <c r="M134" s="51"/>
      <c r="N134" s="51"/>
      <c r="O134" s="51"/>
      <c r="P134" s="51"/>
      <c r="Q134" s="51"/>
      <c r="R134" s="51"/>
      <c r="T134" s="39"/>
    </row>
    <row r="135">
      <c r="B135" s="51"/>
      <c r="C135" s="51"/>
      <c r="D135" s="51"/>
      <c r="E135" s="51"/>
      <c r="F135" s="51"/>
      <c r="G135" s="51"/>
      <c r="H135" s="46"/>
      <c r="I135" s="46"/>
      <c r="J135" s="46"/>
      <c r="K135" s="39"/>
      <c r="L135" s="51"/>
      <c r="M135" s="51"/>
      <c r="N135" s="51"/>
      <c r="O135" s="51"/>
      <c r="P135" s="51"/>
      <c r="Q135" s="51"/>
      <c r="R135" s="51"/>
      <c r="T135" s="39"/>
    </row>
    <row r="136">
      <c r="B136" s="51"/>
      <c r="C136" s="51"/>
      <c r="D136" s="51"/>
      <c r="E136" s="51"/>
      <c r="F136" s="51"/>
      <c r="G136" s="51"/>
      <c r="H136" s="46"/>
      <c r="I136" s="46"/>
      <c r="J136" s="46"/>
      <c r="K136" s="39"/>
      <c r="L136" s="51"/>
      <c r="M136" s="51"/>
      <c r="N136" s="51"/>
      <c r="O136" s="51"/>
      <c r="P136" s="51"/>
      <c r="Q136" s="51"/>
      <c r="R136" s="51"/>
      <c r="T136" s="39"/>
    </row>
    <row r="137">
      <c r="B137" s="51"/>
      <c r="C137" s="51"/>
      <c r="D137" s="51"/>
      <c r="E137" s="51"/>
      <c r="F137" s="51"/>
      <c r="G137" s="51"/>
      <c r="H137" s="46"/>
      <c r="I137" s="46"/>
      <c r="J137" s="46"/>
      <c r="K137" s="39"/>
      <c r="L137" s="51"/>
      <c r="M137" s="51"/>
      <c r="N137" s="51"/>
      <c r="O137" s="51"/>
      <c r="P137" s="51"/>
      <c r="Q137" s="51"/>
      <c r="R137" s="51"/>
      <c r="T137" s="39"/>
    </row>
    <row r="138">
      <c r="B138" s="51"/>
      <c r="C138" s="51"/>
      <c r="D138" s="51"/>
      <c r="E138" s="51"/>
      <c r="F138" s="51"/>
      <c r="G138" s="51"/>
      <c r="H138" s="46"/>
      <c r="I138" s="46"/>
      <c r="J138" s="46"/>
      <c r="K138" s="39"/>
      <c r="L138" s="51"/>
      <c r="M138" s="51"/>
      <c r="N138" s="51"/>
      <c r="O138" s="51"/>
      <c r="P138" s="51"/>
      <c r="Q138" s="51"/>
      <c r="R138" s="51"/>
      <c r="T138" s="39"/>
    </row>
    <row r="139">
      <c r="B139" s="51"/>
      <c r="C139" s="51"/>
      <c r="D139" s="51"/>
      <c r="E139" s="51"/>
      <c r="F139" s="51"/>
      <c r="G139" s="51"/>
      <c r="H139" s="46"/>
      <c r="I139" s="46"/>
      <c r="J139" s="46"/>
      <c r="K139" s="39"/>
      <c r="L139" s="51"/>
      <c r="M139" s="51"/>
      <c r="N139" s="51"/>
      <c r="O139" s="51"/>
      <c r="P139" s="51"/>
      <c r="Q139" s="51"/>
      <c r="R139" s="51"/>
      <c r="T139" s="39"/>
    </row>
    <row r="140">
      <c r="B140" s="51"/>
      <c r="C140" s="51"/>
      <c r="D140" s="51"/>
      <c r="E140" s="51"/>
      <c r="F140" s="51"/>
      <c r="G140" s="51"/>
      <c r="H140" s="46"/>
      <c r="I140" s="46"/>
      <c r="J140" s="46"/>
      <c r="K140" s="39"/>
      <c r="L140" s="51"/>
      <c r="M140" s="51"/>
      <c r="N140" s="51"/>
      <c r="O140" s="51"/>
      <c r="P140" s="51"/>
      <c r="Q140" s="51"/>
      <c r="R140" s="51"/>
      <c r="T140" s="39"/>
    </row>
    <row r="141">
      <c r="B141" s="51"/>
      <c r="C141" s="51"/>
      <c r="D141" s="51"/>
      <c r="E141" s="51"/>
      <c r="F141" s="51"/>
      <c r="G141" s="51"/>
      <c r="H141" s="46"/>
      <c r="I141" s="46"/>
      <c r="J141" s="46"/>
      <c r="K141" s="39"/>
      <c r="L141" s="51"/>
      <c r="M141" s="51"/>
      <c r="N141" s="51"/>
      <c r="O141" s="51"/>
      <c r="P141" s="51"/>
      <c r="Q141" s="51"/>
      <c r="R141" s="51"/>
      <c r="T141" s="39"/>
    </row>
    <row r="142">
      <c r="B142" s="51"/>
      <c r="C142" s="51"/>
      <c r="D142" s="51"/>
      <c r="E142" s="51"/>
      <c r="F142" s="51"/>
      <c r="G142" s="51"/>
      <c r="H142" s="46"/>
      <c r="I142" s="46"/>
      <c r="J142" s="46"/>
      <c r="K142" s="39"/>
      <c r="L142" s="51"/>
      <c r="N142" s="51"/>
      <c r="P142" s="51"/>
      <c r="Q142" s="51"/>
      <c r="R142" s="51"/>
      <c r="T142" s="39"/>
    </row>
    <row r="143">
      <c r="B143" s="51"/>
      <c r="C143" s="51"/>
      <c r="D143" s="51"/>
      <c r="E143" s="51"/>
      <c r="F143" s="51"/>
      <c r="G143" s="51"/>
      <c r="H143" s="46"/>
      <c r="I143" s="46"/>
      <c r="J143" s="46"/>
      <c r="K143" s="39"/>
      <c r="N143" s="51"/>
      <c r="P143" s="51"/>
      <c r="Q143" s="51"/>
      <c r="R143" s="51"/>
      <c r="T143" s="39"/>
    </row>
    <row r="144">
      <c r="B144" s="51"/>
      <c r="C144" s="51"/>
      <c r="E144" s="51"/>
      <c r="F144" s="51"/>
      <c r="G144" s="51"/>
      <c r="H144" s="46"/>
      <c r="I144" s="46"/>
      <c r="J144" s="46"/>
      <c r="K144" s="39"/>
      <c r="N144" s="51"/>
      <c r="P144" s="51"/>
      <c r="Q144" s="51"/>
      <c r="R144" s="51"/>
      <c r="T144" s="39"/>
    </row>
    <row r="145">
      <c r="B145" s="51"/>
      <c r="C145" s="51"/>
      <c r="E145" s="51"/>
      <c r="F145" s="51"/>
      <c r="G145" s="51"/>
      <c r="H145" s="46"/>
      <c r="I145" s="46"/>
      <c r="J145" s="46"/>
      <c r="K145" s="39"/>
      <c r="N145" s="51"/>
      <c r="P145" s="51"/>
      <c r="Q145" s="51"/>
      <c r="R145" s="51"/>
      <c r="T145" s="39"/>
    </row>
    <row r="146">
      <c r="B146" s="51"/>
      <c r="C146" s="51"/>
      <c r="E146" s="51"/>
      <c r="F146" s="51"/>
      <c r="G146" s="51"/>
      <c r="H146" s="46"/>
      <c r="I146" s="46"/>
      <c r="J146" s="46"/>
      <c r="K146" s="39"/>
      <c r="N146" s="51"/>
      <c r="P146" s="51"/>
      <c r="Q146" s="51"/>
      <c r="R146" s="51"/>
      <c r="T146" s="39"/>
    </row>
    <row r="147">
      <c r="B147" s="51"/>
      <c r="C147" s="51"/>
      <c r="E147" s="51"/>
      <c r="G147" s="51"/>
      <c r="H147" s="46"/>
      <c r="I147" s="46"/>
      <c r="J147" s="46"/>
      <c r="K147" s="39"/>
      <c r="N147" s="51"/>
      <c r="P147" s="51"/>
      <c r="Q147" s="51"/>
      <c r="R147" s="51"/>
      <c r="T147" s="39"/>
    </row>
    <row r="148">
      <c r="E148" s="51"/>
      <c r="G148" s="51"/>
      <c r="H148" s="46"/>
      <c r="I148" s="46"/>
      <c r="J148" s="46"/>
      <c r="K148" s="39"/>
      <c r="N148" s="51"/>
      <c r="P148" s="51"/>
      <c r="Q148" s="51"/>
      <c r="R148" s="51"/>
      <c r="T148" s="39"/>
    </row>
    <row r="149">
      <c r="H149" s="88"/>
      <c r="I149" s="88"/>
      <c r="J149" s="88"/>
      <c r="K149" s="39"/>
      <c r="T149" s="39"/>
    </row>
    <row r="150">
      <c r="H150" s="88"/>
      <c r="I150" s="88"/>
      <c r="J150" s="88"/>
      <c r="K150" s="39"/>
      <c r="T150" s="39"/>
    </row>
    <row r="151">
      <c r="H151" s="88"/>
      <c r="I151" s="88"/>
      <c r="J151" s="88"/>
      <c r="K151" s="39"/>
      <c r="T151" s="39"/>
    </row>
    <row r="152">
      <c r="H152" s="88"/>
      <c r="I152" s="88"/>
      <c r="J152" s="88"/>
      <c r="K152" s="39"/>
      <c r="T152" s="39"/>
    </row>
    <row r="153">
      <c r="H153" s="88"/>
      <c r="I153" s="88"/>
      <c r="J153" s="88"/>
      <c r="K153" s="39"/>
      <c r="T153" s="39"/>
    </row>
    <row r="154">
      <c r="H154" s="88"/>
      <c r="I154" s="88"/>
      <c r="J154" s="88"/>
      <c r="K154" s="39"/>
      <c r="T154" s="39"/>
    </row>
    <row r="155">
      <c r="H155" s="88"/>
      <c r="I155" s="88"/>
      <c r="J155" s="88"/>
      <c r="K155" s="39"/>
      <c r="T155" s="39"/>
    </row>
    <row r="156">
      <c r="H156" s="88"/>
      <c r="I156" s="88"/>
      <c r="J156" s="88"/>
      <c r="K156" s="39"/>
      <c r="T156" s="39"/>
    </row>
    <row r="157">
      <c r="H157" s="88"/>
      <c r="I157" s="88"/>
      <c r="J157" s="88"/>
      <c r="K157" s="39"/>
      <c r="T157" s="39"/>
    </row>
    <row r="158">
      <c r="H158" s="88"/>
      <c r="I158" s="88"/>
      <c r="J158" s="88"/>
      <c r="K158" s="39"/>
      <c r="T158" s="39"/>
    </row>
    <row r="159">
      <c r="H159" s="88"/>
      <c r="I159" s="88"/>
      <c r="J159" s="88"/>
      <c r="K159" s="39"/>
      <c r="T159" s="39"/>
    </row>
    <row r="160">
      <c r="H160" s="88"/>
      <c r="I160" s="88"/>
      <c r="J160" s="88"/>
      <c r="K160" s="39"/>
      <c r="T160" s="39"/>
    </row>
    <row r="161">
      <c r="H161" s="88"/>
      <c r="I161" s="88"/>
      <c r="J161" s="88"/>
      <c r="K161" s="39"/>
      <c r="T161" s="39"/>
    </row>
    <row r="162">
      <c r="H162" s="88"/>
      <c r="I162" s="88"/>
      <c r="J162" s="88"/>
      <c r="K162" s="39"/>
      <c r="T162" s="39"/>
    </row>
    <row r="163">
      <c r="H163" s="88"/>
      <c r="I163" s="88"/>
      <c r="J163" s="88"/>
      <c r="K163" s="39"/>
      <c r="T163" s="39"/>
    </row>
    <row r="164">
      <c r="H164" s="88"/>
      <c r="I164" s="88"/>
      <c r="J164" s="88"/>
      <c r="K164" s="39"/>
      <c r="T164" s="39"/>
    </row>
    <row r="165">
      <c r="H165" s="88"/>
      <c r="I165" s="88"/>
      <c r="J165" s="88"/>
      <c r="K165" s="39"/>
      <c r="T165" s="39"/>
    </row>
    <row r="166">
      <c r="H166" s="88"/>
      <c r="I166" s="88"/>
      <c r="J166" s="88"/>
      <c r="K166" s="39"/>
      <c r="T166" s="39"/>
    </row>
    <row r="167">
      <c r="H167" s="88"/>
      <c r="I167" s="88"/>
      <c r="J167" s="88"/>
      <c r="K167" s="39"/>
      <c r="T167" s="39"/>
    </row>
    <row r="168">
      <c r="H168" s="88"/>
      <c r="I168" s="88"/>
      <c r="J168" s="88"/>
      <c r="K168" s="39"/>
      <c r="T168" s="39"/>
    </row>
    <row r="169">
      <c r="H169" s="88"/>
      <c r="I169" s="88"/>
      <c r="J169" s="88"/>
      <c r="K169" s="39"/>
      <c r="T169" s="39"/>
    </row>
    <row r="170">
      <c r="H170" s="88"/>
      <c r="I170" s="88"/>
      <c r="J170" s="88"/>
      <c r="K170" s="39"/>
      <c r="T170" s="39"/>
    </row>
    <row r="171">
      <c r="H171" s="88"/>
      <c r="I171" s="88"/>
      <c r="J171" s="88"/>
      <c r="K171" s="39"/>
      <c r="T171" s="39"/>
    </row>
    <row r="172">
      <c r="H172" s="88"/>
      <c r="I172" s="88"/>
      <c r="J172" s="88"/>
      <c r="K172" s="39"/>
      <c r="T172" s="39"/>
    </row>
    <row r="173">
      <c r="H173" s="88"/>
      <c r="I173" s="88"/>
      <c r="J173" s="88"/>
      <c r="K173" s="39"/>
      <c r="T173" s="39"/>
    </row>
    <row r="174">
      <c r="H174" s="88"/>
      <c r="I174" s="88"/>
      <c r="J174" s="88"/>
      <c r="K174" s="39"/>
      <c r="T174" s="39"/>
    </row>
    <row r="175">
      <c r="H175" s="88"/>
      <c r="I175" s="88"/>
      <c r="J175" s="88"/>
      <c r="K175" s="39"/>
      <c r="T175" s="39"/>
    </row>
    <row r="176">
      <c r="H176" s="88"/>
      <c r="I176" s="88"/>
      <c r="J176" s="88"/>
      <c r="K176" s="39"/>
      <c r="T176" s="39"/>
    </row>
    <row r="177">
      <c r="H177" s="88"/>
      <c r="I177" s="88"/>
      <c r="J177" s="88"/>
      <c r="K177" s="39"/>
      <c r="T177" s="39"/>
    </row>
    <row r="178">
      <c r="H178" s="88"/>
      <c r="I178" s="88"/>
      <c r="J178" s="88"/>
      <c r="K178" s="39"/>
      <c r="T178" s="39"/>
    </row>
    <row r="179">
      <c r="H179" s="88"/>
      <c r="I179" s="88"/>
      <c r="J179" s="88"/>
      <c r="K179" s="39"/>
      <c r="T179" s="39"/>
    </row>
    <row r="180">
      <c r="H180" s="88"/>
      <c r="I180" s="88"/>
      <c r="J180" s="88"/>
      <c r="K180" s="39"/>
      <c r="T180" s="39"/>
    </row>
    <row r="181">
      <c r="H181" s="88"/>
      <c r="I181" s="88"/>
      <c r="J181" s="88"/>
      <c r="K181" s="39"/>
      <c r="T181" s="39"/>
    </row>
    <row r="182">
      <c r="H182" s="88"/>
      <c r="I182" s="88"/>
      <c r="J182" s="88"/>
      <c r="K182" s="39"/>
      <c r="T182" s="39"/>
    </row>
    <row r="183">
      <c r="H183" s="88"/>
      <c r="I183" s="88"/>
      <c r="J183" s="88"/>
      <c r="K183" s="39"/>
      <c r="T183" s="39"/>
    </row>
    <row r="184">
      <c r="H184" s="88"/>
      <c r="I184" s="88"/>
      <c r="J184" s="88"/>
      <c r="K184" s="39"/>
      <c r="T184" s="39"/>
    </row>
    <row r="185">
      <c r="H185" s="88"/>
      <c r="I185" s="88"/>
      <c r="J185" s="88"/>
      <c r="K185" s="39"/>
      <c r="T185" s="39"/>
    </row>
    <row r="186">
      <c r="H186" s="88"/>
      <c r="I186" s="88"/>
      <c r="J186" s="88"/>
      <c r="K186" s="39"/>
      <c r="T186" s="39"/>
    </row>
    <row r="187">
      <c r="H187" s="88"/>
      <c r="I187" s="88"/>
      <c r="J187" s="88"/>
      <c r="K187" s="39"/>
      <c r="T187" s="39"/>
    </row>
    <row r="188">
      <c r="H188" s="88"/>
      <c r="I188" s="88"/>
      <c r="J188" s="88"/>
      <c r="K188" s="39"/>
      <c r="T188" s="39"/>
    </row>
    <row r="189">
      <c r="H189" s="88"/>
      <c r="I189" s="88"/>
      <c r="J189" s="88"/>
      <c r="K189" s="39"/>
      <c r="T189" s="39"/>
    </row>
    <row r="190">
      <c r="H190" s="88"/>
      <c r="I190" s="88"/>
      <c r="J190" s="88"/>
      <c r="K190" s="39"/>
      <c r="T190" s="39"/>
    </row>
    <row r="191">
      <c r="H191" s="88"/>
      <c r="I191" s="88"/>
      <c r="J191" s="88"/>
      <c r="K191" s="39"/>
      <c r="T191" s="39"/>
    </row>
    <row r="192">
      <c r="H192" s="88"/>
      <c r="I192" s="88"/>
      <c r="J192" s="88"/>
      <c r="K192" s="39"/>
      <c r="T192" s="39"/>
    </row>
    <row r="193">
      <c r="H193" s="88"/>
      <c r="I193" s="88"/>
      <c r="J193" s="88"/>
      <c r="K193" s="39"/>
      <c r="T193" s="39"/>
    </row>
    <row r="194">
      <c r="H194" s="88"/>
      <c r="I194" s="88"/>
      <c r="J194" s="88"/>
      <c r="K194" s="39"/>
      <c r="T194" s="39"/>
    </row>
    <row r="195">
      <c r="H195" s="88"/>
      <c r="I195" s="88"/>
      <c r="J195" s="88"/>
      <c r="K195" s="39"/>
      <c r="T195" s="39"/>
    </row>
    <row r="196">
      <c r="H196" s="88"/>
      <c r="I196" s="88"/>
      <c r="J196" s="88"/>
      <c r="K196" s="39"/>
      <c r="T196" s="39"/>
    </row>
    <row r="197">
      <c r="H197" s="88"/>
      <c r="I197" s="88"/>
      <c r="J197" s="88"/>
      <c r="K197" s="39"/>
      <c r="T197" s="39"/>
    </row>
    <row r="198">
      <c r="H198" s="88"/>
      <c r="I198" s="88"/>
      <c r="J198" s="88"/>
      <c r="K198" s="39"/>
      <c r="T198" s="39"/>
    </row>
    <row r="199">
      <c r="H199" s="88"/>
      <c r="I199" s="88"/>
      <c r="J199" s="88"/>
      <c r="K199" s="39"/>
      <c r="T199" s="39"/>
    </row>
    <row r="200">
      <c r="H200" s="88"/>
      <c r="I200" s="88"/>
      <c r="J200" s="88"/>
      <c r="K200" s="39"/>
      <c r="T200" s="39"/>
    </row>
    <row r="201">
      <c r="H201" s="88"/>
      <c r="I201" s="88"/>
      <c r="J201" s="88"/>
      <c r="K201" s="39"/>
      <c r="T201" s="39"/>
    </row>
    <row r="202">
      <c r="H202" s="88"/>
      <c r="I202" s="88"/>
      <c r="J202" s="88"/>
      <c r="K202" s="39"/>
      <c r="T202" s="39"/>
    </row>
    <row r="203">
      <c r="H203" s="88"/>
      <c r="I203" s="88"/>
      <c r="J203" s="88"/>
      <c r="K203" s="39"/>
      <c r="T203" s="39"/>
    </row>
    <row r="204">
      <c r="H204" s="88"/>
      <c r="I204" s="88"/>
      <c r="J204" s="88"/>
      <c r="K204" s="39"/>
      <c r="T204" s="39"/>
    </row>
    <row r="205">
      <c r="H205" s="88"/>
      <c r="I205" s="88"/>
      <c r="J205" s="88"/>
      <c r="K205" s="39"/>
      <c r="T205" s="39"/>
    </row>
    <row r="206">
      <c r="H206" s="88"/>
      <c r="I206" s="88"/>
      <c r="J206" s="88"/>
      <c r="K206" s="39"/>
      <c r="T206" s="39"/>
    </row>
    <row r="207">
      <c r="H207" s="88"/>
      <c r="I207" s="88"/>
      <c r="J207" s="88"/>
      <c r="K207" s="39"/>
      <c r="T207" s="39"/>
    </row>
    <row r="208">
      <c r="H208" s="88"/>
      <c r="I208" s="88"/>
      <c r="J208" s="88"/>
      <c r="K208" s="39"/>
      <c r="T208" s="39"/>
    </row>
    <row r="209">
      <c r="H209" s="88"/>
      <c r="I209" s="88"/>
      <c r="J209" s="88"/>
      <c r="K209" s="39"/>
      <c r="T209" s="39"/>
    </row>
    <row r="210">
      <c r="H210" s="88"/>
      <c r="I210" s="88"/>
      <c r="J210" s="88"/>
      <c r="K210" s="39"/>
      <c r="T210" s="39"/>
    </row>
    <row r="211">
      <c r="H211" s="88"/>
      <c r="I211" s="88"/>
      <c r="J211" s="88"/>
      <c r="K211" s="39"/>
      <c r="T211" s="39"/>
    </row>
    <row r="212">
      <c r="H212" s="88"/>
      <c r="I212" s="88"/>
      <c r="J212" s="88"/>
      <c r="K212" s="39"/>
      <c r="T212" s="39"/>
    </row>
    <row r="213">
      <c r="H213" s="88"/>
      <c r="I213" s="88"/>
      <c r="J213" s="88"/>
      <c r="K213" s="39"/>
      <c r="T213" s="39"/>
    </row>
    <row r="214">
      <c r="H214" s="88"/>
      <c r="I214" s="88"/>
      <c r="J214" s="88"/>
      <c r="K214" s="39"/>
      <c r="T214" s="39"/>
    </row>
    <row r="215">
      <c r="H215" s="88"/>
      <c r="I215" s="88"/>
      <c r="J215" s="88"/>
      <c r="K215" s="39"/>
      <c r="T215" s="39"/>
    </row>
    <row r="216">
      <c r="H216" s="88"/>
      <c r="I216" s="88"/>
      <c r="J216" s="88"/>
      <c r="K216" s="39"/>
      <c r="T216" s="39"/>
    </row>
    <row r="217">
      <c r="H217" s="88"/>
      <c r="I217" s="88"/>
      <c r="J217" s="88"/>
      <c r="K217" s="39"/>
      <c r="T217" s="39"/>
    </row>
    <row r="218">
      <c r="H218" s="88"/>
      <c r="I218" s="88"/>
      <c r="J218" s="88"/>
      <c r="K218" s="39"/>
      <c r="T218" s="39"/>
    </row>
    <row r="219">
      <c r="H219" s="88"/>
      <c r="I219" s="88"/>
      <c r="J219" s="88"/>
      <c r="K219" s="39"/>
      <c r="T219" s="39"/>
    </row>
    <row r="220">
      <c r="H220" s="88"/>
      <c r="I220" s="88"/>
      <c r="J220" s="88"/>
      <c r="K220" s="39"/>
      <c r="T220" s="39"/>
    </row>
    <row r="221">
      <c r="H221" s="88"/>
      <c r="I221" s="88"/>
      <c r="J221" s="88"/>
      <c r="K221" s="39"/>
      <c r="T221" s="39"/>
    </row>
    <row r="222">
      <c r="H222" s="88"/>
      <c r="I222" s="88"/>
      <c r="J222" s="88"/>
      <c r="K222" s="39"/>
      <c r="T222" s="39"/>
    </row>
    <row r="223">
      <c r="H223" s="88"/>
      <c r="I223" s="88"/>
      <c r="J223" s="88"/>
      <c r="K223" s="39"/>
      <c r="T223" s="39"/>
    </row>
    <row r="224">
      <c r="H224" s="88"/>
      <c r="I224" s="88"/>
      <c r="J224" s="88"/>
      <c r="K224" s="39"/>
      <c r="T224" s="39"/>
    </row>
    <row r="225">
      <c r="H225" s="88"/>
      <c r="I225" s="88"/>
      <c r="J225" s="88"/>
      <c r="K225" s="39"/>
      <c r="T225" s="39"/>
    </row>
    <row r="226">
      <c r="H226" s="88"/>
      <c r="I226" s="88"/>
      <c r="J226" s="88"/>
      <c r="K226" s="39"/>
      <c r="T226" s="39"/>
    </row>
    <row r="227">
      <c r="H227" s="88"/>
      <c r="I227" s="88"/>
      <c r="J227" s="88"/>
      <c r="K227" s="39"/>
      <c r="T227" s="39"/>
    </row>
    <row r="228">
      <c r="H228" s="88"/>
      <c r="I228" s="88"/>
      <c r="J228" s="88"/>
      <c r="K228" s="39"/>
      <c r="T228" s="39"/>
    </row>
    <row r="229">
      <c r="H229" s="88"/>
      <c r="I229" s="88"/>
      <c r="J229" s="88"/>
      <c r="K229" s="39"/>
      <c r="T229" s="39"/>
    </row>
    <row r="230">
      <c r="H230" s="88"/>
      <c r="I230" s="88"/>
      <c r="J230" s="88"/>
      <c r="K230" s="39"/>
      <c r="T230" s="39"/>
    </row>
    <row r="231">
      <c r="H231" s="88"/>
      <c r="I231" s="88"/>
      <c r="J231" s="88"/>
      <c r="K231" s="39"/>
      <c r="T231" s="39"/>
    </row>
    <row r="232">
      <c r="H232" s="88"/>
      <c r="I232" s="88"/>
      <c r="J232" s="88"/>
      <c r="K232" s="39"/>
      <c r="T232" s="39"/>
    </row>
    <row r="233">
      <c r="H233" s="88"/>
      <c r="I233" s="88"/>
      <c r="J233" s="88"/>
      <c r="K233" s="39"/>
      <c r="T233" s="39"/>
    </row>
    <row r="234">
      <c r="H234" s="88"/>
      <c r="I234" s="88"/>
      <c r="J234" s="88"/>
      <c r="K234" s="39"/>
      <c r="T234" s="39"/>
    </row>
    <row r="235">
      <c r="H235" s="88"/>
      <c r="I235" s="88"/>
      <c r="J235" s="88"/>
      <c r="K235" s="39"/>
      <c r="T235" s="39"/>
    </row>
    <row r="236">
      <c r="H236" s="88"/>
      <c r="I236" s="88"/>
      <c r="J236" s="88"/>
      <c r="K236" s="39"/>
      <c r="T236" s="39"/>
    </row>
    <row r="237">
      <c r="H237" s="88"/>
      <c r="I237" s="88"/>
      <c r="J237" s="88"/>
      <c r="K237" s="39"/>
      <c r="T237" s="39"/>
    </row>
    <row r="238">
      <c r="H238" s="88"/>
      <c r="I238" s="88"/>
      <c r="J238" s="88"/>
      <c r="K238" s="39"/>
      <c r="T238" s="39"/>
    </row>
    <row r="239">
      <c r="H239" s="88"/>
      <c r="I239" s="88"/>
      <c r="J239" s="88"/>
      <c r="K239" s="39"/>
      <c r="T239" s="39"/>
    </row>
    <row r="240">
      <c r="H240" s="88"/>
      <c r="I240" s="88"/>
      <c r="J240" s="88"/>
      <c r="K240" s="39"/>
      <c r="T240" s="39"/>
    </row>
    <row r="241">
      <c r="H241" s="88"/>
      <c r="I241" s="88"/>
      <c r="J241" s="88"/>
      <c r="K241" s="39"/>
      <c r="T241" s="39"/>
    </row>
    <row r="242">
      <c r="H242" s="88"/>
      <c r="I242" s="88"/>
      <c r="J242" s="88"/>
      <c r="K242" s="39"/>
      <c r="T242" s="39"/>
    </row>
    <row r="243">
      <c r="H243" s="88"/>
      <c r="I243" s="88"/>
      <c r="J243" s="88"/>
      <c r="K243" s="39"/>
      <c r="T243" s="39"/>
    </row>
    <row r="244">
      <c r="H244" s="88"/>
      <c r="I244" s="88"/>
      <c r="J244" s="88"/>
      <c r="K244" s="39"/>
      <c r="T244" s="39"/>
    </row>
    <row r="245">
      <c r="H245" s="88"/>
      <c r="I245" s="88"/>
      <c r="J245" s="88"/>
      <c r="K245" s="39"/>
      <c r="T245" s="39"/>
    </row>
    <row r="246">
      <c r="H246" s="88"/>
      <c r="I246" s="88"/>
      <c r="J246" s="88"/>
      <c r="K246" s="39"/>
      <c r="T246" s="39"/>
    </row>
    <row r="247">
      <c r="H247" s="88"/>
      <c r="I247" s="88"/>
      <c r="J247" s="88"/>
      <c r="K247" s="39"/>
      <c r="T247" s="39"/>
    </row>
    <row r="248">
      <c r="H248" s="88"/>
      <c r="I248" s="88"/>
      <c r="J248" s="88"/>
      <c r="K248" s="39"/>
      <c r="T248" s="39"/>
    </row>
    <row r="249">
      <c r="H249" s="88"/>
      <c r="I249" s="88"/>
      <c r="J249" s="88"/>
      <c r="K249" s="39"/>
      <c r="T249" s="39"/>
    </row>
    <row r="250">
      <c r="H250" s="88"/>
      <c r="I250" s="88"/>
      <c r="J250" s="88"/>
      <c r="K250" s="39"/>
      <c r="T250" s="39"/>
    </row>
    <row r="251">
      <c r="H251" s="88"/>
      <c r="I251" s="88"/>
      <c r="J251" s="88"/>
      <c r="K251" s="39"/>
      <c r="T251" s="39"/>
    </row>
    <row r="252">
      <c r="H252" s="88"/>
      <c r="I252" s="88"/>
      <c r="J252" s="88"/>
      <c r="K252" s="39"/>
      <c r="T252" s="39"/>
    </row>
    <row r="253">
      <c r="H253" s="88"/>
      <c r="I253" s="88"/>
      <c r="J253" s="88"/>
      <c r="K253" s="39"/>
      <c r="T253" s="39"/>
    </row>
    <row r="254">
      <c r="H254" s="88"/>
      <c r="I254" s="88"/>
      <c r="J254" s="88"/>
      <c r="K254" s="39"/>
      <c r="T254" s="39"/>
    </row>
    <row r="255">
      <c r="H255" s="88"/>
      <c r="I255" s="88"/>
      <c r="J255" s="88"/>
      <c r="K255" s="39"/>
      <c r="T255" s="39"/>
    </row>
    <row r="256">
      <c r="H256" s="88"/>
      <c r="I256" s="88"/>
      <c r="J256" s="88"/>
      <c r="K256" s="39"/>
      <c r="T256" s="39"/>
    </row>
    <row r="257">
      <c r="H257" s="88"/>
      <c r="I257" s="88"/>
      <c r="J257" s="88"/>
      <c r="K257" s="39"/>
      <c r="T257" s="39"/>
    </row>
    <row r="258">
      <c r="H258" s="88"/>
      <c r="I258" s="88"/>
      <c r="J258" s="88"/>
      <c r="K258" s="39"/>
      <c r="T258" s="39"/>
    </row>
    <row r="259">
      <c r="H259" s="88"/>
      <c r="I259" s="88"/>
      <c r="J259" s="88"/>
      <c r="K259" s="39"/>
      <c r="T259" s="39"/>
    </row>
    <row r="260">
      <c r="H260" s="88"/>
      <c r="I260" s="88"/>
      <c r="J260" s="88"/>
      <c r="K260" s="39"/>
      <c r="T260" s="39"/>
    </row>
    <row r="261">
      <c r="H261" s="88"/>
      <c r="I261" s="88"/>
      <c r="J261" s="88"/>
      <c r="K261" s="39"/>
      <c r="T261" s="39"/>
    </row>
    <row r="262">
      <c r="H262" s="88"/>
      <c r="I262" s="88"/>
      <c r="J262" s="88"/>
      <c r="K262" s="39"/>
      <c r="T262" s="39"/>
    </row>
    <row r="263">
      <c r="H263" s="88"/>
      <c r="I263" s="88"/>
      <c r="J263" s="88"/>
      <c r="K263" s="39"/>
      <c r="T263" s="39"/>
    </row>
    <row r="264">
      <c r="H264" s="88"/>
      <c r="I264" s="88"/>
      <c r="J264" s="88"/>
      <c r="K264" s="39"/>
      <c r="T264" s="39"/>
    </row>
    <row r="265">
      <c r="H265" s="88"/>
      <c r="I265" s="88"/>
      <c r="J265" s="88"/>
      <c r="K265" s="39"/>
      <c r="T265" s="39"/>
    </row>
    <row r="266">
      <c r="H266" s="88"/>
      <c r="I266" s="88"/>
      <c r="J266" s="88"/>
      <c r="K266" s="39"/>
      <c r="T266" s="39"/>
    </row>
    <row r="267">
      <c r="H267" s="88"/>
      <c r="I267" s="88"/>
      <c r="J267" s="88"/>
      <c r="K267" s="39"/>
      <c r="T267" s="39"/>
    </row>
    <row r="268">
      <c r="H268" s="88"/>
      <c r="I268" s="88"/>
      <c r="J268" s="88"/>
      <c r="K268" s="39"/>
      <c r="T268" s="39"/>
    </row>
    <row r="269">
      <c r="H269" s="88"/>
      <c r="I269" s="88"/>
      <c r="J269" s="88"/>
      <c r="K269" s="39"/>
      <c r="T269" s="39"/>
    </row>
    <row r="270">
      <c r="H270" s="88"/>
      <c r="I270" s="88"/>
      <c r="J270" s="88"/>
      <c r="K270" s="39"/>
      <c r="T270" s="39"/>
    </row>
    <row r="271">
      <c r="H271" s="88"/>
      <c r="I271" s="88"/>
      <c r="J271" s="88"/>
      <c r="K271" s="39"/>
      <c r="T271" s="39"/>
    </row>
    <row r="272">
      <c r="H272" s="88"/>
      <c r="I272" s="88"/>
      <c r="J272" s="88"/>
      <c r="K272" s="39"/>
      <c r="T272" s="39"/>
    </row>
    <row r="273">
      <c r="H273" s="88"/>
      <c r="I273" s="88"/>
      <c r="J273" s="88"/>
      <c r="K273" s="39"/>
      <c r="T273" s="39"/>
    </row>
    <row r="274">
      <c r="H274" s="88"/>
      <c r="I274" s="88"/>
      <c r="J274" s="88"/>
      <c r="K274" s="39"/>
      <c r="T274" s="39"/>
    </row>
    <row r="275">
      <c r="H275" s="88"/>
      <c r="I275" s="88"/>
      <c r="J275" s="88"/>
      <c r="K275" s="39"/>
      <c r="T275" s="39"/>
    </row>
    <row r="276">
      <c r="H276" s="88"/>
      <c r="I276" s="88"/>
      <c r="J276" s="88"/>
      <c r="K276" s="39"/>
      <c r="T276" s="39"/>
    </row>
    <row r="277">
      <c r="H277" s="88"/>
      <c r="I277" s="88"/>
      <c r="J277" s="88"/>
      <c r="K277" s="39"/>
      <c r="T277" s="39"/>
    </row>
    <row r="278">
      <c r="H278" s="88"/>
      <c r="I278" s="88"/>
      <c r="J278" s="88"/>
      <c r="K278" s="39"/>
      <c r="T278" s="39"/>
    </row>
    <row r="279">
      <c r="H279" s="88"/>
      <c r="I279" s="88"/>
      <c r="J279" s="88"/>
      <c r="K279" s="39"/>
      <c r="T279" s="39"/>
    </row>
    <row r="280">
      <c r="H280" s="88"/>
      <c r="I280" s="88"/>
      <c r="J280" s="88"/>
      <c r="K280" s="39"/>
      <c r="T280" s="39"/>
    </row>
    <row r="281">
      <c r="H281" s="88"/>
      <c r="I281" s="88"/>
      <c r="J281" s="88"/>
      <c r="K281" s="39"/>
      <c r="T281" s="39"/>
    </row>
    <row r="282">
      <c r="H282" s="88"/>
      <c r="I282" s="88"/>
      <c r="J282" s="88"/>
      <c r="K282" s="39"/>
      <c r="T282" s="39"/>
    </row>
    <row r="283">
      <c r="H283" s="88"/>
      <c r="I283" s="88"/>
      <c r="J283" s="88"/>
      <c r="K283" s="39"/>
      <c r="T283" s="39"/>
    </row>
    <row r="284">
      <c r="H284" s="88"/>
      <c r="I284" s="88"/>
      <c r="J284" s="88"/>
      <c r="K284" s="39"/>
      <c r="T284" s="39"/>
    </row>
    <row r="285">
      <c r="H285" s="88"/>
      <c r="I285" s="88"/>
      <c r="J285" s="88"/>
      <c r="K285" s="39"/>
      <c r="T285" s="39"/>
    </row>
    <row r="286">
      <c r="H286" s="88"/>
      <c r="I286" s="88"/>
      <c r="J286" s="88"/>
      <c r="K286" s="39"/>
      <c r="T286" s="39"/>
    </row>
    <row r="287">
      <c r="H287" s="88"/>
      <c r="I287" s="88"/>
      <c r="J287" s="88"/>
      <c r="K287" s="39"/>
      <c r="T287" s="39"/>
    </row>
    <row r="288">
      <c r="H288" s="88"/>
      <c r="I288" s="88"/>
      <c r="J288" s="88"/>
      <c r="K288" s="39"/>
      <c r="T288" s="39"/>
    </row>
    <row r="289">
      <c r="H289" s="88"/>
      <c r="I289" s="88"/>
      <c r="J289" s="88"/>
      <c r="K289" s="39"/>
      <c r="T289" s="39"/>
    </row>
    <row r="290">
      <c r="H290" s="88"/>
      <c r="I290" s="88"/>
      <c r="J290" s="88"/>
      <c r="K290" s="39"/>
      <c r="T290" s="39"/>
    </row>
    <row r="291">
      <c r="H291" s="88"/>
      <c r="I291" s="88"/>
      <c r="J291" s="88"/>
      <c r="K291" s="39"/>
      <c r="T291" s="39"/>
    </row>
    <row r="292">
      <c r="H292" s="88"/>
      <c r="I292" s="88"/>
      <c r="J292" s="88"/>
      <c r="K292" s="39"/>
      <c r="T292" s="39"/>
    </row>
    <row r="293">
      <c r="H293" s="88"/>
      <c r="I293" s="88"/>
      <c r="J293" s="88"/>
      <c r="K293" s="39"/>
      <c r="T293" s="39"/>
    </row>
    <row r="294">
      <c r="H294" s="88"/>
      <c r="I294" s="88"/>
      <c r="J294" s="88"/>
      <c r="K294" s="39"/>
      <c r="T294" s="39"/>
    </row>
    <row r="295">
      <c r="H295" s="88"/>
      <c r="I295" s="88"/>
      <c r="J295" s="88"/>
      <c r="K295" s="39"/>
      <c r="T295" s="39"/>
    </row>
    <row r="296">
      <c r="H296" s="88"/>
      <c r="I296" s="88"/>
      <c r="J296" s="88"/>
      <c r="K296" s="39"/>
      <c r="T296" s="39"/>
    </row>
    <row r="297">
      <c r="H297" s="88"/>
      <c r="I297" s="88"/>
      <c r="J297" s="88"/>
      <c r="K297" s="39"/>
      <c r="T297" s="39"/>
    </row>
    <row r="298">
      <c r="H298" s="88"/>
      <c r="I298" s="88"/>
      <c r="J298" s="88"/>
      <c r="K298" s="39"/>
      <c r="T298" s="39"/>
    </row>
    <row r="299">
      <c r="H299" s="88"/>
      <c r="I299" s="88"/>
      <c r="J299" s="88"/>
      <c r="K299" s="39"/>
      <c r="T299" s="39"/>
    </row>
    <row r="300">
      <c r="H300" s="88"/>
      <c r="I300" s="88"/>
      <c r="J300" s="88"/>
      <c r="K300" s="39"/>
      <c r="T300" s="39"/>
    </row>
    <row r="301">
      <c r="H301" s="88"/>
      <c r="I301" s="88"/>
      <c r="J301" s="88"/>
      <c r="K301" s="39"/>
      <c r="T301" s="39"/>
    </row>
    <row r="302">
      <c r="H302" s="88"/>
      <c r="I302" s="88"/>
      <c r="J302" s="88"/>
      <c r="K302" s="39"/>
      <c r="T302" s="39"/>
    </row>
    <row r="303">
      <c r="H303" s="88"/>
      <c r="I303" s="88"/>
      <c r="J303" s="88"/>
      <c r="K303" s="39"/>
      <c r="T303" s="39"/>
    </row>
    <row r="304">
      <c r="H304" s="88"/>
      <c r="I304" s="88"/>
      <c r="J304" s="88"/>
      <c r="K304" s="39"/>
      <c r="T304" s="39"/>
    </row>
    <row r="305">
      <c r="H305" s="88"/>
      <c r="I305" s="88"/>
      <c r="J305" s="88"/>
      <c r="K305" s="39"/>
      <c r="T305" s="39"/>
    </row>
    <row r="306">
      <c r="H306" s="88"/>
      <c r="I306" s="88"/>
      <c r="J306" s="88"/>
      <c r="K306" s="39"/>
      <c r="T306" s="39"/>
    </row>
    <row r="307">
      <c r="H307" s="88"/>
      <c r="I307" s="88"/>
      <c r="J307" s="88"/>
      <c r="K307" s="39"/>
      <c r="T307" s="39"/>
    </row>
    <row r="308">
      <c r="H308" s="88"/>
      <c r="I308" s="88"/>
      <c r="J308" s="88"/>
      <c r="K308" s="39"/>
      <c r="T308" s="39"/>
    </row>
    <row r="309">
      <c r="H309" s="88"/>
      <c r="I309" s="88"/>
      <c r="J309" s="88"/>
      <c r="K309" s="39"/>
      <c r="T309" s="39"/>
    </row>
    <row r="310">
      <c r="H310" s="88"/>
      <c r="I310" s="88"/>
      <c r="J310" s="88"/>
      <c r="K310" s="39"/>
      <c r="T310" s="39"/>
    </row>
    <row r="311">
      <c r="H311" s="88"/>
      <c r="I311" s="88"/>
      <c r="J311" s="88"/>
      <c r="K311" s="39"/>
      <c r="T311" s="39"/>
    </row>
    <row r="312">
      <c r="H312" s="88"/>
      <c r="I312" s="88"/>
      <c r="J312" s="88"/>
      <c r="K312" s="39"/>
      <c r="T312" s="39"/>
    </row>
    <row r="313">
      <c r="H313" s="88"/>
      <c r="I313" s="88"/>
      <c r="J313" s="88"/>
      <c r="K313" s="39"/>
      <c r="T313" s="39"/>
    </row>
    <row r="314">
      <c r="H314" s="88"/>
      <c r="I314" s="88"/>
      <c r="J314" s="88"/>
      <c r="K314" s="39"/>
      <c r="T314" s="39"/>
    </row>
    <row r="315">
      <c r="H315" s="88"/>
      <c r="I315" s="88"/>
      <c r="J315" s="88"/>
      <c r="K315" s="39"/>
      <c r="T315" s="39"/>
    </row>
    <row r="316">
      <c r="H316" s="88"/>
      <c r="I316" s="88"/>
      <c r="J316" s="88"/>
      <c r="K316" s="39"/>
      <c r="T316" s="39"/>
    </row>
    <row r="317">
      <c r="H317" s="88"/>
      <c r="I317" s="88"/>
      <c r="J317" s="88"/>
      <c r="K317" s="39"/>
      <c r="T317" s="39"/>
    </row>
    <row r="318">
      <c r="H318" s="88"/>
      <c r="I318" s="88"/>
      <c r="J318" s="88"/>
      <c r="K318" s="39"/>
      <c r="T318" s="39"/>
    </row>
    <row r="319">
      <c r="H319" s="88"/>
      <c r="I319" s="88"/>
      <c r="J319" s="88"/>
      <c r="K319" s="39"/>
      <c r="T319" s="39"/>
    </row>
    <row r="320">
      <c r="H320" s="88"/>
      <c r="I320" s="88"/>
      <c r="J320" s="88"/>
      <c r="K320" s="39"/>
      <c r="T320" s="39"/>
    </row>
    <row r="321">
      <c r="H321" s="88"/>
      <c r="I321" s="88"/>
      <c r="J321" s="88"/>
      <c r="K321" s="39"/>
      <c r="T321" s="39"/>
    </row>
    <row r="322">
      <c r="H322" s="88"/>
      <c r="I322" s="88"/>
      <c r="J322" s="88"/>
      <c r="K322" s="39"/>
      <c r="T322" s="39"/>
    </row>
    <row r="323">
      <c r="H323" s="88"/>
      <c r="I323" s="88"/>
      <c r="J323" s="88"/>
      <c r="K323" s="39"/>
      <c r="T323" s="39"/>
    </row>
    <row r="324">
      <c r="H324" s="88"/>
      <c r="I324" s="88"/>
      <c r="J324" s="88"/>
      <c r="K324" s="39"/>
      <c r="T324" s="39"/>
    </row>
    <row r="325">
      <c r="H325" s="88"/>
      <c r="I325" s="88"/>
      <c r="J325" s="88"/>
      <c r="K325" s="39"/>
      <c r="T325" s="39"/>
    </row>
    <row r="326">
      <c r="H326" s="88"/>
      <c r="I326" s="88"/>
      <c r="J326" s="88"/>
      <c r="K326" s="39"/>
      <c r="T326" s="39"/>
    </row>
    <row r="327">
      <c r="H327" s="88"/>
      <c r="I327" s="88"/>
      <c r="J327" s="88"/>
      <c r="K327" s="39"/>
      <c r="T327" s="39"/>
    </row>
    <row r="328">
      <c r="H328" s="88"/>
      <c r="I328" s="88"/>
      <c r="J328" s="88"/>
      <c r="K328" s="39"/>
      <c r="T328" s="39"/>
    </row>
    <row r="329">
      <c r="H329" s="88"/>
      <c r="I329" s="88"/>
      <c r="J329" s="88"/>
      <c r="K329" s="39"/>
      <c r="T329" s="39"/>
    </row>
    <row r="330">
      <c r="H330" s="88"/>
      <c r="I330" s="88"/>
      <c r="J330" s="88"/>
      <c r="K330" s="39"/>
      <c r="T330" s="39"/>
    </row>
    <row r="331">
      <c r="H331" s="88"/>
      <c r="I331" s="88"/>
      <c r="J331" s="88"/>
      <c r="K331" s="39"/>
      <c r="T331" s="39"/>
    </row>
    <row r="332">
      <c r="H332" s="88"/>
      <c r="I332" s="88"/>
      <c r="J332" s="88"/>
      <c r="K332" s="39"/>
      <c r="T332" s="39"/>
    </row>
    <row r="333">
      <c r="H333" s="88"/>
      <c r="I333" s="88"/>
      <c r="J333" s="88"/>
      <c r="K333" s="39"/>
      <c r="T333" s="39"/>
    </row>
    <row r="334">
      <c r="H334" s="88"/>
      <c r="I334" s="88"/>
      <c r="J334" s="88"/>
      <c r="K334" s="39"/>
      <c r="T334" s="39"/>
    </row>
    <row r="335">
      <c r="H335" s="88"/>
      <c r="I335" s="88"/>
      <c r="J335" s="88"/>
      <c r="K335" s="39"/>
      <c r="T335" s="39"/>
    </row>
    <row r="336">
      <c r="H336" s="88"/>
      <c r="I336" s="88"/>
      <c r="J336" s="88"/>
      <c r="K336" s="39"/>
      <c r="T336" s="39"/>
    </row>
    <row r="337">
      <c r="H337" s="88"/>
      <c r="I337" s="88"/>
      <c r="J337" s="88"/>
      <c r="K337" s="39"/>
      <c r="T337" s="39"/>
    </row>
    <row r="338">
      <c r="H338" s="88"/>
      <c r="I338" s="88"/>
      <c r="J338" s="88"/>
      <c r="K338" s="39"/>
      <c r="T338" s="39"/>
    </row>
    <row r="339">
      <c r="H339" s="88"/>
      <c r="I339" s="88"/>
      <c r="J339" s="88"/>
      <c r="K339" s="39"/>
      <c r="T339" s="39"/>
    </row>
    <row r="340">
      <c r="H340" s="88"/>
      <c r="I340" s="88"/>
      <c r="J340" s="88"/>
      <c r="K340" s="39"/>
      <c r="T340" s="39"/>
    </row>
    <row r="341">
      <c r="H341" s="88"/>
      <c r="I341" s="88"/>
      <c r="J341" s="88"/>
      <c r="K341" s="39"/>
      <c r="T341" s="39"/>
    </row>
    <row r="342">
      <c r="H342" s="88"/>
      <c r="I342" s="88"/>
      <c r="J342" s="88"/>
      <c r="K342" s="39"/>
      <c r="T342" s="39"/>
    </row>
    <row r="343">
      <c r="H343" s="88"/>
      <c r="I343" s="88"/>
      <c r="J343" s="88"/>
      <c r="K343" s="39"/>
      <c r="T343" s="39"/>
    </row>
    <row r="344">
      <c r="H344" s="88"/>
      <c r="I344" s="88"/>
      <c r="J344" s="88"/>
      <c r="K344" s="39"/>
      <c r="T344" s="39"/>
    </row>
    <row r="345">
      <c r="H345" s="88"/>
      <c r="I345" s="88"/>
      <c r="J345" s="88"/>
      <c r="K345" s="39"/>
      <c r="T345" s="39"/>
    </row>
    <row r="346">
      <c r="H346" s="88"/>
      <c r="I346" s="88"/>
      <c r="J346" s="88"/>
      <c r="K346" s="39"/>
      <c r="T346" s="39"/>
    </row>
    <row r="347">
      <c r="H347" s="88"/>
      <c r="I347" s="88"/>
      <c r="J347" s="88"/>
      <c r="K347" s="39"/>
      <c r="T347" s="39"/>
    </row>
    <row r="348">
      <c r="H348" s="88"/>
      <c r="I348" s="88"/>
      <c r="J348" s="88"/>
      <c r="K348" s="39"/>
      <c r="T348" s="39"/>
    </row>
    <row r="349">
      <c r="H349" s="88"/>
      <c r="I349" s="88"/>
      <c r="J349" s="88"/>
      <c r="K349" s="39"/>
      <c r="T349" s="39"/>
    </row>
    <row r="350">
      <c r="H350" s="88"/>
      <c r="I350" s="88"/>
      <c r="J350" s="88"/>
      <c r="K350" s="39"/>
      <c r="T350" s="39"/>
    </row>
    <row r="351">
      <c r="H351" s="88"/>
      <c r="I351" s="88"/>
      <c r="J351" s="88"/>
      <c r="K351" s="39"/>
      <c r="T351" s="39"/>
    </row>
    <row r="352">
      <c r="H352" s="88"/>
      <c r="I352" s="88"/>
      <c r="J352" s="88"/>
      <c r="K352" s="39"/>
      <c r="T352" s="39"/>
    </row>
    <row r="353">
      <c r="H353" s="88"/>
      <c r="I353" s="88"/>
      <c r="J353" s="88"/>
      <c r="K353" s="39"/>
      <c r="T353" s="39"/>
    </row>
    <row r="354">
      <c r="H354" s="88"/>
      <c r="I354" s="88"/>
      <c r="J354" s="88"/>
      <c r="K354" s="39"/>
      <c r="T354" s="39"/>
    </row>
    <row r="355">
      <c r="H355" s="88"/>
      <c r="I355" s="88"/>
      <c r="J355" s="88"/>
      <c r="K355" s="39"/>
      <c r="T355" s="39"/>
    </row>
    <row r="356">
      <c r="H356" s="88"/>
      <c r="I356" s="88"/>
      <c r="J356" s="88"/>
      <c r="K356" s="39"/>
      <c r="T356" s="39"/>
    </row>
    <row r="357">
      <c r="H357" s="88"/>
      <c r="I357" s="88"/>
      <c r="J357" s="88"/>
      <c r="K357" s="39"/>
      <c r="T357" s="39"/>
    </row>
    <row r="358">
      <c r="H358" s="88"/>
      <c r="I358" s="88"/>
      <c r="J358" s="88"/>
      <c r="K358" s="39"/>
      <c r="T358" s="39"/>
    </row>
    <row r="359">
      <c r="H359" s="88"/>
      <c r="I359" s="88"/>
      <c r="J359" s="88"/>
      <c r="K359" s="39"/>
      <c r="T359" s="39"/>
    </row>
    <row r="360">
      <c r="H360" s="88"/>
      <c r="I360" s="88"/>
      <c r="J360" s="88"/>
      <c r="K360" s="39"/>
      <c r="T360" s="39"/>
    </row>
    <row r="361">
      <c r="H361" s="88"/>
      <c r="I361" s="88"/>
      <c r="J361" s="88"/>
      <c r="K361" s="39"/>
      <c r="T361" s="39"/>
    </row>
    <row r="362">
      <c r="H362" s="88"/>
      <c r="I362" s="88"/>
      <c r="J362" s="88"/>
      <c r="K362" s="39"/>
      <c r="T362" s="39"/>
    </row>
    <row r="363">
      <c r="H363" s="88"/>
      <c r="I363" s="88"/>
      <c r="J363" s="88"/>
      <c r="K363" s="39"/>
      <c r="T363" s="39"/>
    </row>
    <row r="364">
      <c r="H364" s="88"/>
      <c r="I364" s="88"/>
      <c r="J364" s="88"/>
      <c r="K364" s="39"/>
      <c r="T364" s="39"/>
    </row>
    <row r="365">
      <c r="H365" s="88"/>
      <c r="I365" s="88"/>
      <c r="J365" s="88"/>
      <c r="K365" s="39"/>
      <c r="T365" s="39"/>
    </row>
    <row r="366">
      <c r="H366" s="88"/>
      <c r="I366" s="88"/>
      <c r="J366" s="88"/>
      <c r="K366" s="39"/>
      <c r="T366" s="39"/>
    </row>
    <row r="367">
      <c r="H367" s="88"/>
      <c r="I367" s="88"/>
      <c r="J367" s="88"/>
      <c r="K367" s="39"/>
      <c r="T367" s="39"/>
    </row>
    <row r="368">
      <c r="H368" s="88"/>
      <c r="I368" s="88"/>
      <c r="J368" s="88"/>
      <c r="K368" s="39"/>
      <c r="T368" s="39"/>
    </row>
    <row r="369">
      <c r="H369" s="88"/>
      <c r="I369" s="88"/>
      <c r="J369" s="88"/>
      <c r="K369" s="39"/>
      <c r="T369" s="39"/>
    </row>
    <row r="370">
      <c r="H370" s="88"/>
      <c r="I370" s="88"/>
      <c r="J370" s="88"/>
      <c r="K370" s="39"/>
      <c r="T370" s="39"/>
    </row>
    <row r="371">
      <c r="H371" s="88"/>
      <c r="I371" s="88"/>
      <c r="J371" s="88"/>
      <c r="K371" s="39"/>
      <c r="T371" s="39"/>
    </row>
    <row r="372">
      <c r="H372" s="88"/>
      <c r="I372" s="88"/>
      <c r="J372" s="88"/>
      <c r="K372" s="39"/>
      <c r="T372" s="39"/>
    </row>
    <row r="373">
      <c r="H373" s="88"/>
      <c r="I373" s="88"/>
      <c r="J373" s="88"/>
      <c r="K373" s="39"/>
      <c r="T373" s="39"/>
    </row>
    <row r="374">
      <c r="H374" s="88"/>
      <c r="I374" s="88"/>
      <c r="J374" s="88"/>
      <c r="K374" s="39"/>
      <c r="T374" s="39"/>
    </row>
    <row r="375">
      <c r="H375" s="88"/>
      <c r="I375" s="88"/>
      <c r="J375" s="88"/>
      <c r="K375" s="39"/>
      <c r="T375" s="39"/>
    </row>
    <row r="376">
      <c r="H376" s="88"/>
      <c r="I376" s="88"/>
      <c r="J376" s="88"/>
      <c r="K376" s="39"/>
      <c r="T376" s="39"/>
    </row>
    <row r="377">
      <c r="H377" s="88"/>
      <c r="I377" s="88"/>
      <c r="J377" s="88"/>
      <c r="K377" s="39"/>
      <c r="T377" s="39"/>
    </row>
    <row r="378">
      <c r="H378" s="88"/>
      <c r="I378" s="88"/>
      <c r="J378" s="88"/>
      <c r="K378" s="39"/>
      <c r="T378" s="39"/>
    </row>
    <row r="379">
      <c r="H379" s="88"/>
      <c r="I379" s="88"/>
      <c r="J379" s="88"/>
      <c r="K379" s="39"/>
      <c r="T379" s="39"/>
    </row>
    <row r="380">
      <c r="H380" s="88"/>
      <c r="I380" s="88"/>
      <c r="J380" s="88"/>
      <c r="K380" s="39"/>
      <c r="T380" s="39"/>
    </row>
    <row r="381">
      <c r="H381" s="88"/>
      <c r="I381" s="88"/>
      <c r="J381" s="88"/>
      <c r="K381" s="39"/>
      <c r="T381" s="39"/>
    </row>
    <row r="382">
      <c r="H382" s="88"/>
      <c r="I382" s="88"/>
      <c r="J382" s="88"/>
      <c r="K382" s="39"/>
      <c r="T382" s="39"/>
    </row>
    <row r="383">
      <c r="H383" s="88"/>
      <c r="I383" s="88"/>
      <c r="J383" s="88"/>
      <c r="K383" s="39"/>
      <c r="T383" s="39"/>
    </row>
    <row r="384">
      <c r="H384" s="88"/>
      <c r="I384" s="88"/>
      <c r="J384" s="88"/>
      <c r="K384" s="39"/>
      <c r="T384" s="39"/>
    </row>
    <row r="385">
      <c r="H385" s="88"/>
      <c r="I385" s="88"/>
      <c r="J385" s="88"/>
      <c r="K385" s="39"/>
      <c r="T385" s="39"/>
    </row>
    <row r="386">
      <c r="H386" s="88"/>
      <c r="I386" s="88"/>
      <c r="J386" s="88"/>
      <c r="K386" s="39"/>
      <c r="T386" s="39"/>
    </row>
    <row r="387">
      <c r="H387" s="88"/>
      <c r="I387" s="88"/>
      <c r="J387" s="88"/>
      <c r="K387" s="39"/>
      <c r="T387" s="39"/>
    </row>
    <row r="388">
      <c r="H388" s="88"/>
      <c r="I388" s="88"/>
      <c r="J388" s="88"/>
      <c r="K388" s="39"/>
      <c r="T388" s="39"/>
    </row>
    <row r="389">
      <c r="H389" s="88"/>
      <c r="I389" s="88"/>
      <c r="J389" s="88"/>
      <c r="K389" s="39"/>
      <c r="T389" s="39"/>
    </row>
    <row r="390">
      <c r="H390" s="88"/>
      <c r="I390" s="88"/>
      <c r="J390" s="88"/>
      <c r="K390" s="39"/>
      <c r="T390" s="39"/>
    </row>
    <row r="391">
      <c r="H391" s="88"/>
      <c r="I391" s="88"/>
      <c r="J391" s="88"/>
      <c r="K391" s="39"/>
      <c r="T391" s="39"/>
    </row>
    <row r="392">
      <c r="H392" s="88"/>
      <c r="I392" s="88"/>
      <c r="J392" s="88"/>
      <c r="K392" s="39"/>
      <c r="T392" s="39"/>
    </row>
    <row r="393">
      <c r="H393" s="88"/>
      <c r="I393" s="88"/>
      <c r="J393" s="88"/>
      <c r="K393" s="39"/>
      <c r="T393" s="39"/>
    </row>
    <row r="394">
      <c r="H394" s="88"/>
      <c r="I394" s="88"/>
      <c r="J394" s="88"/>
      <c r="K394" s="39"/>
      <c r="T394" s="39"/>
    </row>
    <row r="395">
      <c r="H395" s="88"/>
      <c r="I395" s="88"/>
      <c r="J395" s="88"/>
      <c r="K395" s="39"/>
      <c r="T395" s="39"/>
    </row>
    <row r="396">
      <c r="H396" s="88"/>
      <c r="I396" s="88"/>
      <c r="J396" s="88"/>
      <c r="K396" s="39"/>
      <c r="T396" s="39"/>
    </row>
    <row r="397">
      <c r="H397" s="88"/>
      <c r="I397" s="88"/>
      <c r="J397" s="88"/>
      <c r="K397" s="39"/>
      <c r="T397" s="39"/>
    </row>
    <row r="398">
      <c r="H398" s="88"/>
      <c r="I398" s="88"/>
      <c r="J398" s="88"/>
      <c r="K398" s="39"/>
      <c r="T398" s="39"/>
    </row>
    <row r="399">
      <c r="H399" s="88"/>
      <c r="I399" s="88"/>
      <c r="J399" s="88"/>
      <c r="K399" s="39"/>
      <c r="T399" s="39"/>
    </row>
    <row r="400">
      <c r="H400" s="88"/>
      <c r="I400" s="88"/>
      <c r="J400" s="88"/>
      <c r="K400" s="39"/>
      <c r="T400" s="39"/>
    </row>
    <row r="401">
      <c r="H401" s="88"/>
      <c r="I401" s="88"/>
      <c r="J401" s="88"/>
      <c r="K401" s="39"/>
      <c r="T401" s="39"/>
    </row>
    <row r="402">
      <c r="H402" s="88"/>
      <c r="I402" s="88"/>
      <c r="J402" s="88"/>
      <c r="K402" s="39"/>
      <c r="T402" s="39"/>
    </row>
    <row r="403">
      <c r="H403" s="88"/>
      <c r="I403" s="88"/>
      <c r="J403" s="88"/>
      <c r="K403" s="39"/>
      <c r="T403" s="39"/>
    </row>
    <row r="404">
      <c r="H404" s="88"/>
      <c r="I404" s="88"/>
      <c r="J404" s="88"/>
      <c r="K404" s="39"/>
      <c r="T404" s="39"/>
    </row>
    <row r="405">
      <c r="H405" s="88"/>
      <c r="I405" s="88"/>
      <c r="J405" s="88"/>
      <c r="K405" s="39"/>
      <c r="T405" s="39"/>
    </row>
    <row r="406">
      <c r="H406" s="88"/>
      <c r="I406" s="88"/>
      <c r="J406" s="88"/>
      <c r="K406" s="39"/>
      <c r="T406" s="39"/>
    </row>
    <row r="407">
      <c r="H407" s="88"/>
      <c r="I407" s="88"/>
      <c r="J407" s="88"/>
      <c r="K407" s="39"/>
      <c r="T407" s="39"/>
    </row>
    <row r="408">
      <c r="H408" s="88"/>
      <c r="I408" s="88"/>
      <c r="J408" s="88"/>
      <c r="K408" s="39"/>
      <c r="T408" s="39"/>
    </row>
    <row r="409">
      <c r="H409" s="88"/>
      <c r="I409" s="88"/>
      <c r="J409" s="88"/>
      <c r="K409" s="39"/>
      <c r="T409" s="39"/>
    </row>
    <row r="410">
      <c r="H410" s="88"/>
      <c r="I410" s="88"/>
      <c r="J410" s="88"/>
      <c r="K410" s="39"/>
      <c r="T410" s="39"/>
    </row>
    <row r="411">
      <c r="H411" s="88"/>
      <c r="I411" s="88"/>
      <c r="J411" s="88"/>
      <c r="K411" s="39"/>
      <c r="T411" s="39"/>
    </row>
    <row r="412">
      <c r="H412" s="88"/>
      <c r="I412" s="88"/>
      <c r="J412" s="88"/>
      <c r="K412" s="39"/>
      <c r="T412" s="39"/>
    </row>
    <row r="413">
      <c r="H413" s="88"/>
      <c r="I413" s="88"/>
      <c r="J413" s="88"/>
      <c r="K413" s="39"/>
      <c r="T413" s="39"/>
    </row>
    <row r="414">
      <c r="H414" s="88"/>
      <c r="I414" s="88"/>
      <c r="J414" s="88"/>
      <c r="K414" s="39"/>
      <c r="T414" s="39"/>
    </row>
    <row r="415">
      <c r="H415" s="88"/>
      <c r="I415" s="88"/>
      <c r="J415" s="88"/>
      <c r="K415" s="39"/>
      <c r="T415" s="39"/>
    </row>
    <row r="416">
      <c r="H416" s="88"/>
      <c r="I416" s="88"/>
      <c r="J416" s="88"/>
      <c r="K416" s="39"/>
      <c r="T416" s="39"/>
    </row>
    <row r="417">
      <c r="H417" s="88"/>
      <c r="I417" s="88"/>
      <c r="J417" s="88"/>
      <c r="K417" s="39"/>
      <c r="T417" s="39"/>
    </row>
    <row r="418">
      <c r="H418" s="88"/>
      <c r="I418" s="88"/>
      <c r="J418" s="88"/>
      <c r="K418" s="39"/>
      <c r="T418" s="39"/>
    </row>
    <row r="419">
      <c r="H419" s="88"/>
      <c r="I419" s="88"/>
      <c r="J419" s="88"/>
      <c r="K419" s="39"/>
      <c r="T419" s="39"/>
    </row>
    <row r="420">
      <c r="H420" s="88"/>
      <c r="I420" s="88"/>
      <c r="J420" s="88"/>
      <c r="K420" s="39"/>
      <c r="T420" s="39"/>
    </row>
    <row r="421">
      <c r="H421" s="88"/>
      <c r="I421" s="88"/>
      <c r="J421" s="88"/>
      <c r="K421" s="39"/>
      <c r="T421" s="39"/>
    </row>
    <row r="422">
      <c r="H422" s="88"/>
      <c r="I422" s="88"/>
      <c r="J422" s="88"/>
      <c r="K422" s="39"/>
      <c r="T422" s="39"/>
    </row>
    <row r="423">
      <c r="H423" s="88"/>
      <c r="I423" s="88"/>
      <c r="J423" s="88"/>
      <c r="K423" s="39"/>
      <c r="T423" s="39"/>
    </row>
    <row r="424">
      <c r="H424" s="88"/>
      <c r="I424" s="88"/>
      <c r="J424" s="88"/>
      <c r="K424" s="39"/>
      <c r="T424" s="39"/>
    </row>
    <row r="425">
      <c r="H425" s="88"/>
      <c r="I425" s="88"/>
      <c r="J425" s="88"/>
      <c r="K425" s="39"/>
      <c r="T425" s="39"/>
    </row>
    <row r="426">
      <c r="H426" s="88"/>
      <c r="I426" s="88"/>
      <c r="J426" s="88"/>
      <c r="K426" s="39"/>
      <c r="T426" s="39"/>
    </row>
    <row r="427">
      <c r="H427" s="88"/>
      <c r="I427" s="88"/>
      <c r="J427" s="88"/>
      <c r="K427" s="39"/>
      <c r="T427" s="39"/>
    </row>
    <row r="428">
      <c r="H428" s="88"/>
      <c r="I428" s="88"/>
      <c r="J428" s="88"/>
      <c r="K428" s="39"/>
      <c r="T428" s="39"/>
    </row>
    <row r="429">
      <c r="H429" s="88"/>
      <c r="I429" s="88"/>
      <c r="J429" s="88"/>
      <c r="K429" s="39"/>
      <c r="T429" s="39"/>
    </row>
    <row r="430">
      <c r="H430" s="88"/>
      <c r="I430" s="88"/>
      <c r="J430" s="88"/>
      <c r="K430" s="39"/>
      <c r="T430" s="39"/>
    </row>
    <row r="431">
      <c r="H431" s="88"/>
      <c r="I431" s="88"/>
      <c r="J431" s="88"/>
      <c r="K431" s="39"/>
      <c r="T431" s="39"/>
    </row>
    <row r="432">
      <c r="H432" s="88"/>
      <c r="I432" s="88"/>
      <c r="J432" s="88"/>
      <c r="K432" s="39"/>
      <c r="T432" s="39"/>
    </row>
    <row r="433">
      <c r="H433" s="88"/>
      <c r="I433" s="88"/>
      <c r="J433" s="88"/>
      <c r="K433" s="39"/>
      <c r="T433" s="39"/>
    </row>
    <row r="434">
      <c r="H434" s="88"/>
      <c r="I434" s="88"/>
      <c r="J434" s="88"/>
      <c r="K434" s="39"/>
      <c r="T434" s="39"/>
    </row>
    <row r="435">
      <c r="H435" s="88"/>
      <c r="I435" s="88"/>
      <c r="J435" s="88"/>
      <c r="K435" s="39"/>
      <c r="T435" s="39"/>
    </row>
    <row r="436">
      <c r="H436" s="88"/>
      <c r="I436" s="88"/>
      <c r="J436" s="88"/>
      <c r="K436" s="39"/>
      <c r="T436" s="39"/>
    </row>
    <row r="437">
      <c r="H437" s="88"/>
      <c r="I437" s="88"/>
      <c r="J437" s="88"/>
      <c r="K437" s="39"/>
      <c r="T437" s="39"/>
    </row>
    <row r="438">
      <c r="H438" s="88"/>
      <c r="I438" s="88"/>
      <c r="J438" s="88"/>
      <c r="K438" s="39"/>
      <c r="T438" s="39"/>
    </row>
    <row r="439">
      <c r="H439" s="88"/>
      <c r="I439" s="88"/>
      <c r="J439" s="88"/>
      <c r="K439" s="39"/>
      <c r="T439" s="39"/>
    </row>
    <row r="440">
      <c r="H440" s="88"/>
      <c r="I440" s="88"/>
      <c r="J440" s="88"/>
      <c r="K440" s="39"/>
      <c r="T440" s="39"/>
    </row>
    <row r="441">
      <c r="H441" s="88"/>
      <c r="I441" s="88"/>
      <c r="J441" s="88"/>
      <c r="K441" s="39"/>
      <c r="T441" s="39"/>
    </row>
    <row r="442">
      <c r="H442" s="88"/>
      <c r="I442" s="88"/>
      <c r="J442" s="88"/>
      <c r="K442" s="39"/>
      <c r="T442" s="39"/>
    </row>
    <row r="443">
      <c r="H443" s="88"/>
      <c r="I443" s="88"/>
      <c r="J443" s="88"/>
      <c r="K443" s="39"/>
      <c r="T443" s="39"/>
    </row>
    <row r="444">
      <c r="H444" s="88"/>
      <c r="I444" s="88"/>
      <c r="J444" s="88"/>
      <c r="K444" s="39"/>
      <c r="T444" s="39"/>
    </row>
    <row r="445">
      <c r="H445" s="88"/>
      <c r="I445" s="88"/>
      <c r="J445" s="88"/>
      <c r="K445" s="39"/>
      <c r="T445" s="39"/>
    </row>
    <row r="446">
      <c r="H446" s="88"/>
      <c r="I446" s="88"/>
      <c r="J446" s="88"/>
      <c r="K446" s="39"/>
      <c r="T446" s="39"/>
    </row>
    <row r="447">
      <c r="H447" s="88"/>
      <c r="I447" s="88"/>
      <c r="J447" s="88"/>
      <c r="K447" s="39"/>
      <c r="T447" s="39"/>
    </row>
    <row r="448">
      <c r="H448" s="88"/>
      <c r="I448" s="88"/>
      <c r="J448" s="88"/>
      <c r="K448" s="39"/>
      <c r="T448" s="39"/>
    </row>
    <row r="449">
      <c r="H449" s="88"/>
      <c r="I449" s="88"/>
      <c r="J449" s="88"/>
      <c r="K449" s="39"/>
      <c r="T449" s="39"/>
    </row>
    <row r="450">
      <c r="H450" s="88"/>
      <c r="I450" s="88"/>
      <c r="J450" s="88"/>
      <c r="K450" s="39"/>
      <c r="T450" s="39"/>
    </row>
    <row r="451">
      <c r="H451" s="88"/>
      <c r="I451" s="88"/>
      <c r="J451" s="88"/>
      <c r="K451" s="39"/>
      <c r="T451" s="39"/>
    </row>
    <row r="452">
      <c r="H452" s="88"/>
      <c r="I452" s="88"/>
      <c r="J452" s="88"/>
      <c r="K452" s="39"/>
      <c r="T452" s="39"/>
    </row>
    <row r="453">
      <c r="H453" s="88"/>
      <c r="I453" s="88"/>
      <c r="J453" s="88"/>
      <c r="K453" s="39"/>
      <c r="T453" s="39"/>
    </row>
    <row r="454">
      <c r="H454" s="88"/>
      <c r="I454" s="88"/>
      <c r="J454" s="88"/>
      <c r="K454" s="39"/>
      <c r="T454" s="39"/>
    </row>
    <row r="455">
      <c r="H455" s="88"/>
      <c r="I455" s="88"/>
      <c r="J455" s="88"/>
      <c r="K455" s="39"/>
      <c r="T455" s="39"/>
    </row>
    <row r="456">
      <c r="H456" s="88"/>
      <c r="I456" s="88"/>
      <c r="J456" s="88"/>
      <c r="K456" s="39"/>
      <c r="T456" s="39"/>
    </row>
    <row r="457">
      <c r="H457" s="88"/>
      <c r="I457" s="88"/>
      <c r="J457" s="88"/>
      <c r="K457" s="39"/>
      <c r="T457" s="39"/>
    </row>
    <row r="458">
      <c r="H458" s="88"/>
      <c r="I458" s="88"/>
      <c r="J458" s="88"/>
      <c r="K458" s="39"/>
      <c r="T458" s="39"/>
    </row>
    <row r="459">
      <c r="H459" s="88"/>
      <c r="I459" s="88"/>
      <c r="J459" s="88"/>
      <c r="K459" s="39"/>
      <c r="T459" s="39"/>
    </row>
    <row r="460">
      <c r="H460" s="88"/>
      <c r="I460" s="88"/>
      <c r="J460" s="88"/>
      <c r="K460" s="39"/>
      <c r="T460" s="39"/>
    </row>
    <row r="461">
      <c r="H461" s="88"/>
      <c r="I461" s="88"/>
      <c r="J461" s="88"/>
      <c r="K461" s="39"/>
      <c r="T461" s="39"/>
    </row>
    <row r="462">
      <c r="H462" s="88"/>
      <c r="I462" s="88"/>
      <c r="J462" s="88"/>
      <c r="K462" s="39"/>
      <c r="T462" s="39"/>
    </row>
    <row r="463">
      <c r="H463" s="88"/>
      <c r="I463" s="88"/>
      <c r="J463" s="88"/>
      <c r="K463" s="39"/>
      <c r="T463" s="39"/>
    </row>
    <row r="464">
      <c r="H464" s="88"/>
      <c r="I464" s="88"/>
      <c r="J464" s="88"/>
      <c r="K464" s="39"/>
      <c r="T464" s="39"/>
    </row>
    <row r="465">
      <c r="H465" s="88"/>
      <c r="I465" s="88"/>
      <c r="J465" s="88"/>
      <c r="K465" s="39"/>
      <c r="T465" s="39"/>
    </row>
    <row r="466">
      <c r="H466" s="88"/>
      <c r="I466" s="88"/>
      <c r="J466" s="88"/>
      <c r="K466" s="39"/>
      <c r="T466" s="39"/>
    </row>
    <row r="467">
      <c r="H467" s="88"/>
      <c r="I467" s="88"/>
      <c r="J467" s="88"/>
      <c r="K467" s="39"/>
      <c r="T467" s="39"/>
    </row>
    <row r="468">
      <c r="H468" s="88"/>
      <c r="I468" s="88"/>
      <c r="J468" s="88"/>
      <c r="K468" s="39"/>
      <c r="T468" s="39"/>
    </row>
    <row r="469">
      <c r="H469" s="88"/>
      <c r="I469" s="88"/>
      <c r="J469" s="88"/>
      <c r="K469" s="39"/>
      <c r="T469" s="39"/>
    </row>
    <row r="470">
      <c r="H470" s="88"/>
      <c r="I470" s="88"/>
      <c r="J470" s="88"/>
      <c r="K470" s="39"/>
      <c r="T470" s="39"/>
    </row>
    <row r="471">
      <c r="H471" s="88"/>
      <c r="I471" s="88"/>
      <c r="J471" s="88"/>
      <c r="K471" s="39"/>
      <c r="T471" s="39"/>
    </row>
    <row r="472">
      <c r="H472" s="88"/>
      <c r="I472" s="88"/>
      <c r="J472" s="88"/>
      <c r="K472" s="39"/>
      <c r="T472" s="39"/>
    </row>
    <row r="473">
      <c r="H473" s="88"/>
      <c r="I473" s="88"/>
      <c r="J473" s="88"/>
      <c r="K473" s="39"/>
      <c r="T473" s="39"/>
    </row>
    <row r="474">
      <c r="H474" s="88"/>
      <c r="I474" s="88"/>
      <c r="J474" s="88"/>
      <c r="K474" s="39"/>
      <c r="T474" s="39"/>
    </row>
    <row r="475">
      <c r="H475" s="88"/>
      <c r="I475" s="88"/>
      <c r="J475" s="88"/>
      <c r="K475" s="39"/>
      <c r="T475" s="39"/>
    </row>
    <row r="476">
      <c r="H476" s="88"/>
      <c r="I476" s="88"/>
      <c r="J476" s="88"/>
      <c r="K476" s="39"/>
      <c r="T476" s="39"/>
    </row>
    <row r="477">
      <c r="H477" s="88"/>
      <c r="I477" s="88"/>
      <c r="J477" s="88"/>
      <c r="K477" s="39"/>
      <c r="T477" s="39"/>
    </row>
    <row r="478">
      <c r="H478" s="88"/>
      <c r="I478" s="88"/>
      <c r="J478" s="88"/>
      <c r="K478" s="39"/>
      <c r="T478" s="39"/>
    </row>
    <row r="479">
      <c r="H479" s="88"/>
      <c r="I479" s="88"/>
      <c r="J479" s="88"/>
      <c r="K479" s="39"/>
      <c r="T479" s="39"/>
    </row>
    <row r="480">
      <c r="H480" s="88"/>
      <c r="I480" s="88"/>
      <c r="J480" s="88"/>
      <c r="K480" s="39"/>
      <c r="T480" s="39"/>
    </row>
    <row r="481">
      <c r="H481" s="88"/>
      <c r="I481" s="88"/>
      <c r="J481" s="88"/>
      <c r="K481" s="39"/>
      <c r="T481" s="39"/>
    </row>
    <row r="482">
      <c r="H482" s="88"/>
      <c r="I482" s="88"/>
      <c r="J482" s="88"/>
      <c r="K482" s="39"/>
      <c r="T482" s="39"/>
    </row>
    <row r="483">
      <c r="H483" s="88"/>
      <c r="I483" s="88"/>
      <c r="J483" s="88"/>
      <c r="K483" s="39"/>
      <c r="T483" s="39"/>
    </row>
    <row r="484">
      <c r="H484" s="88"/>
      <c r="I484" s="88"/>
      <c r="J484" s="88"/>
      <c r="K484" s="39"/>
      <c r="T484" s="39"/>
    </row>
    <row r="485">
      <c r="H485" s="88"/>
      <c r="I485" s="88"/>
      <c r="J485" s="88"/>
      <c r="K485" s="39"/>
      <c r="T485" s="39"/>
    </row>
    <row r="486">
      <c r="H486" s="88"/>
      <c r="I486" s="88"/>
      <c r="J486" s="88"/>
      <c r="K486" s="39"/>
      <c r="T486" s="39"/>
    </row>
    <row r="487">
      <c r="H487" s="88"/>
      <c r="I487" s="88"/>
      <c r="J487" s="88"/>
      <c r="K487" s="39"/>
      <c r="T487" s="39"/>
    </row>
    <row r="488">
      <c r="H488" s="88"/>
      <c r="I488" s="88"/>
      <c r="J488" s="88"/>
      <c r="K488" s="39"/>
      <c r="T488" s="39"/>
    </row>
    <row r="489">
      <c r="H489" s="88"/>
      <c r="I489" s="88"/>
      <c r="J489" s="88"/>
      <c r="K489" s="39"/>
      <c r="T489" s="39"/>
    </row>
    <row r="490">
      <c r="H490" s="88"/>
      <c r="I490" s="88"/>
      <c r="J490" s="88"/>
      <c r="K490" s="39"/>
      <c r="T490" s="39"/>
    </row>
    <row r="491">
      <c r="H491" s="88"/>
      <c r="I491" s="88"/>
      <c r="J491" s="88"/>
      <c r="K491" s="39"/>
      <c r="T491" s="39"/>
    </row>
    <row r="492">
      <c r="H492" s="88"/>
      <c r="I492" s="88"/>
      <c r="J492" s="88"/>
      <c r="K492" s="39"/>
      <c r="T492" s="39"/>
    </row>
    <row r="493">
      <c r="H493" s="88"/>
      <c r="I493" s="88"/>
      <c r="J493" s="88"/>
      <c r="K493" s="39"/>
      <c r="T493" s="39"/>
    </row>
    <row r="494">
      <c r="H494" s="88"/>
      <c r="I494" s="88"/>
      <c r="J494" s="88"/>
      <c r="K494" s="39"/>
      <c r="T494" s="39"/>
    </row>
    <row r="495">
      <c r="H495" s="88"/>
      <c r="I495" s="88"/>
      <c r="J495" s="88"/>
      <c r="K495" s="39"/>
      <c r="T495" s="39"/>
    </row>
    <row r="496">
      <c r="H496" s="88"/>
      <c r="I496" s="88"/>
      <c r="J496" s="88"/>
      <c r="K496" s="39"/>
      <c r="T496" s="39"/>
    </row>
    <row r="497">
      <c r="H497" s="88"/>
      <c r="I497" s="88"/>
      <c r="J497" s="88"/>
      <c r="K497" s="39"/>
      <c r="T497" s="39"/>
    </row>
    <row r="498">
      <c r="H498" s="88"/>
      <c r="I498" s="88"/>
      <c r="J498" s="88"/>
      <c r="K498" s="39"/>
      <c r="T498" s="39"/>
    </row>
    <row r="499">
      <c r="H499" s="88"/>
      <c r="I499" s="88"/>
      <c r="J499" s="88"/>
      <c r="K499" s="39"/>
      <c r="T499" s="39"/>
    </row>
    <row r="500">
      <c r="H500" s="88"/>
      <c r="I500" s="88"/>
      <c r="J500" s="88"/>
      <c r="K500" s="39"/>
      <c r="T500" s="39"/>
    </row>
    <row r="501">
      <c r="H501" s="88"/>
      <c r="I501" s="88"/>
      <c r="J501" s="88"/>
      <c r="K501" s="39"/>
      <c r="T501" s="39"/>
    </row>
    <row r="502">
      <c r="H502" s="88"/>
      <c r="I502" s="88"/>
      <c r="J502" s="88"/>
      <c r="K502" s="39"/>
      <c r="T502" s="39"/>
    </row>
    <row r="503">
      <c r="H503" s="88"/>
      <c r="I503" s="88"/>
      <c r="J503" s="88"/>
      <c r="K503" s="39"/>
      <c r="T503" s="39"/>
    </row>
    <row r="504">
      <c r="H504" s="88"/>
      <c r="I504" s="88"/>
      <c r="J504" s="88"/>
      <c r="K504" s="39"/>
      <c r="T504" s="39"/>
    </row>
    <row r="505">
      <c r="H505" s="88"/>
      <c r="I505" s="88"/>
      <c r="J505" s="88"/>
      <c r="K505" s="39"/>
      <c r="T505" s="39"/>
    </row>
    <row r="506">
      <c r="H506" s="88"/>
      <c r="I506" s="88"/>
      <c r="J506" s="88"/>
      <c r="K506" s="39"/>
      <c r="T506" s="39"/>
    </row>
    <row r="507">
      <c r="H507" s="88"/>
      <c r="I507" s="88"/>
      <c r="J507" s="88"/>
      <c r="K507" s="39"/>
      <c r="T507" s="39"/>
    </row>
    <row r="508">
      <c r="H508" s="88"/>
      <c r="I508" s="88"/>
      <c r="J508" s="88"/>
      <c r="K508" s="39"/>
      <c r="T508" s="39"/>
    </row>
    <row r="509">
      <c r="H509" s="88"/>
      <c r="I509" s="88"/>
      <c r="J509" s="88"/>
      <c r="K509" s="39"/>
      <c r="T509" s="39"/>
    </row>
    <row r="510">
      <c r="H510" s="88"/>
      <c r="I510" s="88"/>
      <c r="J510" s="88"/>
      <c r="K510" s="39"/>
      <c r="T510" s="39"/>
    </row>
    <row r="511">
      <c r="H511" s="88"/>
      <c r="I511" s="88"/>
      <c r="J511" s="88"/>
      <c r="K511" s="39"/>
      <c r="T511" s="39"/>
    </row>
    <row r="512">
      <c r="H512" s="88"/>
      <c r="I512" s="88"/>
      <c r="J512" s="88"/>
      <c r="K512" s="39"/>
      <c r="T512" s="39"/>
    </row>
    <row r="513">
      <c r="H513" s="88"/>
      <c r="I513" s="88"/>
      <c r="J513" s="88"/>
      <c r="K513" s="39"/>
      <c r="T513" s="39"/>
    </row>
    <row r="514">
      <c r="H514" s="88"/>
      <c r="I514" s="88"/>
      <c r="J514" s="88"/>
      <c r="K514" s="39"/>
      <c r="T514" s="39"/>
    </row>
    <row r="515">
      <c r="H515" s="88"/>
      <c r="I515" s="88"/>
      <c r="J515" s="88"/>
      <c r="K515" s="39"/>
      <c r="T515" s="39"/>
    </row>
    <row r="516">
      <c r="H516" s="88"/>
      <c r="I516" s="88"/>
      <c r="J516" s="88"/>
      <c r="K516" s="39"/>
      <c r="T516" s="39"/>
    </row>
    <row r="517">
      <c r="H517" s="88"/>
      <c r="I517" s="88"/>
      <c r="J517" s="88"/>
      <c r="K517" s="39"/>
      <c r="T517" s="39"/>
    </row>
    <row r="518">
      <c r="H518" s="88"/>
      <c r="I518" s="88"/>
      <c r="J518" s="88"/>
      <c r="K518" s="39"/>
      <c r="T518" s="39"/>
    </row>
    <row r="519">
      <c r="H519" s="88"/>
      <c r="I519" s="88"/>
      <c r="J519" s="88"/>
      <c r="K519" s="39"/>
      <c r="T519" s="39"/>
    </row>
    <row r="520">
      <c r="H520" s="88"/>
      <c r="I520" s="88"/>
      <c r="J520" s="88"/>
      <c r="K520" s="39"/>
      <c r="T520" s="39"/>
    </row>
    <row r="521">
      <c r="H521" s="88"/>
      <c r="I521" s="88"/>
      <c r="J521" s="88"/>
      <c r="K521" s="39"/>
      <c r="T521" s="39"/>
    </row>
    <row r="522">
      <c r="H522" s="88"/>
      <c r="I522" s="88"/>
      <c r="J522" s="88"/>
      <c r="K522" s="39"/>
      <c r="T522" s="39"/>
    </row>
    <row r="523">
      <c r="H523" s="88"/>
      <c r="I523" s="88"/>
      <c r="J523" s="88"/>
      <c r="K523" s="39"/>
      <c r="T523" s="39"/>
    </row>
    <row r="524">
      <c r="H524" s="88"/>
      <c r="I524" s="88"/>
      <c r="J524" s="88"/>
      <c r="K524" s="39"/>
      <c r="T524" s="39"/>
    </row>
    <row r="525">
      <c r="H525" s="88"/>
      <c r="I525" s="88"/>
      <c r="J525" s="88"/>
      <c r="K525" s="39"/>
      <c r="T525" s="39"/>
    </row>
    <row r="526">
      <c r="H526" s="88"/>
      <c r="I526" s="88"/>
      <c r="J526" s="88"/>
      <c r="K526" s="39"/>
      <c r="T526" s="39"/>
    </row>
    <row r="527">
      <c r="H527" s="88"/>
      <c r="I527" s="88"/>
      <c r="J527" s="88"/>
      <c r="K527" s="39"/>
      <c r="T527" s="39"/>
    </row>
    <row r="528">
      <c r="H528" s="88"/>
      <c r="I528" s="88"/>
      <c r="J528" s="88"/>
      <c r="K528" s="39"/>
      <c r="T528" s="39"/>
    </row>
    <row r="529">
      <c r="H529" s="88"/>
      <c r="I529" s="88"/>
      <c r="J529" s="88"/>
      <c r="K529" s="39"/>
      <c r="T529" s="39"/>
    </row>
    <row r="530">
      <c r="H530" s="88"/>
      <c r="I530" s="88"/>
      <c r="J530" s="88"/>
      <c r="K530" s="39"/>
      <c r="T530" s="39"/>
    </row>
    <row r="531">
      <c r="H531" s="88"/>
      <c r="I531" s="88"/>
      <c r="J531" s="88"/>
      <c r="K531" s="39"/>
      <c r="T531" s="39"/>
    </row>
    <row r="532">
      <c r="H532" s="88"/>
      <c r="I532" s="88"/>
      <c r="J532" s="88"/>
      <c r="K532" s="39"/>
      <c r="T532" s="39"/>
    </row>
    <row r="533">
      <c r="H533" s="88"/>
      <c r="I533" s="88"/>
      <c r="J533" s="88"/>
      <c r="K533" s="39"/>
      <c r="T533" s="39"/>
    </row>
    <row r="534">
      <c r="H534" s="88"/>
      <c r="I534" s="88"/>
      <c r="J534" s="88"/>
      <c r="K534" s="39"/>
      <c r="T534" s="39"/>
    </row>
    <row r="535">
      <c r="H535" s="88"/>
      <c r="I535" s="88"/>
      <c r="J535" s="88"/>
      <c r="K535" s="39"/>
      <c r="T535" s="39"/>
    </row>
    <row r="536">
      <c r="H536" s="88"/>
      <c r="I536" s="88"/>
      <c r="J536" s="88"/>
      <c r="K536" s="39"/>
      <c r="T536" s="39"/>
    </row>
    <row r="537">
      <c r="H537" s="88"/>
      <c r="I537" s="88"/>
      <c r="J537" s="88"/>
      <c r="K537" s="39"/>
      <c r="T537" s="39"/>
    </row>
    <row r="538">
      <c r="H538" s="88"/>
      <c r="I538" s="88"/>
      <c r="J538" s="88"/>
      <c r="K538" s="39"/>
      <c r="T538" s="39"/>
    </row>
    <row r="539">
      <c r="H539" s="88"/>
      <c r="I539" s="88"/>
      <c r="J539" s="88"/>
      <c r="K539" s="39"/>
      <c r="T539" s="39"/>
    </row>
    <row r="540">
      <c r="H540" s="88"/>
      <c r="I540" s="88"/>
      <c r="J540" s="88"/>
      <c r="K540" s="39"/>
      <c r="T540" s="39"/>
    </row>
    <row r="541">
      <c r="H541" s="88"/>
      <c r="I541" s="88"/>
      <c r="J541" s="88"/>
      <c r="K541" s="39"/>
      <c r="T541" s="39"/>
    </row>
    <row r="542">
      <c r="H542" s="88"/>
      <c r="I542" s="88"/>
      <c r="J542" s="88"/>
      <c r="K542" s="39"/>
      <c r="T542" s="39"/>
    </row>
    <row r="543">
      <c r="H543" s="88"/>
      <c r="I543" s="88"/>
      <c r="J543" s="88"/>
      <c r="K543" s="39"/>
      <c r="T543" s="39"/>
    </row>
    <row r="544">
      <c r="H544" s="88"/>
      <c r="I544" s="88"/>
      <c r="J544" s="88"/>
      <c r="K544" s="39"/>
      <c r="T544" s="39"/>
    </row>
    <row r="545">
      <c r="H545" s="88"/>
      <c r="I545" s="88"/>
      <c r="J545" s="88"/>
      <c r="K545" s="39"/>
      <c r="T545" s="39"/>
    </row>
    <row r="546">
      <c r="H546" s="88"/>
      <c r="I546" s="88"/>
      <c r="J546" s="88"/>
      <c r="K546" s="39"/>
      <c r="T546" s="39"/>
    </row>
    <row r="547">
      <c r="H547" s="88"/>
      <c r="I547" s="88"/>
      <c r="J547" s="88"/>
      <c r="K547" s="39"/>
      <c r="T547" s="39"/>
    </row>
    <row r="548">
      <c r="H548" s="88"/>
      <c r="I548" s="88"/>
      <c r="J548" s="88"/>
      <c r="K548" s="39"/>
      <c r="T548" s="39"/>
    </row>
    <row r="549">
      <c r="H549" s="88"/>
      <c r="I549" s="88"/>
      <c r="J549" s="88"/>
      <c r="K549" s="39"/>
      <c r="T549" s="39"/>
    </row>
    <row r="550">
      <c r="H550" s="88"/>
      <c r="I550" s="88"/>
      <c r="J550" s="88"/>
      <c r="K550" s="39"/>
      <c r="T550" s="39"/>
    </row>
    <row r="551">
      <c r="H551" s="88"/>
      <c r="I551" s="88"/>
      <c r="J551" s="88"/>
      <c r="K551" s="39"/>
      <c r="T551" s="39"/>
    </row>
    <row r="552">
      <c r="H552" s="88"/>
      <c r="I552" s="88"/>
      <c r="J552" s="88"/>
      <c r="K552" s="39"/>
      <c r="T552" s="39"/>
    </row>
    <row r="553">
      <c r="H553" s="88"/>
      <c r="I553" s="88"/>
      <c r="J553" s="88"/>
      <c r="K553" s="39"/>
      <c r="T553" s="39"/>
    </row>
    <row r="554">
      <c r="H554" s="88"/>
      <c r="I554" s="88"/>
      <c r="J554" s="88"/>
      <c r="K554" s="39"/>
      <c r="T554" s="39"/>
    </row>
    <row r="555">
      <c r="H555" s="88"/>
      <c r="I555" s="88"/>
      <c r="J555" s="88"/>
      <c r="K555" s="39"/>
      <c r="T555" s="39"/>
    </row>
    <row r="556">
      <c r="H556" s="88"/>
      <c r="I556" s="88"/>
      <c r="J556" s="88"/>
      <c r="K556" s="39"/>
      <c r="T556" s="39"/>
    </row>
    <row r="557">
      <c r="H557" s="88"/>
      <c r="I557" s="88"/>
      <c r="J557" s="88"/>
      <c r="K557" s="39"/>
      <c r="T557" s="39"/>
    </row>
    <row r="558">
      <c r="H558" s="88"/>
      <c r="I558" s="88"/>
      <c r="J558" s="88"/>
      <c r="K558" s="39"/>
      <c r="T558" s="39"/>
    </row>
    <row r="559">
      <c r="H559" s="88"/>
      <c r="I559" s="88"/>
      <c r="J559" s="88"/>
      <c r="K559" s="39"/>
      <c r="T559" s="39"/>
    </row>
    <row r="560">
      <c r="H560" s="88"/>
      <c r="I560" s="88"/>
      <c r="J560" s="88"/>
      <c r="K560" s="39"/>
      <c r="T560" s="39"/>
    </row>
    <row r="561">
      <c r="H561" s="88"/>
      <c r="I561" s="88"/>
      <c r="J561" s="88"/>
      <c r="K561" s="39"/>
      <c r="T561" s="39"/>
    </row>
    <row r="562">
      <c r="H562" s="88"/>
      <c r="I562" s="88"/>
      <c r="J562" s="88"/>
      <c r="K562" s="39"/>
      <c r="T562" s="39"/>
    </row>
    <row r="563">
      <c r="H563" s="88"/>
      <c r="I563" s="88"/>
      <c r="J563" s="88"/>
      <c r="K563" s="39"/>
      <c r="T563" s="39"/>
    </row>
    <row r="564">
      <c r="H564" s="88"/>
      <c r="I564" s="88"/>
      <c r="J564" s="88"/>
      <c r="K564" s="39"/>
      <c r="T564" s="39"/>
    </row>
    <row r="565">
      <c r="H565" s="88"/>
      <c r="I565" s="88"/>
      <c r="J565" s="88"/>
      <c r="K565" s="39"/>
      <c r="T565" s="39"/>
    </row>
    <row r="566">
      <c r="H566" s="88"/>
      <c r="I566" s="88"/>
      <c r="J566" s="88"/>
      <c r="K566" s="39"/>
      <c r="T566" s="39"/>
    </row>
    <row r="567">
      <c r="H567" s="88"/>
      <c r="I567" s="88"/>
      <c r="J567" s="88"/>
      <c r="K567" s="39"/>
      <c r="T567" s="39"/>
    </row>
    <row r="568">
      <c r="H568" s="88"/>
      <c r="I568" s="88"/>
      <c r="J568" s="88"/>
      <c r="K568" s="39"/>
      <c r="T568" s="39"/>
    </row>
    <row r="569">
      <c r="H569" s="88"/>
      <c r="I569" s="88"/>
      <c r="J569" s="88"/>
      <c r="K569" s="39"/>
      <c r="T569" s="39"/>
    </row>
    <row r="570">
      <c r="H570" s="88"/>
      <c r="I570" s="88"/>
      <c r="J570" s="88"/>
      <c r="K570" s="39"/>
      <c r="T570" s="39"/>
    </row>
    <row r="571">
      <c r="H571" s="88"/>
      <c r="I571" s="88"/>
      <c r="J571" s="88"/>
      <c r="K571" s="39"/>
      <c r="T571" s="39"/>
    </row>
    <row r="572">
      <c r="H572" s="88"/>
      <c r="I572" s="88"/>
      <c r="J572" s="88"/>
      <c r="K572" s="39"/>
      <c r="T572" s="39"/>
    </row>
    <row r="573">
      <c r="H573" s="88"/>
      <c r="I573" s="88"/>
      <c r="J573" s="88"/>
      <c r="K573" s="39"/>
      <c r="T573" s="39"/>
    </row>
    <row r="574">
      <c r="H574" s="88"/>
      <c r="I574" s="88"/>
      <c r="J574" s="88"/>
      <c r="K574" s="39"/>
      <c r="T574" s="39"/>
    </row>
    <row r="575">
      <c r="H575" s="88"/>
      <c r="I575" s="88"/>
      <c r="J575" s="88"/>
      <c r="K575" s="39"/>
      <c r="T575" s="39"/>
    </row>
    <row r="576">
      <c r="H576" s="88"/>
      <c r="I576" s="88"/>
      <c r="J576" s="88"/>
      <c r="K576" s="39"/>
      <c r="T576" s="39"/>
    </row>
    <row r="577">
      <c r="H577" s="88"/>
      <c r="I577" s="88"/>
      <c r="J577" s="88"/>
      <c r="K577" s="39"/>
      <c r="T577" s="39"/>
    </row>
    <row r="578">
      <c r="H578" s="88"/>
      <c r="I578" s="88"/>
      <c r="J578" s="88"/>
      <c r="K578" s="39"/>
      <c r="T578" s="39"/>
    </row>
    <row r="579">
      <c r="H579" s="88"/>
      <c r="I579" s="88"/>
      <c r="J579" s="88"/>
      <c r="K579" s="39"/>
      <c r="T579" s="39"/>
    </row>
    <row r="580">
      <c r="H580" s="88"/>
      <c r="I580" s="88"/>
      <c r="J580" s="88"/>
      <c r="K580" s="39"/>
      <c r="T580" s="39"/>
    </row>
    <row r="581">
      <c r="H581" s="88"/>
      <c r="I581" s="88"/>
      <c r="J581" s="88"/>
      <c r="K581" s="39"/>
      <c r="T581" s="39"/>
    </row>
    <row r="582">
      <c r="H582" s="88"/>
      <c r="I582" s="88"/>
      <c r="J582" s="88"/>
      <c r="K582" s="39"/>
      <c r="T582" s="39"/>
    </row>
    <row r="583">
      <c r="H583" s="88"/>
      <c r="I583" s="88"/>
      <c r="J583" s="88"/>
      <c r="K583" s="39"/>
      <c r="T583" s="39"/>
    </row>
    <row r="584">
      <c r="H584" s="88"/>
      <c r="I584" s="88"/>
      <c r="J584" s="88"/>
      <c r="K584" s="39"/>
      <c r="T584" s="39"/>
    </row>
    <row r="585">
      <c r="H585" s="88"/>
      <c r="I585" s="88"/>
      <c r="J585" s="88"/>
      <c r="K585" s="39"/>
      <c r="T585" s="39"/>
    </row>
    <row r="586">
      <c r="H586" s="88"/>
      <c r="I586" s="88"/>
      <c r="J586" s="88"/>
      <c r="K586" s="39"/>
      <c r="T586" s="39"/>
    </row>
    <row r="587">
      <c r="H587" s="88"/>
      <c r="I587" s="88"/>
      <c r="J587" s="88"/>
      <c r="K587" s="39"/>
      <c r="T587" s="39"/>
    </row>
    <row r="588">
      <c r="H588" s="88"/>
      <c r="I588" s="88"/>
      <c r="J588" s="88"/>
      <c r="K588" s="39"/>
      <c r="T588" s="39"/>
    </row>
    <row r="589">
      <c r="H589" s="88"/>
      <c r="I589" s="88"/>
      <c r="J589" s="88"/>
      <c r="K589" s="39"/>
      <c r="T589" s="39"/>
    </row>
    <row r="590">
      <c r="H590" s="88"/>
      <c r="I590" s="88"/>
      <c r="J590" s="88"/>
      <c r="K590" s="39"/>
      <c r="T590" s="39"/>
    </row>
    <row r="591">
      <c r="H591" s="88"/>
      <c r="I591" s="88"/>
      <c r="J591" s="88"/>
      <c r="K591" s="39"/>
      <c r="T591" s="39"/>
    </row>
    <row r="592">
      <c r="H592" s="88"/>
      <c r="I592" s="88"/>
      <c r="J592" s="88"/>
      <c r="K592" s="39"/>
      <c r="T592" s="39"/>
    </row>
    <row r="593">
      <c r="H593" s="88"/>
      <c r="I593" s="88"/>
      <c r="J593" s="88"/>
      <c r="K593" s="39"/>
      <c r="T593" s="39"/>
    </row>
    <row r="594">
      <c r="H594" s="88"/>
      <c r="I594" s="88"/>
      <c r="J594" s="88"/>
      <c r="K594" s="39"/>
      <c r="T594" s="39"/>
    </row>
    <row r="595">
      <c r="H595" s="88"/>
      <c r="I595" s="88"/>
      <c r="J595" s="88"/>
      <c r="K595" s="39"/>
      <c r="T595" s="39"/>
    </row>
    <row r="596">
      <c r="H596" s="88"/>
      <c r="I596" s="88"/>
      <c r="J596" s="88"/>
      <c r="K596" s="39"/>
      <c r="T596" s="39"/>
    </row>
    <row r="597">
      <c r="H597" s="88"/>
      <c r="I597" s="88"/>
      <c r="J597" s="88"/>
      <c r="K597" s="39"/>
      <c r="T597" s="39"/>
    </row>
    <row r="598">
      <c r="H598" s="88"/>
      <c r="I598" s="88"/>
      <c r="J598" s="88"/>
      <c r="K598" s="39"/>
      <c r="T598" s="39"/>
    </row>
    <row r="599">
      <c r="H599" s="88"/>
      <c r="I599" s="88"/>
      <c r="J599" s="88"/>
      <c r="K599" s="39"/>
      <c r="T599" s="39"/>
    </row>
    <row r="600">
      <c r="H600" s="88"/>
      <c r="I600" s="88"/>
      <c r="J600" s="88"/>
      <c r="K600" s="39"/>
      <c r="T600" s="39"/>
    </row>
    <row r="601">
      <c r="H601" s="88"/>
      <c r="I601" s="88"/>
      <c r="J601" s="88"/>
      <c r="K601" s="39"/>
      <c r="T601" s="39"/>
    </row>
    <row r="602">
      <c r="H602" s="88"/>
      <c r="I602" s="88"/>
      <c r="J602" s="88"/>
      <c r="K602" s="39"/>
      <c r="T602" s="39"/>
    </row>
    <row r="603">
      <c r="H603" s="88"/>
      <c r="I603" s="88"/>
      <c r="J603" s="88"/>
      <c r="K603" s="39"/>
      <c r="T603" s="39"/>
    </row>
    <row r="604">
      <c r="H604" s="88"/>
      <c r="I604" s="88"/>
      <c r="J604" s="88"/>
      <c r="K604" s="39"/>
      <c r="T604" s="39"/>
    </row>
    <row r="605">
      <c r="H605" s="88"/>
      <c r="I605" s="88"/>
      <c r="J605" s="88"/>
      <c r="K605" s="39"/>
      <c r="T605" s="39"/>
    </row>
    <row r="606">
      <c r="H606" s="88"/>
      <c r="I606" s="88"/>
      <c r="J606" s="88"/>
      <c r="K606" s="39"/>
      <c r="T606" s="39"/>
    </row>
    <row r="607">
      <c r="H607" s="88"/>
      <c r="I607" s="88"/>
      <c r="J607" s="88"/>
      <c r="K607" s="39"/>
      <c r="T607" s="39"/>
    </row>
    <row r="608">
      <c r="H608" s="88"/>
      <c r="I608" s="88"/>
      <c r="J608" s="88"/>
      <c r="K608" s="39"/>
      <c r="T608" s="39"/>
    </row>
    <row r="609">
      <c r="H609" s="88"/>
      <c r="I609" s="88"/>
      <c r="J609" s="88"/>
      <c r="K609" s="39"/>
      <c r="T609" s="39"/>
    </row>
    <row r="610">
      <c r="H610" s="88"/>
      <c r="I610" s="88"/>
      <c r="J610" s="88"/>
      <c r="K610" s="39"/>
      <c r="T610" s="39"/>
    </row>
    <row r="611">
      <c r="H611" s="88"/>
      <c r="I611" s="88"/>
      <c r="J611" s="88"/>
      <c r="K611" s="39"/>
      <c r="T611" s="39"/>
    </row>
    <row r="612">
      <c r="H612" s="88"/>
      <c r="I612" s="88"/>
      <c r="J612" s="88"/>
      <c r="K612" s="39"/>
      <c r="T612" s="39"/>
    </row>
    <row r="613">
      <c r="H613" s="88"/>
      <c r="I613" s="88"/>
      <c r="J613" s="88"/>
      <c r="K613" s="39"/>
      <c r="T613" s="39"/>
    </row>
    <row r="614">
      <c r="H614" s="88"/>
      <c r="I614" s="88"/>
      <c r="J614" s="88"/>
      <c r="K614" s="39"/>
      <c r="T614" s="39"/>
    </row>
    <row r="615">
      <c r="H615" s="88"/>
      <c r="I615" s="88"/>
      <c r="J615" s="88"/>
      <c r="K615" s="39"/>
      <c r="T615" s="39"/>
    </row>
    <row r="616">
      <c r="H616" s="88"/>
      <c r="I616" s="88"/>
      <c r="J616" s="88"/>
      <c r="K616" s="39"/>
      <c r="T616" s="39"/>
    </row>
    <row r="617">
      <c r="H617" s="88"/>
      <c r="I617" s="88"/>
      <c r="J617" s="88"/>
      <c r="K617" s="39"/>
      <c r="T617" s="39"/>
    </row>
    <row r="618">
      <c r="H618" s="88"/>
      <c r="I618" s="88"/>
      <c r="J618" s="88"/>
      <c r="K618" s="39"/>
      <c r="T618" s="39"/>
    </row>
    <row r="619">
      <c r="H619" s="88"/>
      <c r="I619" s="88"/>
      <c r="J619" s="88"/>
      <c r="K619" s="39"/>
      <c r="T619" s="39"/>
    </row>
    <row r="620">
      <c r="H620" s="88"/>
      <c r="I620" s="88"/>
      <c r="J620" s="88"/>
      <c r="K620" s="39"/>
      <c r="T620" s="39"/>
    </row>
    <row r="621">
      <c r="H621" s="88"/>
      <c r="I621" s="88"/>
      <c r="J621" s="88"/>
      <c r="K621" s="39"/>
      <c r="T621" s="39"/>
    </row>
    <row r="622">
      <c r="H622" s="88"/>
      <c r="I622" s="88"/>
      <c r="J622" s="88"/>
      <c r="K622" s="39"/>
      <c r="T622" s="39"/>
    </row>
    <row r="623">
      <c r="H623" s="88"/>
      <c r="I623" s="88"/>
      <c r="J623" s="88"/>
      <c r="K623" s="39"/>
      <c r="T623" s="39"/>
    </row>
    <row r="624">
      <c r="H624" s="88"/>
      <c r="I624" s="88"/>
      <c r="J624" s="88"/>
      <c r="K624" s="39"/>
      <c r="T624" s="39"/>
    </row>
    <row r="625">
      <c r="H625" s="88"/>
      <c r="I625" s="88"/>
      <c r="J625" s="88"/>
      <c r="K625" s="39"/>
      <c r="T625" s="39"/>
    </row>
    <row r="626">
      <c r="H626" s="88"/>
      <c r="I626" s="88"/>
      <c r="J626" s="88"/>
      <c r="K626" s="39"/>
      <c r="T626" s="39"/>
    </row>
    <row r="627">
      <c r="H627" s="88"/>
      <c r="I627" s="88"/>
      <c r="J627" s="88"/>
      <c r="K627" s="39"/>
      <c r="T627" s="39"/>
    </row>
    <row r="628">
      <c r="H628" s="88"/>
      <c r="I628" s="88"/>
      <c r="J628" s="88"/>
      <c r="K628" s="39"/>
      <c r="T628" s="39"/>
    </row>
    <row r="629">
      <c r="H629" s="88"/>
      <c r="I629" s="88"/>
      <c r="J629" s="88"/>
      <c r="K629" s="39"/>
      <c r="T629" s="39"/>
    </row>
    <row r="630">
      <c r="H630" s="88"/>
      <c r="I630" s="88"/>
      <c r="J630" s="88"/>
      <c r="K630" s="39"/>
      <c r="T630" s="39"/>
    </row>
    <row r="631">
      <c r="H631" s="88"/>
      <c r="I631" s="88"/>
      <c r="J631" s="88"/>
      <c r="K631" s="39"/>
      <c r="T631" s="39"/>
    </row>
    <row r="632">
      <c r="H632" s="88"/>
      <c r="I632" s="88"/>
      <c r="J632" s="88"/>
      <c r="K632" s="39"/>
      <c r="T632" s="39"/>
    </row>
    <row r="633">
      <c r="H633" s="88"/>
      <c r="I633" s="88"/>
      <c r="J633" s="88"/>
      <c r="K633" s="39"/>
      <c r="T633" s="39"/>
    </row>
    <row r="634">
      <c r="H634" s="88"/>
      <c r="I634" s="88"/>
      <c r="J634" s="88"/>
      <c r="K634" s="39"/>
      <c r="T634" s="39"/>
    </row>
    <row r="635">
      <c r="H635" s="88"/>
      <c r="I635" s="88"/>
      <c r="J635" s="88"/>
      <c r="K635" s="39"/>
      <c r="T635" s="39"/>
    </row>
    <row r="636">
      <c r="H636" s="88"/>
      <c r="I636" s="88"/>
      <c r="J636" s="88"/>
      <c r="K636" s="39"/>
      <c r="T636" s="39"/>
    </row>
    <row r="637">
      <c r="H637" s="88"/>
      <c r="I637" s="88"/>
      <c r="J637" s="88"/>
      <c r="K637" s="39"/>
      <c r="T637" s="39"/>
    </row>
    <row r="638">
      <c r="H638" s="88"/>
      <c r="I638" s="88"/>
      <c r="J638" s="88"/>
      <c r="K638" s="39"/>
      <c r="T638" s="39"/>
    </row>
    <row r="639">
      <c r="H639" s="88"/>
      <c r="I639" s="88"/>
      <c r="J639" s="88"/>
      <c r="K639" s="39"/>
      <c r="T639" s="39"/>
    </row>
    <row r="640">
      <c r="H640" s="88"/>
      <c r="I640" s="88"/>
      <c r="J640" s="88"/>
      <c r="K640" s="39"/>
      <c r="T640" s="39"/>
    </row>
    <row r="641">
      <c r="H641" s="88"/>
      <c r="I641" s="88"/>
      <c r="J641" s="88"/>
      <c r="K641" s="39"/>
      <c r="T641" s="39"/>
    </row>
    <row r="642">
      <c r="H642" s="88"/>
      <c r="I642" s="88"/>
      <c r="J642" s="88"/>
      <c r="K642" s="39"/>
      <c r="T642" s="39"/>
    </row>
    <row r="643">
      <c r="H643" s="88"/>
      <c r="I643" s="88"/>
      <c r="J643" s="88"/>
      <c r="K643" s="39"/>
      <c r="T643" s="39"/>
    </row>
    <row r="644">
      <c r="H644" s="88"/>
      <c r="I644" s="88"/>
      <c r="J644" s="88"/>
      <c r="K644" s="39"/>
      <c r="T644" s="39"/>
    </row>
    <row r="645">
      <c r="H645" s="88"/>
      <c r="I645" s="88"/>
      <c r="J645" s="88"/>
      <c r="K645" s="39"/>
      <c r="T645" s="39"/>
    </row>
    <row r="646">
      <c r="H646" s="88"/>
      <c r="I646" s="88"/>
      <c r="J646" s="88"/>
      <c r="K646" s="39"/>
      <c r="T646" s="39"/>
    </row>
    <row r="647">
      <c r="H647" s="88"/>
      <c r="I647" s="88"/>
      <c r="J647" s="88"/>
      <c r="K647" s="39"/>
      <c r="T647" s="39"/>
    </row>
    <row r="648">
      <c r="H648" s="88"/>
      <c r="I648" s="88"/>
      <c r="J648" s="88"/>
      <c r="K648" s="39"/>
      <c r="T648" s="39"/>
    </row>
    <row r="649">
      <c r="H649" s="88"/>
      <c r="I649" s="88"/>
      <c r="J649" s="88"/>
      <c r="K649" s="39"/>
      <c r="T649" s="39"/>
    </row>
    <row r="650">
      <c r="H650" s="88"/>
      <c r="I650" s="88"/>
      <c r="J650" s="88"/>
      <c r="K650" s="39"/>
      <c r="T650" s="39"/>
    </row>
    <row r="651">
      <c r="H651" s="88"/>
      <c r="I651" s="88"/>
      <c r="J651" s="88"/>
      <c r="K651" s="39"/>
      <c r="T651" s="39"/>
    </row>
    <row r="652">
      <c r="H652" s="88"/>
      <c r="I652" s="88"/>
      <c r="J652" s="88"/>
      <c r="K652" s="39"/>
      <c r="T652" s="39"/>
    </row>
    <row r="653">
      <c r="H653" s="88"/>
      <c r="I653" s="88"/>
      <c r="J653" s="88"/>
      <c r="K653" s="39"/>
      <c r="T653" s="39"/>
    </row>
    <row r="654">
      <c r="H654" s="88"/>
      <c r="I654" s="88"/>
      <c r="J654" s="88"/>
      <c r="K654" s="39"/>
      <c r="T654" s="39"/>
    </row>
    <row r="655">
      <c r="H655" s="88"/>
      <c r="I655" s="88"/>
      <c r="J655" s="88"/>
      <c r="K655" s="39"/>
      <c r="T655" s="39"/>
    </row>
    <row r="656">
      <c r="H656" s="88"/>
      <c r="I656" s="88"/>
      <c r="J656" s="88"/>
      <c r="K656" s="39"/>
      <c r="T656" s="39"/>
    </row>
    <row r="657">
      <c r="H657" s="88"/>
      <c r="I657" s="88"/>
      <c r="J657" s="88"/>
      <c r="K657" s="39"/>
      <c r="T657" s="39"/>
    </row>
    <row r="658">
      <c r="H658" s="88"/>
      <c r="I658" s="88"/>
      <c r="J658" s="88"/>
      <c r="K658" s="39"/>
      <c r="T658" s="39"/>
    </row>
    <row r="659">
      <c r="H659" s="88"/>
      <c r="I659" s="88"/>
      <c r="J659" s="88"/>
      <c r="K659" s="39"/>
      <c r="T659" s="39"/>
    </row>
    <row r="660">
      <c r="H660" s="88"/>
      <c r="I660" s="88"/>
      <c r="J660" s="88"/>
      <c r="K660" s="39"/>
      <c r="T660" s="39"/>
    </row>
    <row r="661">
      <c r="H661" s="88"/>
      <c r="I661" s="88"/>
      <c r="J661" s="88"/>
      <c r="K661" s="39"/>
      <c r="T661" s="39"/>
    </row>
    <row r="662">
      <c r="H662" s="88"/>
      <c r="I662" s="88"/>
      <c r="J662" s="88"/>
      <c r="K662" s="39"/>
      <c r="T662" s="39"/>
    </row>
    <row r="663">
      <c r="H663" s="88"/>
      <c r="I663" s="88"/>
      <c r="J663" s="88"/>
      <c r="K663" s="39"/>
      <c r="T663" s="39"/>
    </row>
    <row r="664">
      <c r="H664" s="88"/>
      <c r="I664" s="88"/>
      <c r="J664" s="88"/>
      <c r="K664" s="39"/>
      <c r="T664" s="39"/>
    </row>
    <row r="665">
      <c r="H665" s="88"/>
      <c r="I665" s="88"/>
      <c r="J665" s="88"/>
      <c r="K665" s="39"/>
      <c r="T665" s="39"/>
    </row>
    <row r="666">
      <c r="H666" s="88"/>
      <c r="I666" s="88"/>
      <c r="J666" s="88"/>
      <c r="K666" s="39"/>
      <c r="T666" s="39"/>
    </row>
    <row r="667">
      <c r="H667" s="88"/>
      <c r="I667" s="88"/>
      <c r="J667" s="88"/>
      <c r="K667" s="39"/>
      <c r="T667" s="39"/>
    </row>
    <row r="668">
      <c r="H668" s="88"/>
      <c r="I668" s="88"/>
      <c r="J668" s="88"/>
      <c r="K668" s="39"/>
      <c r="T668" s="39"/>
    </row>
    <row r="669">
      <c r="H669" s="88"/>
      <c r="I669" s="88"/>
      <c r="J669" s="88"/>
      <c r="K669" s="39"/>
      <c r="T669" s="39"/>
    </row>
    <row r="670">
      <c r="H670" s="88"/>
      <c r="I670" s="88"/>
      <c r="J670" s="88"/>
      <c r="K670" s="39"/>
      <c r="T670" s="39"/>
    </row>
    <row r="671">
      <c r="H671" s="88"/>
      <c r="I671" s="88"/>
      <c r="J671" s="88"/>
      <c r="K671" s="39"/>
      <c r="T671" s="39"/>
    </row>
    <row r="672">
      <c r="H672" s="88"/>
      <c r="I672" s="88"/>
      <c r="J672" s="88"/>
      <c r="K672" s="39"/>
      <c r="T672" s="39"/>
    </row>
    <row r="673">
      <c r="H673" s="88"/>
      <c r="I673" s="88"/>
      <c r="J673" s="88"/>
      <c r="K673" s="39"/>
      <c r="T673" s="39"/>
    </row>
    <row r="674">
      <c r="H674" s="88"/>
      <c r="I674" s="88"/>
      <c r="J674" s="88"/>
      <c r="K674" s="39"/>
      <c r="T674" s="39"/>
    </row>
    <row r="675">
      <c r="H675" s="88"/>
      <c r="I675" s="88"/>
      <c r="J675" s="88"/>
      <c r="K675" s="39"/>
      <c r="T675" s="39"/>
    </row>
    <row r="676">
      <c r="H676" s="88"/>
      <c r="I676" s="88"/>
      <c r="J676" s="88"/>
      <c r="K676" s="39"/>
      <c r="T676" s="39"/>
    </row>
    <row r="677">
      <c r="H677" s="88"/>
      <c r="I677" s="88"/>
      <c r="J677" s="88"/>
      <c r="K677" s="39"/>
      <c r="T677" s="39"/>
    </row>
    <row r="678">
      <c r="H678" s="88"/>
      <c r="I678" s="88"/>
      <c r="J678" s="88"/>
      <c r="K678" s="39"/>
      <c r="T678" s="39"/>
    </row>
    <row r="679">
      <c r="H679" s="88"/>
      <c r="I679" s="88"/>
      <c r="J679" s="88"/>
      <c r="K679" s="39"/>
      <c r="T679" s="39"/>
    </row>
    <row r="680">
      <c r="H680" s="88"/>
      <c r="I680" s="88"/>
      <c r="J680" s="88"/>
      <c r="K680" s="39"/>
      <c r="T680" s="39"/>
    </row>
    <row r="681">
      <c r="H681" s="88"/>
      <c r="I681" s="88"/>
      <c r="J681" s="88"/>
      <c r="K681" s="39"/>
      <c r="T681" s="39"/>
    </row>
    <row r="682">
      <c r="H682" s="88"/>
      <c r="I682" s="88"/>
      <c r="J682" s="88"/>
      <c r="K682" s="39"/>
      <c r="T682" s="39"/>
    </row>
    <row r="683">
      <c r="H683" s="88"/>
      <c r="I683" s="88"/>
      <c r="J683" s="88"/>
      <c r="K683" s="39"/>
      <c r="T683" s="39"/>
    </row>
    <row r="684">
      <c r="H684" s="88"/>
      <c r="I684" s="88"/>
      <c r="J684" s="88"/>
      <c r="K684" s="39"/>
      <c r="T684" s="39"/>
    </row>
    <row r="685">
      <c r="H685" s="88"/>
      <c r="I685" s="88"/>
      <c r="J685" s="88"/>
      <c r="K685" s="39"/>
      <c r="T685" s="39"/>
    </row>
    <row r="686">
      <c r="H686" s="88"/>
      <c r="I686" s="88"/>
      <c r="J686" s="88"/>
      <c r="K686" s="39"/>
      <c r="T686" s="39"/>
    </row>
    <row r="687">
      <c r="H687" s="88"/>
      <c r="I687" s="88"/>
      <c r="J687" s="88"/>
      <c r="K687" s="39"/>
      <c r="T687" s="39"/>
    </row>
    <row r="688">
      <c r="H688" s="88"/>
      <c r="I688" s="88"/>
      <c r="J688" s="88"/>
      <c r="K688" s="39"/>
      <c r="T688" s="39"/>
    </row>
    <row r="689">
      <c r="H689" s="88"/>
      <c r="I689" s="88"/>
      <c r="J689" s="88"/>
      <c r="K689" s="39"/>
      <c r="T689" s="39"/>
    </row>
    <row r="690">
      <c r="H690" s="88"/>
      <c r="I690" s="88"/>
      <c r="J690" s="88"/>
      <c r="K690" s="39"/>
      <c r="T690" s="39"/>
    </row>
    <row r="691">
      <c r="H691" s="88"/>
      <c r="I691" s="88"/>
      <c r="J691" s="88"/>
      <c r="K691" s="39"/>
      <c r="T691" s="39"/>
    </row>
    <row r="692">
      <c r="H692" s="88"/>
      <c r="I692" s="88"/>
      <c r="J692" s="88"/>
      <c r="K692" s="39"/>
      <c r="T692" s="39"/>
    </row>
    <row r="693">
      <c r="H693" s="88"/>
      <c r="I693" s="88"/>
      <c r="J693" s="88"/>
      <c r="K693" s="39"/>
      <c r="T693" s="39"/>
    </row>
    <row r="694">
      <c r="H694" s="88"/>
      <c r="I694" s="88"/>
      <c r="J694" s="88"/>
      <c r="K694" s="39"/>
      <c r="T694" s="39"/>
    </row>
    <row r="695">
      <c r="H695" s="88"/>
      <c r="I695" s="88"/>
      <c r="J695" s="88"/>
      <c r="K695" s="39"/>
      <c r="T695" s="39"/>
    </row>
    <row r="696">
      <c r="H696" s="88"/>
      <c r="I696" s="88"/>
      <c r="J696" s="88"/>
      <c r="K696" s="39"/>
      <c r="T696" s="39"/>
    </row>
    <row r="697">
      <c r="H697" s="88"/>
      <c r="I697" s="88"/>
      <c r="J697" s="88"/>
      <c r="K697" s="39"/>
      <c r="T697" s="39"/>
    </row>
    <row r="698">
      <c r="H698" s="88"/>
      <c r="I698" s="88"/>
      <c r="J698" s="88"/>
      <c r="K698" s="39"/>
      <c r="T698" s="39"/>
    </row>
    <row r="699">
      <c r="H699" s="88"/>
      <c r="I699" s="88"/>
      <c r="J699" s="88"/>
      <c r="K699" s="39"/>
      <c r="T699" s="39"/>
    </row>
    <row r="700">
      <c r="H700" s="88"/>
      <c r="I700" s="88"/>
      <c r="J700" s="88"/>
      <c r="K700" s="39"/>
      <c r="T700" s="39"/>
    </row>
    <row r="701">
      <c r="H701" s="88"/>
      <c r="I701" s="88"/>
      <c r="J701" s="88"/>
      <c r="K701" s="39"/>
      <c r="T701" s="39"/>
    </row>
    <row r="702">
      <c r="H702" s="88"/>
      <c r="I702" s="88"/>
      <c r="J702" s="88"/>
      <c r="K702" s="39"/>
      <c r="T702" s="39"/>
    </row>
    <row r="703">
      <c r="H703" s="88"/>
      <c r="I703" s="88"/>
      <c r="J703" s="88"/>
      <c r="K703" s="39"/>
      <c r="T703" s="39"/>
    </row>
    <row r="704">
      <c r="H704" s="88"/>
      <c r="I704" s="88"/>
      <c r="J704" s="88"/>
      <c r="K704" s="39"/>
      <c r="T704" s="39"/>
    </row>
    <row r="705">
      <c r="H705" s="88"/>
      <c r="I705" s="88"/>
      <c r="J705" s="88"/>
      <c r="K705" s="39"/>
      <c r="T705" s="39"/>
    </row>
    <row r="706">
      <c r="H706" s="88"/>
      <c r="I706" s="88"/>
      <c r="J706" s="88"/>
      <c r="K706" s="39"/>
      <c r="T706" s="39"/>
    </row>
    <row r="707">
      <c r="H707" s="88"/>
      <c r="I707" s="88"/>
      <c r="J707" s="88"/>
      <c r="K707" s="39"/>
      <c r="T707" s="39"/>
    </row>
    <row r="708">
      <c r="H708" s="88"/>
      <c r="I708" s="88"/>
      <c r="J708" s="88"/>
      <c r="K708" s="39"/>
      <c r="T708" s="39"/>
    </row>
    <row r="709">
      <c r="H709" s="88"/>
      <c r="I709" s="88"/>
      <c r="J709" s="88"/>
      <c r="K709" s="39"/>
      <c r="T709" s="39"/>
    </row>
    <row r="710">
      <c r="H710" s="88"/>
      <c r="I710" s="88"/>
      <c r="J710" s="88"/>
      <c r="K710" s="39"/>
      <c r="T710" s="39"/>
    </row>
    <row r="711">
      <c r="H711" s="88"/>
      <c r="I711" s="88"/>
      <c r="J711" s="88"/>
      <c r="K711" s="39"/>
      <c r="T711" s="39"/>
    </row>
    <row r="712">
      <c r="H712" s="88"/>
      <c r="I712" s="88"/>
      <c r="J712" s="88"/>
      <c r="K712" s="39"/>
      <c r="T712" s="39"/>
    </row>
    <row r="713">
      <c r="H713" s="88"/>
      <c r="I713" s="88"/>
      <c r="J713" s="88"/>
      <c r="K713" s="39"/>
      <c r="T713" s="39"/>
    </row>
    <row r="714">
      <c r="H714" s="88"/>
      <c r="I714" s="88"/>
      <c r="J714" s="88"/>
      <c r="K714" s="39"/>
      <c r="T714" s="39"/>
    </row>
    <row r="715">
      <c r="H715" s="88"/>
      <c r="I715" s="88"/>
      <c r="J715" s="88"/>
      <c r="K715" s="39"/>
      <c r="T715" s="39"/>
    </row>
    <row r="716">
      <c r="H716" s="88"/>
      <c r="I716" s="88"/>
      <c r="J716" s="88"/>
      <c r="K716" s="39"/>
      <c r="T716" s="39"/>
    </row>
    <row r="717">
      <c r="H717" s="88"/>
      <c r="I717" s="88"/>
      <c r="J717" s="88"/>
      <c r="K717" s="39"/>
      <c r="T717" s="39"/>
    </row>
    <row r="718">
      <c r="H718" s="88"/>
      <c r="I718" s="88"/>
      <c r="J718" s="88"/>
      <c r="K718" s="39"/>
      <c r="T718" s="39"/>
    </row>
    <row r="719">
      <c r="H719" s="88"/>
      <c r="I719" s="88"/>
      <c r="J719" s="88"/>
      <c r="K719" s="39"/>
      <c r="T719" s="39"/>
    </row>
    <row r="720">
      <c r="H720" s="88"/>
      <c r="I720" s="88"/>
      <c r="J720" s="88"/>
      <c r="K720" s="39"/>
      <c r="T720" s="39"/>
    </row>
    <row r="721">
      <c r="H721" s="88"/>
      <c r="I721" s="88"/>
      <c r="J721" s="88"/>
      <c r="K721" s="39"/>
      <c r="T721" s="39"/>
    </row>
    <row r="722">
      <c r="H722" s="88"/>
      <c r="I722" s="88"/>
      <c r="J722" s="88"/>
      <c r="K722" s="39"/>
      <c r="T722" s="39"/>
    </row>
    <row r="723">
      <c r="H723" s="88"/>
      <c r="I723" s="88"/>
      <c r="J723" s="88"/>
      <c r="K723" s="39"/>
      <c r="T723" s="39"/>
    </row>
    <row r="724">
      <c r="H724" s="88"/>
      <c r="I724" s="88"/>
      <c r="J724" s="88"/>
      <c r="K724" s="39"/>
      <c r="T724" s="39"/>
    </row>
    <row r="725">
      <c r="H725" s="88"/>
      <c r="I725" s="88"/>
      <c r="J725" s="88"/>
      <c r="K725" s="39"/>
      <c r="T725" s="39"/>
    </row>
    <row r="726">
      <c r="H726" s="88"/>
      <c r="I726" s="88"/>
      <c r="J726" s="88"/>
      <c r="K726" s="39"/>
      <c r="T726" s="39"/>
    </row>
    <row r="727">
      <c r="H727" s="88"/>
      <c r="I727" s="88"/>
      <c r="J727" s="88"/>
      <c r="K727" s="39"/>
      <c r="T727" s="39"/>
    </row>
    <row r="728">
      <c r="H728" s="88"/>
      <c r="I728" s="88"/>
      <c r="J728" s="88"/>
      <c r="K728" s="39"/>
      <c r="T728" s="39"/>
    </row>
    <row r="729">
      <c r="H729" s="88"/>
      <c r="I729" s="88"/>
      <c r="J729" s="88"/>
      <c r="K729" s="39"/>
      <c r="T729" s="39"/>
    </row>
    <row r="730">
      <c r="H730" s="88"/>
      <c r="I730" s="88"/>
      <c r="J730" s="88"/>
      <c r="K730" s="39"/>
      <c r="T730" s="39"/>
    </row>
    <row r="731">
      <c r="H731" s="88"/>
      <c r="I731" s="88"/>
      <c r="J731" s="88"/>
      <c r="K731" s="39"/>
      <c r="T731" s="39"/>
    </row>
    <row r="732">
      <c r="H732" s="88"/>
      <c r="I732" s="88"/>
      <c r="J732" s="88"/>
      <c r="K732" s="39"/>
      <c r="T732" s="39"/>
    </row>
    <row r="733">
      <c r="H733" s="88"/>
      <c r="I733" s="88"/>
      <c r="J733" s="88"/>
      <c r="K733" s="39"/>
      <c r="T733" s="39"/>
    </row>
    <row r="734">
      <c r="H734" s="88"/>
      <c r="I734" s="88"/>
      <c r="J734" s="88"/>
      <c r="K734" s="39"/>
      <c r="T734" s="39"/>
    </row>
    <row r="735">
      <c r="H735" s="88"/>
      <c r="I735" s="88"/>
      <c r="J735" s="88"/>
      <c r="K735" s="39"/>
      <c r="T735" s="39"/>
    </row>
    <row r="736">
      <c r="H736" s="88"/>
      <c r="I736" s="88"/>
      <c r="J736" s="88"/>
      <c r="K736" s="39"/>
      <c r="T736" s="39"/>
    </row>
    <row r="737">
      <c r="H737" s="88"/>
      <c r="I737" s="88"/>
      <c r="J737" s="88"/>
      <c r="K737" s="39"/>
      <c r="T737" s="39"/>
    </row>
    <row r="738">
      <c r="H738" s="88"/>
      <c r="I738" s="88"/>
      <c r="J738" s="88"/>
      <c r="K738" s="39"/>
      <c r="T738" s="39"/>
    </row>
    <row r="739">
      <c r="H739" s="88"/>
      <c r="I739" s="88"/>
      <c r="J739" s="88"/>
      <c r="K739" s="39"/>
      <c r="T739" s="39"/>
    </row>
    <row r="740">
      <c r="H740" s="88"/>
      <c r="I740" s="88"/>
      <c r="J740" s="88"/>
      <c r="K740" s="39"/>
      <c r="T740" s="39"/>
    </row>
    <row r="741">
      <c r="H741" s="88"/>
      <c r="I741" s="88"/>
      <c r="J741" s="88"/>
      <c r="K741" s="39"/>
      <c r="T741" s="39"/>
    </row>
    <row r="742">
      <c r="H742" s="88"/>
      <c r="I742" s="88"/>
      <c r="J742" s="88"/>
      <c r="K742" s="39"/>
      <c r="T742" s="39"/>
    </row>
    <row r="743">
      <c r="H743" s="88"/>
      <c r="I743" s="88"/>
      <c r="J743" s="88"/>
      <c r="K743" s="39"/>
      <c r="T743" s="39"/>
    </row>
    <row r="744">
      <c r="H744" s="88"/>
      <c r="I744" s="88"/>
      <c r="J744" s="88"/>
      <c r="K744" s="39"/>
      <c r="T744" s="39"/>
    </row>
    <row r="745">
      <c r="H745" s="88"/>
      <c r="I745" s="88"/>
      <c r="J745" s="88"/>
      <c r="K745" s="39"/>
      <c r="T745" s="39"/>
    </row>
    <row r="746">
      <c r="H746" s="88"/>
      <c r="I746" s="88"/>
      <c r="J746" s="88"/>
      <c r="K746" s="39"/>
      <c r="T746" s="39"/>
    </row>
    <row r="747">
      <c r="H747" s="88"/>
      <c r="I747" s="88"/>
      <c r="J747" s="88"/>
      <c r="K747" s="39"/>
      <c r="T747" s="39"/>
    </row>
    <row r="748">
      <c r="H748" s="88"/>
      <c r="I748" s="88"/>
      <c r="J748" s="88"/>
      <c r="K748" s="39"/>
      <c r="T748" s="39"/>
    </row>
    <row r="749">
      <c r="H749" s="88"/>
      <c r="I749" s="88"/>
      <c r="J749" s="88"/>
      <c r="K749" s="39"/>
      <c r="T749" s="39"/>
    </row>
    <row r="750">
      <c r="H750" s="88"/>
      <c r="I750" s="88"/>
      <c r="J750" s="88"/>
      <c r="K750" s="39"/>
      <c r="T750" s="39"/>
    </row>
    <row r="751">
      <c r="H751" s="88"/>
      <c r="I751" s="88"/>
      <c r="J751" s="88"/>
      <c r="K751" s="39"/>
      <c r="T751" s="39"/>
    </row>
    <row r="752">
      <c r="H752" s="88"/>
      <c r="I752" s="88"/>
      <c r="J752" s="88"/>
      <c r="K752" s="39"/>
      <c r="T752" s="39"/>
    </row>
    <row r="753">
      <c r="H753" s="88"/>
      <c r="I753" s="88"/>
      <c r="J753" s="88"/>
      <c r="K753" s="39"/>
      <c r="T753" s="39"/>
    </row>
    <row r="754">
      <c r="H754" s="88"/>
      <c r="I754" s="88"/>
      <c r="J754" s="88"/>
      <c r="K754" s="39"/>
      <c r="T754" s="39"/>
    </row>
    <row r="755">
      <c r="H755" s="88"/>
      <c r="I755" s="88"/>
      <c r="J755" s="88"/>
      <c r="K755" s="39"/>
      <c r="T755" s="39"/>
    </row>
    <row r="756">
      <c r="H756" s="88"/>
      <c r="I756" s="88"/>
      <c r="J756" s="88"/>
      <c r="K756" s="39"/>
      <c r="T756" s="39"/>
    </row>
    <row r="757">
      <c r="H757" s="88"/>
      <c r="I757" s="88"/>
      <c r="J757" s="88"/>
      <c r="K757" s="39"/>
      <c r="T757" s="39"/>
    </row>
    <row r="758">
      <c r="H758" s="88"/>
      <c r="I758" s="88"/>
      <c r="J758" s="88"/>
      <c r="K758" s="39"/>
      <c r="T758" s="39"/>
    </row>
    <row r="759">
      <c r="H759" s="88"/>
      <c r="I759" s="88"/>
      <c r="J759" s="88"/>
      <c r="K759" s="39"/>
      <c r="T759" s="39"/>
    </row>
    <row r="760">
      <c r="H760" s="88"/>
      <c r="I760" s="88"/>
      <c r="J760" s="88"/>
      <c r="K760" s="39"/>
      <c r="T760" s="39"/>
    </row>
    <row r="761">
      <c r="H761" s="88"/>
      <c r="I761" s="88"/>
      <c r="J761" s="88"/>
      <c r="K761" s="39"/>
      <c r="T761" s="39"/>
    </row>
    <row r="762">
      <c r="H762" s="88"/>
      <c r="I762" s="88"/>
      <c r="J762" s="88"/>
      <c r="K762" s="39"/>
      <c r="T762" s="39"/>
    </row>
    <row r="763">
      <c r="H763" s="88"/>
      <c r="I763" s="88"/>
      <c r="J763" s="88"/>
      <c r="K763" s="39"/>
      <c r="T763" s="39"/>
    </row>
    <row r="764">
      <c r="H764" s="88"/>
      <c r="I764" s="88"/>
      <c r="J764" s="88"/>
      <c r="K764" s="39"/>
      <c r="T764" s="39"/>
    </row>
    <row r="765">
      <c r="H765" s="88"/>
      <c r="I765" s="88"/>
      <c r="J765" s="88"/>
      <c r="K765" s="39"/>
      <c r="T765" s="39"/>
    </row>
    <row r="766">
      <c r="H766" s="88"/>
      <c r="I766" s="88"/>
      <c r="J766" s="88"/>
      <c r="K766" s="39"/>
      <c r="T766" s="39"/>
    </row>
    <row r="767">
      <c r="H767" s="88"/>
      <c r="I767" s="88"/>
      <c r="J767" s="88"/>
      <c r="K767" s="39"/>
      <c r="T767" s="39"/>
    </row>
    <row r="768">
      <c r="H768" s="88"/>
      <c r="I768" s="88"/>
      <c r="J768" s="88"/>
      <c r="K768" s="39"/>
      <c r="T768" s="39"/>
    </row>
    <row r="769">
      <c r="H769" s="88"/>
      <c r="I769" s="88"/>
      <c r="J769" s="88"/>
      <c r="K769" s="39"/>
      <c r="T769" s="39"/>
    </row>
    <row r="770">
      <c r="H770" s="88"/>
      <c r="I770" s="88"/>
      <c r="J770" s="88"/>
      <c r="K770" s="39"/>
      <c r="T770" s="39"/>
    </row>
    <row r="771">
      <c r="H771" s="88"/>
      <c r="I771" s="88"/>
      <c r="J771" s="88"/>
      <c r="K771" s="39"/>
      <c r="T771" s="39"/>
    </row>
    <row r="772">
      <c r="H772" s="88"/>
      <c r="I772" s="88"/>
      <c r="J772" s="88"/>
      <c r="K772" s="39"/>
      <c r="T772" s="39"/>
    </row>
    <row r="773">
      <c r="H773" s="88"/>
      <c r="I773" s="88"/>
      <c r="J773" s="88"/>
      <c r="K773" s="39"/>
      <c r="T773" s="39"/>
    </row>
    <row r="774">
      <c r="H774" s="88"/>
      <c r="I774" s="88"/>
      <c r="J774" s="88"/>
      <c r="K774" s="39"/>
      <c r="T774" s="39"/>
    </row>
    <row r="775">
      <c r="H775" s="88"/>
      <c r="I775" s="88"/>
      <c r="J775" s="88"/>
      <c r="K775" s="39"/>
      <c r="T775" s="39"/>
    </row>
    <row r="776">
      <c r="H776" s="88"/>
      <c r="I776" s="88"/>
      <c r="J776" s="88"/>
      <c r="K776" s="39"/>
      <c r="T776" s="39"/>
    </row>
    <row r="777">
      <c r="H777" s="88"/>
      <c r="I777" s="88"/>
      <c r="J777" s="88"/>
      <c r="K777" s="39"/>
      <c r="T777" s="39"/>
    </row>
    <row r="778">
      <c r="H778" s="88"/>
      <c r="I778" s="88"/>
      <c r="J778" s="88"/>
      <c r="K778" s="39"/>
      <c r="T778" s="39"/>
    </row>
    <row r="779">
      <c r="H779" s="88"/>
      <c r="I779" s="88"/>
      <c r="J779" s="88"/>
      <c r="K779" s="39"/>
      <c r="T779" s="39"/>
    </row>
    <row r="780">
      <c r="H780" s="88"/>
      <c r="I780" s="88"/>
      <c r="J780" s="88"/>
      <c r="K780" s="39"/>
      <c r="T780" s="39"/>
    </row>
    <row r="781">
      <c r="H781" s="88"/>
      <c r="I781" s="88"/>
      <c r="J781" s="88"/>
      <c r="K781" s="39"/>
      <c r="T781" s="39"/>
    </row>
    <row r="782">
      <c r="H782" s="88"/>
      <c r="I782" s="88"/>
      <c r="J782" s="88"/>
      <c r="K782" s="39"/>
      <c r="T782" s="39"/>
    </row>
    <row r="783">
      <c r="H783" s="88"/>
      <c r="I783" s="88"/>
      <c r="J783" s="88"/>
      <c r="K783" s="39"/>
      <c r="T783" s="39"/>
    </row>
    <row r="784">
      <c r="H784" s="88"/>
      <c r="I784" s="88"/>
      <c r="J784" s="88"/>
      <c r="K784" s="39"/>
      <c r="T784" s="39"/>
    </row>
    <row r="785">
      <c r="H785" s="88"/>
      <c r="I785" s="88"/>
      <c r="J785" s="88"/>
      <c r="K785" s="39"/>
      <c r="T785" s="39"/>
    </row>
    <row r="786">
      <c r="H786" s="88"/>
      <c r="I786" s="88"/>
      <c r="J786" s="88"/>
      <c r="K786" s="39"/>
      <c r="T786" s="39"/>
    </row>
    <row r="787">
      <c r="H787" s="88"/>
      <c r="I787" s="88"/>
      <c r="J787" s="88"/>
      <c r="K787" s="39"/>
      <c r="T787" s="39"/>
    </row>
    <row r="788">
      <c r="H788" s="88"/>
      <c r="I788" s="88"/>
      <c r="J788" s="88"/>
      <c r="K788" s="39"/>
      <c r="T788" s="39"/>
    </row>
    <row r="789">
      <c r="H789" s="88"/>
      <c r="I789" s="88"/>
      <c r="J789" s="88"/>
      <c r="K789" s="39"/>
      <c r="T789" s="39"/>
    </row>
    <row r="790">
      <c r="H790" s="88"/>
      <c r="I790" s="88"/>
      <c r="J790" s="88"/>
      <c r="K790" s="39"/>
      <c r="T790" s="39"/>
    </row>
    <row r="791">
      <c r="H791" s="88"/>
      <c r="I791" s="88"/>
      <c r="J791" s="88"/>
      <c r="K791" s="39"/>
      <c r="T791" s="39"/>
    </row>
    <row r="792">
      <c r="H792" s="88"/>
      <c r="I792" s="88"/>
      <c r="J792" s="88"/>
      <c r="K792" s="39"/>
      <c r="T792" s="39"/>
    </row>
    <row r="793">
      <c r="H793" s="88"/>
      <c r="I793" s="88"/>
      <c r="J793" s="88"/>
      <c r="K793" s="39"/>
      <c r="T793" s="39"/>
    </row>
    <row r="794">
      <c r="H794" s="88"/>
      <c r="I794" s="88"/>
      <c r="J794" s="88"/>
      <c r="K794" s="39"/>
      <c r="T794" s="39"/>
    </row>
    <row r="795">
      <c r="H795" s="88"/>
      <c r="I795" s="88"/>
      <c r="J795" s="88"/>
      <c r="K795" s="39"/>
      <c r="T795" s="39"/>
    </row>
    <row r="796">
      <c r="H796" s="88"/>
      <c r="I796" s="88"/>
      <c r="J796" s="88"/>
      <c r="K796" s="39"/>
      <c r="T796" s="39"/>
    </row>
    <row r="797">
      <c r="H797" s="88"/>
      <c r="I797" s="88"/>
      <c r="J797" s="88"/>
      <c r="K797" s="39"/>
      <c r="T797" s="39"/>
    </row>
    <row r="798">
      <c r="H798" s="88"/>
      <c r="I798" s="88"/>
      <c r="J798" s="88"/>
      <c r="K798" s="39"/>
      <c r="T798" s="39"/>
    </row>
    <row r="799">
      <c r="H799" s="88"/>
      <c r="I799" s="88"/>
      <c r="J799" s="88"/>
      <c r="K799" s="39"/>
      <c r="T799" s="39"/>
    </row>
    <row r="800">
      <c r="H800" s="88"/>
      <c r="I800" s="88"/>
      <c r="J800" s="88"/>
      <c r="K800" s="39"/>
      <c r="T800" s="39"/>
    </row>
    <row r="801">
      <c r="H801" s="88"/>
      <c r="I801" s="88"/>
      <c r="J801" s="88"/>
      <c r="K801" s="39"/>
      <c r="T801" s="39"/>
    </row>
    <row r="802">
      <c r="H802" s="88"/>
      <c r="I802" s="88"/>
      <c r="J802" s="88"/>
      <c r="K802" s="39"/>
      <c r="T802" s="39"/>
    </row>
    <row r="803">
      <c r="H803" s="88"/>
      <c r="I803" s="88"/>
      <c r="J803" s="88"/>
      <c r="K803" s="39"/>
      <c r="T803" s="39"/>
    </row>
    <row r="804">
      <c r="H804" s="88"/>
      <c r="I804" s="88"/>
      <c r="J804" s="88"/>
      <c r="K804" s="39"/>
      <c r="T804" s="39"/>
    </row>
    <row r="805">
      <c r="H805" s="88"/>
      <c r="I805" s="88"/>
      <c r="J805" s="88"/>
      <c r="K805" s="39"/>
      <c r="T805" s="39"/>
    </row>
    <row r="806">
      <c r="H806" s="88"/>
      <c r="I806" s="88"/>
      <c r="J806" s="88"/>
      <c r="K806" s="39"/>
      <c r="T806" s="39"/>
    </row>
    <row r="807">
      <c r="H807" s="88"/>
      <c r="I807" s="88"/>
      <c r="J807" s="88"/>
      <c r="K807" s="39"/>
      <c r="T807" s="39"/>
    </row>
    <row r="808">
      <c r="H808" s="88"/>
      <c r="I808" s="88"/>
      <c r="J808" s="88"/>
      <c r="K808" s="39"/>
      <c r="T808" s="39"/>
    </row>
    <row r="809">
      <c r="H809" s="88"/>
      <c r="I809" s="88"/>
      <c r="J809" s="88"/>
      <c r="K809" s="39"/>
      <c r="T809" s="39"/>
    </row>
    <row r="810">
      <c r="H810" s="88"/>
      <c r="I810" s="88"/>
      <c r="J810" s="88"/>
      <c r="K810" s="39"/>
      <c r="T810" s="39"/>
    </row>
    <row r="811">
      <c r="H811" s="88"/>
      <c r="I811" s="88"/>
      <c r="J811" s="88"/>
      <c r="K811" s="39"/>
      <c r="T811" s="39"/>
    </row>
    <row r="812">
      <c r="H812" s="88"/>
      <c r="I812" s="88"/>
      <c r="J812" s="88"/>
      <c r="K812" s="39"/>
      <c r="T812" s="39"/>
    </row>
    <row r="813">
      <c r="H813" s="88"/>
      <c r="I813" s="88"/>
      <c r="J813" s="88"/>
      <c r="K813" s="39"/>
      <c r="T813" s="39"/>
    </row>
    <row r="814">
      <c r="H814" s="88"/>
      <c r="I814" s="88"/>
      <c r="J814" s="88"/>
      <c r="K814" s="39"/>
      <c r="T814" s="39"/>
    </row>
    <row r="815">
      <c r="H815" s="88"/>
      <c r="I815" s="88"/>
      <c r="J815" s="88"/>
      <c r="K815" s="39"/>
      <c r="T815" s="39"/>
    </row>
    <row r="816">
      <c r="H816" s="88"/>
      <c r="I816" s="88"/>
      <c r="J816" s="88"/>
      <c r="K816" s="39"/>
      <c r="T816" s="39"/>
    </row>
    <row r="817">
      <c r="H817" s="88"/>
      <c r="I817" s="88"/>
      <c r="J817" s="88"/>
      <c r="K817" s="39"/>
      <c r="T817" s="39"/>
    </row>
    <row r="818">
      <c r="H818" s="88"/>
      <c r="I818" s="88"/>
      <c r="J818" s="88"/>
      <c r="K818" s="39"/>
      <c r="T818" s="39"/>
    </row>
    <row r="819">
      <c r="H819" s="88"/>
      <c r="I819" s="88"/>
      <c r="J819" s="88"/>
      <c r="K819" s="39"/>
      <c r="T819" s="39"/>
    </row>
    <row r="820">
      <c r="H820" s="88"/>
      <c r="I820" s="88"/>
      <c r="J820" s="88"/>
      <c r="K820" s="39"/>
      <c r="T820" s="39"/>
    </row>
    <row r="821">
      <c r="H821" s="88"/>
      <c r="I821" s="88"/>
      <c r="J821" s="88"/>
      <c r="K821" s="39"/>
      <c r="T821" s="39"/>
    </row>
    <row r="822">
      <c r="H822" s="88"/>
      <c r="I822" s="88"/>
      <c r="J822" s="88"/>
      <c r="K822" s="39"/>
      <c r="T822" s="39"/>
    </row>
    <row r="823">
      <c r="H823" s="88"/>
      <c r="I823" s="88"/>
      <c r="J823" s="88"/>
      <c r="K823" s="39"/>
      <c r="T823" s="39"/>
    </row>
    <row r="824">
      <c r="H824" s="88"/>
      <c r="I824" s="88"/>
      <c r="J824" s="88"/>
      <c r="K824" s="39"/>
      <c r="T824" s="39"/>
    </row>
    <row r="825">
      <c r="H825" s="88"/>
      <c r="I825" s="88"/>
      <c r="J825" s="88"/>
      <c r="K825" s="39"/>
      <c r="T825" s="39"/>
    </row>
    <row r="826">
      <c r="H826" s="88"/>
      <c r="I826" s="88"/>
      <c r="J826" s="88"/>
      <c r="K826" s="39"/>
      <c r="T826" s="39"/>
    </row>
    <row r="827">
      <c r="H827" s="88"/>
      <c r="I827" s="88"/>
      <c r="J827" s="88"/>
      <c r="K827" s="39"/>
      <c r="T827" s="39"/>
    </row>
    <row r="828">
      <c r="H828" s="88"/>
      <c r="I828" s="88"/>
      <c r="J828" s="88"/>
      <c r="K828" s="39"/>
      <c r="T828" s="39"/>
    </row>
    <row r="829">
      <c r="H829" s="88"/>
      <c r="I829" s="88"/>
      <c r="J829" s="88"/>
      <c r="K829" s="39"/>
      <c r="T829" s="39"/>
    </row>
    <row r="830">
      <c r="H830" s="88"/>
      <c r="I830" s="88"/>
      <c r="J830" s="88"/>
      <c r="K830" s="39"/>
      <c r="T830" s="39"/>
    </row>
    <row r="831">
      <c r="H831" s="88"/>
      <c r="I831" s="88"/>
      <c r="J831" s="88"/>
      <c r="K831" s="39"/>
      <c r="T831" s="39"/>
    </row>
    <row r="832">
      <c r="H832" s="88"/>
      <c r="I832" s="88"/>
      <c r="J832" s="88"/>
      <c r="K832" s="39"/>
      <c r="T832" s="39"/>
    </row>
    <row r="833">
      <c r="H833" s="88"/>
      <c r="I833" s="88"/>
      <c r="J833" s="88"/>
      <c r="K833" s="39"/>
      <c r="T833" s="39"/>
    </row>
    <row r="834">
      <c r="H834" s="88"/>
      <c r="I834" s="88"/>
      <c r="J834" s="88"/>
      <c r="K834" s="39"/>
      <c r="T834" s="39"/>
    </row>
    <row r="835">
      <c r="H835" s="88"/>
      <c r="I835" s="88"/>
      <c r="J835" s="88"/>
      <c r="K835" s="39"/>
      <c r="T835" s="39"/>
    </row>
    <row r="836">
      <c r="H836" s="88"/>
      <c r="I836" s="88"/>
      <c r="J836" s="88"/>
      <c r="K836" s="39"/>
      <c r="T836" s="39"/>
    </row>
    <row r="837">
      <c r="H837" s="88"/>
      <c r="I837" s="88"/>
      <c r="J837" s="88"/>
      <c r="K837" s="39"/>
      <c r="T837" s="39"/>
    </row>
    <row r="838">
      <c r="H838" s="88"/>
      <c r="I838" s="88"/>
      <c r="J838" s="88"/>
      <c r="K838" s="39"/>
      <c r="T838" s="39"/>
    </row>
    <row r="839">
      <c r="H839" s="88"/>
      <c r="I839" s="88"/>
      <c r="J839" s="88"/>
      <c r="K839" s="39"/>
      <c r="T839" s="39"/>
    </row>
    <row r="840">
      <c r="H840" s="88"/>
      <c r="I840" s="88"/>
      <c r="J840" s="88"/>
      <c r="K840" s="39"/>
      <c r="T840" s="39"/>
    </row>
    <row r="841">
      <c r="H841" s="88"/>
      <c r="I841" s="88"/>
      <c r="J841" s="88"/>
      <c r="K841" s="39"/>
      <c r="T841" s="39"/>
    </row>
    <row r="842">
      <c r="H842" s="88"/>
      <c r="I842" s="88"/>
      <c r="J842" s="88"/>
      <c r="K842" s="39"/>
      <c r="T842" s="39"/>
    </row>
    <row r="843">
      <c r="H843" s="88"/>
      <c r="I843" s="88"/>
      <c r="J843" s="88"/>
      <c r="K843" s="39"/>
      <c r="T843" s="39"/>
    </row>
    <row r="844">
      <c r="H844" s="88"/>
      <c r="I844" s="88"/>
      <c r="J844" s="88"/>
      <c r="K844" s="39"/>
      <c r="T844" s="39"/>
    </row>
    <row r="845">
      <c r="H845" s="88"/>
      <c r="I845" s="88"/>
      <c r="J845" s="88"/>
      <c r="K845" s="39"/>
      <c r="T845" s="39"/>
    </row>
    <row r="846">
      <c r="H846" s="88"/>
      <c r="I846" s="88"/>
      <c r="J846" s="88"/>
      <c r="K846" s="39"/>
      <c r="T846" s="39"/>
    </row>
    <row r="847">
      <c r="H847" s="88"/>
      <c r="I847" s="88"/>
      <c r="J847" s="88"/>
      <c r="K847" s="39"/>
      <c r="T847" s="39"/>
    </row>
    <row r="848">
      <c r="H848" s="88"/>
      <c r="I848" s="88"/>
      <c r="J848" s="88"/>
      <c r="K848" s="39"/>
      <c r="T848" s="39"/>
    </row>
    <row r="849">
      <c r="H849" s="88"/>
      <c r="I849" s="88"/>
      <c r="J849" s="88"/>
      <c r="K849" s="39"/>
      <c r="T849" s="39"/>
    </row>
    <row r="850">
      <c r="H850" s="88"/>
      <c r="I850" s="88"/>
      <c r="J850" s="88"/>
      <c r="K850" s="39"/>
      <c r="T850" s="39"/>
    </row>
    <row r="851">
      <c r="H851" s="88"/>
      <c r="I851" s="88"/>
      <c r="J851" s="88"/>
      <c r="K851" s="39"/>
      <c r="T851" s="39"/>
    </row>
    <row r="852">
      <c r="H852" s="88"/>
      <c r="I852" s="88"/>
      <c r="J852" s="88"/>
      <c r="K852" s="39"/>
      <c r="T852" s="39"/>
    </row>
    <row r="853">
      <c r="H853" s="88"/>
      <c r="I853" s="88"/>
      <c r="J853" s="88"/>
      <c r="K853" s="39"/>
      <c r="T853" s="39"/>
    </row>
    <row r="854">
      <c r="H854" s="88"/>
      <c r="I854" s="88"/>
      <c r="J854" s="88"/>
      <c r="K854" s="39"/>
      <c r="T854" s="39"/>
    </row>
    <row r="855">
      <c r="H855" s="88"/>
      <c r="I855" s="88"/>
      <c r="J855" s="88"/>
      <c r="K855" s="39"/>
      <c r="T855" s="39"/>
    </row>
    <row r="856">
      <c r="H856" s="88"/>
      <c r="I856" s="88"/>
      <c r="J856" s="88"/>
      <c r="K856" s="39"/>
      <c r="T856" s="39"/>
    </row>
    <row r="857">
      <c r="H857" s="88"/>
      <c r="I857" s="88"/>
      <c r="J857" s="88"/>
      <c r="K857" s="39"/>
      <c r="T857" s="39"/>
    </row>
    <row r="858">
      <c r="H858" s="88"/>
      <c r="I858" s="88"/>
      <c r="J858" s="88"/>
      <c r="K858" s="39"/>
      <c r="T858" s="39"/>
    </row>
    <row r="859">
      <c r="H859" s="88"/>
      <c r="I859" s="88"/>
      <c r="J859" s="88"/>
      <c r="K859" s="39"/>
      <c r="T859" s="39"/>
    </row>
    <row r="860">
      <c r="H860" s="88"/>
      <c r="I860" s="88"/>
      <c r="J860" s="88"/>
      <c r="K860" s="39"/>
      <c r="T860" s="39"/>
    </row>
    <row r="861">
      <c r="H861" s="88"/>
      <c r="I861" s="88"/>
      <c r="J861" s="88"/>
      <c r="K861" s="39"/>
      <c r="T861" s="39"/>
    </row>
    <row r="862">
      <c r="H862" s="88"/>
      <c r="I862" s="88"/>
      <c r="J862" s="88"/>
      <c r="K862" s="39"/>
      <c r="T862" s="39"/>
    </row>
    <row r="863">
      <c r="H863" s="88"/>
      <c r="I863" s="88"/>
      <c r="J863" s="88"/>
      <c r="K863" s="39"/>
      <c r="T863" s="39"/>
    </row>
    <row r="864">
      <c r="H864" s="88"/>
      <c r="I864" s="88"/>
      <c r="J864" s="88"/>
      <c r="K864" s="39"/>
      <c r="T864" s="39"/>
    </row>
    <row r="865">
      <c r="H865" s="88"/>
      <c r="I865" s="88"/>
      <c r="J865" s="88"/>
      <c r="K865" s="39"/>
      <c r="T865" s="39"/>
    </row>
    <row r="866">
      <c r="H866" s="88"/>
      <c r="I866" s="88"/>
      <c r="J866" s="88"/>
      <c r="K866" s="39"/>
      <c r="T866" s="39"/>
    </row>
    <row r="867">
      <c r="H867" s="88"/>
      <c r="I867" s="88"/>
      <c r="J867" s="88"/>
      <c r="K867" s="39"/>
      <c r="T867" s="39"/>
    </row>
    <row r="868">
      <c r="H868" s="88"/>
      <c r="I868" s="88"/>
      <c r="J868" s="88"/>
      <c r="K868" s="39"/>
      <c r="T868" s="39"/>
    </row>
    <row r="869">
      <c r="H869" s="88"/>
      <c r="I869" s="88"/>
      <c r="J869" s="88"/>
      <c r="K869" s="39"/>
      <c r="T869" s="39"/>
    </row>
    <row r="870">
      <c r="H870" s="88"/>
      <c r="I870" s="88"/>
      <c r="J870" s="88"/>
      <c r="K870" s="39"/>
      <c r="T870" s="39"/>
    </row>
    <row r="871">
      <c r="H871" s="88"/>
      <c r="I871" s="88"/>
      <c r="J871" s="88"/>
      <c r="K871" s="39"/>
      <c r="T871" s="39"/>
    </row>
    <row r="872">
      <c r="H872" s="88"/>
      <c r="I872" s="88"/>
      <c r="J872" s="88"/>
      <c r="K872" s="39"/>
      <c r="T872" s="39"/>
    </row>
    <row r="873">
      <c r="H873" s="88"/>
      <c r="I873" s="88"/>
      <c r="J873" s="88"/>
      <c r="K873" s="39"/>
      <c r="T873" s="39"/>
    </row>
    <row r="874">
      <c r="H874" s="88"/>
      <c r="I874" s="88"/>
      <c r="J874" s="88"/>
      <c r="K874" s="39"/>
      <c r="T874" s="39"/>
    </row>
    <row r="875">
      <c r="H875" s="88"/>
      <c r="I875" s="88"/>
      <c r="J875" s="88"/>
      <c r="K875" s="39"/>
      <c r="T875" s="39"/>
    </row>
    <row r="876">
      <c r="H876" s="88"/>
      <c r="I876" s="88"/>
      <c r="J876" s="88"/>
      <c r="K876" s="39"/>
      <c r="T876" s="39"/>
    </row>
    <row r="877">
      <c r="H877" s="88"/>
      <c r="I877" s="88"/>
      <c r="J877" s="88"/>
      <c r="K877" s="39"/>
      <c r="T877" s="39"/>
    </row>
    <row r="878">
      <c r="H878" s="88"/>
      <c r="I878" s="88"/>
      <c r="J878" s="88"/>
      <c r="K878" s="39"/>
      <c r="T878" s="39"/>
    </row>
    <row r="879">
      <c r="H879" s="88"/>
      <c r="I879" s="88"/>
      <c r="J879" s="88"/>
      <c r="K879" s="39"/>
      <c r="T879" s="39"/>
    </row>
    <row r="880">
      <c r="H880" s="88"/>
      <c r="I880" s="88"/>
      <c r="J880" s="88"/>
      <c r="K880" s="39"/>
      <c r="T880" s="39"/>
    </row>
    <row r="881">
      <c r="H881" s="88"/>
      <c r="I881" s="88"/>
      <c r="J881" s="88"/>
      <c r="K881" s="39"/>
      <c r="T881" s="39"/>
    </row>
    <row r="882">
      <c r="H882" s="88"/>
      <c r="I882" s="88"/>
      <c r="J882" s="88"/>
      <c r="K882" s="39"/>
      <c r="T882" s="39"/>
    </row>
    <row r="883">
      <c r="H883" s="88"/>
      <c r="I883" s="88"/>
      <c r="J883" s="88"/>
      <c r="K883" s="39"/>
      <c r="T883" s="39"/>
    </row>
    <row r="884">
      <c r="H884" s="88"/>
      <c r="I884" s="88"/>
      <c r="J884" s="88"/>
      <c r="K884" s="39"/>
      <c r="T884" s="39"/>
    </row>
    <row r="885">
      <c r="H885" s="88"/>
      <c r="I885" s="88"/>
      <c r="J885" s="88"/>
      <c r="K885" s="39"/>
      <c r="T885" s="39"/>
    </row>
    <row r="886">
      <c r="H886" s="88"/>
      <c r="I886" s="88"/>
      <c r="J886" s="88"/>
      <c r="K886" s="39"/>
      <c r="T886" s="39"/>
    </row>
    <row r="887">
      <c r="H887" s="88"/>
      <c r="I887" s="88"/>
      <c r="J887" s="88"/>
      <c r="K887" s="39"/>
      <c r="T887" s="39"/>
    </row>
    <row r="888">
      <c r="H888" s="88"/>
      <c r="I888" s="88"/>
      <c r="J888" s="88"/>
      <c r="K888" s="39"/>
      <c r="T888" s="39"/>
    </row>
    <row r="889">
      <c r="H889" s="88"/>
      <c r="I889" s="88"/>
      <c r="J889" s="88"/>
      <c r="K889" s="39"/>
      <c r="T889" s="39"/>
    </row>
    <row r="890">
      <c r="H890" s="88"/>
      <c r="I890" s="88"/>
      <c r="J890" s="88"/>
      <c r="K890" s="39"/>
      <c r="T890" s="39"/>
    </row>
    <row r="891">
      <c r="H891" s="88"/>
      <c r="I891" s="88"/>
      <c r="J891" s="88"/>
      <c r="K891" s="39"/>
      <c r="T891" s="39"/>
    </row>
    <row r="892">
      <c r="H892" s="88"/>
      <c r="I892" s="88"/>
      <c r="J892" s="88"/>
      <c r="K892" s="39"/>
      <c r="T892" s="39"/>
    </row>
    <row r="893">
      <c r="H893" s="88"/>
      <c r="I893" s="88"/>
      <c r="J893" s="88"/>
      <c r="K893" s="39"/>
      <c r="T893" s="39"/>
    </row>
    <row r="894">
      <c r="H894" s="88"/>
      <c r="I894" s="88"/>
      <c r="J894" s="88"/>
      <c r="K894" s="39"/>
      <c r="T894" s="39"/>
    </row>
    <row r="895">
      <c r="H895" s="88"/>
      <c r="I895" s="88"/>
      <c r="J895" s="88"/>
      <c r="K895" s="39"/>
      <c r="T895" s="39"/>
    </row>
    <row r="896">
      <c r="H896" s="88"/>
      <c r="I896" s="88"/>
      <c r="J896" s="88"/>
      <c r="K896" s="39"/>
      <c r="T896" s="39"/>
    </row>
    <row r="897">
      <c r="H897" s="88"/>
      <c r="I897" s="88"/>
      <c r="J897" s="88"/>
      <c r="K897" s="39"/>
      <c r="T897" s="39"/>
    </row>
    <row r="898">
      <c r="H898" s="88"/>
      <c r="I898" s="88"/>
      <c r="J898" s="88"/>
      <c r="K898" s="39"/>
      <c r="T898" s="39"/>
    </row>
    <row r="899">
      <c r="H899" s="88"/>
      <c r="I899" s="88"/>
      <c r="J899" s="88"/>
      <c r="K899" s="39"/>
      <c r="T899" s="39"/>
    </row>
    <row r="900">
      <c r="H900" s="88"/>
      <c r="I900" s="88"/>
      <c r="J900" s="88"/>
      <c r="K900" s="39"/>
      <c r="T900" s="39"/>
    </row>
    <row r="901">
      <c r="H901" s="88"/>
      <c r="I901" s="88"/>
      <c r="J901" s="88"/>
      <c r="K901" s="39"/>
      <c r="T901" s="39"/>
    </row>
    <row r="902">
      <c r="H902" s="88"/>
      <c r="I902" s="88"/>
      <c r="J902" s="88"/>
      <c r="K902" s="39"/>
      <c r="T902" s="39"/>
    </row>
    <row r="903">
      <c r="H903" s="88"/>
      <c r="I903" s="88"/>
      <c r="J903" s="88"/>
      <c r="K903" s="39"/>
      <c r="T903" s="39"/>
    </row>
    <row r="904">
      <c r="H904" s="88"/>
      <c r="I904" s="88"/>
      <c r="J904" s="88"/>
      <c r="K904" s="39"/>
      <c r="T904" s="39"/>
    </row>
    <row r="905">
      <c r="H905" s="88"/>
      <c r="I905" s="88"/>
      <c r="J905" s="88"/>
      <c r="K905" s="39"/>
      <c r="T905" s="39"/>
    </row>
    <row r="906">
      <c r="H906" s="88"/>
      <c r="I906" s="88"/>
      <c r="J906" s="88"/>
      <c r="K906" s="39"/>
      <c r="T906" s="39"/>
    </row>
    <row r="907">
      <c r="H907" s="88"/>
      <c r="I907" s="88"/>
      <c r="J907" s="88"/>
      <c r="K907" s="39"/>
      <c r="T907" s="39"/>
    </row>
    <row r="908">
      <c r="H908" s="88"/>
      <c r="I908" s="88"/>
      <c r="J908" s="88"/>
      <c r="K908" s="39"/>
      <c r="T908" s="39"/>
    </row>
    <row r="909">
      <c r="H909" s="88"/>
      <c r="I909" s="88"/>
      <c r="J909" s="88"/>
      <c r="K909" s="39"/>
      <c r="T909" s="39"/>
    </row>
    <row r="910">
      <c r="H910" s="88"/>
      <c r="I910" s="88"/>
      <c r="J910" s="88"/>
      <c r="K910" s="39"/>
      <c r="T910" s="39"/>
    </row>
    <row r="911">
      <c r="H911" s="88"/>
      <c r="I911" s="88"/>
      <c r="J911" s="88"/>
      <c r="K911" s="39"/>
      <c r="T911" s="39"/>
    </row>
    <row r="912">
      <c r="H912" s="88"/>
      <c r="I912" s="88"/>
      <c r="J912" s="88"/>
      <c r="K912" s="39"/>
      <c r="T912" s="39"/>
    </row>
    <row r="913">
      <c r="H913" s="88"/>
      <c r="I913" s="88"/>
      <c r="J913" s="88"/>
      <c r="K913" s="39"/>
      <c r="T913" s="39"/>
    </row>
    <row r="914">
      <c r="H914" s="88"/>
      <c r="I914" s="88"/>
      <c r="J914" s="88"/>
      <c r="K914" s="39"/>
      <c r="T914" s="39"/>
    </row>
    <row r="915">
      <c r="H915" s="88"/>
      <c r="I915" s="88"/>
      <c r="J915" s="88"/>
      <c r="K915" s="39"/>
      <c r="T915" s="39"/>
    </row>
    <row r="916">
      <c r="H916" s="88"/>
      <c r="I916" s="88"/>
      <c r="J916" s="88"/>
      <c r="K916" s="39"/>
      <c r="T916" s="39"/>
    </row>
    <row r="917">
      <c r="H917" s="88"/>
      <c r="I917" s="88"/>
      <c r="J917" s="88"/>
      <c r="K917" s="39"/>
      <c r="T917" s="39"/>
    </row>
    <row r="918">
      <c r="H918" s="88"/>
      <c r="I918" s="88"/>
      <c r="J918" s="88"/>
      <c r="K918" s="39"/>
      <c r="T918" s="39"/>
    </row>
    <row r="919">
      <c r="H919" s="88"/>
      <c r="I919" s="88"/>
      <c r="J919" s="88"/>
      <c r="K919" s="39"/>
      <c r="T919" s="39"/>
    </row>
    <row r="920">
      <c r="H920" s="88"/>
      <c r="I920" s="88"/>
      <c r="J920" s="88"/>
      <c r="K920" s="39"/>
      <c r="T920" s="39"/>
    </row>
    <row r="921">
      <c r="H921" s="88"/>
      <c r="I921" s="88"/>
      <c r="J921" s="88"/>
      <c r="K921" s="39"/>
      <c r="T921" s="39"/>
    </row>
    <row r="922">
      <c r="H922" s="88"/>
      <c r="I922" s="88"/>
      <c r="J922" s="88"/>
      <c r="K922" s="39"/>
      <c r="T922" s="39"/>
    </row>
    <row r="923">
      <c r="H923" s="88"/>
      <c r="I923" s="88"/>
      <c r="J923" s="88"/>
      <c r="K923" s="39"/>
      <c r="T923" s="39"/>
    </row>
    <row r="924">
      <c r="H924" s="88"/>
      <c r="I924" s="88"/>
      <c r="J924" s="88"/>
      <c r="K924" s="39"/>
      <c r="T924" s="39"/>
    </row>
    <row r="925">
      <c r="H925" s="88"/>
      <c r="I925" s="88"/>
      <c r="J925" s="88"/>
      <c r="K925" s="39"/>
      <c r="T925" s="39"/>
    </row>
    <row r="926">
      <c r="H926" s="88"/>
      <c r="I926" s="88"/>
      <c r="J926" s="88"/>
      <c r="K926" s="39"/>
      <c r="T926" s="39"/>
    </row>
    <row r="927">
      <c r="H927" s="88"/>
      <c r="I927" s="88"/>
      <c r="J927" s="88"/>
      <c r="K927" s="39"/>
      <c r="T927" s="39"/>
    </row>
    <row r="928">
      <c r="H928" s="88"/>
      <c r="I928" s="88"/>
      <c r="J928" s="88"/>
      <c r="K928" s="39"/>
      <c r="T928" s="39"/>
    </row>
    <row r="929">
      <c r="H929" s="88"/>
      <c r="I929" s="88"/>
      <c r="J929" s="88"/>
      <c r="K929" s="39"/>
      <c r="T929" s="39"/>
    </row>
    <row r="930">
      <c r="H930" s="88"/>
      <c r="I930" s="88"/>
      <c r="J930" s="88"/>
      <c r="K930" s="39"/>
      <c r="T930" s="39"/>
    </row>
    <row r="931">
      <c r="H931" s="88"/>
      <c r="I931" s="88"/>
      <c r="J931" s="88"/>
      <c r="K931" s="39"/>
      <c r="T931" s="39"/>
    </row>
    <row r="932">
      <c r="H932" s="88"/>
      <c r="I932" s="88"/>
      <c r="J932" s="88"/>
      <c r="K932" s="39"/>
      <c r="T932" s="39"/>
    </row>
    <row r="933">
      <c r="H933" s="88"/>
      <c r="I933" s="88"/>
      <c r="J933" s="88"/>
      <c r="K933" s="39"/>
      <c r="T933" s="39"/>
    </row>
    <row r="934">
      <c r="H934" s="88"/>
      <c r="I934" s="88"/>
      <c r="J934" s="88"/>
      <c r="K934" s="39"/>
      <c r="T934" s="39"/>
    </row>
    <row r="935">
      <c r="H935" s="88"/>
      <c r="I935" s="88"/>
      <c r="J935" s="88"/>
      <c r="K935" s="39"/>
      <c r="T935" s="39"/>
    </row>
    <row r="936">
      <c r="H936" s="88"/>
      <c r="I936" s="88"/>
      <c r="J936" s="88"/>
      <c r="K936" s="39"/>
      <c r="T936" s="39"/>
    </row>
    <row r="937">
      <c r="H937" s="88"/>
      <c r="I937" s="88"/>
      <c r="J937" s="88"/>
      <c r="K937" s="39"/>
      <c r="T937" s="39"/>
    </row>
    <row r="938">
      <c r="H938" s="88"/>
      <c r="I938" s="88"/>
      <c r="J938" s="88"/>
      <c r="K938" s="39"/>
      <c r="T938" s="39"/>
    </row>
    <row r="939">
      <c r="H939" s="88"/>
      <c r="I939" s="88"/>
      <c r="J939" s="88"/>
      <c r="K939" s="39"/>
      <c r="T939" s="39"/>
    </row>
    <row r="940">
      <c r="H940" s="88"/>
      <c r="I940" s="88"/>
      <c r="J940" s="88"/>
      <c r="K940" s="39"/>
      <c r="T940" s="39"/>
    </row>
    <row r="941">
      <c r="H941" s="88"/>
      <c r="I941" s="88"/>
      <c r="J941" s="88"/>
      <c r="K941" s="39"/>
      <c r="T941" s="39"/>
    </row>
    <row r="942">
      <c r="H942" s="88"/>
      <c r="I942" s="88"/>
      <c r="J942" s="88"/>
      <c r="K942" s="39"/>
      <c r="T942" s="39"/>
    </row>
    <row r="943">
      <c r="H943" s="88"/>
      <c r="I943" s="88"/>
      <c r="J943" s="88"/>
      <c r="K943" s="39"/>
      <c r="T943" s="39"/>
    </row>
    <row r="944">
      <c r="H944" s="88"/>
      <c r="I944" s="88"/>
      <c r="J944" s="88"/>
      <c r="K944" s="39"/>
      <c r="T944" s="39"/>
    </row>
    <row r="945">
      <c r="H945" s="88"/>
      <c r="I945" s="88"/>
      <c r="J945" s="88"/>
      <c r="K945" s="39"/>
      <c r="T945" s="39"/>
    </row>
    <row r="946">
      <c r="H946" s="88"/>
      <c r="I946" s="88"/>
      <c r="J946" s="88"/>
      <c r="K946" s="39"/>
      <c r="T946" s="39"/>
    </row>
    <row r="947">
      <c r="H947" s="88"/>
      <c r="I947" s="88"/>
      <c r="J947" s="88"/>
      <c r="K947" s="39"/>
      <c r="T947" s="39"/>
    </row>
    <row r="948">
      <c r="H948" s="88"/>
      <c r="I948" s="88"/>
      <c r="J948" s="88"/>
      <c r="K948" s="39"/>
      <c r="T948" s="39"/>
    </row>
    <row r="949">
      <c r="H949" s="88"/>
      <c r="I949" s="88"/>
      <c r="J949" s="88"/>
      <c r="K949" s="39"/>
      <c r="T949" s="39"/>
    </row>
    <row r="950">
      <c r="H950" s="88"/>
      <c r="I950" s="88"/>
      <c r="J950" s="88"/>
      <c r="K950" s="39"/>
      <c r="T950" s="39"/>
    </row>
    <row r="951">
      <c r="H951" s="88"/>
      <c r="I951" s="88"/>
      <c r="J951" s="88"/>
      <c r="K951" s="39"/>
      <c r="T951" s="39"/>
    </row>
    <row r="952">
      <c r="H952" s="88"/>
      <c r="I952" s="88"/>
      <c r="J952" s="88"/>
      <c r="K952" s="39"/>
      <c r="T952" s="39"/>
    </row>
    <row r="953">
      <c r="H953" s="88"/>
      <c r="I953" s="88"/>
      <c r="J953" s="88"/>
      <c r="K953" s="39"/>
      <c r="T953" s="39"/>
    </row>
    <row r="954">
      <c r="H954" s="88"/>
      <c r="I954" s="88"/>
      <c r="J954" s="88"/>
      <c r="K954" s="39"/>
      <c r="T954" s="39"/>
    </row>
    <row r="955">
      <c r="H955" s="88"/>
      <c r="I955" s="88"/>
      <c r="J955" s="88"/>
      <c r="K955" s="39"/>
      <c r="T955" s="39"/>
    </row>
    <row r="956">
      <c r="H956" s="88"/>
      <c r="I956" s="88"/>
      <c r="J956" s="88"/>
      <c r="K956" s="39"/>
      <c r="T956" s="39"/>
    </row>
    <row r="957">
      <c r="H957" s="88"/>
      <c r="I957" s="88"/>
      <c r="J957" s="88"/>
      <c r="K957" s="39"/>
      <c r="T957" s="39"/>
    </row>
    <row r="958">
      <c r="H958" s="88"/>
      <c r="I958" s="88"/>
      <c r="J958" s="88"/>
      <c r="K958" s="39"/>
      <c r="T958" s="39"/>
    </row>
    <row r="959">
      <c r="H959" s="88"/>
      <c r="I959" s="88"/>
      <c r="J959" s="88"/>
      <c r="K959" s="39"/>
      <c r="T959" s="39"/>
    </row>
    <row r="960">
      <c r="H960" s="88"/>
      <c r="I960" s="88"/>
      <c r="J960" s="88"/>
      <c r="K960" s="39"/>
      <c r="T960" s="39"/>
    </row>
    <row r="961">
      <c r="H961" s="88"/>
      <c r="I961" s="88"/>
      <c r="J961" s="88"/>
      <c r="K961" s="39"/>
      <c r="T961" s="39"/>
    </row>
    <row r="962">
      <c r="H962" s="88"/>
      <c r="I962" s="88"/>
      <c r="J962" s="88"/>
      <c r="K962" s="39"/>
      <c r="T962" s="39"/>
    </row>
    <row r="963">
      <c r="H963" s="88"/>
      <c r="I963" s="88"/>
      <c r="J963" s="88"/>
      <c r="K963" s="39"/>
      <c r="T963" s="39"/>
    </row>
    <row r="964">
      <c r="H964" s="88"/>
      <c r="I964" s="88"/>
      <c r="J964" s="88"/>
      <c r="K964" s="39"/>
      <c r="T964" s="39"/>
    </row>
    <row r="965">
      <c r="H965" s="88"/>
      <c r="I965" s="88"/>
      <c r="J965" s="88"/>
      <c r="K965" s="39"/>
      <c r="T965" s="39"/>
    </row>
    <row r="966">
      <c r="H966" s="88"/>
      <c r="I966" s="88"/>
      <c r="J966" s="88"/>
      <c r="K966" s="39"/>
      <c r="T966" s="39"/>
    </row>
    <row r="967">
      <c r="H967" s="88"/>
      <c r="I967" s="88"/>
      <c r="J967" s="88"/>
      <c r="K967" s="39"/>
      <c r="T967" s="39"/>
    </row>
    <row r="968">
      <c r="H968" s="88"/>
      <c r="I968" s="88"/>
      <c r="J968" s="88"/>
      <c r="K968" s="39"/>
      <c r="T968" s="39"/>
    </row>
    <row r="969">
      <c r="H969" s="88"/>
      <c r="I969" s="88"/>
      <c r="J969" s="88"/>
      <c r="K969" s="39"/>
      <c r="T969" s="39"/>
    </row>
    <row r="970">
      <c r="H970" s="88"/>
      <c r="I970" s="88"/>
      <c r="J970" s="88"/>
      <c r="K970" s="39"/>
      <c r="T970" s="39"/>
    </row>
    <row r="971">
      <c r="H971" s="88"/>
      <c r="I971" s="88"/>
      <c r="J971" s="88"/>
      <c r="K971" s="39"/>
      <c r="T971" s="39"/>
    </row>
    <row r="972">
      <c r="H972" s="88"/>
      <c r="I972" s="88"/>
      <c r="J972" s="88"/>
      <c r="K972" s="39"/>
      <c r="T972" s="39"/>
    </row>
    <row r="973">
      <c r="H973" s="88"/>
      <c r="I973" s="88"/>
      <c r="J973" s="88"/>
      <c r="K973" s="39"/>
      <c r="T973" s="39"/>
    </row>
    <row r="974">
      <c r="H974" s="88"/>
      <c r="I974" s="88"/>
      <c r="J974" s="88"/>
      <c r="K974" s="39"/>
      <c r="T974" s="39"/>
    </row>
    <row r="975">
      <c r="H975" s="88"/>
      <c r="I975" s="88"/>
      <c r="J975" s="88"/>
      <c r="K975" s="39"/>
      <c r="T975" s="39"/>
    </row>
    <row r="976">
      <c r="H976" s="88"/>
      <c r="I976" s="88"/>
      <c r="J976" s="88"/>
      <c r="K976" s="39"/>
      <c r="T976" s="39"/>
    </row>
    <row r="977">
      <c r="H977" s="88"/>
      <c r="I977" s="88"/>
      <c r="J977" s="88"/>
      <c r="K977" s="39"/>
      <c r="T977" s="39"/>
    </row>
    <row r="978">
      <c r="H978" s="88"/>
      <c r="I978" s="88"/>
      <c r="J978" s="88"/>
      <c r="K978" s="39"/>
      <c r="T978" s="39"/>
    </row>
    <row r="979">
      <c r="H979" s="88"/>
      <c r="I979" s="88"/>
      <c r="J979" s="88"/>
      <c r="K979" s="39"/>
      <c r="T979" s="39"/>
    </row>
    <row r="980">
      <c r="H980" s="88"/>
      <c r="I980" s="88"/>
      <c r="J980" s="88"/>
      <c r="K980" s="39"/>
      <c r="T980" s="39"/>
    </row>
    <row r="981">
      <c r="H981" s="88"/>
      <c r="I981" s="88"/>
      <c r="J981" s="88"/>
      <c r="K981" s="39"/>
      <c r="T981" s="39"/>
    </row>
    <row r="982">
      <c r="H982" s="88"/>
      <c r="I982" s="88"/>
      <c r="J982" s="88"/>
      <c r="K982" s="39"/>
      <c r="T982" s="39"/>
    </row>
    <row r="983">
      <c r="H983" s="88"/>
      <c r="I983" s="88"/>
      <c r="J983" s="88"/>
      <c r="K983" s="39"/>
      <c r="T983" s="39"/>
    </row>
    <row r="984">
      <c r="H984" s="88"/>
      <c r="I984" s="88"/>
      <c r="J984" s="88"/>
      <c r="K984" s="39"/>
      <c r="T984" s="39"/>
    </row>
    <row r="985">
      <c r="H985" s="88"/>
      <c r="I985" s="88"/>
      <c r="J985" s="88"/>
      <c r="K985" s="39"/>
      <c r="T985" s="39"/>
    </row>
    <row r="986">
      <c r="H986" s="88"/>
      <c r="I986" s="88"/>
      <c r="J986" s="88"/>
      <c r="K986" s="39"/>
      <c r="T986" s="39"/>
    </row>
    <row r="987">
      <c r="H987" s="88"/>
      <c r="I987" s="88"/>
      <c r="J987" s="88"/>
      <c r="K987" s="39"/>
      <c r="T987" s="39"/>
    </row>
    <row r="988">
      <c r="H988" s="88"/>
      <c r="I988" s="88"/>
      <c r="J988" s="88"/>
      <c r="K988" s="39"/>
      <c r="T988" s="39"/>
    </row>
    <row r="989">
      <c r="H989" s="88"/>
      <c r="I989" s="88"/>
      <c r="J989" s="88"/>
      <c r="K989" s="39"/>
      <c r="T989" s="39"/>
    </row>
    <row r="990">
      <c r="H990" s="88"/>
      <c r="I990" s="88"/>
      <c r="J990" s="88"/>
      <c r="K990" s="39"/>
      <c r="T990" s="39"/>
    </row>
    <row r="991">
      <c r="H991" s="88"/>
      <c r="I991" s="88"/>
      <c r="J991" s="88"/>
      <c r="K991" s="39"/>
      <c r="T991" s="39"/>
    </row>
    <row r="992">
      <c r="H992" s="88"/>
      <c r="I992" s="88"/>
      <c r="J992" s="88"/>
      <c r="K992" s="39"/>
      <c r="T992" s="39"/>
    </row>
    <row r="993">
      <c r="H993" s="88"/>
      <c r="I993" s="88"/>
      <c r="J993" s="88"/>
      <c r="K993" s="39"/>
      <c r="T993" s="39"/>
    </row>
    <row r="994">
      <c r="H994" s="88"/>
      <c r="I994" s="88"/>
      <c r="J994" s="88"/>
      <c r="K994" s="39"/>
      <c r="T994" s="39"/>
    </row>
    <row r="995">
      <c r="H995" s="88"/>
      <c r="I995" s="88"/>
      <c r="J995" s="88"/>
      <c r="K995" s="39"/>
      <c r="T995" s="39"/>
    </row>
    <row r="996">
      <c r="H996" s="88"/>
      <c r="I996" s="88"/>
      <c r="J996" s="88"/>
      <c r="K996" s="39"/>
      <c r="T996" s="39"/>
    </row>
    <row r="997">
      <c r="H997" s="88"/>
      <c r="I997" s="88"/>
      <c r="J997" s="88"/>
      <c r="K997" s="39"/>
      <c r="T997" s="39"/>
    </row>
    <row r="998">
      <c r="H998" s="88"/>
      <c r="I998" s="88"/>
      <c r="J998" s="88"/>
      <c r="K998" s="39"/>
      <c r="T998" s="39"/>
    </row>
    <row r="999">
      <c r="H999" s="88"/>
      <c r="I999" s="88"/>
      <c r="J999" s="88"/>
      <c r="K999" s="39"/>
      <c r="T999" s="39"/>
    </row>
    <row r="1000">
      <c r="H1000" s="88"/>
      <c r="I1000" s="88"/>
      <c r="J1000" s="88"/>
      <c r="K1000" s="39"/>
      <c r="T1000" s="39"/>
    </row>
    <row r="1001">
      <c r="H1001" s="88"/>
      <c r="I1001" s="88"/>
      <c r="J1001" s="88"/>
      <c r="K1001" s="39"/>
      <c r="T1001" s="39"/>
    </row>
    <row r="1002">
      <c r="H1002" s="88"/>
      <c r="I1002" s="88"/>
      <c r="J1002" s="88"/>
      <c r="K1002" s="39"/>
      <c r="T1002" s="39"/>
    </row>
    <row r="1003">
      <c r="H1003" s="88"/>
      <c r="I1003" s="88"/>
      <c r="J1003" s="88"/>
      <c r="K1003" s="39"/>
      <c r="T1003" s="39"/>
    </row>
    <row r="1004">
      <c r="H1004" s="88"/>
      <c r="I1004" s="88"/>
      <c r="J1004" s="88"/>
      <c r="K1004" s="39"/>
      <c r="T1004" s="39"/>
    </row>
    <row r="1005">
      <c r="H1005" s="88"/>
      <c r="I1005" s="88"/>
      <c r="J1005" s="88"/>
      <c r="K1005" s="39"/>
      <c r="T1005" s="39"/>
    </row>
    <row r="1006">
      <c r="H1006" s="88"/>
      <c r="I1006" s="88"/>
      <c r="J1006" s="88"/>
      <c r="K1006" s="39"/>
      <c r="T1006" s="39"/>
    </row>
    <row r="1007">
      <c r="H1007" s="88"/>
      <c r="I1007" s="88"/>
      <c r="J1007" s="88"/>
      <c r="K1007" s="39"/>
      <c r="T1007" s="39"/>
    </row>
    <row r="1008">
      <c r="H1008" s="88"/>
      <c r="I1008" s="88"/>
      <c r="J1008" s="88"/>
      <c r="K1008" s="39"/>
      <c r="T1008" s="39"/>
    </row>
    <row r="1009">
      <c r="H1009" s="88"/>
      <c r="I1009" s="88"/>
      <c r="J1009" s="88"/>
      <c r="K1009" s="39"/>
      <c r="T1009" s="39"/>
    </row>
    <row r="1010">
      <c r="H1010" s="88"/>
      <c r="I1010" s="88"/>
      <c r="J1010" s="88"/>
      <c r="K1010" s="39"/>
      <c r="T1010" s="39"/>
    </row>
    <row r="1011">
      <c r="H1011" s="88"/>
      <c r="I1011" s="88"/>
      <c r="J1011" s="88"/>
      <c r="K1011" s="39"/>
      <c r="T1011" s="39"/>
    </row>
    <row r="1012">
      <c r="H1012" s="88"/>
      <c r="I1012" s="88"/>
      <c r="J1012" s="88"/>
      <c r="K1012" s="39"/>
      <c r="T1012" s="39"/>
    </row>
    <row r="1013">
      <c r="H1013" s="88"/>
      <c r="I1013" s="88"/>
      <c r="J1013" s="88"/>
      <c r="K1013" s="39"/>
      <c r="T1013" s="39"/>
    </row>
    <row r="1014">
      <c r="H1014" s="88"/>
      <c r="I1014" s="88"/>
      <c r="J1014" s="88"/>
      <c r="K1014" s="39"/>
      <c r="T1014" s="39"/>
    </row>
    <row r="1015">
      <c r="H1015" s="88"/>
      <c r="I1015" s="88"/>
      <c r="J1015" s="88"/>
      <c r="K1015" s="39"/>
      <c r="T1015" s="39"/>
    </row>
  </sheetData>
  <mergeCells count="1">
    <mergeCell ref="A4:A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10" width="10.71"/>
    <col customWidth="1" min="11" max="13" width="12.57"/>
    <col customWidth="1" min="14" max="14" width="2.71"/>
    <col customWidth="1" min="15" max="16" width="10.86"/>
    <col customWidth="1" min="17" max="26" width="10.71"/>
    <col customWidth="1" min="27" max="27" width="3.14"/>
    <col customWidth="1" min="28" max="29" width="10.71"/>
    <col customWidth="1" min="30" max="30" width="3.43"/>
    <col customWidth="1" min="31" max="32" width="8.86"/>
    <col customWidth="1" min="33" max="33" width="14.71"/>
    <col customWidth="1" min="34" max="34" width="18.0"/>
    <col customWidth="1" min="35" max="35" width="17.0"/>
    <col customWidth="1" min="36" max="36" width="17.71"/>
  </cols>
  <sheetData>
    <row r="1">
      <c r="A1" s="56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87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87"/>
      <c r="AB1" s="38"/>
      <c r="AC1" s="38"/>
      <c r="AH1" s="40"/>
    </row>
    <row r="2">
      <c r="A2" s="56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39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39"/>
      <c r="AB2" s="38" t="s">
        <v>138</v>
      </c>
      <c r="AC2" s="38"/>
      <c r="AG2" s="6" t="s">
        <v>60</v>
      </c>
      <c r="AH2" s="40"/>
    </row>
    <row r="3">
      <c r="A3" s="6" t="s">
        <v>61</v>
      </c>
      <c r="B3" s="41" t="s">
        <v>139</v>
      </c>
      <c r="C3" s="41" t="s">
        <v>111</v>
      </c>
      <c r="D3" s="41" t="s">
        <v>139</v>
      </c>
      <c r="E3" s="41" t="s">
        <v>112</v>
      </c>
      <c r="F3" s="41" t="s">
        <v>139</v>
      </c>
      <c r="G3" s="41" t="s">
        <v>113</v>
      </c>
      <c r="H3" s="41" t="s">
        <v>139</v>
      </c>
      <c r="I3" s="41" t="s">
        <v>114</v>
      </c>
      <c r="J3" s="41" t="s">
        <v>115</v>
      </c>
      <c r="K3" s="41" t="s">
        <v>116</v>
      </c>
      <c r="L3" s="41" t="s">
        <v>117</v>
      </c>
      <c r="M3" s="41" t="s">
        <v>118</v>
      </c>
      <c r="N3" s="43"/>
      <c r="O3" s="41" t="s">
        <v>139</v>
      </c>
      <c r="P3" s="41" t="s">
        <v>119</v>
      </c>
      <c r="Q3" s="41" t="s">
        <v>139</v>
      </c>
      <c r="R3" s="41" t="s">
        <v>120</v>
      </c>
      <c r="S3" s="41" t="s">
        <v>139</v>
      </c>
      <c r="T3" s="41" t="s">
        <v>121</v>
      </c>
      <c r="U3" s="41" t="s">
        <v>139</v>
      </c>
      <c r="V3" s="41" t="s">
        <v>122</v>
      </c>
      <c r="W3" s="41" t="s">
        <v>123</v>
      </c>
      <c r="X3" s="41" t="s">
        <v>124</v>
      </c>
      <c r="Y3" s="41" t="s">
        <v>125</v>
      </c>
      <c r="Z3" s="41" t="s">
        <v>126</v>
      </c>
      <c r="AA3" s="43"/>
      <c r="AB3" s="41" t="s">
        <v>127</v>
      </c>
      <c r="AC3" s="42"/>
      <c r="AD3" s="42"/>
      <c r="AE3" s="42"/>
      <c r="AF3" s="42"/>
      <c r="AH3" s="21" t="s">
        <v>30</v>
      </c>
      <c r="AI3" s="21" t="s">
        <v>39</v>
      </c>
      <c r="AJ3" s="21" t="s">
        <v>40</v>
      </c>
    </row>
    <row r="4">
      <c r="A4" s="106"/>
      <c r="B4" s="45"/>
      <c r="C4" s="44">
        <v>34.07</v>
      </c>
      <c r="D4" s="45"/>
      <c r="E4" s="44">
        <v>41.32</v>
      </c>
      <c r="F4" s="45"/>
      <c r="G4" s="44">
        <v>35.99</v>
      </c>
      <c r="H4" s="45"/>
      <c r="I4" s="44">
        <v>44.05</v>
      </c>
      <c r="J4" s="44"/>
      <c r="K4" s="44"/>
      <c r="L4" s="44"/>
      <c r="M4" s="44"/>
      <c r="N4" s="110"/>
      <c r="O4" s="111"/>
      <c r="P4" s="44">
        <v>45.8</v>
      </c>
      <c r="Q4" s="45"/>
      <c r="R4" s="44">
        <v>41.03</v>
      </c>
      <c r="S4" s="45"/>
      <c r="T4" s="44">
        <v>40.63</v>
      </c>
      <c r="U4" s="45"/>
      <c r="V4" s="44">
        <v>49.96</v>
      </c>
      <c r="W4" s="44"/>
      <c r="X4" s="44"/>
      <c r="Y4" s="44"/>
      <c r="Z4" s="44"/>
      <c r="AA4" s="39"/>
      <c r="AB4" s="44"/>
      <c r="AC4" s="92"/>
      <c r="AG4" s="6" t="s">
        <v>31</v>
      </c>
      <c r="AH4" s="6">
        <f>AVERAGE(C$4:C$66)</f>
        <v>42.38421053</v>
      </c>
      <c r="AI4" s="6">
        <f>AVERAGE(P$4:P$61)</f>
        <v>44.72578947</v>
      </c>
      <c r="AJ4" s="6" t="str">
        <f>AVERAGE(AB4:AB58)</f>
        <v>#DIV/0!</v>
      </c>
    </row>
    <row r="5">
      <c r="B5" s="45"/>
      <c r="C5" s="44">
        <v>35.67</v>
      </c>
      <c r="D5" s="45"/>
      <c r="E5" s="44">
        <v>35.33</v>
      </c>
      <c r="F5" s="45"/>
      <c r="G5" s="44">
        <v>43.66</v>
      </c>
      <c r="H5" s="45"/>
      <c r="I5" s="44">
        <v>42.49</v>
      </c>
      <c r="J5" s="44"/>
      <c r="K5" s="44"/>
      <c r="L5" s="44"/>
      <c r="M5" s="44"/>
      <c r="N5" s="110"/>
      <c r="O5" s="111"/>
      <c r="P5" s="44">
        <v>44.6</v>
      </c>
      <c r="Q5" s="45"/>
      <c r="R5" s="44">
        <v>46.23</v>
      </c>
      <c r="S5" s="45"/>
      <c r="T5" s="44">
        <v>43.55</v>
      </c>
      <c r="U5" s="45"/>
      <c r="V5" s="44">
        <v>36.12</v>
      </c>
      <c r="W5" s="44"/>
      <c r="X5" s="44"/>
      <c r="Y5" s="44"/>
      <c r="Z5" s="44"/>
      <c r="AA5" s="39"/>
      <c r="AB5" s="44"/>
      <c r="AC5" s="92"/>
      <c r="AG5" s="6" t="s">
        <v>32</v>
      </c>
      <c r="AH5" s="6">
        <f>AVERAGE(E$4:E$62)</f>
        <v>40.826</v>
      </c>
      <c r="AI5" s="6">
        <f>AVERAGE(R$4:R$60)</f>
        <v>42.882</v>
      </c>
    </row>
    <row r="6">
      <c r="B6" s="45"/>
      <c r="C6" s="44">
        <v>35.25</v>
      </c>
      <c r="D6" s="45"/>
      <c r="E6" s="44">
        <v>43.93</v>
      </c>
      <c r="F6" s="45"/>
      <c r="G6" s="44">
        <v>49.86</v>
      </c>
      <c r="H6" s="45"/>
      <c r="I6" s="44">
        <v>46.85</v>
      </c>
      <c r="J6" s="44"/>
      <c r="K6" s="44"/>
      <c r="L6" s="44"/>
      <c r="M6" s="44"/>
      <c r="N6" s="110"/>
      <c r="O6" s="111"/>
      <c r="P6" s="44">
        <v>41.91</v>
      </c>
      <c r="Q6" s="45"/>
      <c r="R6" s="44">
        <v>39.39</v>
      </c>
      <c r="S6" s="45"/>
      <c r="T6" s="44">
        <v>47.0</v>
      </c>
      <c r="U6" s="45"/>
      <c r="V6" s="44">
        <v>42.83</v>
      </c>
      <c r="W6" s="44"/>
      <c r="X6" s="44"/>
      <c r="Y6" s="44"/>
      <c r="Z6" s="44"/>
      <c r="AA6" s="39"/>
      <c r="AB6" s="44"/>
      <c r="AC6" s="92"/>
      <c r="AG6" s="6" t="s">
        <v>33</v>
      </c>
      <c r="AH6" s="6">
        <f>AVERAGE(G$4:G$67)</f>
        <v>43.17210526</v>
      </c>
      <c r="AI6" s="6">
        <f>AVERAGE(T$4:T$67)</f>
        <v>42.73238095</v>
      </c>
    </row>
    <row r="7">
      <c r="B7" s="45"/>
      <c r="C7" s="44">
        <v>34.83</v>
      </c>
      <c r="D7" s="45"/>
      <c r="E7" s="44">
        <v>47.09</v>
      </c>
      <c r="F7" s="45"/>
      <c r="G7" s="44">
        <v>42.47</v>
      </c>
      <c r="H7" s="45"/>
      <c r="I7" s="44">
        <v>45.46</v>
      </c>
      <c r="J7" s="44"/>
      <c r="K7" s="44"/>
      <c r="L7" s="44"/>
      <c r="M7" s="44"/>
      <c r="N7" s="110"/>
      <c r="O7" s="111"/>
      <c r="P7" s="44">
        <v>41.74</v>
      </c>
      <c r="Q7" s="45"/>
      <c r="R7" s="44">
        <v>48.79</v>
      </c>
      <c r="S7" s="45"/>
      <c r="T7" s="44">
        <v>40.59</v>
      </c>
      <c r="U7" s="45"/>
      <c r="V7" s="44">
        <v>39.73</v>
      </c>
      <c r="W7" s="44"/>
      <c r="X7" s="44"/>
      <c r="Y7" s="44"/>
      <c r="Z7" s="44"/>
      <c r="AA7" s="39"/>
      <c r="AB7" s="44"/>
      <c r="AC7" s="92"/>
      <c r="AG7" s="6" t="s">
        <v>34</v>
      </c>
      <c r="AH7" s="6">
        <f>AVERAGE(I$4:I$65)</f>
        <v>40.8075</v>
      </c>
      <c r="AI7" s="6">
        <f>AVERAGE(V$4:V$60)</f>
        <v>42.43947368</v>
      </c>
    </row>
    <row r="8">
      <c r="B8" s="45"/>
      <c r="C8" s="44">
        <v>29.41</v>
      </c>
      <c r="D8" s="45"/>
      <c r="E8" s="44">
        <v>41.15</v>
      </c>
      <c r="F8" s="45"/>
      <c r="G8" s="44">
        <v>46.73</v>
      </c>
      <c r="H8" s="45"/>
      <c r="I8" s="44">
        <v>46.76</v>
      </c>
      <c r="J8" s="44"/>
      <c r="K8" s="44"/>
      <c r="L8" s="44"/>
      <c r="M8" s="44"/>
      <c r="N8" s="110"/>
      <c r="O8" s="111"/>
      <c r="P8" s="44">
        <v>45.64</v>
      </c>
      <c r="Q8" s="45"/>
      <c r="R8" s="44">
        <v>38.97</v>
      </c>
      <c r="S8" s="45"/>
      <c r="T8" s="44">
        <v>37.88</v>
      </c>
      <c r="U8" s="45"/>
      <c r="V8" s="44">
        <v>40.46</v>
      </c>
      <c r="W8" s="44"/>
      <c r="X8" s="44"/>
      <c r="Y8" s="44"/>
      <c r="Z8" s="44"/>
      <c r="AA8" s="39"/>
      <c r="AB8" s="44"/>
      <c r="AC8" s="92"/>
      <c r="AG8" s="6" t="s">
        <v>35</v>
      </c>
      <c r="AH8" s="6"/>
    </row>
    <row r="9">
      <c r="B9" s="45"/>
      <c r="C9" s="44">
        <v>44.91</v>
      </c>
      <c r="D9" s="45"/>
      <c r="E9" s="44">
        <v>42.8</v>
      </c>
      <c r="F9" s="45"/>
      <c r="G9" s="44">
        <v>44.64</v>
      </c>
      <c r="H9" s="45"/>
      <c r="I9" s="44">
        <v>28.84</v>
      </c>
      <c r="J9" s="44"/>
      <c r="K9" s="44"/>
      <c r="L9" s="44"/>
      <c r="M9" s="44"/>
      <c r="N9" s="110"/>
      <c r="O9" s="111"/>
      <c r="P9" s="44">
        <v>41.04</v>
      </c>
      <c r="Q9" s="45"/>
      <c r="R9" s="44">
        <v>40.65</v>
      </c>
      <c r="S9" s="45"/>
      <c r="T9" s="44">
        <v>50.0</v>
      </c>
      <c r="U9" s="45"/>
      <c r="V9" s="44">
        <v>43.54</v>
      </c>
      <c r="W9" s="44"/>
      <c r="X9" s="44"/>
      <c r="Y9" s="44"/>
      <c r="Z9" s="44"/>
      <c r="AA9" s="39"/>
      <c r="AB9" s="44"/>
      <c r="AC9" s="92"/>
      <c r="AG9" s="56" t="s">
        <v>36</v>
      </c>
      <c r="AH9" s="88"/>
      <c r="AJ9" s="48"/>
    </row>
    <row r="10">
      <c r="B10" s="45"/>
      <c r="C10" s="44">
        <v>40.03</v>
      </c>
      <c r="D10" s="45"/>
      <c r="E10" s="44">
        <v>47.97</v>
      </c>
      <c r="F10" s="45"/>
      <c r="G10" s="44">
        <v>46.61</v>
      </c>
      <c r="H10" s="45"/>
      <c r="I10" s="44">
        <v>41.36</v>
      </c>
      <c r="J10" s="44"/>
      <c r="K10" s="44"/>
      <c r="L10" s="44"/>
      <c r="M10" s="44"/>
      <c r="N10" s="110"/>
      <c r="O10" s="111"/>
      <c r="P10" s="44">
        <v>37.61</v>
      </c>
      <c r="Q10" s="45"/>
      <c r="R10" s="44">
        <v>26.95</v>
      </c>
      <c r="S10" s="45"/>
      <c r="T10" s="44">
        <v>44.12</v>
      </c>
      <c r="U10" s="45"/>
      <c r="V10" s="44">
        <v>45.81</v>
      </c>
      <c r="W10" s="44"/>
      <c r="X10" s="44"/>
      <c r="Y10" s="44"/>
      <c r="Z10" s="44"/>
      <c r="AA10" s="39"/>
      <c r="AB10" s="44"/>
      <c r="AC10" s="92"/>
      <c r="AG10" s="56" t="s">
        <v>37</v>
      </c>
      <c r="AH10" s="88"/>
      <c r="AJ10" s="48"/>
    </row>
    <row r="11">
      <c r="B11" s="45"/>
      <c r="C11" s="44">
        <v>50.6</v>
      </c>
      <c r="D11" s="45"/>
      <c r="E11" s="44">
        <v>38.93</v>
      </c>
      <c r="F11" s="45"/>
      <c r="G11" s="44">
        <v>49.39</v>
      </c>
      <c r="H11" s="45"/>
      <c r="I11" s="44">
        <v>40.44</v>
      </c>
      <c r="J11" s="44"/>
      <c r="K11" s="44"/>
      <c r="L11" s="44"/>
      <c r="M11" s="44"/>
      <c r="N11" s="110"/>
      <c r="O11" s="111"/>
      <c r="P11" s="44">
        <v>46.65</v>
      </c>
      <c r="Q11" s="45"/>
      <c r="R11" s="44">
        <v>50.6</v>
      </c>
      <c r="S11" s="45"/>
      <c r="T11" s="44">
        <v>39.01</v>
      </c>
      <c r="U11" s="45"/>
      <c r="V11" s="44">
        <v>38.64</v>
      </c>
      <c r="W11" s="44"/>
      <c r="X11" s="44"/>
      <c r="Y11" s="44"/>
      <c r="Z11" s="44"/>
      <c r="AA11" s="39"/>
      <c r="AB11" s="44"/>
      <c r="AC11" s="92"/>
      <c r="AG11" s="56" t="s">
        <v>38</v>
      </c>
      <c r="AH11" s="88"/>
      <c r="AJ11" s="48"/>
    </row>
    <row r="12">
      <c r="B12" s="45"/>
      <c r="C12" s="44">
        <v>51.67</v>
      </c>
      <c r="D12" s="45"/>
      <c r="E12" s="44">
        <v>36.8</v>
      </c>
      <c r="F12" s="45"/>
      <c r="G12" s="44">
        <v>42.99</v>
      </c>
      <c r="H12" s="45"/>
      <c r="I12" s="44">
        <v>37.84</v>
      </c>
      <c r="J12" s="44"/>
      <c r="K12" s="44"/>
      <c r="L12" s="44"/>
      <c r="M12" s="44"/>
      <c r="N12" s="39"/>
      <c r="O12" s="111"/>
      <c r="P12" s="44">
        <v>43.99</v>
      </c>
      <c r="Q12" s="45"/>
      <c r="R12" s="44">
        <v>39.52</v>
      </c>
      <c r="S12" s="45"/>
      <c r="T12" s="44">
        <v>37.35</v>
      </c>
      <c r="U12" s="45"/>
      <c r="V12" s="44">
        <v>34.45</v>
      </c>
      <c r="W12" s="44"/>
      <c r="X12" s="44"/>
      <c r="Y12" s="44"/>
      <c r="Z12" s="44"/>
      <c r="AA12" s="39"/>
      <c r="AB12" s="44"/>
      <c r="AC12" s="92"/>
      <c r="AG12" s="48" t="s">
        <v>66</v>
      </c>
      <c r="AH12" s="48">
        <f t="shared" ref="AH12:AI12" si="1">AVERAGE(AH4:AH11)</f>
        <v>41.79745395</v>
      </c>
      <c r="AI12" s="48">
        <f t="shared" si="1"/>
        <v>43.19491103</v>
      </c>
      <c r="AJ12" s="48" t="str">
        <f>AVERAGE(AJ4:AJ5)</f>
        <v>#DIV/0!</v>
      </c>
    </row>
    <row r="13">
      <c r="B13" s="45"/>
      <c r="C13" s="44">
        <v>50.74</v>
      </c>
      <c r="D13" s="45"/>
      <c r="E13" s="44">
        <v>48.74</v>
      </c>
      <c r="F13" s="45"/>
      <c r="G13" s="44">
        <v>47.14</v>
      </c>
      <c r="H13" s="45"/>
      <c r="I13" s="44">
        <v>49.59</v>
      </c>
      <c r="J13" s="44"/>
      <c r="K13" s="44"/>
      <c r="L13" s="44"/>
      <c r="M13" s="44"/>
      <c r="N13" s="39"/>
      <c r="O13" s="111"/>
      <c r="P13" s="44">
        <v>47.41</v>
      </c>
      <c r="Q13" s="45"/>
      <c r="R13" s="44">
        <v>46.66</v>
      </c>
      <c r="S13" s="45"/>
      <c r="T13" s="44">
        <v>47.4</v>
      </c>
      <c r="U13" s="45"/>
      <c r="V13" s="44">
        <v>38.79</v>
      </c>
      <c r="W13" s="44"/>
      <c r="X13" s="44"/>
      <c r="Y13" s="44"/>
      <c r="Z13" s="44"/>
      <c r="AA13" s="39"/>
      <c r="AB13" s="44"/>
      <c r="AC13" s="92"/>
      <c r="AG13" s="48" t="s">
        <v>67</v>
      </c>
      <c r="AH13" s="48">
        <f t="shared" ref="AH13:AI13" si="2">STDEV(AH4:AH11)/SQRT(8)</f>
        <v>0.4162171465</v>
      </c>
      <c r="AI13" s="48">
        <f t="shared" si="2"/>
        <v>0.3666357058</v>
      </c>
      <c r="AJ13" s="48" t="str">
        <f>STDEV(AJ4:AJ5)/SQRT(4)</f>
        <v>#DIV/0!</v>
      </c>
    </row>
    <row r="14">
      <c r="B14" s="45"/>
      <c r="C14" s="44">
        <v>50.1</v>
      </c>
      <c r="D14" s="45"/>
      <c r="E14" s="44">
        <v>41.59</v>
      </c>
      <c r="F14" s="45"/>
      <c r="G14" s="44">
        <v>44.68</v>
      </c>
      <c r="H14" s="45"/>
      <c r="I14" s="44">
        <v>32.47</v>
      </c>
      <c r="J14" s="44"/>
      <c r="K14" s="44"/>
      <c r="L14" s="44"/>
      <c r="M14" s="44"/>
      <c r="N14" s="39"/>
      <c r="O14" s="111"/>
      <c r="P14" s="44">
        <v>51.47</v>
      </c>
      <c r="Q14" s="45"/>
      <c r="R14" s="44">
        <v>40.86</v>
      </c>
      <c r="S14" s="45"/>
      <c r="T14" s="44">
        <v>43.79</v>
      </c>
      <c r="U14" s="45"/>
      <c r="V14" s="44">
        <v>40.15</v>
      </c>
      <c r="W14" s="44"/>
      <c r="X14" s="44"/>
      <c r="Y14" s="44"/>
      <c r="Z14" s="44"/>
      <c r="AA14" s="39"/>
      <c r="AB14" s="44"/>
      <c r="AC14" s="92"/>
      <c r="AG14" s="1" t="s">
        <v>97</v>
      </c>
      <c r="AH14" s="6">
        <f>MEDIAN(C4:M143)</f>
        <v>41.815</v>
      </c>
      <c r="AI14" s="6">
        <f>MEDIAN(P4:Z143)</f>
        <v>43.54</v>
      </c>
    </row>
    <row r="15">
      <c r="B15" s="45"/>
      <c r="C15" s="44">
        <v>47.13</v>
      </c>
      <c r="D15" s="45"/>
      <c r="E15" s="44">
        <v>40.33</v>
      </c>
      <c r="F15" s="45"/>
      <c r="G15" s="44">
        <v>41.71</v>
      </c>
      <c r="H15" s="45"/>
      <c r="I15" s="44">
        <v>30.98</v>
      </c>
      <c r="J15" s="44"/>
      <c r="K15" s="44"/>
      <c r="L15" s="44"/>
      <c r="M15" s="44"/>
      <c r="N15" s="39"/>
      <c r="O15" s="111"/>
      <c r="P15" s="44">
        <v>41.0</v>
      </c>
      <c r="Q15" s="45"/>
      <c r="R15" s="44">
        <v>45.91</v>
      </c>
      <c r="S15" s="45"/>
      <c r="T15" s="44">
        <v>38.22</v>
      </c>
      <c r="U15" s="45"/>
      <c r="V15" s="44">
        <v>52.47</v>
      </c>
      <c r="W15" s="44"/>
      <c r="X15" s="44"/>
      <c r="Y15" s="44"/>
      <c r="Z15" s="44"/>
      <c r="AA15" s="39"/>
      <c r="AB15" s="44"/>
      <c r="AC15" s="92"/>
      <c r="AG15" s="6" t="s">
        <v>68</v>
      </c>
      <c r="AH15" s="6">
        <f>MIN(C4:M340)</f>
        <v>25.3</v>
      </c>
      <c r="AI15" s="6">
        <f>MIN(P4:Z340)</f>
        <v>26.95</v>
      </c>
      <c r="AJ15" s="6">
        <f>MIN(AB4:AC340)</f>
        <v>0</v>
      </c>
    </row>
    <row r="16">
      <c r="B16" s="45"/>
      <c r="C16" s="44">
        <v>41.28</v>
      </c>
      <c r="D16" s="45"/>
      <c r="E16" s="44">
        <v>38.75</v>
      </c>
      <c r="F16" s="45"/>
      <c r="G16" s="44">
        <v>51.15</v>
      </c>
      <c r="H16" s="45"/>
      <c r="I16" s="44">
        <v>44.5</v>
      </c>
      <c r="J16" s="44"/>
      <c r="K16" s="44"/>
      <c r="L16" s="44"/>
      <c r="M16" s="44"/>
      <c r="N16" s="39"/>
      <c r="O16" s="111"/>
      <c r="P16" s="44">
        <v>47.68</v>
      </c>
      <c r="Q16" s="45"/>
      <c r="R16" s="44">
        <v>49.95</v>
      </c>
      <c r="S16" s="45"/>
      <c r="T16" s="44">
        <v>42.46</v>
      </c>
      <c r="U16" s="45"/>
      <c r="V16" s="44">
        <v>38.52</v>
      </c>
      <c r="W16" s="44"/>
      <c r="X16" s="44"/>
      <c r="Y16" s="44"/>
      <c r="Z16" s="44"/>
      <c r="AA16" s="39"/>
      <c r="AB16" s="44"/>
      <c r="AC16" s="92"/>
      <c r="AG16" s="6" t="s">
        <v>69</v>
      </c>
      <c r="AH16" s="6">
        <f>MAX(C5:M341)</f>
        <v>51.67</v>
      </c>
      <c r="AI16" s="6">
        <f>MAX(P4:Z340)</f>
        <v>53.15</v>
      </c>
      <c r="AJ16" s="6">
        <f>MAX(AB4:AC340)</f>
        <v>0</v>
      </c>
    </row>
    <row r="17">
      <c r="B17" s="45"/>
      <c r="C17" s="44">
        <v>40.6</v>
      </c>
      <c r="D17" s="45"/>
      <c r="E17" s="44">
        <v>40.33</v>
      </c>
      <c r="F17" s="45"/>
      <c r="G17" s="44">
        <v>32.23</v>
      </c>
      <c r="H17" s="45"/>
      <c r="I17" s="44">
        <v>41.92</v>
      </c>
      <c r="J17" s="44"/>
      <c r="K17" s="44"/>
      <c r="L17" s="44"/>
      <c r="M17" s="44"/>
      <c r="N17" s="39"/>
      <c r="O17" s="111"/>
      <c r="P17" s="44">
        <v>42.36</v>
      </c>
      <c r="Q17" s="45"/>
      <c r="R17" s="44">
        <v>50.96</v>
      </c>
      <c r="S17" s="45"/>
      <c r="T17" s="44">
        <v>44.37</v>
      </c>
      <c r="U17" s="45"/>
      <c r="V17" s="44">
        <v>49.83</v>
      </c>
      <c r="W17" s="44"/>
      <c r="X17" s="44"/>
      <c r="Y17" s="44"/>
      <c r="Z17" s="44"/>
      <c r="AA17" s="39"/>
      <c r="AB17" s="44"/>
      <c r="AC17" s="92"/>
      <c r="AG17" s="1" t="s">
        <v>85</v>
      </c>
      <c r="AH17" s="6">
        <f>COUNTIF(C4:M115, "&gt; 15")</f>
        <v>78</v>
      </c>
      <c r="AI17" s="6">
        <f>COUNTIF(P4:Z115, "&gt; 15")</f>
        <v>79</v>
      </c>
      <c r="AJ17" s="6">
        <f>COUNTIF(AB4:AB115, "&gt; 15")</f>
        <v>0</v>
      </c>
    </row>
    <row r="18">
      <c r="B18" s="45"/>
      <c r="C18" s="44">
        <v>41.18</v>
      </c>
      <c r="D18" s="45"/>
      <c r="E18" s="44">
        <v>36.7</v>
      </c>
      <c r="F18" s="45"/>
      <c r="G18" s="44">
        <v>39.9</v>
      </c>
      <c r="H18" s="45"/>
      <c r="I18" s="44">
        <v>33.54</v>
      </c>
      <c r="J18" s="44"/>
      <c r="K18" s="44"/>
      <c r="L18" s="44"/>
      <c r="M18" s="44"/>
      <c r="N18" s="39"/>
      <c r="O18" s="111"/>
      <c r="P18" s="44">
        <v>46.15</v>
      </c>
      <c r="Q18" s="45"/>
      <c r="R18" s="44">
        <v>45.2</v>
      </c>
      <c r="S18" s="45"/>
      <c r="T18" s="44">
        <v>43.39</v>
      </c>
      <c r="U18" s="45"/>
      <c r="V18" s="44">
        <v>42.25</v>
      </c>
      <c r="W18" s="44"/>
      <c r="X18" s="44"/>
      <c r="Y18" s="44"/>
      <c r="Z18" s="44"/>
      <c r="AA18" s="39"/>
      <c r="AB18" s="44"/>
      <c r="AC18" s="92"/>
      <c r="AG18" s="1" t="s">
        <v>89</v>
      </c>
      <c r="AH18" s="6">
        <f>COUNTIF(C4:M116, "&gt; 20")</f>
        <v>78</v>
      </c>
      <c r="AI18" s="6">
        <f>COUNTIF(P4:Z116, "&gt; 20")</f>
        <v>79</v>
      </c>
      <c r="AJ18" s="6">
        <f>COUNTIF(AB4:AB116, "&gt; 20")</f>
        <v>0</v>
      </c>
    </row>
    <row r="19">
      <c r="B19" s="45"/>
      <c r="C19" s="44">
        <v>50.69</v>
      </c>
      <c r="D19" s="45"/>
      <c r="E19" s="44">
        <v>46.19</v>
      </c>
      <c r="F19" s="45"/>
      <c r="G19" s="44">
        <v>35.22</v>
      </c>
      <c r="H19" s="45"/>
      <c r="I19" s="44">
        <v>31.86</v>
      </c>
      <c r="J19" s="44"/>
      <c r="K19" s="44"/>
      <c r="L19" s="44"/>
      <c r="M19" s="44"/>
      <c r="N19" s="39"/>
      <c r="O19" s="111"/>
      <c r="P19" s="44">
        <v>44.0</v>
      </c>
      <c r="Q19" s="45"/>
      <c r="R19" s="44">
        <v>41.22</v>
      </c>
      <c r="S19" s="45"/>
      <c r="T19" s="44">
        <v>37.59</v>
      </c>
      <c r="U19" s="45"/>
      <c r="V19" s="44">
        <v>43.97</v>
      </c>
      <c r="W19" s="44"/>
      <c r="X19" s="44"/>
      <c r="Y19" s="44"/>
      <c r="Z19" s="44"/>
      <c r="AA19" s="39"/>
      <c r="AB19" s="44"/>
      <c r="AC19" s="92"/>
      <c r="AG19" s="97" t="s">
        <v>98</v>
      </c>
      <c r="AH19" s="98">
        <f t="shared" ref="AH19:AJ19" si="3">AH18/SUM(AH27:AH34)</f>
        <v>1</v>
      </c>
      <c r="AI19" s="98">
        <f t="shared" si="3"/>
        <v>1</v>
      </c>
      <c r="AJ19" s="98" t="str">
        <f t="shared" si="3"/>
        <v>#DIV/0!</v>
      </c>
    </row>
    <row r="20">
      <c r="B20" s="45"/>
      <c r="C20" s="44">
        <v>42.91</v>
      </c>
      <c r="D20" s="45"/>
      <c r="E20" s="44">
        <v>41.29</v>
      </c>
      <c r="F20" s="45"/>
      <c r="G20" s="44">
        <v>37.83</v>
      </c>
      <c r="H20" s="45"/>
      <c r="I20" s="44">
        <v>44.02</v>
      </c>
      <c r="J20" s="44"/>
      <c r="K20" s="44"/>
      <c r="L20" s="44"/>
      <c r="M20" s="44"/>
      <c r="N20" s="39"/>
      <c r="O20" s="111"/>
      <c r="P20" s="44">
        <v>53.15</v>
      </c>
      <c r="Q20" s="45"/>
      <c r="R20" s="44">
        <v>44.74</v>
      </c>
      <c r="S20" s="45"/>
      <c r="T20" s="44">
        <v>38.28</v>
      </c>
      <c r="U20" s="45"/>
      <c r="V20" s="44">
        <v>40.25</v>
      </c>
      <c r="W20" s="44"/>
      <c r="X20" s="44"/>
      <c r="Y20" s="44"/>
      <c r="Z20" s="44"/>
      <c r="AA20" s="39"/>
      <c r="AB20" s="45"/>
      <c r="AC20" s="92"/>
      <c r="AG20" s="1" t="s">
        <v>131</v>
      </c>
      <c r="AH20" s="6">
        <f>COUNTIF(C4:M117, "&gt; 30")</f>
        <v>75</v>
      </c>
      <c r="AI20" s="6">
        <f>COUNTIF(P4:Z117, "&gt; 30")</f>
        <v>78</v>
      </c>
      <c r="AJ20" s="6">
        <f>COUNTIF(AB4:AB117, "&gt; 30")</f>
        <v>0</v>
      </c>
    </row>
    <row r="21">
      <c r="B21" s="45"/>
      <c r="C21" s="44">
        <v>42.14</v>
      </c>
      <c r="D21" s="45"/>
      <c r="E21" s="44">
        <v>41.66</v>
      </c>
      <c r="F21" s="45"/>
      <c r="G21" s="44">
        <v>37.3</v>
      </c>
      <c r="H21" s="45"/>
      <c r="I21" s="44">
        <v>42.64</v>
      </c>
      <c r="J21" s="44"/>
      <c r="K21" s="44"/>
      <c r="L21" s="44"/>
      <c r="M21" s="44"/>
      <c r="N21" s="39"/>
      <c r="O21" s="111"/>
      <c r="P21" s="44">
        <v>48.05</v>
      </c>
      <c r="Q21" s="45"/>
      <c r="R21" s="44">
        <v>38.09</v>
      </c>
      <c r="S21" s="45"/>
      <c r="T21" s="44">
        <v>48.02</v>
      </c>
      <c r="U21" s="45"/>
      <c r="V21" s="44">
        <v>43.97</v>
      </c>
      <c r="W21" s="44"/>
      <c r="X21" s="44"/>
      <c r="Y21" s="44"/>
      <c r="Z21" s="44"/>
      <c r="AA21" s="39"/>
      <c r="AB21" s="45"/>
      <c r="AC21" s="92"/>
      <c r="AG21" s="97" t="s">
        <v>132</v>
      </c>
      <c r="AH21" s="98">
        <f t="shared" ref="AH21:AJ21" si="4">AH20/SUM(AH27:AH34)</f>
        <v>0.9615384615</v>
      </c>
      <c r="AI21" s="98">
        <f t="shared" si="4"/>
        <v>0.9873417722</v>
      </c>
      <c r="AJ21" s="98" t="str">
        <f t="shared" si="4"/>
        <v>#DIV/0!</v>
      </c>
    </row>
    <row r="22">
      <c r="B22" s="45"/>
      <c r="C22" s="44">
        <v>42.09</v>
      </c>
      <c r="D22" s="45"/>
      <c r="E22" s="44">
        <v>40.32</v>
      </c>
      <c r="F22" s="45"/>
      <c r="G22" s="44">
        <v>50.77</v>
      </c>
      <c r="H22" s="45"/>
      <c r="I22" s="44">
        <v>51.11</v>
      </c>
      <c r="J22" s="44"/>
      <c r="K22" s="44"/>
      <c r="L22" s="44"/>
      <c r="M22" s="44"/>
      <c r="N22" s="39"/>
      <c r="O22" s="111"/>
      <c r="P22" s="44">
        <v>39.54</v>
      </c>
      <c r="Q22" s="45"/>
      <c r="R22" s="44">
        <v>45.66</v>
      </c>
      <c r="S22" s="45"/>
      <c r="T22" s="44">
        <v>43.43</v>
      </c>
      <c r="U22" s="45"/>
      <c r="V22" s="44">
        <v>44.61</v>
      </c>
      <c r="W22" s="44"/>
      <c r="X22" s="44"/>
      <c r="Y22" s="44"/>
      <c r="Z22" s="44"/>
      <c r="AA22" s="39"/>
      <c r="AB22" s="45"/>
      <c r="AC22" s="92"/>
      <c r="AG22" s="1" t="s">
        <v>133</v>
      </c>
      <c r="AH22" s="6">
        <f>COUNTIF(C4:M118, "&gt; 40")</f>
        <v>54</v>
      </c>
      <c r="AI22" s="6">
        <f>COUNTIF(P4:Z118, "&gt; 40")</f>
        <v>59</v>
      </c>
      <c r="AJ22" s="6">
        <f>COUNTIF(AB4:AB118, "&gt; 40")</f>
        <v>0</v>
      </c>
    </row>
    <row r="23">
      <c r="B23" s="45"/>
      <c r="C23" s="45"/>
      <c r="D23" s="45"/>
      <c r="E23" s="44">
        <v>25.3</v>
      </c>
      <c r="F23" s="45"/>
      <c r="G23" s="45"/>
      <c r="H23" s="45"/>
      <c r="I23" s="44">
        <v>39.43</v>
      </c>
      <c r="J23" s="44"/>
      <c r="K23" s="44"/>
      <c r="L23" s="44"/>
      <c r="M23" s="44"/>
      <c r="N23" s="39"/>
      <c r="O23" s="111"/>
      <c r="P23" s="45"/>
      <c r="Q23" s="45"/>
      <c r="R23" s="44">
        <v>36.26</v>
      </c>
      <c r="S23" s="45"/>
      <c r="T23" s="44">
        <v>44.91</v>
      </c>
      <c r="U23" s="45"/>
      <c r="V23" s="45"/>
      <c r="W23" s="44"/>
      <c r="X23" s="44"/>
      <c r="Y23" s="44"/>
      <c r="Z23" s="44"/>
      <c r="AA23" s="39"/>
      <c r="AB23" s="45"/>
      <c r="AC23" s="92"/>
      <c r="AF23" s="50"/>
      <c r="AG23" s="97" t="s">
        <v>135</v>
      </c>
      <c r="AH23" s="98">
        <f t="shared" ref="AH23:AI23" si="5">AH22/SUM(AH29:AH36)</f>
        <v>0.9198672289</v>
      </c>
      <c r="AI23" s="98">
        <f t="shared" si="5"/>
        <v>0.9818850267</v>
      </c>
      <c r="AJ23" s="98" t="str">
        <f>AJ22/(AJ27)</f>
        <v>#DIV/0!</v>
      </c>
    </row>
    <row r="24">
      <c r="B24" s="45"/>
      <c r="C24" s="45"/>
      <c r="D24" s="45"/>
      <c r="E24" s="45"/>
      <c r="F24" s="45"/>
      <c r="G24" s="45"/>
      <c r="H24" s="45"/>
      <c r="I24" s="45"/>
      <c r="J24" s="44"/>
      <c r="K24" s="44"/>
      <c r="L24" s="44"/>
      <c r="M24" s="44"/>
      <c r="N24" s="39"/>
      <c r="O24" s="111"/>
      <c r="P24" s="45"/>
      <c r="Q24" s="45"/>
      <c r="R24" s="45"/>
      <c r="S24" s="45"/>
      <c r="T24" s="44">
        <v>45.39</v>
      </c>
      <c r="U24" s="45"/>
      <c r="V24" s="45"/>
      <c r="W24" s="44"/>
      <c r="X24" s="44"/>
      <c r="Y24" s="44"/>
      <c r="Z24" s="44"/>
      <c r="AA24" s="39"/>
      <c r="AB24" s="45"/>
      <c r="AC24" s="92"/>
      <c r="AF24" s="50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39"/>
      <c r="AB25" s="45"/>
      <c r="AC25" s="92"/>
      <c r="AF25" s="50"/>
      <c r="AG25" s="6" t="s">
        <v>72</v>
      </c>
      <c r="AH25" s="6">
        <f>SUM(AH27:AH30)-40-30</f>
        <v>8</v>
      </c>
      <c r="AI25" s="6">
        <f>SUM(AI27:AI30)-40</f>
        <v>39</v>
      </c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9"/>
      <c r="AB26" s="45"/>
      <c r="AC26" s="92"/>
      <c r="AH26" s="21" t="s">
        <v>30</v>
      </c>
      <c r="AI26" s="21" t="s">
        <v>39</v>
      </c>
      <c r="AJ26" s="21" t="s">
        <v>40</v>
      </c>
    </row>
    <row r="27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44"/>
      <c r="P27" s="44"/>
      <c r="Q27" s="44"/>
      <c r="R27" s="44"/>
      <c r="S27" s="44"/>
      <c r="T27" s="44"/>
      <c r="U27" s="45"/>
      <c r="V27" s="45"/>
      <c r="W27" s="44"/>
      <c r="X27" s="44"/>
      <c r="Y27" s="44"/>
      <c r="Z27" s="44"/>
      <c r="AA27" s="39"/>
      <c r="AB27" s="92"/>
      <c r="AG27" s="6" t="s">
        <v>31</v>
      </c>
      <c r="AH27" s="6">
        <f>COUNT(C4:C148)</f>
        <v>19</v>
      </c>
      <c r="AI27" s="6">
        <f>COUNT(P4:P143)</f>
        <v>19</v>
      </c>
      <c r="AJ27" s="6">
        <f>COUNT(AB4:AB57)</f>
        <v>0</v>
      </c>
    </row>
    <row r="28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44"/>
      <c r="P28" s="44"/>
      <c r="Q28" s="44"/>
      <c r="R28" s="44"/>
      <c r="S28" s="44"/>
      <c r="T28" s="44"/>
      <c r="U28" s="45"/>
      <c r="V28" s="45"/>
      <c r="W28" s="44"/>
      <c r="X28" s="44"/>
      <c r="Y28" s="44"/>
      <c r="Z28" s="44"/>
      <c r="AA28" s="39"/>
      <c r="AG28" s="6" t="s">
        <v>32</v>
      </c>
      <c r="AH28" s="6">
        <f>COUNT(E4:E144)</f>
        <v>20</v>
      </c>
      <c r="AI28" s="6">
        <f>COUNT(R4:R142)</f>
        <v>20</v>
      </c>
    </row>
    <row r="29">
      <c r="B29" s="45"/>
      <c r="C29" s="45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44"/>
      <c r="P29" s="44"/>
      <c r="Q29" s="44"/>
      <c r="R29" s="44"/>
      <c r="S29" s="44"/>
      <c r="T29" s="44"/>
      <c r="U29" s="51"/>
      <c r="V29" s="51"/>
      <c r="W29" s="44"/>
      <c r="X29" s="44"/>
      <c r="Y29" s="44"/>
      <c r="Z29" s="44"/>
      <c r="AA29" s="39"/>
      <c r="AG29" s="6" t="s">
        <v>33</v>
      </c>
      <c r="AH29" s="6">
        <f>COUNT(G4:G149)</f>
        <v>19</v>
      </c>
      <c r="AI29" s="6">
        <f>COUNT(T4:T149)</f>
        <v>21</v>
      </c>
    </row>
    <row r="30">
      <c r="B30" s="45"/>
      <c r="C30" s="45"/>
      <c r="D30" s="51"/>
      <c r="E30" s="51"/>
      <c r="F30" s="44"/>
      <c r="G30" s="44"/>
      <c r="H30" s="44"/>
      <c r="I30" s="44"/>
      <c r="J30" s="44"/>
      <c r="K30" s="44"/>
      <c r="L30" s="44"/>
      <c r="M30" s="44"/>
      <c r="N30" s="39"/>
      <c r="O30" s="51"/>
      <c r="P30" s="51"/>
      <c r="Q30" s="44"/>
      <c r="R30" s="44"/>
      <c r="S30" s="44"/>
      <c r="T30" s="44"/>
      <c r="U30" s="45"/>
      <c r="V30" s="45"/>
      <c r="W30" s="44"/>
      <c r="X30" s="44"/>
      <c r="Y30" s="44"/>
      <c r="Z30" s="44"/>
      <c r="AA30" s="39"/>
      <c r="AG30" s="6" t="s">
        <v>34</v>
      </c>
      <c r="AH30" s="6">
        <f>COUNT(I4:I147)</f>
        <v>20</v>
      </c>
      <c r="AI30" s="6">
        <f>COUNT(V4:V142)</f>
        <v>19</v>
      </c>
    </row>
    <row r="31">
      <c r="B31" s="45"/>
      <c r="C31" s="45"/>
      <c r="D31" s="51"/>
      <c r="E31" s="51"/>
      <c r="F31" s="45"/>
      <c r="G31" s="45"/>
      <c r="H31" s="44"/>
      <c r="I31" s="44"/>
      <c r="J31" s="44"/>
      <c r="K31" s="44"/>
      <c r="L31" s="44"/>
      <c r="M31" s="44"/>
      <c r="N31" s="39"/>
      <c r="O31" s="45"/>
      <c r="P31" s="45"/>
      <c r="Q31" s="44"/>
      <c r="R31" s="44"/>
      <c r="S31" s="45"/>
      <c r="T31" s="45"/>
      <c r="U31" s="45"/>
      <c r="V31" s="45"/>
      <c r="W31" s="44"/>
      <c r="X31" s="44"/>
      <c r="Y31" s="44"/>
      <c r="Z31" s="44"/>
      <c r="AA31" s="39"/>
      <c r="AG31" s="6" t="s">
        <v>35</v>
      </c>
    </row>
    <row r="32">
      <c r="B32" s="45"/>
      <c r="C32" s="45"/>
      <c r="D32" s="51"/>
      <c r="E32" s="51"/>
      <c r="F32" s="45"/>
      <c r="G32" s="45"/>
      <c r="H32" s="44"/>
      <c r="I32" s="44"/>
      <c r="J32" s="44"/>
      <c r="K32" s="44"/>
      <c r="L32" s="44"/>
      <c r="M32" s="44"/>
      <c r="N32" s="39"/>
      <c r="O32" s="45"/>
      <c r="P32" s="45"/>
      <c r="Q32" s="45"/>
      <c r="R32" s="45"/>
      <c r="S32" s="45"/>
      <c r="T32" s="45"/>
      <c r="U32" s="45"/>
      <c r="V32" s="45"/>
      <c r="W32" s="44"/>
      <c r="X32" s="44"/>
      <c r="Y32" s="44"/>
      <c r="Z32" s="44"/>
      <c r="AA32" s="39"/>
      <c r="AG32" s="56" t="s">
        <v>36</v>
      </c>
    </row>
    <row r="33">
      <c r="B33" s="51"/>
      <c r="C33" s="51"/>
      <c r="D33" s="44"/>
      <c r="E33" s="44"/>
      <c r="F33" s="45"/>
      <c r="G33" s="45"/>
      <c r="H33" s="44"/>
      <c r="I33" s="44"/>
      <c r="J33" s="44"/>
      <c r="K33" s="44"/>
      <c r="L33" s="44"/>
      <c r="M33" s="44"/>
      <c r="N33" s="39"/>
      <c r="O33" s="45"/>
      <c r="P33" s="45"/>
      <c r="Q33" s="44"/>
      <c r="R33" s="44"/>
      <c r="S33" s="45"/>
      <c r="T33" s="45"/>
      <c r="U33" s="44"/>
      <c r="V33" s="44"/>
      <c r="W33" s="44"/>
      <c r="X33" s="44"/>
      <c r="Y33" s="44"/>
      <c r="Z33" s="44"/>
      <c r="AA33" s="39"/>
      <c r="AG33" s="56" t="s">
        <v>37</v>
      </c>
    </row>
    <row r="34">
      <c r="B34" s="51"/>
      <c r="C34" s="51"/>
      <c r="D34" s="44"/>
      <c r="E34" s="44"/>
      <c r="F34" s="45"/>
      <c r="G34" s="45"/>
      <c r="H34" s="44"/>
      <c r="I34" s="44"/>
      <c r="J34" s="44"/>
      <c r="K34" s="44"/>
      <c r="L34" s="44"/>
      <c r="M34" s="44"/>
      <c r="N34" s="39"/>
      <c r="O34" s="44"/>
      <c r="P34" s="44"/>
      <c r="Q34" s="44"/>
      <c r="R34" s="44"/>
      <c r="S34" s="45"/>
      <c r="T34" s="45"/>
      <c r="U34" s="44"/>
      <c r="V34" s="44"/>
      <c r="W34" s="44"/>
      <c r="X34" s="44"/>
      <c r="Y34" s="44"/>
      <c r="Z34" s="44"/>
      <c r="AA34" s="39"/>
      <c r="AG34" s="56" t="s">
        <v>38</v>
      </c>
    </row>
    <row r="35">
      <c r="B35" s="51"/>
      <c r="C35" s="51"/>
      <c r="D35" s="44"/>
      <c r="E35" s="44"/>
      <c r="F35" s="51"/>
      <c r="G35" s="51"/>
      <c r="H35" s="44"/>
      <c r="I35" s="44"/>
      <c r="J35" s="44"/>
      <c r="K35" s="44"/>
      <c r="L35" s="44"/>
      <c r="M35" s="44"/>
      <c r="N35" s="39"/>
      <c r="O35" s="44"/>
      <c r="P35" s="44"/>
      <c r="Q35" s="44"/>
      <c r="R35" s="44"/>
      <c r="S35" s="45"/>
      <c r="T35" s="45"/>
      <c r="U35" s="44"/>
      <c r="V35" s="44"/>
      <c r="W35" s="44"/>
      <c r="X35" s="44"/>
      <c r="Y35" s="44"/>
      <c r="Z35" s="44"/>
      <c r="AA35" s="39"/>
      <c r="AG35" s="1" t="s">
        <v>134</v>
      </c>
      <c r="AH35" s="6">
        <f t="shared" ref="AH35:AJ35" si="6">AVERAGE(AH27:AH34)</f>
        <v>19.5</v>
      </c>
      <c r="AI35" s="6">
        <f t="shared" si="6"/>
        <v>19.75</v>
      </c>
      <c r="AJ35" s="6">
        <f t="shared" si="6"/>
        <v>0</v>
      </c>
    </row>
    <row r="36">
      <c r="B36" s="51"/>
      <c r="C36" s="51"/>
      <c r="D36" s="44"/>
      <c r="E36" s="44"/>
      <c r="F36" s="51"/>
      <c r="G36" s="51"/>
      <c r="H36" s="44"/>
      <c r="I36" s="44"/>
      <c r="J36" s="44"/>
      <c r="K36" s="44"/>
      <c r="L36" s="44"/>
      <c r="M36" s="44"/>
      <c r="N36" s="39"/>
      <c r="O36" s="44"/>
      <c r="P36" s="44"/>
      <c r="Q36" s="44"/>
      <c r="R36" s="44"/>
      <c r="S36" s="45"/>
      <c r="T36" s="45"/>
      <c r="U36" s="44"/>
      <c r="V36" s="44"/>
      <c r="W36" s="44"/>
      <c r="X36" s="44"/>
      <c r="Y36" s="44"/>
      <c r="Z36" s="44"/>
      <c r="AA36" s="39"/>
      <c r="AG36" s="88" t="s">
        <v>67</v>
      </c>
      <c r="AH36" s="88">
        <f t="shared" ref="AH36:AI36" si="7">STDEV(AH27:AH34)/SQRT(8)</f>
        <v>0.2041241452</v>
      </c>
      <c r="AI36" s="88">
        <f t="shared" si="7"/>
        <v>0.3385016002</v>
      </c>
      <c r="AJ36" s="88" t="str">
        <f>STDEV(AJ27:AJ28)/SQRT(4)</f>
        <v>#DIV/0!</v>
      </c>
    </row>
    <row r="37">
      <c r="B37" s="44"/>
      <c r="C37" s="44"/>
      <c r="D37" s="44"/>
      <c r="E37" s="44"/>
      <c r="F37" s="51"/>
      <c r="G37" s="51"/>
      <c r="H37" s="44"/>
      <c r="I37" s="44"/>
      <c r="J37" s="44"/>
      <c r="K37" s="44"/>
      <c r="L37" s="44"/>
      <c r="M37" s="44"/>
      <c r="N37" s="39"/>
      <c r="O37" s="44"/>
      <c r="P37" s="44"/>
      <c r="Q37" s="44"/>
      <c r="R37" s="44"/>
      <c r="S37" s="45"/>
      <c r="T37" s="45"/>
      <c r="U37" s="44"/>
      <c r="V37" s="44"/>
      <c r="W37" s="44"/>
      <c r="X37" s="44"/>
      <c r="Y37" s="44"/>
      <c r="Z37" s="44"/>
      <c r="AA37" s="39"/>
      <c r="AF37" s="6" t="s">
        <v>73</v>
      </c>
    </row>
    <row r="38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39"/>
      <c r="O38" s="44"/>
      <c r="P38" s="44"/>
      <c r="Q38" s="44"/>
      <c r="R38" s="44"/>
      <c r="S38" s="45"/>
      <c r="T38" s="45"/>
      <c r="U38" s="44"/>
      <c r="V38" s="44"/>
      <c r="W38" s="44"/>
      <c r="X38" s="44"/>
      <c r="Y38" s="44"/>
      <c r="Z38" s="44"/>
      <c r="AA38" s="39"/>
    </row>
    <row r="39">
      <c r="B39" s="44"/>
      <c r="C39" s="44"/>
      <c r="D39" s="44"/>
      <c r="E39" s="44"/>
      <c r="F39" s="44"/>
      <c r="G39" s="44"/>
      <c r="H39" s="45"/>
      <c r="I39" s="45"/>
      <c r="J39" s="44"/>
      <c r="K39" s="44"/>
      <c r="L39" s="44"/>
      <c r="M39" s="44"/>
      <c r="N39" s="39"/>
      <c r="O39" s="44"/>
      <c r="P39" s="44"/>
      <c r="Q39" s="45"/>
      <c r="R39" s="45"/>
      <c r="S39" s="45"/>
      <c r="T39" s="45"/>
      <c r="U39" s="44"/>
      <c r="V39" s="44"/>
      <c r="W39" s="44"/>
      <c r="X39" s="44"/>
      <c r="Y39" s="44"/>
      <c r="Z39" s="44"/>
      <c r="AA39" s="39"/>
      <c r="AH39" s="21" t="s">
        <v>30</v>
      </c>
      <c r="AI39" s="21" t="s">
        <v>39</v>
      </c>
      <c r="AJ39" s="21" t="s">
        <v>40</v>
      </c>
    </row>
    <row r="40">
      <c r="B40" s="44"/>
      <c r="C40" s="44"/>
      <c r="D40" s="44"/>
      <c r="E40" s="44"/>
      <c r="F40" s="44"/>
      <c r="G40" s="44"/>
      <c r="H40" s="45"/>
      <c r="I40" s="45"/>
      <c r="J40" s="44"/>
      <c r="K40" s="44"/>
      <c r="L40" s="44"/>
      <c r="M40" s="44"/>
      <c r="N40" s="39"/>
      <c r="O40" s="44"/>
      <c r="P40" s="44"/>
      <c r="Q40" s="45"/>
      <c r="R40" s="45"/>
      <c r="S40" s="44"/>
      <c r="T40" s="44"/>
      <c r="U40" s="44"/>
      <c r="V40" s="44"/>
      <c r="W40" s="44"/>
      <c r="X40" s="44"/>
      <c r="Y40" s="44"/>
      <c r="Z40" s="44"/>
      <c r="AA40" s="39"/>
      <c r="AG40" s="6" t="s">
        <v>31</v>
      </c>
      <c r="AH40" s="6">
        <f>STDEV(C$4:C$148)</f>
        <v>6.596647563</v>
      </c>
      <c r="AI40" s="6">
        <f>STDEV(P$4:P$61)</f>
        <v>3.941749916</v>
      </c>
      <c r="AJ40" s="6" t="str">
        <f>STDEV(AB4:AB307)</f>
        <v>#DIV/0!</v>
      </c>
    </row>
    <row r="41">
      <c r="B41" s="44"/>
      <c r="C41" s="44"/>
      <c r="D41" s="44"/>
      <c r="E41" s="44"/>
      <c r="F41" s="44"/>
      <c r="G41" s="44"/>
      <c r="H41" s="45"/>
      <c r="I41" s="45"/>
      <c r="J41" s="44"/>
      <c r="K41" s="44"/>
      <c r="L41" s="44"/>
      <c r="M41" s="44"/>
      <c r="N41" s="39"/>
      <c r="O41" s="44"/>
      <c r="P41" s="44"/>
      <c r="Q41" s="45"/>
      <c r="R41" s="45"/>
      <c r="S41" s="44"/>
      <c r="T41" s="44"/>
      <c r="U41" s="44"/>
      <c r="V41" s="44"/>
      <c r="W41" s="44"/>
      <c r="X41" s="44"/>
      <c r="Y41" s="44"/>
      <c r="Z41" s="44"/>
      <c r="AA41" s="39"/>
      <c r="AG41" s="6" t="s">
        <v>32</v>
      </c>
      <c r="AH41" s="6">
        <f>STDEV(E$4:E$144)</f>
        <v>5.181958987</v>
      </c>
      <c r="AI41" s="6">
        <f>STDEV(R$4:R$60)</f>
        <v>5.783745463</v>
      </c>
      <c r="AJ41" s="6" t="str">
        <f>STDEV(AC4:AC152)</f>
        <v>#DIV/0!</v>
      </c>
    </row>
    <row r="42">
      <c r="B42" s="44"/>
      <c r="C42" s="44"/>
      <c r="D42" s="44"/>
      <c r="E42" s="44"/>
      <c r="F42" s="44"/>
      <c r="G42" s="44"/>
      <c r="H42" s="45"/>
      <c r="I42" s="45"/>
      <c r="J42" s="44"/>
      <c r="K42" s="44"/>
      <c r="L42" s="44"/>
      <c r="M42" s="44"/>
      <c r="N42" s="39"/>
      <c r="O42" s="44"/>
      <c r="P42" s="44"/>
      <c r="Q42" s="45"/>
      <c r="R42" s="45"/>
      <c r="S42" s="44"/>
      <c r="T42" s="44"/>
      <c r="U42" s="45"/>
      <c r="V42" s="45"/>
      <c r="W42" s="44"/>
      <c r="X42" s="44"/>
      <c r="Y42" s="44"/>
      <c r="Z42" s="44"/>
      <c r="AA42" s="39"/>
      <c r="AG42" s="6" t="s">
        <v>33</v>
      </c>
      <c r="AH42" s="6">
        <f>STDEV(G$4:G$149)</f>
        <v>5.580680543</v>
      </c>
      <c r="AI42" s="6">
        <f>STDEV(T$4:T$67)</f>
        <v>3.754863386</v>
      </c>
      <c r="AJ42" s="6" t="str">
        <f t="shared" ref="AJ42:AJ44" si="8">STDEV(#REF!)</f>
        <v>#REF!</v>
      </c>
    </row>
    <row r="43">
      <c r="B43" s="45"/>
      <c r="C43" s="45"/>
      <c r="D43" s="44"/>
      <c r="E43" s="44"/>
      <c r="F43" s="44"/>
      <c r="G43" s="44"/>
      <c r="H43" s="45"/>
      <c r="I43" s="45"/>
      <c r="J43" s="44"/>
      <c r="K43" s="44"/>
      <c r="L43" s="44"/>
      <c r="M43" s="44"/>
      <c r="N43" s="39"/>
      <c r="O43" s="44"/>
      <c r="P43" s="44"/>
      <c r="Q43" s="45"/>
      <c r="R43" s="45"/>
      <c r="S43" s="44"/>
      <c r="T43" s="44"/>
      <c r="U43" s="45"/>
      <c r="V43" s="45"/>
      <c r="W43" s="44"/>
      <c r="X43" s="44"/>
      <c r="Y43" s="44"/>
      <c r="Z43" s="44"/>
      <c r="AA43" s="39"/>
      <c r="AG43" s="6" t="s">
        <v>34</v>
      </c>
      <c r="AH43" s="6">
        <f>STDEV(I$4:I$147)</f>
        <v>6.374668516</v>
      </c>
      <c r="AI43" s="6">
        <f>STDEV(V$4:V$60)</f>
        <v>4.726552036</v>
      </c>
      <c r="AJ43" s="6" t="str">
        <f t="shared" si="8"/>
        <v>#REF!</v>
      </c>
    </row>
    <row r="44">
      <c r="B44" s="45"/>
      <c r="C44" s="45"/>
      <c r="D44" s="44"/>
      <c r="E44" s="44"/>
      <c r="F44" s="44"/>
      <c r="G44" s="44"/>
      <c r="H44" s="45"/>
      <c r="I44" s="45"/>
      <c r="J44" s="44"/>
      <c r="K44" s="44"/>
      <c r="L44" s="44"/>
      <c r="M44" s="44"/>
      <c r="N44" s="39"/>
      <c r="O44" s="45"/>
      <c r="P44" s="45"/>
      <c r="Q44" s="45"/>
      <c r="R44" s="45"/>
      <c r="S44" s="44"/>
      <c r="T44" s="44"/>
      <c r="U44" s="45"/>
      <c r="V44" s="45"/>
      <c r="W44" s="44"/>
      <c r="X44" s="44"/>
      <c r="Y44" s="44"/>
      <c r="Z44" s="44"/>
      <c r="AA44" s="39"/>
      <c r="AG44" s="6" t="s">
        <v>35</v>
      </c>
      <c r="AH44" s="6" t="str">
        <f>STDEV(J$4:J$149)</f>
        <v>#DIV/0!</v>
      </c>
      <c r="AI44" s="6" t="str">
        <f>STDEV(W$4:W$67)</f>
        <v>#DIV/0!</v>
      </c>
      <c r="AJ44" s="6" t="str">
        <f t="shared" si="8"/>
        <v>#REF!</v>
      </c>
    </row>
    <row r="45">
      <c r="B45" s="45"/>
      <c r="C45" s="45"/>
      <c r="D45" s="44"/>
      <c r="E45" s="44"/>
      <c r="F45" s="44"/>
      <c r="G45" s="44"/>
      <c r="H45" s="45"/>
      <c r="I45" s="45"/>
      <c r="J45" s="44"/>
      <c r="K45" s="44"/>
      <c r="L45" s="44"/>
      <c r="M45" s="44"/>
      <c r="N45" s="39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4"/>
      <c r="Z45" s="44"/>
      <c r="AA45" s="39"/>
      <c r="AG45" s="1" t="s">
        <v>36</v>
      </c>
      <c r="AH45" s="6" t="str">
        <f>STDEV(K$4:K149)</f>
        <v>#DIV/0!</v>
      </c>
      <c r="AI45" s="6" t="str">
        <f>STDEV(X$4:X$67)</f>
        <v>#DIV/0!</v>
      </c>
    </row>
    <row r="46">
      <c r="B46" s="45"/>
      <c r="C46" s="45"/>
      <c r="D46" s="44"/>
      <c r="E46" s="44"/>
      <c r="F46" s="45"/>
      <c r="G46" s="45"/>
      <c r="H46" s="45"/>
      <c r="I46" s="45"/>
      <c r="J46" s="44"/>
      <c r="K46" s="44"/>
      <c r="L46" s="44"/>
      <c r="M46" s="44"/>
      <c r="N46" s="39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4"/>
      <c r="Z46" s="44"/>
      <c r="AA46" s="39"/>
      <c r="AG46" s="1" t="s">
        <v>37</v>
      </c>
      <c r="AH46" s="6" t="str">
        <f>STDEV(L$4:L150)</f>
        <v>#DIV/0!</v>
      </c>
      <c r="AI46" s="6" t="str">
        <f>STDEV(Y$4:Y$67)</f>
        <v>#DIV/0!</v>
      </c>
    </row>
    <row r="47">
      <c r="B47" s="45"/>
      <c r="C47" s="45"/>
      <c r="D47" s="44"/>
      <c r="E47" s="44"/>
      <c r="F47" s="45"/>
      <c r="G47" s="45"/>
      <c r="H47" s="45"/>
      <c r="I47" s="45"/>
      <c r="J47" s="44"/>
      <c r="K47" s="44"/>
      <c r="L47" s="44"/>
      <c r="M47" s="44"/>
      <c r="N47" s="39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39"/>
      <c r="AF47" s="1"/>
      <c r="AG47" s="1" t="s">
        <v>38</v>
      </c>
      <c r="AH47" s="6" t="str">
        <f>STDEV(M$4:M151)</f>
        <v>#DIV/0!</v>
      </c>
      <c r="AI47" s="6" t="str">
        <f>STDEV(Z$4:Z$67)</f>
        <v>#DIV/0!</v>
      </c>
    </row>
    <row r="48">
      <c r="B48" s="45"/>
      <c r="C48" s="45"/>
      <c r="D48" s="44"/>
      <c r="E48" s="44"/>
      <c r="F48" s="45"/>
      <c r="G48" s="45"/>
      <c r="H48" s="45"/>
      <c r="I48" s="45"/>
      <c r="J48" s="44"/>
      <c r="K48" s="44"/>
      <c r="L48" s="45"/>
      <c r="M48" s="44"/>
      <c r="N48" s="39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39"/>
      <c r="AF48" s="1"/>
    </row>
    <row r="49">
      <c r="B49" s="45"/>
      <c r="C49" s="45"/>
      <c r="D49" s="45"/>
      <c r="E49" s="45"/>
      <c r="F49" s="45"/>
      <c r="G49" s="45"/>
      <c r="H49" s="45"/>
      <c r="I49" s="45"/>
      <c r="J49" s="44"/>
      <c r="K49" s="45"/>
      <c r="L49" s="45"/>
      <c r="M49" s="44"/>
      <c r="N49" s="39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39"/>
      <c r="AF49" s="1"/>
    </row>
    <row r="50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4"/>
      <c r="N50" s="39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39"/>
      <c r="AF50" s="1"/>
    </row>
    <row r="51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4"/>
      <c r="N51" s="39"/>
      <c r="O51" s="45"/>
      <c r="P51" s="45"/>
      <c r="Q51" s="44"/>
      <c r="R51" s="44"/>
      <c r="S51" s="45"/>
      <c r="T51" s="45"/>
      <c r="U51" s="44"/>
      <c r="V51" s="44"/>
      <c r="W51" s="45"/>
      <c r="X51" s="45"/>
      <c r="Y51" s="45"/>
      <c r="Z51" s="45"/>
      <c r="AA51" s="39"/>
      <c r="AF51" s="1"/>
    </row>
    <row r="5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4"/>
      <c r="N52" s="39"/>
      <c r="O52" s="44"/>
      <c r="P52" s="44"/>
      <c r="Q52" s="44"/>
      <c r="R52" s="44"/>
      <c r="S52" s="45"/>
      <c r="T52" s="45"/>
      <c r="U52" s="44"/>
      <c r="V52" s="44"/>
      <c r="W52" s="45"/>
      <c r="X52" s="45"/>
      <c r="Y52" s="45"/>
      <c r="Z52" s="45"/>
      <c r="AA52" s="39"/>
      <c r="AF52" s="1"/>
    </row>
    <row r="53">
      <c r="B53" s="45"/>
      <c r="C53" s="45"/>
      <c r="D53" s="44"/>
      <c r="E53" s="44"/>
      <c r="F53" s="45"/>
      <c r="G53" s="45"/>
      <c r="H53" s="45"/>
      <c r="I53" s="45"/>
      <c r="J53" s="45"/>
      <c r="K53" s="45"/>
      <c r="L53" s="45"/>
      <c r="M53" s="44"/>
      <c r="N53" s="39"/>
      <c r="O53" s="44"/>
      <c r="P53" s="44"/>
      <c r="Q53" s="44"/>
      <c r="R53" s="44"/>
      <c r="S53" s="45"/>
      <c r="T53" s="45"/>
      <c r="U53" s="44"/>
      <c r="V53" s="44"/>
      <c r="W53" s="45"/>
      <c r="X53" s="45"/>
      <c r="Y53" s="45"/>
      <c r="Z53" s="45"/>
      <c r="AA53" s="39"/>
      <c r="AF53" s="1"/>
    </row>
    <row r="54">
      <c r="B54" s="45"/>
      <c r="C54" s="45"/>
      <c r="D54" s="44"/>
      <c r="E54" s="44"/>
      <c r="F54" s="45"/>
      <c r="G54" s="45"/>
      <c r="H54" s="45"/>
      <c r="I54" s="45"/>
      <c r="J54" s="45"/>
      <c r="K54" s="45"/>
      <c r="L54" s="45"/>
      <c r="M54" s="44"/>
      <c r="N54" s="39"/>
      <c r="O54" s="44"/>
      <c r="P54" s="44"/>
      <c r="Q54" s="44"/>
      <c r="R54" s="44"/>
      <c r="S54" s="45"/>
      <c r="T54" s="45"/>
      <c r="U54" s="44"/>
      <c r="V54" s="44"/>
      <c r="W54" s="45"/>
      <c r="X54" s="45"/>
      <c r="Y54" s="45"/>
      <c r="Z54" s="45"/>
      <c r="AA54" s="39"/>
      <c r="AF54" s="1" t="s">
        <v>74</v>
      </c>
    </row>
    <row r="55">
      <c r="B55" s="45"/>
      <c r="C55" s="45"/>
      <c r="D55" s="44"/>
      <c r="E55" s="44"/>
      <c r="F55" s="45"/>
      <c r="G55" s="45"/>
      <c r="H55" s="45"/>
      <c r="I55" s="45"/>
      <c r="J55" s="45"/>
      <c r="K55" s="45"/>
      <c r="L55" s="45"/>
      <c r="M55" s="44"/>
      <c r="N55" s="39"/>
      <c r="O55" s="44"/>
      <c r="P55" s="44"/>
      <c r="Q55" s="44"/>
      <c r="R55" s="44"/>
      <c r="S55" s="45"/>
      <c r="T55" s="45"/>
      <c r="U55" s="44"/>
      <c r="V55" s="44"/>
      <c r="W55" s="45"/>
      <c r="X55" s="45"/>
      <c r="Y55" s="45"/>
      <c r="Z55" s="45"/>
      <c r="AA55" s="39"/>
      <c r="AH55" s="21" t="s">
        <v>30</v>
      </c>
      <c r="AI55" s="21" t="s">
        <v>39</v>
      </c>
      <c r="AJ55" s="21" t="s">
        <v>40</v>
      </c>
    </row>
    <row r="56">
      <c r="B56" s="45"/>
      <c r="C56" s="45"/>
      <c r="D56" s="44"/>
      <c r="E56" s="44"/>
      <c r="F56" s="45"/>
      <c r="G56" s="45"/>
      <c r="H56" s="96"/>
      <c r="I56" s="96"/>
      <c r="J56" s="45"/>
      <c r="K56" s="45"/>
      <c r="L56" s="45"/>
      <c r="M56" s="44"/>
      <c r="N56" s="39"/>
      <c r="O56" s="44"/>
      <c r="P56" s="44"/>
      <c r="Q56" s="44"/>
      <c r="R56" s="44"/>
      <c r="S56" s="45"/>
      <c r="T56" s="45"/>
      <c r="U56" s="44"/>
      <c r="V56" s="44"/>
      <c r="W56" s="45"/>
      <c r="X56" s="45"/>
      <c r="Y56" s="45"/>
      <c r="Z56" s="45"/>
      <c r="AA56" s="39"/>
      <c r="AG56" s="6" t="s">
        <v>31</v>
      </c>
      <c r="AH56" s="49">
        <f t="shared" ref="AH56:AJ56" si="9">(AH40/AH4)</f>
        <v>0.1556392695</v>
      </c>
      <c r="AI56" s="49">
        <f t="shared" si="9"/>
        <v>0.08813147766</v>
      </c>
      <c r="AJ56" s="49" t="str">
        <f t="shared" si="9"/>
        <v>#DIV/0!</v>
      </c>
    </row>
    <row r="57">
      <c r="B57" s="44"/>
      <c r="C57" s="44"/>
      <c r="D57" s="44"/>
      <c r="E57" s="44"/>
      <c r="F57" s="45"/>
      <c r="G57" s="45"/>
      <c r="H57" s="96"/>
      <c r="I57" s="96"/>
      <c r="J57" s="45"/>
      <c r="K57" s="45"/>
      <c r="L57" s="45"/>
      <c r="M57" s="45"/>
      <c r="N57" s="39"/>
      <c r="O57" s="44"/>
      <c r="P57" s="44"/>
      <c r="Q57" s="44"/>
      <c r="R57" s="44"/>
      <c r="S57" s="45"/>
      <c r="T57" s="45"/>
      <c r="U57" s="44"/>
      <c r="V57" s="44"/>
      <c r="W57" s="45"/>
      <c r="X57" s="45"/>
      <c r="Y57" s="45"/>
      <c r="Z57" s="45"/>
      <c r="AA57" s="39"/>
      <c r="AG57" s="6" t="s">
        <v>32</v>
      </c>
      <c r="AH57" s="49">
        <f t="shared" ref="AH57:AJ57" si="10">(AH41/AH5)</f>
        <v>0.1269279133</v>
      </c>
      <c r="AI57" s="49">
        <f t="shared" si="10"/>
        <v>0.1348758328</v>
      </c>
      <c r="AJ57" s="49" t="str">
        <f t="shared" si="10"/>
        <v>#DIV/0!</v>
      </c>
    </row>
    <row r="58">
      <c r="B58" s="44"/>
      <c r="C58" s="44"/>
      <c r="D58" s="44"/>
      <c r="E58" s="44"/>
      <c r="F58" s="44"/>
      <c r="G58" s="44"/>
      <c r="H58" s="96"/>
      <c r="I58" s="96"/>
      <c r="J58" s="44"/>
      <c r="K58" s="44"/>
      <c r="L58" s="44"/>
      <c r="M58" s="44"/>
      <c r="N58" s="39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39"/>
      <c r="AG58" s="6" t="s">
        <v>33</v>
      </c>
      <c r="AH58" s="49">
        <f t="shared" ref="AH58:AJ58" si="11">(AH42/AH6)</f>
        <v>0.1292658884</v>
      </c>
      <c r="AI58" s="49">
        <f t="shared" si="11"/>
        <v>0.08786927623</v>
      </c>
      <c r="AJ58" s="49" t="str">
        <f t="shared" si="11"/>
        <v>#REF!</v>
      </c>
    </row>
    <row r="59">
      <c r="B59" s="44"/>
      <c r="C59" s="44"/>
      <c r="D59" s="44"/>
      <c r="E59" s="44"/>
      <c r="F59" s="44"/>
      <c r="G59" s="44"/>
      <c r="H59" s="96"/>
      <c r="I59" s="96"/>
      <c r="J59" s="44"/>
      <c r="K59" s="44"/>
      <c r="L59" s="44"/>
      <c r="M59" s="44"/>
      <c r="N59" s="39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39"/>
      <c r="AG59" s="6" t="s">
        <v>34</v>
      </c>
      <c r="AH59" s="49">
        <f t="shared" ref="AH59:AJ59" si="12">(AH43/AH7)</f>
        <v>0.1562131597</v>
      </c>
      <c r="AI59" s="49">
        <f t="shared" si="12"/>
        <v>0.1113715988</v>
      </c>
      <c r="AJ59" s="49" t="str">
        <f t="shared" si="12"/>
        <v>#REF!</v>
      </c>
    </row>
    <row r="60">
      <c r="B60" s="44"/>
      <c r="C60" s="44"/>
      <c r="D60" s="44"/>
      <c r="E60" s="44"/>
      <c r="F60" s="44"/>
      <c r="G60" s="44"/>
      <c r="H60" s="96"/>
      <c r="I60" s="96"/>
      <c r="J60" s="44"/>
      <c r="K60" s="44"/>
      <c r="L60" s="44"/>
      <c r="M60" s="44"/>
      <c r="N60" s="39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39"/>
      <c r="AG60" s="6" t="s">
        <v>35</v>
      </c>
      <c r="AH60" s="49" t="str">
        <f t="shared" ref="AH60:AJ60" si="13">(AH44/AH8)</f>
        <v>#DIV/0!</v>
      </c>
      <c r="AI60" s="49" t="str">
        <f t="shared" si="13"/>
        <v>#DIV/0!</v>
      </c>
      <c r="AJ60" s="49" t="str">
        <f t="shared" si="13"/>
        <v>#REF!</v>
      </c>
    </row>
    <row r="61">
      <c r="B61" s="44"/>
      <c r="C61" s="44"/>
      <c r="D61" s="44"/>
      <c r="E61" s="44"/>
      <c r="F61" s="44"/>
      <c r="G61" s="44"/>
      <c r="H61" s="96"/>
      <c r="I61" s="96"/>
      <c r="J61" s="44"/>
      <c r="K61" s="44"/>
      <c r="L61" s="44"/>
      <c r="M61" s="44"/>
      <c r="N61" s="39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39"/>
      <c r="AG61" s="1" t="s">
        <v>36</v>
      </c>
      <c r="AH61" s="49" t="str">
        <f t="shared" ref="AH61:AI61" si="14">(AH45/AH9)</f>
        <v>#DIV/0!</v>
      </c>
      <c r="AI61" s="49" t="str">
        <f t="shared" si="14"/>
        <v>#DIV/0!</v>
      </c>
    </row>
    <row r="62">
      <c r="B62" s="44"/>
      <c r="C62" s="44"/>
      <c r="D62" s="44"/>
      <c r="E62" s="44"/>
      <c r="F62" s="44"/>
      <c r="G62" s="44"/>
      <c r="H62" s="96"/>
      <c r="I62" s="96"/>
      <c r="J62" s="44"/>
      <c r="K62" s="44"/>
      <c r="L62" s="44"/>
      <c r="M62" s="44"/>
      <c r="N62" s="39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39"/>
      <c r="AG62" s="1" t="s">
        <v>37</v>
      </c>
      <c r="AH62" s="49" t="str">
        <f t="shared" ref="AH62:AI62" si="15">(AH46/AH10)</f>
        <v>#DIV/0!</v>
      </c>
      <c r="AI62" s="49" t="str">
        <f t="shared" si="15"/>
        <v>#DIV/0!</v>
      </c>
    </row>
    <row r="63">
      <c r="B63" s="44"/>
      <c r="C63" s="44"/>
      <c r="D63" s="44"/>
      <c r="E63" s="44"/>
      <c r="F63" s="44"/>
      <c r="G63" s="44"/>
      <c r="H63" s="96"/>
      <c r="I63" s="96"/>
      <c r="J63" s="44"/>
      <c r="K63" s="44"/>
      <c r="L63" s="44"/>
      <c r="M63" s="44"/>
      <c r="N63" s="39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39"/>
      <c r="AG63" s="1" t="s">
        <v>38</v>
      </c>
      <c r="AH63" s="49" t="str">
        <f t="shared" ref="AH63:AI63" si="16">(AH47/AH11)</f>
        <v>#DIV/0!</v>
      </c>
      <c r="AI63" s="49" t="str">
        <f t="shared" si="16"/>
        <v>#DIV/0!</v>
      </c>
    </row>
    <row r="64">
      <c r="B64" s="44"/>
      <c r="C64" s="44"/>
      <c r="D64" s="44"/>
      <c r="E64" s="44"/>
      <c r="F64" s="44"/>
      <c r="G64" s="44"/>
      <c r="H64" s="96"/>
      <c r="I64" s="96"/>
      <c r="J64" s="44"/>
      <c r="K64" s="44"/>
      <c r="L64" s="44"/>
      <c r="M64" s="44"/>
      <c r="N64" s="39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39"/>
    </row>
    <row r="65">
      <c r="B65" s="44"/>
      <c r="C65" s="44"/>
      <c r="D65" s="44"/>
      <c r="E65" s="44"/>
      <c r="F65" s="44"/>
      <c r="G65" s="44"/>
      <c r="H65" s="96"/>
      <c r="I65" s="96"/>
      <c r="J65" s="44"/>
      <c r="K65" s="44"/>
      <c r="L65" s="44"/>
      <c r="M65" s="44"/>
      <c r="N65" s="39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39"/>
    </row>
    <row r="66">
      <c r="B66" s="44"/>
      <c r="C66" s="44"/>
      <c r="D66" s="44"/>
      <c r="E66" s="44"/>
      <c r="F66" s="44"/>
      <c r="G66" s="44"/>
      <c r="H66" s="96"/>
      <c r="I66" s="96"/>
      <c r="J66" s="44"/>
      <c r="K66" s="44"/>
      <c r="L66" s="44"/>
      <c r="M66" s="44"/>
      <c r="N66" s="39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9"/>
    </row>
    <row r="67">
      <c r="B67" s="44"/>
      <c r="C67" s="44"/>
      <c r="D67" s="44"/>
      <c r="E67" s="44"/>
      <c r="F67" s="44"/>
      <c r="G67" s="44"/>
      <c r="H67" s="96"/>
      <c r="I67" s="96"/>
      <c r="J67" s="44"/>
      <c r="K67" s="44"/>
      <c r="L67" s="44"/>
      <c r="M67" s="44"/>
      <c r="N67" s="39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39"/>
    </row>
    <row r="68">
      <c r="B68" s="44"/>
      <c r="C68" s="44"/>
      <c r="D68" s="44"/>
      <c r="E68" s="44"/>
      <c r="F68" s="44"/>
      <c r="G68" s="44"/>
      <c r="H68" s="96"/>
      <c r="I68" s="96"/>
      <c r="J68" s="44"/>
      <c r="K68" s="44"/>
      <c r="L68" s="44"/>
      <c r="M68" s="44"/>
      <c r="N68" s="39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39"/>
    </row>
    <row r="69">
      <c r="B69" s="44"/>
      <c r="C69" s="44"/>
      <c r="D69" s="44"/>
      <c r="E69" s="44"/>
      <c r="F69" s="44"/>
      <c r="G69" s="44"/>
      <c r="H69" s="96"/>
      <c r="I69" s="96"/>
      <c r="J69" s="44"/>
      <c r="K69" s="44"/>
      <c r="L69" s="44"/>
      <c r="M69" s="44"/>
      <c r="N69" s="39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39"/>
    </row>
    <row r="70">
      <c r="B70" s="44"/>
      <c r="C70" s="44"/>
      <c r="D70" s="44"/>
      <c r="E70" s="44"/>
      <c r="F70" s="44"/>
      <c r="G70" s="44"/>
      <c r="H70" s="96"/>
      <c r="I70" s="96"/>
      <c r="J70" s="44"/>
      <c r="K70" s="44"/>
      <c r="L70" s="44"/>
      <c r="M70" s="44"/>
      <c r="N70" s="39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39"/>
    </row>
    <row r="71">
      <c r="B71" s="44"/>
      <c r="C71" s="44"/>
      <c r="D71" s="44"/>
      <c r="E71" s="44"/>
      <c r="F71" s="44"/>
      <c r="G71" s="44"/>
      <c r="H71" s="96"/>
      <c r="I71" s="96"/>
      <c r="J71" s="44"/>
      <c r="K71" s="44"/>
      <c r="L71" s="44"/>
      <c r="M71" s="44"/>
      <c r="N71" s="39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39"/>
    </row>
    <row r="72">
      <c r="B72" s="44"/>
      <c r="C72" s="44"/>
      <c r="D72" s="44"/>
      <c r="E72" s="44"/>
      <c r="F72" s="44"/>
      <c r="G72" s="44"/>
      <c r="H72" s="96"/>
      <c r="I72" s="96"/>
      <c r="J72" s="44"/>
      <c r="K72" s="44"/>
      <c r="L72" s="44"/>
      <c r="M72" s="44"/>
      <c r="N72" s="39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9"/>
    </row>
    <row r="73">
      <c r="B73" s="44"/>
      <c r="C73" s="44"/>
      <c r="D73" s="44"/>
      <c r="E73" s="44"/>
      <c r="F73" s="44"/>
      <c r="G73" s="44"/>
      <c r="H73" s="96"/>
      <c r="I73" s="96"/>
      <c r="J73" s="44"/>
      <c r="K73" s="44"/>
      <c r="L73" s="44"/>
      <c r="M73" s="44"/>
      <c r="N73" s="39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9"/>
    </row>
    <row r="74">
      <c r="B74" s="44"/>
      <c r="C74" s="44"/>
      <c r="D74" s="44"/>
      <c r="E74" s="44"/>
      <c r="F74" s="44"/>
      <c r="G74" s="44"/>
      <c r="H74" s="96"/>
      <c r="I74" s="96"/>
      <c r="J74" s="44"/>
      <c r="K74" s="44"/>
      <c r="L74" s="44"/>
      <c r="M74" s="44"/>
      <c r="N74" s="39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39"/>
    </row>
    <row r="75">
      <c r="B75" s="44"/>
      <c r="C75" s="44"/>
      <c r="D75" s="44"/>
      <c r="E75" s="44"/>
      <c r="F75" s="44"/>
      <c r="G75" s="44"/>
      <c r="H75" s="96"/>
      <c r="I75" s="96"/>
      <c r="J75" s="44"/>
      <c r="K75" s="44"/>
      <c r="L75" s="44"/>
      <c r="M75" s="44"/>
      <c r="N75" s="39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39"/>
    </row>
    <row r="76">
      <c r="B76" s="44"/>
      <c r="C76" s="44"/>
      <c r="D76" s="44"/>
      <c r="E76" s="44"/>
      <c r="F76" s="44"/>
      <c r="G76" s="44"/>
      <c r="H76" s="96"/>
      <c r="I76" s="96"/>
      <c r="J76" s="44"/>
      <c r="K76" s="44"/>
      <c r="L76" s="44"/>
      <c r="M76" s="44"/>
      <c r="N76" s="39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39"/>
    </row>
    <row r="77">
      <c r="B77" s="44"/>
      <c r="C77" s="44"/>
      <c r="D77" s="44"/>
      <c r="E77" s="44"/>
      <c r="F77" s="44"/>
      <c r="G77" s="44"/>
      <c r="H77" s="96"/>
      <c r="I77" s="96"/>
      <c r="J77" s="44"/>
      <c r="K77" s="44"/>
      <c r="L77" s="44"/>
      <c r="M77" s="44"/>
      <c r="N77" s="39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39"/>
    </row>
    <row r="78">
      <c r="B78" s="44"/>
      <c r="C78" s="44"/>
      <c r="D78" s="44"/>
      <c r="E78" s="44"/>
      <c r="F78" s="44"/>
      <c r="G78" s="44"/>
      <c r="H78" s="96"/>
      <c r="I78" s="96"/>
      <c r="J78" s="44"/>
      <c r="K78" s="44"/>
      <c r="L78" s="44"/>
      <c r="M78" s="44"/>
      <c r="N78" s="39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39"/>
    </row>
    <row r="79">
      <c r="B79" s="44"/>
      <c r="C79" s="44"/>
      <c r="D79" s="44"/>
      <c r="E79" s="44"/>
      <c r="F79" s="44"/>
      <c r="G79" s="44"/>
      <c r="H79" s="96"/>
      <c r="I79" s="96"/>
      <c r="J79" s="44"/>
      <c r="K79" s="44"/>
      <c r="L79" s="44"/>
      <c r="M79" s="44"/>
      <c r="N79" s="39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5"/>
      <c r="Z79" s="44"/>
      <c r="AA79" s="39"/>
    </row>
    <row r="80">
      <c r="B80" s="44"/>
      <c r="C80" s="44"/>
      <c r="D80" s="44"/>
      <c r="E80" s="44"/>
      <c r="F80" s="44"/>
      <c r="G80" s="44"/>
      <c r="H80" s="96"/>
      <c r="I80" s="96"/>
      <c r="J80" s="44"/>
      <c r="K80" s="44"/>
      <c r="L80" s="44"/>
      <c r="M80" s="44"/>
      <c r="N80" s="39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5"/>
      <c r="Z80" s="44"/>
      <c r="AA80" s="39"/>
    </row>
    <row r="81">
      <c r="B81" s="44"/>
      <c r="C81" s="44"/>
      <c r="D81" s="44"/>
      <c r="E81" s="44"/>
      <c r="F81" s="44"/>
      <c r="G81" s="44"/>
      <c r="H81" s="96"/>
      <c r="I81" s="96"/>
      <c r="J81" s="44"/>
      <c r="K81" s="44"/>
      <c r="L81" s="44"/>
      <c r="M81" s="44"/>
      <c r="N81" s="39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5"/>
      <c r="Z81" s="44"/>
      <c r="AA81" s="39"/>
    </row>
    <row r="82">
      <c r="B82" s="44"/>
      <c r="C82" s="44"/>
      <c r="D82" s="44"/>
      <c r="E82" s="44"/>
      <c r="F82" s="44"/>
      <c r="G82" s="44"/>
      <c r="H82" s="96"/>
      <c r="I82" s="96"/>
      <c r="J82" s="44"/>
      <c r="K82" s="44"/>
      <c r="L82" s="44"/>
      <c r="M82" s="44"/>
      <c r="N82" s="39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5"/>
      <c r="Z82" s="44"/>
      <c r="AA82" s="39"/>
    </row>
    <row r="83">
      <c r="B83" s="44"/>
      <c r="C83" s="44"/>
      <c r="D83" s="44"/>
      <c r="E83" s="44"/>
      <c r="F83" s="44"/>
      <c r="G83" s="44"/>
      <c r="H83" s="96"/>
      <c r="I83" s="96"/>
      <c r="J83" s="44"/>
      <c r="K83" s="44"/>
      <c r="L83" s="44"/>
      <c r="M83" s="44"/>
      <c r="N83" s="39"/>
      <c r="O83" s="44"/>
      <c r="P83" s="44"/>
      <c r="Q83" s="45"/>
      <c r="R83" s="45"/>
      <c r="S83" s="44"/>
      <c r="T83" s="44"/>
      <c r="U83" s="44"/>
      <c r="V83" s="44"/>
      <c r="W83" s="44"/>
      <c r="X83" s="44"/>
      <c r="Y83" s="45"/>
      <c r="Z83" s="44"/>
      <c r="AA83" s="39"/>
    </row>
    <row r="84">
      <c r="B84" s="44"/>
      <c r="C84" s="44"/>
      <c r="D84" s="44"/>
      <c r="E84" s="44"/>
      <c r="F84" s="44"/>
      <c r="G84" s="44"/>
      <c r="H84" s="96"/>
      <c r="I84" s="96"/>
      <c r="J84" s="44"/>
      <c r="K84" s="44"/>
      <c r="L84" s="44"/>
      <c r="M84" s="44"/>
      <c r="N84" s="39"/>
      <c r="O84" s="44"/>
      <c r="P84" s="44"/>
      <c r="Q84" s="45"/>
      <c r="R84" s="45"/>
      <c r="S84" s="44"/>
      <c r="T84" s="44"/>
      <c r="U84" s="45"/>
      <c r="V84" s="45"/>
      <c r="W84" s="44"/>
      <c r="X84" s="44"/>
      <c r="Y84" s="45"/>
      <c r="Z84" s="44"/>
      <c r="AA84" s="39"/>
    </row>
    <row r="85">
      <c r="B85" s="44"/>
      <c r="C85" s="44"/>
      <c r="D85" s="44"/>
      <c r="E85" s="44"/>
      <c r="F85" s="44"/>
      <c r="G85" s="44"/>
      <c r="H85" s="96"/>
      <c r="I85" s="96"/>
      <c r="J85" s="44"/>
      <c r="K85" s="44"/>
      <c r="L85" s="44"/>
      <c r="M85" s="44"/>
      <c r="N85" s="39"/>
      <c r="O85" s="45"/>
      <c r="P85" s="45"/>
      <c r="Q85" s="45"/>
      <c r="R85" s="45"/>
      <c r="S85" s="44"/>
      <c r="T85" s="44"/>
      <c r="U85" s="45"/>
      <c r="V85" s="45"/>
      <c r="W85" s="44"/>
      <c r="X85" s="45"/>
      <c r="Y85" s="45"/>
      <c r="Z85" s="44"/>
      <c r="AA85" s="39"/>
    </row>
    <row r="86">
      <c r="B86" s="44"/>
      <c r="C86" s="44"/>
      <c r="D86" s="44"/>
      <c r="E86" s="44"/>
      <c r="F86" s="44"/>
      <c r="G86" s="44"/>
      <c r="H86" s="96"/>
      <c r="I86" s="96"/>
      <c r="J86" s="44"/>
      <c r="K86" s="44"/>
      <c r="L86" s="44"/>
      <c r="M86" s="44"/>
      <c r="N86" s="39"/>
      <c r="O86" s="45"/>
      <c r="P86" s="45"/>
      <c r="Q86" s="45"/>
      <c r="R86" s="45"/>
      <c r="S86" s="44"/>
      <c r="T86" s="44"/>
      <c r="U86" s="45"/>
      <c r="V86" s="45"/>
      <c r="W86" s="44"/>
      <c r="X86" s="45"/>
      <c r="Y86" s="45"/>
      <c r="Z86" s="45"/>
      <c r="AA86" s="39"/>
    </row>
    <row r="87">
      <c r="B87" s="44"/>
      <c r="C87" s="44"/>
      <c r="D87" s="44"/>
      <c r="E87" s="44"/>
      <c r="F87" s="44"/>
      <c r="G87" s="44"/>
      <c r="H87" s="96"/>
      <c r="I87" s="96"/>
      <c r="J87" s="44"/>
      <c r="K87" s="44"/>
      <c r="L87" s="44"/>
      <c r="M87" s="44"/>
      <c r="N87" s="39"/>
      <c r="O87" s="45"/>
      <c r="P87" s="45"/>
      <c r="Q87" s="45"/>
      <c r="R87" s="45"/>
      <c r="S87" s="45"/>
      <c r="T87" s="45"/>
      <c r="U87" s="45"/>
      <c r="V87" s="45"/>
      <c r="W87" s="44"/>
      <c r="X87" s="45"/>
      <c r="Y87" s="45"/>
      <c r="Z87" s="45"/>
      <c r="AA87" s="39"/>
    </row>
    <row r="88">
      <c r="B88" s="44"/>
      <c r="C88" s="44"/>
      <c r="D88" s="44"/>
      <c r="E88" s="44"/>
      <c r="F88" s="44"/>
      <c r="G88" s="44"/>
      <c r="H88" s="96"/>
      <c r="I88" s="96"/>
      <c r="J88" s="44"/>
      <c r="K88" s="44"/>
      <c r="L88" s="44"/>
      <c r="M88" s="44"/>
      <c r="N88" s="39"/>
      <c r="O88" s="45"/>
      <c r="P88" s="45"/>
      <c r="Q88" s="45"/>
      <c r="R88" s="45"/>
      <c r="S88" s="45"/>
      <c r="T88" s="45"/>
      <c r="U88" s="45"/>
      <c r="V88" s="45"/>
      <c r="W88" s="44"/>
      <c r="X88" s="45"/>
      <c r="Y88" s="45"/>
      <c r="Z88" s="45"/>
      <c r="AA88" s="39"/>
    </row>
    <row r="89">
      <c r="B89" s="44"/>
      <c r="C89" s="44"/>
      <c r="D89" s="44"/>
      <c r="E89" s="44"/>
      <c r="F89" s="44"/>
      <c r="G89" s="44"/>
      <c r="H89" s="96"/>
      <c r="I89" s="96"/>
      <c r="J89" s="44"/>
      <c r="K89" s="44"/>
      <c r="L89" s="44"/>
      <c r="M89" s="44"/>
      <c r="N89" s="39"/>
      <c r="O89" s="45"/>
      <c r="P89" s="45"/>
      <c r="Q89" s="51"/>
      <c r="R89" s="51"/>
      <c r="S89" s="45"/>
      <c r="T89" s="45"/>
      <c r="U89" s="45"/>
      <c r="V89" s="45"/>
      <c r="W89" s="44"/>
      <c r="X89" s="45"/>
      <c r="Y89" s="45"/>
      <c r="Z89" s="45"/>
      <c r="AA89" s="39"/>
    </row>
    <row r="90">
      <c r="B90" s="44"/>
      <c r="C90" s="44"/>
      <c r="D90" s="44"/>
      <c r="E90" s="44"/>
      <c r="F90" s="44"/>
      <c r="G90" s="44"/>
      <c r="H90" s="96"/>
      <c r="I90" s="96"/>
      <c r="J90" s="44"/>
      <c r="K90" s="44"/>
      <c r="L90" s="44"/>
      <c r="M90" s="44"/>
      <c r="N90" s="39"/>
      <c r="O90" s="45"/>
      <c r="P90" s="45"/>
      <c r="Q90" s="51"/>
      <c r="R90" s="51"/>
      <c r="S90" s="45"/>
      <c r="T90" s="45"/>
      <c r="U90" s="45"/>
      <c r="V90" s="45"/>
      <c r="W90" s="44"/>
      <c r="X90" s="45"/>
      <c r="Y90" s="45"/>
      <c r="Z90" s="45"/>
      <c r="AA90" s="39"/>
    </row>
    <row r="91">
      <c r="B91" s="44"/>
      <c r="C91" s="44"/>
      <c r="D91" s="44"/>
      <c r="E91" s="44"/>
      <c r="F91" s="44"/>
      <c r="G91" s="44"/>
      <c r="H91" s="96"/>
      <c r="I91" s="96"/>
      <c r="J91" s="44"/>
      <c r="K91" s="44"/>
      <c r="L91" s="44"/>
      <c r="M91" s="44"/>
      <c r="N91" s="39"/>
      <c r="O91" s="45"/>
      <c r="P91" s="45"/>
      <c r="Q91" s="51"/>
      <c r="R91" s="51"/>
      <c r="S91" s="45"/>
      <c r="T91" s="45"/>
      <c r="U91" s="45"/>
      <c r="V91" s="45"/>
      <c r="W91" s="44"/>
      <c r="X91" s="45"/>
      <c r="Y91" s="45"/>
      <c r="Z91" s="45"/>
      <c r="AA91" s="39"/>
    </row>
    <row r="92">
      <c r="B92" s="44"/>
      <c r="C92" s="44"/>
      <c r="D92" s="44"/>
      <c r="E92" s="44"/>
      <c r="F92" s="44"/>
      <c r="G92" s="44"/>
      <c r="H92" s="96"/>
      <c r="I92" s="96"/>
      <c r="J92" s="44"/>
      <c r="K92" s="44"/>
      <c r="L92" s="44"/>
      <c r="M92" s="44"/>
      <c r="N92" s="39"/>
      <c r="O92" s="45"/>
      <c r="P92" s="45"/>
      <c r="Q92" s="51"/>
      <c r="R92" s="51"/>
      <c r="S92" s="45"/>
      <c r="T92" s="45"/>
      <c r="U92" s="45"/>
      <c r="V92" s="45"/>
      <c r="W92" s="44"/>
      <c r="X92" s="45"/>
      <c r="Y92" s="45"/>
      <c r="Z92" s="45"/>
      <c r="AA92" s="39"/>
    </row>
    <row r="93">
      <c r="B93" s="44"/>
      <c r="C93" s="44"/>
      <c r="D93" s="44"/>
      <c r="E93" s="44"/>
      <c r="F93" s="44"/>
      <c r="G93" s="44"/>
      <c r="H93" s="96"/>
      <c r="I93" s="96"/>
      <c r="J93" s="44"/>
      <c r="K93" s="44"/>
      <c r="L93" s="44"/>
      <c r="M93" s="44"/>
      <c r="N93" s="39"/>
      <c r="O93" s="45"/>
      <c r="P93" s="45"/>
      <c r="Q93" s="51"/>
      <c r="R93" s="51"/>
      <c r="S93" s="51"/>
      <c r="T93" s="51"/>
      <c r="U93" s="45"/>
      <c r="V93" s="45"/>
      <c r="W93" s="44"/>
      <c r="X93" s="45"/>
      <c r="Y93" s="45"/>
      <c r="Z93" s="45"/>
      <c r="AA93" s="39"/>
    </row>
    <row r="94">
      <c r="B94" s="44"/>
      <c r="C94" s="44"/>
      <c r="D94" s="44"/>
      <c r="E94" s="44"/>
      <c r="F94" s="44"/>
      <c r="G94" s="44"/>
      <c r="H94" s="96"/>
      <c r="I94" s="96"/>
      <c r="J94" s="44"/>
      <c r="K94" s="44"/>
      <c r="L94" s="44"/>
      <c r="M94" s="44"/>
      <c r="N94" s="39"/>
      <c r="O94" s="45"/>
      <c r="P94" s="45"/>
      <c r="Q94" s="51"/>
      <c r="R94" s="51"/>
      <c r="S94" s="51"/>
      <c r="T94" s="51"/>
      <c r="U94" s="45"/>
      <c r="V94" s="45"/>
      <c r="W94" s="44"/>
      <c r="X94" s="45"/>
      <c r="Y94" s="51"/>
      <c r="Z94" s="45"/>
      <c r="AA94" s="39"/>
    </row>
    <row r="95">
      <c r="B95" s="44"/>
      <c r="C95" s="44"/>
      <c r="D95" s="44"/>
      <c r="E95" s="44"/>
      <c r="F95" s="44"/>
      <c r="G95" s="44"/>
      <c r="H95" s="96"/>
      <c r="I95" s="96"/>
      <c r="J95" s="44"/>
      <c r="K95" s="44"/>
      <c r="L95" s="44"/>
      <c r="M95" s="44"/>
      <c r="N95" s="39"/>
      <c r="O95" s="45"/>
      <c r="P95" s="45"/>
      <c r="Q95" s="51"/>
      <c r="R95" s="51"/>
      <c r="S95" s="51"/>
      <c r="T95" s="51"/>
      <c r="U95" s="45"/>
      <c r="V95" s="45"/>
      <c r="W95" s="44"/>
      <c r="X95" s="51"/>
      <c r="Y95" s="51"/>
      <c r="Z95" s="45"/>
      <c r="AA95" s="39"/>
    </row>
    <row r="96">
      <c r="B96" s="44"/>
      <c r="C96" s="44"/>
      <c r="D96" s="44"/>
      <c r="E96" s="44"/>
      <c r="F96" s="44"/>
      <c r="G96" s="44"/>
      <c r="H96" s="96"/>
      <c r="I96" s="96"/>
      <c r="J96" s="44"/>
      <c r="K96" s="44"/>
      <c r="L96" s="44"/>
      <c r="M96" s="44"/>
      <c r="N96" s="39"/>
      <c r="O96" s="45"/>
      <c r="P96" s="45"/>
      <c r="Q96" s="51"/>
      <c r="R96" s="51"/>
      <c r="S96" s="51"/>
      <c r="T96" s="51"/>
      <c r="U96" s="45"/>
      <c r="V96" s="45"/>
      <c r="W96" s="44"/>
      <c r="X96" s="51"/>
      <c r="Y96" s="51"/>
      <c r="Z96" s="45"/>
      <c r="AA96" s="39"/>
    </row>
    <row r="97">
      <c r="B97" s="44"/>
      <c r="C97" s="44"/>
      <c r="D97" s="44"/>
      <c r="E97" s="44"/>
      <c r="F97" s="44"/>
      <c r="G97" s="44"/>
      <c r="H97" s="96"/>
      <c r="I97" s="96"/>
      <c r="J97" s="44"/>
      <c r="K97" s="44"/>
      <c r="L97" s="45"/>
      <c r="M97" s="44"/>
      <c r="N97" s="39"/>
      <c r="O97" s="45"/>
      <c r="P97" s="45"/>
      <c r="Q97" s="51"/>
      <c r="R97" s="51"/>
      <c r="S97" s="51"/>
      <c r="T97" s="51"/>
      <c r="U97" s="45"/>
      <c r="V97" s="45"/>
      <c r="W97" s="44"/>
      <c r="X97" s="51"/>
      <c r="Y97" s="51"/>
      <c r="Z97" s="44"/>
      <c r="AA97" s="39"/>
    </row>
    <row r="98">
      <c r="B98" s="44"/>
      <c r="C98" s="44"/>
      <c r="D98" s="45"/>
      <c r="E98" s="45"/>
      <c r="F98" s="44"/>
      <c r="G98" s="44"/>
      <c r="H98" s="96"/>
      <c r="I98" s="96"/>
      <c r="J98" s="44"/>
      <c r="K98" s="44"/>
      <c r="L98" s="45"/>
      <c r="M98" s="44"/>
      <c r="N98" s="39"/>
      <c r="O98" s="45"/>
      <c r="P98" s="45"/>
      <c r="Q98" s="51"/>
      <c r="R98" s="51"/>
      <c r="S98" s="51"/>
      <c r="T98" s="51"/>
      <c r="U98" s="51"/>
      <c r="V98" s="51"/>
      <c r="W98" s="44"/>
      <c r="X98" s="51"/>
      <c r="Y98" s="51"/>
      <c r="Z98" s="44"/>
      <c r="AA98" s="39"/>
    </row>
    <row r="99">
      <c r="B99" s="44"/>
      <c r="C99" s="44"/>
      <c r="D99" s="45"/>
      <c r="E99" s="45"/>
      <c r="F99" s="45"/>
      <c r="G99" s="45"/>
      <c r="H99" s="96"/>
      <c r="I99" s="96"/>
      <c r="J99" s="44"/>
      <c r="K99" s="44"/>
      <c r="L99" s="45"/>
      <c r="M99" s="44"/>
      <c r="N99" s="39"/>
      <c r="O99" s="45"/>
      <c r="P99" s="45"/>
      <c r="Q99" s="51"/>
      <c r="R99" s="51"/>
      <c r="S99" s="51"/>
      <c r="T99" s="51"/>
      <c r="U99" s="51"/>
      <c r="V99" s="51"/>
      <c r="W99" s="44"/>
      <c r="X99" s="51"/>
      <c r="Y99" s="51"/>
      <c r="Z99" s="44"/>
      <c r="AA99" s="39"/>
    </row>
    <row r="100">
      <c r="B100" s="44"/>
      <c r="C100" s="44"/>
      <c r="D100" s="45"/>
      <c r="E100" s="45"/>
      <c r="F100" s="45"/>
      <c r="G100" s="45"/>
      <c r="H100" s="96"/>
      <c r="I100" s="96"/>
      <c r="J100" s="44"/>
      <c r="K100" s="44"/>
      <c r="L100" s="45"/>
      <c r="M100" s="44"/>
      <c r="N100" s="39"/>
      <c r="O100" s="51"/>
      <c r="P100" s="51"/>
      <c r="Q100" s="51"/>
      <c r="R100" s="51"/>
      <c r="S100" s="51"/>
      <c r="T100" s="51"/>
      <c r="U100" s="51"/>
      <c r="V100" s="51"/>
      <c r="W100" s="44"/>
      <c r="X100" s="51"/>
      <c r="Y100" s="51"/>
      <c r="Z100" s="44"/>
      <c r="AA100" s="39"/>
    </row>
    <row r="101">
      <c r="B101" s="44"/>
      <c r="C101" s="44"/>
      <c r="D101" s="45"/>
      <c r="E101" s="45"/>
      <c r="F101" s="45"/>
      <c r="G101" s="45"/>
      <c r="H101" s="96"/>
      <c r="I101" s="96"/>
      <c r="J101" s="44"/>
      <c r="K101" s="44"/>
      <c r="L101" s="45"/>
      <c r="M101" s="44"/>
      <c r="N101" s="39"/>
      <c r="O101" s="51"/>
      <c r="P101" s="51"/>
      <c r="Q101" s="51"/>
      <c r="R101" s="51"/>
      <c r="S101" s="51"/>
      <c r="T101" s="51"/>
      <c r="U101" s="51"/>
      <c r="V101" s="51"/>
      <c r="W101" s="44"/>
      <c r="X101" s="51"/>
      <c r="Y101" s="51"/>
      <c r="Z101" s="44"/>
      <c r="AA101" s="39"/>
    </row>
    <row r="102">
      <c r="B102" s="44"/>
      <c r="C102" s="44"/>
      <c r="D102" s="45"/>
      <c r="E102" s="45"/>
      <c r="F102" s="45"/>
      <c r="G102" s="45"/>
      <c r="H102" s="96"/>
      <c r="I102" s="96"/>
      <c r="J102" s="44"/>
      <c r="K102" s="44"/>
      <c r="L102" s="45"/>
      <c r="M102" s="44"/>
      <c r="N102" s="39"/>
      <c r="O102" s="51"/>
      <c r="P102" s="51"/>
      <c r="Q102" s="51"/>
      <c r="R102" s="51"/>
      <c r="S102" s="51"/>
      <c r="T102" s="51"/>
      <c r="U102" s="51"/>
      <c r="V102" s="51"/>
      <c r="W102" s="44"/>
      <c r="X102" s="51"/>
      <c r="Y102" s="51"/>
      <c r="Z102" s="99"/>
      <c r="AA102" s="39"/>
    </row>
    <row r="103">
      <c r="B103" s="44"/>
      <c r="C103" s="44"/>
      <c r="D103" s="45"/>
      <c r="E103" s="45"/>
      <c r="F103" s="45"/>
      <c r="G103" s="45"/>
      <c r="H103" s="45"/>
      <c r="I103" s="45"/>
      <c r="J103" s="45"/>
      <c r="K103" s="45"/>
      <c r="L103" s="45"/>
      <c r="M103" s="44"/>
      <c r="N103" s="39"/>
      <c r="O103" s="51"/>
      <c r="P103" s="51"/>
      <c r="Q103" s="51"/>
      <c r="R103" s="51"/>
      <c r="S103" s="51"/>
      <c r="T103" s="51"/>
      <c r="U103" s="51"/>
      <c r="V103" s="51"/>
      <c r="W103" s="44"/>
      <c r="X103" s="51"/>
      <c r="Y103" s="51"/>
      <c r="Z103" s="44"/>
      <c r="AA103" s="39"/>
    </row>
    <row r="104">
      <c r="B104" s="44"/>
      <c r="C104" s="44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39"/>
      <c r="O104" s="51"/>
      <c r="P104" s="51"/>
      <c r="Q104" s="51"/>
      <c r="R104" s="51"/>
      <c r="S104" s="51"/>
      <c r="T104" s="51"/>
      <c r="U104" s="51"/>
      <c r="V104" s="51"/>
      <c r="W104" s="45"/>
      <c r="X104" s="51"/>
      <c r="Y104" s="51"/>
      <c r="Z104" s="44"/>
      <c r="AA104" s="39"/>
    </row>
    <row r="105">
      <c r="B105" s="44"/>
      <c r="C105" s="44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39"/>
      <c r="O105" s="51"/>
      <c r="P105" s="51"/>
      <c r="Q105" s="51"/>
      <c r="R105" s="51"/>
      <c r="S105" s="51"/>
      <c r="T105" s="51"/>
      <c r="U105" s="51"/>
      <c r="V105" s="51"/>
      <c r="W105" s="45"/>
      <c r="X105" s="51"/>
      <c r="Y105" s="51"/>
      <c r="Z105" s="51"/>
      <c r="AA105" s="39"/>
    </row>
    <row r="106">
      <c r="B106" s="44"/>
      <c r="C106" s="44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39"/>
      <c r="O106" s="51"/>
      <c r="P106" s="51"/>
      <c r="Q106" s="51"/>
      <c r="R106" s="51"/>
      <c r="S106" s="51"/>
      <c r="T106" s="51"/>
      <c r="U106" s="51"/>
      <c r="V106" s="51"/>
      <c r="W106" s="45"/>
      <c r="X106" s="51"/>
      <c r="Y106" s="51"/>
      <c r="Z106" s="51"/>
      <c r="AA106" s="39"/>
    </row>
    <row r="107">
      <c r="B107" s="44"/>
      <c r="C107" s="44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39"/>
      <c r="O107" s="51"/>
      <c r="P107" s="51"/>
      <c r="Q107" s="51"/>
      <c r="R107" s="51"/>
      <c r="S107" s="51"/>
      <c r="T107" s="51"/>
      <c r="U107" s="51"/>
      <c r="V107" s="51"/>
      <c r="W107" s="45"/>
      <c r="X107" s="51"/>
      <c r="Y107" s="51"/>
      <c r="Z107" s="51"/>
      <c r="AA107" s="39"/>
    </row>
    <row r="108"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39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39"/>
    </row>
    <row r="109">
      <c r="B109" s="45"/>
      <c r="C109" s="45"/>
      <c r="D109" s="45"/>
      <c r="E109" s="45"/>
      <c r="F109" s="45"/>
      <c r="G109" s="45"/>
      <c r="H109" s="51"/>
      <c r="I109" s="51"/>
      <c r="J109" s="45"/>
      <c r="K109" s="45"/>
      <c r="L109" s="45"/>
      <c r="M109" s="45"/>
      <c r="N109" s="39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39"/>
    </row>
    <row r="110">
      <c r="B110" s="51"/>
      <c r="C110" s="51"/>
      <c r="D110" s="45"/>
      <c r="E110" s="45"/>
      <c r="F110" s="45"/>
      <c r="G110" s="45"/>
      <c r="H110" s="51"/>
      <c r="I110" s="51"/>
      <c r="J110" s="45"/>
      <c r="K110" s="45"/>
      <c r="L110" s="45"/>
      <c r="M110" s="45"/>
      <c r="N110" s="39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39"/>
    </row>
    <row r="111">
      <c r="B111" s="51"/>
      <c r="C111" s="51"/>
      <c r="D111" s="51"/>
      <c r="E111" s="51"/>
      <c r="F111" s="51"/>
      <c r="G111" s="51"/>
      <c r="H111" s="51"/>
      <c r="I111" s="51"/>
      <c r="J111" s="45"/>
      <c r="K111" s="45"/>
      <c r="L111" s="46"/>
      <c r="M111" s="46"/>
      <c r="N111" s="39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39"/>
    </row>
    <row r="112">
      <c r="B112" s="51"/>
      <c r="C112" s="51"/>
      <c r="D112" s="51"/>
      <c r="E112" s="51"/>
      <c r="F112" s="51"/>
      <c r="G112" s="51"/>
      <c r="H112" s="51"/>
      <c r="I112" s="51"/>
      <c r="J112" s="51"/>
      <c r="K112" s="46"/>
      <c r="L112" s="46"/>
      <c r="M112" s="46"/>
      <c r="N112" s="39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39"/>
    </row>
    <row r="113">
      <c r="B113" s="51"/>
      <c r="C113" s="51"/>
      <c r="D113" s="51"/>
      <c r="E113" s="51"/>
      <c r="F113" s="51"/>
      <c r="G113" s="51"/>
      <c r="H113" s="51"/>
      <c r="I113" s="51"/>
      <c r="J113" s="51"/>
      <c r="K113" s="46"/>
      <c r="L113" s="46"/>
      <c r="M113" s="46"/>
      <c r="N113" s="39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39"/>
    </row>
    <row r="114">
      <c r="B114" s="51"/>
      <c r="C114" s="51"/>
      <c r="D114" s="51"/>
      <c r="E114" s="51"/>
      <c r="F114" s="51"/>
      <c r="G114" s="51"/>
      <c r="H114" s="51"/>
      <c r="I114" s="51"/>
      <c r="J114" s="51"/>
      <c r="K114" s="46"/>
      <c r="L114" s="46"/>
      <c r="M114" s="46"/>
      <c r="N114" s="39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AA114" s="39"/>
    </row>
    <row r="115">
      <c r="B115" s="51"/>
      <c r="C115" s="51"/>
      <c r="D115" s="51"/>
      <c r="E115" s="51"/>
      <c r="F115" s="51"/>
      <c r="G115" s="51"/>
      <c r="H115" s="51"/>
      <c r="I115" s="51"/>
      <c r="J115" s="51"/>
      <c r="K115" s="46"/>
      <c r="L115" s="46"/>
      <c r="M115" s="46"/>
      <c r="N115" s="39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AA115" s="39"/>
    </row>
    <row r="116">
      <c r="B116" s="51"/>
      <c r="C116" s="51"/>
      <c r="D116" s="51"/>
      <c r="E116" s="51"/>
      <c r="F116" s="51"/>
      <c r="G116" s="51"/>
      <c r="H116" s="51"/>
      <c r="I116" s="51"/>
      <c r="J116" s="51"/>
      <c r="K116" s="46"/>
      <c r="L116" s="46"/>
      <c r="M116" s="46"/>
      <c r="N116" s="39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AA116" s="39"/>
    </row>
    <row r="117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39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AA117" s="39"/>
    </row>
    <row r="118">
      <c r="B118" s="51"/>
      <c r="C118" s="51"/>
      <c r="D118" s="51"/>
      <c r="E118" s="51"/>
      <c r="F118" s="51"/>
      <c r="G118" s="51"/>
      <c r="H118" s="51"/>
      <c r="I118" s="51"/>
      <c r="J118" s="51"/>
      <c r="K118" s="46"/>
      <c r="L118" s="46"/>
      <c r="M118" s="46"/>
      <c r="N118" s="39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AA118" s="39"/>
    </row>
    <row r="119">
      <c r="B119" s="51"/>
      <c r="C119" s="51"/>
      <c r="D119" s="51"/>
      <c r="E119" s="51"/>
      <c r="F119" s="51"/>
      <c r="G119" s="51"/>
      <c r="H119" s="51"/>
      <c r="I119" s="51"/>
      <c r="J119" s="51"/>
      <c r="K119" s="46"/>
      <c r="L119" s="46"/>
      <c r="M119" s="46"/>
      <c r="N119" s="39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AA119" s="39"/>
    </row>
    <row r="120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39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AA120" s="39"/>
    </row>
    <row r="121">
      <c r="B121" s="51"/>
      <c r="C121" s="51"/>
      <c r="D121" s="51"/>
      <c r="E121" s="51"/>
      <c r="F121" s="51"/>
      <c r="G121" s="51"/>
      <c r="H121" s="51"/>
      <c r="I121" s="51"/>
      <c r="J121" s="51"/>
      <c r="K121" s="46"/>
      <c r="L121" s="46"/>
      <c r="M121" s="46"/>
      <c r="N121" s="39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AA121" s="39"/>
    </row>
    <row r="122">
      <c r="B122" s="51"/>
      <c r="C122" s="51"/>
      <c r="D122" s="51"/>
      <c r="E122" s="51"/>
      <c r="F122" s="51"/>
      <c r="G122" s="51"/>
      <c r="H122" s="51"/>
      <c r="I122" s="51"/>
      <c r="J122" s="51"/>
      <c r="K122" s="46"/>
      <c r="L122" s="46"/>
      <c r="M122" s="46"/>
      <c r="N122" s="39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AA122" s="39"/>
    </row>
    <row r="123">
      <c r="B123" s="51"/>
      <c r="C123" s="51"/>
      <c r="D123" s="51"/>
      <c r="E123" s="51"/>
      <c r="F123" s="51"/>
      <c r="G123" s="51"/>
      <c r="H123" s="51"/>
      <c r="I123" s="51"/>
      <c r="J123" s="51"/>
      <c r="K123" s="46"/>
      <c r="L123" s="46"/>
      <c r="M123" s="46"/>
      <c r="N123" s="39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AA123" s="39"/>
    </row>
    <row r="124">
      <c r="B124" s="51"/>
      <c r="C124" s="51"/>
      <c r="D124" s="51"/>
      <c r="E124" s="51"/>
      <c r="F124" s="51"/>
      <c r="G124" s="51"/>
      <c r="H124" s="51"/>
      <c r="I124" s="51"/>
      <c r="J124" s="51"/>
      <c r="K124" s="46"/>
      <c r="L124" s="46"/>
      <c r="M124" s="46"/>
      <c r="N124" s="39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AA124" s="39"/>
    </row>
    <row r="125">
      <c r="B125" s="51"/>
      <c r="C125" s="51"/>
      <c r="D125" s="51"/>
      <c r="E125" s="51"/>
      <c r="F125" s="51"/>
      <c r="G125" s="51"/>
      <c r="H125" s="51"/>
      <c r="I125" s="51"/>
      <c r="J125" s="51"/>
      <c r="K125" s="46"/>
      <c r="L125" s="46"/>
      <c r="M125" s="46"/>
      <c r="N125" s="39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AA125" s="39"/>
    </row>
    <row r="126">
      <c r="B126" s="51"/>
      <c r="C126" s="51"/>
      <c r="D126" s="51"/>
      <c r="E126" s="51"/>
      <c r="F126" s="51"/>
      <c r="G126" s="51"/>
      <c r="H126" s="51"/>
      <c r="I126" s="51"/>
      <c r="J126" s="51"/>
      <c r="K126" s="46"/>
      <c r="L126" s="46"/>
      <c r="M126" s="46"/>
      <c r="N126" s="39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AA126" s="39"/>
    </row>
    <row r="127">
      <c r="B127" s="51"/>
      <c r="C127" s="51"/>
      <c r="D127" s="51"/>
      <c r="E127" s="51"/>
      <c r="F127" s="51"/>
      <c r="G127" s="51"/>
      <c r="H127" s="51"/>
      <c r="I127" s="51"/>
      <c r="J127" s="51"/>
      <c r="K127" s="46"/>
      <c r="L127" s="46"/>
      <c r="M127" s="46"/>
      <c r="N127" s="39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AA127" s="39"/>
    </row>
    <row r="128">
      <c r="B128" s="51"/>
      <c r="C128" s="51"/>
      <c r="D128" s="51"/>
      <c r="E128" s="51"/>
      <c r="F128" s="51"/>
      <c r="G128" s="51"/>
      <c r="H128" s="51"/>
      <c r="I128" s="51"/>
      <c r="J128" s="51"/>
      <c r="K128" s="46"/>
      <c r="L128" s="46"/>
      <c r="M128" s="46"/>
      <c r="N128" s="39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AA128" s="39"/>
    </row>
    <row r="129">
      <c r="B129" s="51"/>
      <c r="C129" s="51"/>
      <c r="D129" s="51"/>
      <c r="E129" s="51"/>
      <c r="F129" s="51"/>
      <c r="G129" s="51"/>
      <c r="H129" s="51"/>
      <c r="I129" s="51"/>
      <c r="J129" s="51"/>
      <c r="K129" s="46"/>
      <c r="L129" s="46"/>
      <c r="M129" s="46"/>
      <c r="N129" s="39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AA129" s="39"/>
    </row>
    <row r="130">
      <c r="B130" s="51"/>
      <c r="C130" s="51"/>
      <c r="D130" s="51"/>
      <c r="E130" s="51"/>
      <c r="F130" s="51"/>
      <c r="G130" s="51"/>
      <c r="H130" s="51"/>
      <c r="I130" s="51"/>
      <c r="J130" s="51"/>
      <c r="K130" s="46"/>
      <c r="L130" s="46"/>
      <c r="M130" s="46"/>
      <c r="N130" s="39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AA130" s="39"/>
    </row>
    <row r="131">
      <c r="B131" s="51"/>
      <c r="C131" s="51"/>
      <c r="D131" s="51"/>
      <c r="E131" s="51"/>
      <c r="F131" s="51"/>
      <c r="G131" s="51"/>
      <c r="H131" s="51"/>
      <c r="I131" s="51"/>
      <c r="J131" s="51"/>
      <c r="K131" s="46"/>
      <c r="L131" s="46"/>
      <c r="M131" s="46"/>
      <c r="N131" s="39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AA131" s="39"/>
    </row>
    <row r="132">
      <c r="B132" s="51"/>
      <c r="C132" s="51"/>
      <c r="D132" s="51"/>
      <c r="E132" s="51"/>
      <c r="F132" s="51"/>
      <c r="G132" s="51"/>
      <c r="H132" s="51"/>
      <c r="I132" s="51"/>
      <c r="J132" s="51"/>
      <c r="K132" s="46"/>
      <c r="L132" s="46"/>
      <c r="M132" s="46"/>
      <c r="N132" s="39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AA132" s="39"/>
    </row>
    <row r="133">
      <c r="B133" s="51"/>
      <c r="C133" s="51"/>
      <c r="D133" s="51"/>
      <c r="E133" s="51"/>
      <c r="F133" s="51"/>
      <c r="G133" s="51"/>
      <c r="H133" s="51"/>
      <c r="I133" s="51"/>
      <c r="J133" s="51"/>
      <c r="K133" s="46"/>
      <c r="L133" s="46"/>
      <c r="M133" s="46"/>
      <c r="N133" s="39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AA133" s="39"/>
    </row>
    <row r="134">
      <c r="B134" s="51"/>
      <c r="C134" s="51"/>
      <c r="D134" s="51"/>
      <c r="E134" s="51"/>
      <c r="F134" s="51"/>
      <c r="G134" s="51"/>
      <c r="H134" s="51"/>
      <c r="I134" s="51"/>
      <c r="J134" s="51"/>
      <c r="K134" s="46"/>
      <c r="L134" s="46"/>
      <c r="M134" s="46"/>
      <c r="N134" s="39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AA134" s="39"/>
    </row>
    <row r="135">
      <c r="B135" s="51"/>
      <c r="C135" s="51"/>
      <c r="D135" s="51"/>
      <c r="E135" s="51"/>
      <c r="F135" s="51"/>
      <c r="G135" s="51"/>
      <c r="H135" s="51"/>
      <c r="I135" s="51"/>
      <c r="J135" s="51"/>
      <c r="K135" s="46"/>
      <c r="L135" s="46"/>
      <c r="M135" s="46"/>
      <c r="N135" s="39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AA135" s="39"/>
    </row>
    <row r="136">
      <c r="B136" s="51"/>
      <c r="C136" s="51"/>
      <c r="D136" s="51"/>
      <c r="E136" s="51"/>
      <c r="F136" s="51"/>
      <c r="G136" s="51"/>
      <c r="H136" s="51"/>
      <c r="I136" s="51"/>
      <c r="J136" s="51"/>
      <c r="K136" s="46"/>
      <c r="L136" s="46"/>
      <c r="M136" s="46"/>
      <c r="N136" s="39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AA136" s="39"/>
    </row>
    <row r="137">
      <c r="B137" s="51"/>
      <c r="C137" s="51"/>
      <c r="D137" s="51"/>
      <c r="E137" s="51"/>
      <c r="F137" s="51"/>
      <c r="G137" s="51"/>
      <c r="H137" s="51"/>
      <c r="I137" s="51"/>
      <c r="J137" s="51"/>
      <c r="K137" s="46"/>
      <c r="L137" s="46"/>
      <c r="M137" s="46"/>
      <c r="N137" s="39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AA137" s="39"/>
    </row>
    <row r="138">
      <c r="B138" s="51"/>
      <c r="C138" s="51"/>
      <c r="D138" s="51"/>
      <c r="E138" s="51"/>
      <c r="F138" s="51"/>
      <c r="G138" s="51"/>
      <c r="H138" s="51"/>
      <c r="I138" s="51"/>
      <c r="J138" s="51"/>
      <c r="K138" s="46"/>
      <c r="L138" s="46"/>
      <c r="M138" s="46"/>
      <c r="N138" s="39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AA138" s="39"/>
    </row>
    <row r="139">
      <c r="B139" s="51"/>
      <c r="C139" s="51"/>
      <c r="D139" s="51"/>
      <c r="E139" s="51"/>
      <c r="F139" s="51"/>
      <c r="G139" s="51"/>
      <c r="H139" s="51"/>
      <c r="I139" s="51"/>
      <c r="J139" s="51"/>
      <c r="K139" s="46"/>
      <c r="L139" s="46"/>
      <c r="M139" s="46"/>
      <c r="N139" s="39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AA139" s="39"/>
    </row>
    <row r="140">
      <c r="B140" s="51"/>
      <c r="C140" s="51"/>
      <c r="D140" s="51"/>
      <c r="E140" s="51"/>
      <c r="F140" s="51"/>
      <c r="G140" s="51"/>
      <c r="H140" s="51"/>
      <c r="I140" s="51"/>
      <c r="J140" s="51"/>
      <c r="K140" s="46"/>
      <c r="L140" s="46"/>
      <c r="M140" s="46"/>
      <c r="N140" s="39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AA140" s="39"/>
    </row>
    <row r="141">
      <c r="B141" s="51"/>
      <c r="C141" s="51"/>
      <c r="D141" s="51"/>
      <c r="E141" s="51"/>
      <c r="F141" s="51"/>
      <c r="G141" s="51"/>
      <c r="H141" s="51"/>
      <c r="I141" s="51"/>
      <c r="J141" s="51"/>
      <c r="K141" s="46"/>
      <c r="L141" s="46"/>
      <c r="M141" s="46"/>
      <c r="N141" s="39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AA141" s="39"/>
    </row>
    <row r="142">
      <c r="B142" s="51"/>
      <c r="C142" s="51"/>
      <c r="D142" s="51"/>
      <c r="E142" s="51"/>
      <c r="F142" s="51"/>
      <c r="G142" s="51"/>
      <c r="H142" s="51"/>
      <c r="I142" s="51"/>
      <c r="J142" s="51"/>
      <c r="K142" s="46"/>
      <c r="L142" s="46"/>
      <c r="M142" s="46"/>
      <c r="N142" s="39"/>
      <c r="O142" s="51"/>
      <c r="P142" s="51"/>
      <c r="S142" s="51"/>
      <c r="T142" s="51"/>
      <c r="W142" s="51"/>
      <c r="X142" s="51"/>
      <c r="Y142" s="51"/>
      <c r="AA142" s="39"/>
    </row>
    <row r="143">
      <c r="B143" s="51"/>
      <c r="C143" s="51"/>
      <c r="D143" s="51"/>
      <c r="E143" s="51"/>
      <c r="F143" s="51"/>
      <c r="G143" s="51"/>
      <c r="H143" s="51"/>
      <c r="I143" s="51"/>
      <c r="J143" s="51"/>
      <c r="K143" s="46"/>
      <c r="L143" s="46"/>
      <c r="M143" s="46"/>
      <c r="N143" s="39"/>
      <c r="S143" s="51"/>
      <c r="T143" s="51"/>
      <c r="W143" s="51"/>
      <c r="X143" s="51"/>
      <c r="Y143" s="51"/>
      <c r="AA143" s="39"/>
    </row>
    <row r="144">
      <c r="B144" s="51"/>
      <c r="C144" s="51"/>
      <c r="F144" s="51"/>
      <c r="G144" s="51"/>
      <c r="H144" s="51"/>
      <c r="I144" s="51"/>
      <c r="J144" s="51"/>
      <c r="K144" s="46"/>
      <c r="L144" s="46"/>
      <c r="M144" s="46"/>
      <c r="N144" s="39"/>
      <c r="S144" s="51"/>
      <c r="T144" s="51"/>
      <c r="W144" s="51"/>
      <c r="X144" s="51"/>
      <c r="Y144" s="51"/>
      <c r="AA144" s="39"/>
    </row>
    <row r="145">
      <c r="B145" s="51"/>
      <c r="C145" s="51"/>
      <c r="F145" s="51"/>
      <c r="G145" s="51"/>
      <c r="H145" s="51"/>
      <c r="I145" s="51"/>
      <c r="J145" s="51"/>
      <c r="K145" s="46"/>
      <c r="L145" s="46"/>
      <c r="M145" s="46"/>
      <c r="N145" s="39"/>
      <c r="S145" s="51"/>
      <c r="T145" s="51"/>
      <c r="W145" s="51"/>
      <c r="X145" s="51"/>
      <c r="Y145" s="51"/>
      <c r="AA145" s="39"/>
    </row>
    <row r="146">
      <c r="B146" s="51"/>
      <c r="C146" s="51"/>
      <c r="F146" s="51"/>
      <c r="G146" s="51"/>
      <c r="H146" s="51"/>
      <c r="I146" s="51"/>
      <c r="J146" s="51"/>
      <c r="K146" s="46"/>
      <c r="L146" s="46"/>
      <c r="M146" s="46"/>
      <c r="N146" s="39"/>
      <c r="S146" s="51"/>
      <c r="T146" s="51"/>
      <c r="W146" s="51"/>
      <c r="X146" s="51"/>
      <c r="Y146" s="51"/>
      <c r="AA146" s="39"/>
    </row>
    <row r="147">
      <c r="B147" s="51"/>
      <c r="C147" s="51"/>
      <c r="F147" s="51"/>
      <c r="G147" s="51"/>
      <c r="J147" s="51"/>
      <c r="K147" s="46"/>
      <c r="L147" s="46"/>
      <c r="M147" s="46"/>
      <c r="N147" s="39"/>
      <c r="S147" s="51"/>
      <c r="T147" s="51"/>
      <c r="W147" s="51"/>
      <c r="X147" s="51"/>
      <c r="Y147" s="51"/>
      <c r="AA147" s="39"/>
    </row>
    <row r="148">
      <c r="F148" s="51"/>
      <c r="G148" s="51"/>
      <c r="J148" s="51"/>
      <c r="K148" s="46"/>
      <c r="L148" s="46"/>
      <c r="M148" s="46"/>
      <c r="N148" s="39"/>
      <c r="S148" s="51"/>
      <c r="T148" s="51"/>
      <c r="W148" s="51"/>
      <c r="X148" s="51"/>
      <c r="Y148" s="51"/>
      <c r="AA148" s="39"/>
    </row>
    <row r="149">
      <c r="K149" s="88"/>
      <c r="L149" s="88"/>
      <c r="M149" s="88"/>
      <c r="N149" s="39"/>
      <c r="AA149" s="39"/>
    </row>
    <row r="150">
      <c r="K150" s="88"/>
      <c r="L150" s="88"/>
      <c r="M150" s="88"/>
      <c r="N150" s="39"/>
      <c r="AA150" s="39"/>
    </row>
    <row r="151">
      <c r="K151" s="88"/>
      <c r="L151" s="88"/>
      <c r="M151" s="88"/>
      <c r="N151" s="39"/>
      <c r="AA151" s="39"/>
    </row>
    <row r="152">
      <c r="K152" s="88"/>
      <c r="L152" s="88"/>
      <c r="M152" s="88"/>
      <c r="N152" s="39"/>
      <c r="AA152" s="39"/>
    </row>
    <row r="153">
      <c r="K153" s="88"/>
      <c r="L153" s="88"/>
      <c r="M153" s="88"/>
      <c r="N153" s="39"/>
      <c r="AA153" s="39"/>
    </row>
    <row r="154">
      <c r="K154" s="88"/>
      <c r="L154" s="88"/>
      <c r="M154" s="88"/>
      <c r="N154" s="39"/>
      <c r="AA154" s="39"/>
    </row>
    <row r="155">
      <c r="K155" s="88"/>
      <c r="L155" s="88"/>
      <c r="M155" s="88"/>
      <c r="N155" s="39"/>
      <c r="AA155" s="39"/>
    </row>
    <row r="156">
      <c r="K156" s="88"/>
      <c r="L156" s="88"/>
      <c r="M156" s="88"/>
      <c r="N156" s="39"/>
      <c r="AA156" s="39"/>
    </row>
    <row r="157">
      <c r="K157" s="88"/>
      <c r="L157" s="88"/>
      <c r="M157" s="88"/>
      <c r="N157" s="39"/>
      <c r="AA157" s="39"/>
    </row>
    <row r="158">
      <c r="K158" s="88"/>
      <c r="L158" s="88"/>
      <c r="M158" s="88"/>
      <c r="N158" s="39"/>
      <c r="AA158" s="39"/>
    </row>
    <row r="159">
      <c r="K159" s="88"/>
      <c r="L159" s="88"/>
      <c r="M159" s="88"/>
      <c r="N159" s="39"/>
      <c r="AA159" s="39"/>
    </row>
    <row r="160">
      <c r="K160" s="88"/>
      <c r="L160" s="88"/>
      <c r="M160" s="88"/>
      <c r="N160" s="39"/>
      <c r="AA160" s="39"/>
    </row>
    <row r="161">
      <c r="K161" s="88"/>
      <c r="L161" s="88"/>
      <c r="M161" s="88"/>
      <c r="N161" s="39"/>
      <c r="AA161" s="39"/>
    </row>
    <row r="162">
      <c r="K162" s="88"/>
      <c r="L162" s="88"/>
      <c r="M162" s="88"/>
      <c r="N162" s="39"/>
      <c r="AA162" s="39"/>
    </row>
    <row r="163">
      <c r="K163" s="88"/>
      <c r="L163" s="88"/>
      <c r="M163" s="88"/>
      <c r="N163" s="39"/>
      <c r="AA163" s="39"/>
    </row>
    <row r="164">
      <c r="K164" s="88"/>
      <c r="L164" s="88"/>
      <c r="M164" s="88"/>
      <c r="N164" s="39"/>
      <c r="AA164" s="39"/>
    </row>
    <row r="165">
      <c r="K165" s="88"/>
      <c r="L165" s="88"/>
      <c r="M165" s="88"/>
      <c r="N165" s="39"/>
      <c r="AA165" s="39"/>
    </row>
    <row r="166">
      <c r="K166" s="88"/>
      <c r="L166" s="88"/>
      <c r="M166" s="88"/>
      <c r="N166" s="39"/>
      <c r="AA166" s="39"/>
    </row>
    <row r="167">
      <c r="K167" s="88"/>
      <c r="L167" s="88"/>
      <c r="M167" s="88"/>
      <c r="N167" s="39"/>
      <c r="AA167" s="39"/>
    </row>
    <row r="168">
      <c r="K168" s="88"/>
      <c r="L168" s="88"/>
      <c r="M168" s="88"/>
      <c r="N168" s="39"/>
      <c r="AA168" s="39"/>
    </row>
    <row r="169">
      <c r="K169" s="88"/>
      <c r="L169" s="88"/>
      <c r="M169" s="88"/>
      <c r="N169" s="39"/>
      <c r="AA169" s="39"/>
    </row>
    <row r="170">
      <c r="K170" s="88"/>
      <c r="L170" s="88"/>
      <c r="M170" s="88"/>
      <c r="N170" s="39"/>
      <c r="AA170" s="39"/>
    </row>
    <row r="171">
      <c r="K171" s="88"/>
      <c r="L171" s="88"/>
      <c r="M171" s="88"/>
      <c r="N171" s="39"/>
      <c r="AA171" s="39"/>
    </row>
    <row r="172">
      <c r="K172" s="88"/>
      <c r="L172" s="88"/>
      <c r="M172" s="88"/>
      <c r="N172" s="39"/>
      <c r="AA172" s="39"/>
    </row>
    <row r="173">
      <c r="K173" s="88"/>
      <c r="L173" s="88"/>
      <c r="M173" s="88"/>
      <c r="N173" s="39"/>
      <c r="AA173" s="39"/>
    </row>
    <row r="174">
      <c r="K174" s="88"/>
      <c r="L174" s="88"/>
      <c r="M174" s="88"/>
      <c r="N174" s="39"/>
      <c r="AA174" s="39"/>
    </row>
    <row r="175">
      <c r="K175" s="88"/>
      <c r="L175" s="88"/>
      <c r="M175" s="88"/>
      <c r="N175" s="39"/>
      <c r="AA175" s="39"/>
    </row>
    <row r="176">
      <c r="K176" s="88"/>
      <c r="L176" s="88"/>
      <c r="M176" s="88"/>
      <c r="N176" s="39"/>
      <c r="AA176" s="39"/>
    </row>
    <row r="177">
      <c r="K177" s="88"/>
      <c r="L177" s="88"/>
      <c r="M177" s="88"/>
      <c r="N177" s="39"/>
      <c r="AA177" s="39"/>
    </row>
    <row r="178">
      <c r="K178" s="88"/>
      <c r="L178" s="88"/>
      <c r="M178" s="88"/>
      <c r="N178" s="39"/>
      <c r="AA178" s="39"/>
    </row>
    <row r="179">
      <c r="K179" s="88"/>
      <c r="L179" s="88"/>
      <c r="M179" s="88"/>
      <c r="N179" s="39"/>
      <c r="AA179" s="39"/>
    </row>
    <row r="180">
      <c r="K180" s="88"/>
      <c r="L180" s="88"/>
      <c r="M180" s="88"/>
      <c r="N180" s="39"/>
      <c r="AA180" s="39"/>
    </row>
    <row r="181">
      <c r="K181" s="88"/>
      <c r="L181" s="88"/>
      <c r="M181" s="88"/>
      <c r="N181" s="39"/>
      <c r="AA181" s="39"/>
    </row>
    <row r="182">
      <c r="K182" s="88"/>
      <c r="L182" s="88"/>
      <c r="M182" s="88"/>
      <c r="N182" s="39"/>
      <c r="AA182" s="39"/>
    </row>
    <row r="183">
      <c r="K183" s="88"/>
      <c r="L183" s="88"/>
      <c r="M183" s="88"/>
      <c r="N183" s="39"/>
      <c r="AA183" s="39"/>
    </row>
    <row r="184">
      <c r="K184" s="88"/>
      <c r="L184" s="88"/>
      <c r="M184" s="88"/>
      <c r="N184" s="39"/>
      <c r="AA184" s="39"/>
    </row>
    <row r="185">
      <c r="K185" s="88"/>
      <c r="L185" s="88"/>
      <c r="M185" s="88"/>
      <c r="N185" s="39"/>
      <c r="AA185" s="39"/>
    </row>
    <row r="186">
      <c r="K186" s="88"/>
      <c r="L186" s="88"/>
      <c r="M186" s="88"/>
      <c r="N186" s="39"/>
      <c r="AA186" s="39"/>
    </row>
    <row r="187">
      <c r="K187" s="88"/>
      <c r="L187" s="88"/>
      <c r="M187" s="88"/>
      <c r="N187" s="39"/>
      <c r="AA187" s="39"/>
    </row>
    <row r="188">
      <c r="K188" s="88"/>
      <c r="L188" s="88"/>
      <c r="M188" s="88"/>
      <c r="N188" s="39"/>
      <c r="AA188" s="39"/>
    </row>
    <row r="189">
      <c r="K189" s="88"/>
      <c r="L189" s="88"/>
      <c r="M189" s="88"/>
      <c r="N189" s="39"/>
      <c r="AA189" s="39"/>
    </row>
    <row r="190">
      <c r="K190" s="88"/>
      <c r="L190" s="88"/>
      <c r="M190" s="88"/>
      <c r="N190" s="39"/>
      <c r="AA190" s="39"/>
    </row>
    <row r="191">
      <c r="K191" s="88"/>
      <c r="L191" s="88"/>
      <c r="M191" s="88"/>
      <c r="N191" s="39"/>
      <c r="AA191" s="39"/>
    </row>
    <row r="192">
      <c r="K192" s="88"/>
      <c r="L192" s="88"/>
      <c r="M192" s="88"/>
      <c r="N192" s="39"/>
      <c r="AA192" s="39"/>
    </row>
    <row r="193">
      <c r="K193" s="88"/>
      <c r="L193" s="88"/>
      <c r="M193" s="88"/>
      <c r="N193" s="39"/>
      <c r="AA193" s="39"/>
    </row>
    <row r="194">
      <c r="K194" s="88"/>
      <c r="L194" s="88"/>
      <c r="M194" s="88"/>
      <c r="N194" s="39"/>
      <c r="AA194" s="39"/>
    </row>
    <row r="195">
      <c r="K195" s="88"/>
      <c r="L195" s="88"/>
      <c r="M195" s="88"/>
      <c r="N195" s="39"/>
      <c r="AA195" s="39"/>
    </row>
    <row r="196">
      <c r="K196" s="88"/>
      <c r="L196" s="88"/>
      <c r="M196" s="88"/>
      <c r="N196" s="39"/>
      <c r="AA196" s="39"/>
    </row>
    <row r="197">
      <c r="K197" s="88"/>
      <c r="L197" s="88"/>
      <c r="M197" s="88"/>
      <c r="N197" s="39"/>
      <c r="AA197" s="39"/>
    </row>
    <row r="198">
      <c r="K198" s="88"/>
      <c r="L198" s="88"/>
      <c r="M198" s="88"/>
      <c r="N198" s="39"/>
      <c r="AA198" s="39"/>
    </row>
    <row r="199">
      <c r="K199" s="88"/>
      <c r="L199" s="88"/>
      <c r="M199" s="88"/>
      <c r="N199" s="39"/>
      <c r="AA199" s="39"/>
    </row>
    <row r="200">
      <c r="K200" s="88"/>
      <c r="L200" s="88"/>
      <c r="M200" s="88"/>
      <c r="N200" s="39"/>
      <c r="AA200" s="39"/>
    </row>
    <row r="201">
      <c r="K201" s="88"/>
      <c r="L201" s="88"/>
      <c r="M201" s="88"/>
      <c r="N201" s="39"/>
      <c r="AA201" s="39"/>
    </row>
    <row r="202">
      <c r="K202" s="88"/>
      <c r="L202" s="88"/>
      <c r="M202" s="88"/>
      <c r="N202" s="39"/>
      <c r="AA202" s="39"/>
    </row>
    <row r="203">
      <c r="K203" s="88"/>
      <c r="L203" s="88"/>
      <c r="M203" s="88"/>
      <c r="N203" s="39"/>
      <c r="AA203" s="39"/>
    </row>
    <row r="204">
      <c r="K204" s="88"/>
      <c r="L204" s="88"/>
      <c r="M204" s="88"/>
      <c r="N204" s="39"/>
      <c r="AA204" s="39"/>
    </row>
    <row r="205">
      <c r="K205" s="88"/>
      <c r="L205" s="88"/>
      <c r="M205" s="88"/>
      <c r="N205" s="39"/>
      <c r="AA205" s="39"/>
    </row>
    <row r="206">
      <c r="K206" s="88"/>
      <c r="L206" s="88"/>
      <c r="M206" s="88"/>
      <c r="N206" s="39"/>
      <c r="AA206" s="39"/>
    </row>
    <row r="207">
      <c r="K207" s="88"/>
      <c r="L207" s="88"/>
      <c r="M207" s="88"/>
      <c r="N207" s="39"/>
      <c r="AA207" s="39"/>
    </row>
    <row r="208">
      <c r="K208" s="88"/>
      <c r="L208" s="88"/>
      <c r="M208" s="88"/>
      <c r="N208" s="39"/>
      <c r="AA208" s="39"/>
    </row>
    <row r="209">
      <c r="K209" s="88"/>
      <c r="L209" s="88"/>
      <c r="M209" s="88"/>
      <c r="N209" s="39"/>
      <c r="AA209" s="39"/>
    </row>
    <row r="210">
      <c r="K210" s="88"/>
      <c r="L210" s="88"/>
      <c r="M210" s="88"/>
      <c r="N210" s="39"/>
      <c r="AA210" s="39"/>
    </row>
    <row r="211">
      <c r="K211" s="88"/>
      <c r="L211" s="88"/>
      <c r="M211" s="88"/>
      <c r="N211" s="39"/>
      <c r="AA211" s="39"/>
    </row>
    <row r="212">
      <c r="K212" s="88"/>
      <c r="L212" s="88"/>
      <c r="M212" s="88"/>
      <c r="N212" s="39"/>
      <c r="AA212" s="39"/>
    </row>
    <row r="213">
      <c r="K213" s="88"/>
      <c r="L213" s="88"/>
      <c r="M213" s="88"/>
      <c r="N213" s="39"/>
      <c r="AA213" s="39"/>
    </row>
    <row r="214">
      <c r="K214" s="88"/>
      <c r="L214" s="88"/>
      <c r="M214" s="88"/>
      <c r="N214" s="39"/>
      <c r="AA214" s="39"/>
    </row>
    <row r="215">
      <c r="K215" s="88"/>
      <c r="L215" s="88"/>
      <c r="M215" s="88"/>
      <c r="N215" s="39"/>
      <c r="AA215" s="39"/>
    </row>
    <row r="216">
      <c r="K216" s="88"/>
      <c r="L216" s="88"/>
      <c r="M216" s="88"/>
      <c r="N216" s="39"/>
      <c r="AA216" s="39"/>
    </row>
    <row r="217">
      <c r="K217" s="88"/>
      <c r="L217" s="88"/>
      <c r="M217" s="88"/>
      <c r="N217" s="39"/>
      <c r="AA217" s="39"/>
    </row>
    <row r="218">
      <c r="K218" s="88"/>
      <c r="L218" s="88"/>
      <c r="M218" s="88"/>
      <c r="N218" s="39"/>
      <c r="AA218" s="39"/>
    </row>
    <row r="219">
      <c r="K219" s="88"/>
      <c r="L219" s="88"/>
      <c r="M219" s="88"/>
      <c r="N219" s="39"/>
      <c r="AA219" s="39"/>
    </row>
    <row r="220">
      <c r="K220" s="88"/>
      <c r="L220" s="88"/>
      <c r="M220" s="88"/>
      <c r="N220" s="39"/>
      <c r="AA220" s="39"/>
    </row>
    <row r="221">
      <c r="K221" s="88"/>
      <c r="L221" s="88"/>
      <c r="M221" s="88"/>
      <c r="N221" s="39"/>
      <c r="AA221" s="39"/>
    </row>
    <row r="222">
      <c r="K222" s="88"/>
      <c r="L222" s="88"/>
      <c r="M222" s="88"/>
      <c r="N222" s="39"/>
      <c r="AA222" s="39"/>
    </row>
    <row r="223">
      <c r="K223" s="88"/>
      <c r="L223" s="88"/>
      <c r="M223" s="88"/>
      <c r="N223" s="39"/>
      <c r="AA223" s="39"/>
    </row>
    <row r="224">
      <c r="K224" s="88"/>
      <c r="L224" s="88"/>
      <c r="M224" s="88"/>
      <c r="N224" s="39"/>
      <c r="AA224" s="39"/>
    </row>
    <row r="225">
      <c r="K225" s="88"/>
      <c r="L225" s="88"/>
      <c r="M225" s="88"/>
      <c r="N225" s="39"/>
      <c r="AA225" s="39"/>
    </row>
    <row r="226">
      <c r="K226" s="88"/>
      <c r="L226" s="88"/>
      <c r="M226" s="88"/>
      <c r="N226" s="39"/>
      <c r="AA226" s="39"/>
    </row>
    <row r="227">
      <c r="K227" s="88"/>
      <c r="L227" s="88"/>
      <c r="M227" s="88"/>
      <c r="N227" s="39"/>
      <c r="AA227" s="39"/>
    </row>
    <row r="228">
      <c r="K228" s="88"/>
      <c r="L228" s="88"/>
      <c r="M228" s="88"/>
      <c r="N228" s="39"/>
      <c r="AA228" s="39"/>
    </row>
    <row r="229">
      <c r="K229" s="88"/>
      <c r="L229" s="88"/>
      <c r="M229" s="88"/>
      <c r="N229" s="39"/>
      <c r="AA229" s="39"/>
    </row>
    <row r="230">
      <c r="K230" s="88"/>
      <c r="L230" s="88"/>
      <c r="M230" s="88"/>
      <c r="N230" s="39"/>
      <c r="AA230" s="39"/>
    </row>
    <row r="231">
      <c r="K231" s="88"/>
      <c r="L231" s="88"/>
      <c r="M231" s="88"/>
      <c r="N231" s="39"/>
      <c r="AA231" s="39"/>
    </row>
    <row r="232">
      <c r="K232" s="88"/>
      <c r="L232" s="88"/>
      <c r="M232" s="88"/>
      <c r="N232" s="39"/>
      <c r="AA232" s="39"/>
    </row>
    <row r="233">
      <c r="K233" s="88"/>
      <c r="L233" s="88"/>
      <c r="M233" s="88"/>
      <c r="N233" s="39"/>
      <c r="AA233" s="39"/>
    </row>
    <row r="234">
      <c r="K234" s="88"/>
      <c r="L234" s="88"/>
      <c r="M234" s="88"/>
      <c r="N234" s="39"/>
      <c r="AA234" s="39"/>
    </row>
    <row r="235">
      <c r="K235" s="88"/>
      <c r="L235" s="88"/>
      <c r="M235" s="88"/>
      <c r="N235" s="39"/>
      <c r="AA235" s="39"/>
    </row>
    <row r="236">
      <c r="K236" s="88"/>
      <c r="L236" s="88"/>
      <c r="M236" s="88"/>
      <c r="N236" s="39"/>
      <c r="AA236" s="39"/>
    </row>
    <row r="237">
      <c r="K237" s="88"/>
      <c r="L237" s="88"/>
      <c r="M237" s="88"/>
      <c r="N237" s="39"/>
      <c r="AA237" s="39"/>
    </row>
    <row r="238">
      <c r="K238" s="88"/>
      <c r="L238" s="88"/>
      <c r="M238" s="88"/>
      <c r="N238" s="39"/>
      <c r="AA238" s="39"/>
    </row>
    <row r="239">
      <c r="K239" s="88"/>
      <c r="L239" s="88"/>
      <c r="M239" s="88"/>
      <c r="N239" s="39"/>
      <c r="AA239" s="39"/>
    </row>
    <row r="240">
      <c r="K240" s="88"/>
      <c r="L240" s="88"/>
      <c r="M240" s="88"/>
      <c r="N240" s="39"/>
      <c r="AA240" s="39"/>
    </row>
    <row r="241">
      <c r="K241" s="88"/>
      <c r="L241" s="88"/>
      <c r="M241" s="88"/>
      <c r="N241" s="39"/>
      <c r="AA241" s="39"/>
    </row>
    <row r="242">
      <c r="K242" s="88"/>
      <c r="L242" s="88"/>
      <c r="M242" s="88"/>
      <c r="N242" s="39"/>
      <c r="AA242" s="39"/>
    </row>
    <row r="243">
      <c r="K243" s="88"/>
      <c r="L243" s="88"/>
      <c r="M243" s="88"/>
      <c r="N243" s="39"/>
      <c r="AA243" s="39"/>
    </row>
    <row r="244">
      <c r="K244" s="88"/>
      <c r="L244" s="88"/>
      <c r="M244" s="88"/>
      <c r="N244" s="39"/>
      <c r="AA244" s="39"/>
    </row>
    <row r="245">
      <c r="K245" s="88"/>
      <c r="L245" s="88"/>
      <c r="M245" s="88"/>
      <c r="N245" s="39"/>
      <c r="AA245" s="39"/>
    </row>
    <row r="246">
      <c r="K246" s="88"/>
      <c r="L246" s="88"/>
      <c r="M246" s="88"/>
      <c r="N246" s="39"/>
      <c r="AA246" s="39"/>
    </row>
    <row r="247">
      <c r="K247" s="88"/>
      <c r="L247" s="88"/>
      <c r="M247" s="88"/>
      <c r="N247" s="39"/>
      <c r="AA247" s="39"/>
    </row>
    <row r="248">
      <c r="K248" s="88"/>
      <c r="L248" s="88"/>
      <c r="M248" s="88"/>
      <c r="N248" s="39"/>
      <c r="AA248" s="39"/>
    </row>
    <row r="249">
      <c r="K249" s="88"/>
      <c r="L249" s="88"/>
      <c r="M249" s="88"/>
      <c r="N249" s="39"/>
      <c r="AA249" s="39"/>
    </row>
    <row r="250">
      <c r="K250" s="88"/>
      <c r="L250" s="88"/>
      <c r="M250" s="88"/>
      <c r="N250" s="39"/>
      <c r="AA250" s="39"/>
    </row>
    <row r="251">
      <c r="K251" s="88"/>
      <c r="L251" s="88"/>
      <c r="M251" s="88"/>
      <c r="N251" s="39"/>
      <c r="AA251" s="39"/>
    </row>
    <row r="252">
      <c r="K252" s="88"/>
      <c r="L252" s="88"/>
      <c r="M252" s="88"/>
      <c r="N252" s="39"/>
      <c r="AA252" s="39"/>
    </row>
    <row r="253">
      <c r="K253" s="88"/>
      <c r="L253" s="88"/>
      <c r="M253" s="88"/>
      <c r="N253" s="39"/>
      <c r="AA253" s="39"/>
    </row>
    <row r="254">
      <c r="K254" s="88"/>
      <c r="L254" s="88"/>
      <c r="M254" s="88"/>
      <c r="N254" s="39"/>
      <c r="AA254" s="39"/>
    </row>
    <row r="255">
      <c r="K255" s="88"/>
      <c r="L255" s="88"/>
      <c r="M255" s="88"/>
      <c r="N255" s="39"/>
      <c r="AA255" s="39"/>
    </row>
    <row r="256">
      <c r="K256" s="88"/>
      <c r="L256" s="88"/>
      <c r="M256" s="88"/>
      <c r="N256" s="39"/>
      <c r="AA256" s="39"/>
    </row>
    <row r="257">
      <c r="K257" s="88"/>
      <c r="L257" s="88"/>
      <c r="M257" s="88"/>
      <c r="N257" s="39"/>
      <c r="AA257" s="39"/>
    </row>
    <row r="258">
      <c r="K258" s="88"/>
      <c r="L258" s="88"/>
      <c r="M258" s="88"/>
      <c r="N258" s="39"/>
      <c r="AA258" s="39"/>
    </row>
    <row r="259">
      <c r="K259" s="88"/>
      <c r="L259" s="88"/>
      <c r="M259" s="88"/>
      <c r="N259" s="39"/>
      <c r="AA259" s="39"/>
    </row>
    <row r="260">
      <c r="K260" s="88"/>
      <c r="L260" s="88"/>
      <c r="M260" s="88"/>
      <c r="N260" s="39"/>
      <c r="AA260" s="39"/>
    </row>
    <row r="261">
      <c r="K261" s="88"/>
      <c r="L261" s="88"/>
      <c r="M261" s="88"/>
      <c r="N261" s="39"/>
      <c r="AA261" s="39"/>
    </row>
    <row r="262">
      <c r="K262" s="88"/>
      <c r="L262" s="88"/>
      <c r="M262" s="88"/>
      <c r="N262" s="39"/>
      <c r="AA262" s="39"/>
    </row>
    <row r="263">
      <c r="K263" s="88"/>
      <c r="L263" s="88"/>
      <c r="M263" s="88"/>
      <c r="N263" s="39"/>
      <c r="AA263" s="39"/>
    </row>
    <row r="264">
      <c r="K264" s="88"/>
      <c r="L264" s="88"/>
      <c r="M264" s="88"/>
      <c r="N264" s="39"/>
      <c r="AA264" s="39"/>
    </row>
    <row r="265">
      <c r="K265" s="88"/>
      <c r="L265" s="88"/>
      <c r="M265" s="88"/>
      <c r="N265" s="39"/>
      <c r="AA265" s="39"/>
    </row>
    <row r="266">
      <c r="K266" s="88"/>
      <c r="L266" s="88"/>
      <c r="M266" s="88"/>
      <c r="N266" s="39"/>
      <c r="AA266" s="39"/>
    </row>
    <row r="267">
      <c r="K267" s="88"/>
      <c r="L267" s="88"/>
      <c r="M267" s="88"/>
      <c r="N267" s="39"/>
      <c r="AA267" s="39"/>
    </row>
    <row r="268">
      <c r="K268" s="88"/>
      <c r="L268" s="88"/>
      <c r="M268" s="88"/>
      <c r="N268" s="39"/>
      <c r="AA268" s="39"/>
    </row>
    <row r="269">
      <c r="K269" s="88"/>
      <c r="L269" s="88"/>
      <c r="M269" s="88"/>
      <c r="N269" s="39"/>
      <c r="AA269" s="39"/>
    </row>
    <row r="270">
      <c r="K270" s="88"/>
      <c r="L270" s="88"/>
      <c r="M270" s="88"/>
      <c r="N270" s="39"/>
      <c r="AA270" s="39"/>
    </row>
    <row r="271">
      <c r="K271" s="88"/>
      <c r="L271" s="88"/>
      <c r="M271" s="88"/>
      <c r="N271" s="39"/>
      <c r="AA271" s="39"/>
    </row>
    <row r="272">
      <c r="K272" s="88"/>
      <c r="L272" s="88"/>
      <c r="M272" s="88"/>
      <c r="N272" s="39"/>
      <c r="AA272" s="39"/>
    </row>
    <row r="273">
      <c r="K273" s="88"/>
      <c r="L273" s="88"/>
      <c r="M273" s="88"/>
      <c r="N273" s="39"/>
      <c r="AA273" s="39"/>
    </row>
    <row r="274">
      <c r="K274" s="88"/>
      <c r="L274" s="88"/>
      <c r="M274" s="88"/>
      <c r="N274" s="39"/>
      <c r="AA274" s="39"/>
    </row>
    <row r="275">
      <c r="K275" s="88"/>
      <c r="L275" s="88"/>
      <c r="M275" s="88"/>
      <c r="N275" s="39"/>
      <c r="AA275" s="39"/>
    </row>
    <row r="276">
      <c r="K276" s="88"/>
      <c r="L276" s="88"/>
      <c r="M276" s="88"/>
      <c r="N276" s="39"/>
      <c r="AA276" s="39"/>
    </row>
    <row r="277">
      <c r="K277" s="88"/>
      <c r="L277" s="88"/>
      <c r="M277" s="88"/>
      <c r="N277" s="39"/>
      <c r="AA277" s="39"/>
    </row>
    <row r="278">
      <c r="K278" s="88"/>
      <c r="L278" s="88"/>
      <c r="M278" s="88"/>
      <c r="N278" s="39"/>
      <c r="AA278" s="39"/>
    </row>
    <row r="279">
      <c r="K279" s="88"/>
      <c r="L279" s="88"/>
      <c r="M279" s="88"/>
      <c r="N279" s="39"/>
      <c r="AA279" s="39"/>
    </row>
    <row r="280">
      <c r="K280" s="88"/>
      <c r="L280" s="88"/>
      <c r="M280" s="88"/>
      <c r="N280" s="39"/>
      <c r="AA280" s="39"/>
    </row>
    <row r="281">
      <c r="K281" s="88"/>
      <c r="L281" s="88"/>
      <c r="M281" s="88"/>
      <c r="N281" s="39"/>
      <c r="AA281" s="39"/>
    </row>
    <row r="282">
      <c r="K282" s="88"/>
      <c r="L282" s="88"/>
      <c r="M282" s="88"/>
      <c r="N282" s="39"/>
      <c r="AA282" s="39"/>
    </row>
    <row r="283">
      <c r="K283" s="88"/>
      <c r="L283" s="88"/>
      <c r="M283" s="88"/>
      <c r="N283" s="39"/>
      <c r="AA283" s="39"/>
    </row>
    <row r="284">
      <c r="K284" s="88"/>
      <c r="L284" s="88"/>
      <c r="M284" s="88"/>
      <c r="N284" s="39"/>
      <c r="AA284" s="39"/>
    </row>
    <row r="285">
      <c r="K285" s="88"/>
      <c r="L285" s="88"/>
      <c r="M285" s="88"/>
      <c r="N285" s="39"/>
      <c r="AA285" s="39"/>
    </row>
    <row r="286">
      <c r="K286" s="88"/>
      <c r="L286" s="88"/>
      <c r="M286" s="88"/>
      <c r="N286" s="39"/>
      <c r="AA286" s="39"/>
    </row>
    <row r="287">
      <c r="K287" s="88"/>
      <c r="L287" s="88"/>
      <c r="M287" s="88"/>
      <c r="N287" s="39"/>
      <c r="AA287" s="39"/>
    </row>
    <row r="288">
      <c r="K288" s="88"/>
      <c r="L288" s="88"/>
      <c r="M288" s="88"/>
      <c r="N288" s="39"/>
      <c r="AA288" s="39"/>
    </row>
    <row r="289">
      <c r="K289" s="88"/>
      <c r="L289" s="88"/>
      <c r="M289" s="88"/>
      <c r="N289" s="39"/>
      <c r="AA289" s="39"/>
    </row>
    <row r="290">
      <c r="K290" s="88"/>
      <c r="L290" s="88"/>
      <c r="M290" s="88"/>
      <c r="N290" s="39"/>
      <c r="AA290" s="39"/>
    </row>
    <row r="291">
      <c r="K291" s="88"/>
      <c r="L291" s="88"/>
      <c r="M291" s="88"/>
      <c r="N291" s="39"/>
      <c r="AA291" s="39"/>
    </row>
    <row r="292">
      <c r="K292" s="88"/>
      <c r="L292" s="88"/>
      <c r="M292" s="88"/>
      <c r="N292" s="39"/>
      <c r="AA292" s="39"/>
    </row>
    <row r="293">
      <c r="K293" s="88"/>
      <c r="L293" s="88"/>
      <c r="M293" s="88"/>
      <c r="N293" s="39"/>
      <c r="AA293" s="39"/>
    </row>
    <row r="294">
      <c r="K294" s="88"/>
      <c r="L294" s="88"/>
      <c r="M294" s="88"/>
      <c r="N294" s="39"/>
      <c r="AA294" s="39"/>
    </row>
    <row r="295">
      <c r="K295" s="88"/>
      <c r="L295" s="88"/>
      <c r="M295" s="88"/>
      <c r="N295" s="39"/>
      <c r="AA295" s="39"/>
    </row>
    <row r="296">
      <c r="K296" s="88"/>
      <c r="L296" s="88"/>
      <c r="M296" s="88"/>
      <c r="N296" s="39"/>
      <c r="AA296" s="39"/>
    </row>
    <row r="297">
      <c r="K297" s="88"/>
      <c r="L297" s="88"/>
      <c r="M297" s="88"/>
      <c r="N297" s="39"/>
      <c r="AA297" s="39"/>
    </row>
    <row r="298">
      <c r="K298" s="88"/>
      <c r="L298" s="88"/>
      <c r="M298" s="88"/>
      <c r="N298" s="39"/>
      <c r="AA298" s="39"/>
    </row>
    <row r="299">
      <c r="K299" s="88"/>
      <c r="L299" s="88"/>
      <c r="M299" s="88"/>
      <c r="N299" s="39"/>
      <c r="AA299" s="39"/>
    </row>
    <row r="300">
      <c r="K300" s="88"/>
      <c r="L300" s="88"/>
      <c r="M300" s="88"/>
      <c r="N300" s="39"/>
      <c r="AA300" s="39"/>
    </row>
    <row r="301">
      <c r="K301" s="88"/>
      <c r="L301" s="88"/>
      <c r="M301" s="88"/>
      <c r="N301" s="39"/>
      <c r="AA301" s="39"/>
    </row>
    <row r="302">
      <c r="K302" s="88"/>
      <c r="L302" s="88"/>
      <c r="M302" s="88"/>
      <c r="N302" s="39"/>
      <c r="AA302" s="39"/>
    </row>
    <row r="303">
      <c r="K303" s="88"/>
      <c r="L303" s="88"/>
      <c r="M303" s="88"/>
      <c r="N303" s="39"/>
      <c r="AA303" s="39"/>
    </row>
    <row r="304">
      <c r="K304" s="88"/>
      <c r="L304" s="88"/>
      <c r="M304" s="88"/>
      <c r="N304" s="39"/>
      <c r="AA304" s="39"/>
    </row>
    <row r="305">
      <c r="K305" s="88"/>
      <c r="L305" s="88"/>
      <c r="M305" s="88"/>
      <c r="N305" s="39"/>
      <c r="AA305" s="39"/>
    </row>
    <row r="306">
      <c r="K306" s="88"/>
      <c r="L306" s="88"/>
      <c r="M306" s="88"/>
      <c r="N306" s="39"/>
      <c r="AA306" s="39"/>
    </row>
    <row r="307">
      <c r="K307" s="88"/>
      <c r="L307" s="88"/>
      <c r="M307" s="88"/>
      <c r="N307" s="39"/>
      <c r="AA307" s="39"/>
    </row>
    <row r="308">
      <c r="K308" s="88"/>
      <c r="L308" s="88"/>
      <c r="M308" s="88"/>
      <c r="N308" s="39"/>
      <c r="AA308" s="39"/>
    </row>
    <row r="309">
      <c r="K309" s="88"/>
      <c r="L309" s="88"/>
      <c r="M309" s="88"/>
      <c r="N309" s="39"/>
      <c r="AA309" s="39"/>
    </row>
    <row r="310">
      <c r="K310" s="88"/>
      <c r="L310" s="88"/>
      <c r="M310" s="88"/>
      <c r="N310" s="39"/>
      <c r="AA310" s="39"/>
    </row>
    <row r="311">
      <c r="K311" s="88"/>
      <c r="L311" s="88"/>
      <c r="M311" s="88"/>
      <c r="N311" s="39"/>
      <c r="AA311" s="39"/>
    </row>
    <row r="312">
      <c r="K312" s="88"/>
      <c r="L312" s="88"/>
      <c r="M312" s="88"/>
      <c r="N312" s="39"/>
      <c r="AA312" s="39"/>
    </row>
    <row r="313">
      <c r="K313" s="88"/>
      <c r="L313" s="88"/>
      <c r="M313" s="88"/>
      <c r="N313" s="39"/>
      <c r="AA313" s="39"/>
    </row>
    <row r="314">
      <c r="K314" s="88"/>
      <c r="L314" s="88"/>
      <c r="M314" s="88"/>
      <c r="N314" s="39"/>
      <c r="AA314" s="39"/>
    </row>
    <row r="315">
      <c r="K315" s="88"/>
      <c r="L315" s="88"/>
      <c r="M315" s="88"/>
      <c r="N315" s="39"/>
      <c r="AA315" s="39"/>
    </row>
    <row r="316">
      <c r="K316" s="88"/>
      <c r="L316" s="88"/>
      <c r="M316" s="88"/>
      <c r="N316" s="39"/>
      <c r="AA316" s="39"/>
    </row>
    <row r="317">
      <c r="K317" s="88"/>
      <c r="L317" s="88"/>
      <c r="M317" s="88"/>
      <c r="N317" s="39"/>
      <c r="AA317" s="39"/>
    </row>
    <row r="318">
      <c r="K318" s="88"/>
      <c r="L318" s="88"/>
      <c r="M318" s="88"/>
      <c r="N318" s="39"/>
      <c r="AA318" s="39"/>
    </row>
    <row r="319">
      <c r="K319" s="88"/>
      <c r="L319" s="88"/>
      <c r="M319" s="88"/>
      <c r="N319" s="39"/>
      <c r="AA319" s="39"/>
    </row>
    <row r="320">
      <c r="K320" s="88"/>
      <c r="L320" s="88"/>
      <c r="M320" s="88"/>
      <c r="N320" s="39"/>
      <c r="AA320" s="39"/>
    </row>
    <row r="321">
      <c r="K321" s="88"/>
      <c r="L321" s="88"/>
      <c r="M321" s="88"/>
      <c r="N321" s="39"/>
      <c r="AA321" s="39"/>
    </row>
    <row r="322">
      <c r="K322" s="88"/>
      <c r="L322" s="88"/>
      <c r="M322" s="88"/>
      <c r="N322" s="39"/>
      <c r="AA322" s="39"/>
    </row>
    <row r="323">
      <c r="K323" s="88"/>
      <c r="L323" s="88"/>
      <c r="M323" s="88"/>
      <c r="N323" s="39"/>
      <c r="AA323" s="39"/>
    </row>
    <row r="324">
      <c r="K324" s="88"/>
      <c r="L324" s="88"/>
      <c r="M324" s="88"/>
      <c r="N324" s="39"/>
      <c r="AA324" s="39"/>
    </row>
    <row r="325">
      <c r="K325" s="88"/>
      <c r="L325" s="88"/>
      <c r="M325" s="88"/>
      <c r="N325" s="39"/>
      <c r="AA325" s="39"/>
    </row>
    <row r="326">
      <c r="K326" s="88"/>
      <c r="L326" s="88"/>
      <c r="M326" s="88"/>
      <c r="N326" s="39"/>
      <c r="AA326" s="39"/>
    </row>
    <row r="327">
      <c r="K327" s="88"/>
      <c r="L327" s="88"/>
      <c r="M327" s="88"/>
      <c r="N327" s="39"/>
      <c r="AA327" s="39"/>
    </row>
    <row r="328">
      <c r="K328" s="88"/>
      <c r="L328" s="88"/>
      <c r="M328" s="88"/>
      <c r="N328" s="39"/>
      <c r="AA328" s="39"/>
    </row>
    <row r="329">
      <c r="K329" s="88"/>
      <c r="L329" s="88"/>
      <c r="M329" s="88"/>
      <c r="N329" s="39"/>
      <c r="AA329" s="39"/>
    </row>
    <row r="330">
      <c r="K330" s="88"/>
      <c r="L330" s="88"/>
      <c r="M330" s="88"/>
      <c r="N330" s="39"/>
      <c r="AA330" s="39"/>
    </row>
    <row r="331">
      <c r="K331" s="88"/>
      <c r="L331" s="88"/>
      <c r="M331" s="88"/>
      <c r="N331" s="39"/>
      <c r="AA331" s="39"/>
    </row>
    <row r="332">
      <c r="K332" s="88"/>
      <c r="L332" s="88"/>
      <c r="M332" s="88"/>
      <c r="N332" s="39"/>
      <c r="AA332" s="39"/>
    </row>
    <row r="333">
      <c r="K333" s="88"/>
      <c r="L333" s="88"/>
      <c r="M333" s="88"/>
      <c r="N333" s="39"/>
      <c r="AA333" s="39"/>
    </row>
    <row r="334">
      <c r="K334" s="88"/>
      <c r="L334" s="88"/>
      <c r="M334" s="88"/>
      <c r="N334" s="39"/>
      <c r="AA334" s="39"/>
    </row>
    <row r="335">
      <c r="K335" s="88"/>
      <c r="L335" s="88"/>
      <c r="M335" s="88"/>
      <c r="N335" s="39"/>
      <c r="AA335" s="39"/>
    </row>
    <row r="336">
      <c r="K336" s="88"/>
      <c r="L336" s="88"/>
      <c r="M336" s="88"/>
      <c r="N336" s="39"/>
      <c r="AA336" s="39"/>
    </row>
    <row r="337">
      <c r="K337" s="88"/>
      <c r="L337" s="88"/>
      <c r="M337" s="88"/>
      <c r="N337" s="39"/>
      <c r="AA337" s="39"/>
    </row>
    <row r="338">
      <c r="K338" s="88"/>
      <c r="L338" s="88"/>
      <c r="M338" s="88"/>
      <c r="N338" s="39"/>
      <c r="AA338" s="39"/>
    </row>
    <row r="339">
      <c r="K339" s="88"/>
      <c r="L339" s="88"/>
      <c r="M339" s="88"/>
      <c r="N339" s="39"/>
      <c r="AA339" s="39"/>
    </row>
    <row r="340">
      <c r="K340" s="88"/>
      <c r="L340" s="88"/>
      <c r="M340" s="88"/>
      <c r="N340" s="39"/>
      <c r="AA340" s="39"/>
    </row>
    <row r="341">
      <c r="K341" s="88"/>
      <c r="L341" s="88"/>
      <c r="M341" s="88"/>
      <c r="N341" s="39"/>
      <c r="AA341" s="39"/>
    </row>
    <row r="342">
      <c r="K342" s="88"/>
      <c r="L342" s="88"/>
      <c r="M342" s="88"/>
      <c r="N342" s="39"/>
      <c r="AA342" s="39"/>
    </row>
    <row r="343">
      <c r="K343" s="88"/>
      <c r="L343" s="88"/>
      <c r="M343" s="88"/>
      <c r="N343" s="39"/>
      <c r="AA343" s="39"/>
    </row>
    <row r="344">
      <c r="K344" s="88"/>
      <c r="L344" s="88"/>
      <c r="M344" s="88"/>
      <c r="N344" s="39"/>
      <c r="AA344" s="39"/>
    </row>
    <row r="345">
      <c r="K345" s="88"/>
      <c r="L345" s="88"/>
      <c r="M345" s="88"/>
      <c r="N345" s="39"/>
      <c r="AA345" s="39"/>
    </row>
    <row r="346">
      <c r="K346" s="88"/>
      <c r="L346" s="88"/>
      <c r="M346" s="88"/>
      <c r="N346" s="39"/>
      <c r="AA346" s="39"/>
    </row>
    <row r="347">
      <c r="K347" s="88"/>
      <c r="L347" s="88"/>
      <c r="M347" s="88"/>
      <c r="N347" s="39"/>
      <c r="AA347" s="39"/>
    </row>
    <row r="348">
      <c r="K348" s="88"/>
      <c r="L348" s="88"/>
      <c r="M348" s="88"/>
      <c r="N348" s="39"/>
      <c r="AA348" s="39"/>
    </row>
    <row r="349">
      <c r="K349" s="88"/>
      <c r="L349" s="88"/>
      <c r="M349" s="88"/>
      <c r="N349" s="39"/>
      <c r="AA349" s="39"/>
    </row>
    <row r="350">
      <c r="K350" s="88"/>
      <c r="L350" s="88"/>
      <c r="M350" s="88"/>
      <c r="N350" s="39"/>
      <c r="AA350" s="39"/>
    </row>
    <row r="351">
      <c r="K351" s="88"/>
      <c r="L351" s="88"/>
      <c r="M351" s="88"/>
      <c r="N351" s="39"/>
      <c r="AA351" s="39"/>
    </row>
    <row r="352">
      <c r="K352" s="88"/>
      <c r="L352" s="88"/>
      <c r="M352" s="88"/>
      <c r="N352" s="39"/>
      <c r="AA352" s="39"/>
    </row>
    <row r="353">
      <c r="K353" s="88"/>
      <c r="L353" s="88"/>
      <c r="M353" s="88"/>
      <c r="N353" s="39"/>
      <c r="AA353" s="39"/>
    </row>
    <row r="354">
      <c r="K354" s="88"/>
      <c r="L354" s="88"/>
      <c r="M354" s="88"/>
      <c r="N354" s="39"/>
      <c r="AA354" s="39"/>
    </row>
    <row r="355">
      <c r="K355" s="88"/>
      <c r="L355" s="88"/>
      <c r="M355" s="88"/>
      <c r="N355" s="39"/>
      <c r="AA355" s="39"/>
    </row>
    <row r="356">
      <c r="K356" s="88"/>
      <c r="L356" s="88"/>
      <c r="M356" s="88"/>
      <c r="N356" s="39"/>
      <c r="AA356" s="39"/>
    </row>
    <row r="357">
      <c r="K357" s="88"/>
      <c r="L357" s="88"/>
      <c r="M357" s="88"/>
      <c r="N357" s="39"/>
      <c r="AA357" s="39"/>
    </row>
    <row r="358">
      <c r="K358" s="88"/>
      <c r="L358" s="88"/>
      <c r="M358" s="88"/>
      <c r="N358" s="39"/>
      <c r="AA358" s="39"/>
    </row>
    <row r="359">
      <c r="K359" s="88"/>
      <c r="L359" s="88"/>
      <c r="M359" s="88"/>
      <c r="N359" s="39"/>
      <c r="AA359" s="39"/>
    </row>
    <row r="360">
      <c r="K360" s="88"/>
      <c r="L360" s="88"/>
      <c r="M360" s="88"/>
      <c r="N360" s="39"/>
      <c r="AA360" s="39"/>
    </row>
    <row r="361">
      <c r="K361" s="88"/>
      <c r="L361" s="88"/>
      <c r="M361" s="88"/>
      <c r="N361" s="39"/>
      <c r="AA361" s="39"/>
    </row>
    <row r="362">
      <c r="K362" s="88"/>
      <c r="L362" s="88"/>
      <c r="M362" s="88"/>
      <c r="N362" s="39"/>
      <c r="AA362" s="39"/>
    </row>
    <row r="363">
      <c r="K363" s="88"/>
      <c r="L363" s="88"/>
      <c r="M363" s="88"/>
      <c r="N363" s="39"/>
      <c r="AA363" s="39"/>
    </row>
    <row r="364">
      <c r="K364" s="88"/>
      <c r="L364" s="88"/>
      <c r="M364" s="88"/>
      <c r="N364" s="39"/>
      <c r="AA364" s="39"/>
    </row>
    <row r="365">
      <c r="K365" s="88"/>
      <c r="L365" s="88"/>
      <c r="M365" s="88"/>
      <c r="N365" s="39"/>
      <c r="AA365" s="39"/>
    </row>
    <row r="366">
      <c r="K366" s="88"/>
      <c r="L366" s="88"/>
      <c r="M366" s="88"/>
      <c r="N366" s="39"/>
      <c r="AA366" s="39"/>
    </row>
    <row r="367">
      <c r="K367" s="88"/>
      <c r="L367" s="88"/>
      <c r="M367" s="88"/>
      <c r="N367" s="39"/>
      <c r="AA367" s="39"/>
    </row>
    <row r="368">
      <c r="K368" s="88"/>
      <c r="L368" s="88"/>
      <c r="M368" s="88"/>
      <c r="N368" s="39"/>
      <c r="AA368" s="39"/>
    </row>
    <row r="369">
      <c r="K369" s="88"/>
      <c r="L369" s="88"/>
      <c r="M369" s="88"/>
      <c r="N369" s="39"/>
      <c r="AA369" s="39"/>
    </row>
    <row r="370">
      <c r="K370" s="88"/>
      <c r="L370" s="88"/>
      <c r="M370" s="88"/>
      <c r="N370" s="39"/>
      <c r="AA370" s="39"/>
    </row>
    <row r="371">
      <c r="K371" s="88"/>
      <c r="L371" s="88"/>
      <c r="M371" s="88"/>
      <c r="N371" s="39"/>
      <c r="AA371" s="39"/>
    </row>
    <row r="372">
      <c r="K372" s="88"/>
      <c r="L372" s="88"/>
      <c r="M372" s="88"/>
      <c r="N372" s="39"/>
      <c r="AA372" s="39"/>
    </row>
    <row r="373">
      <c r="K373" s="88"/>
      <c r="L373" s="88"/>
      <c r="M373" s="88"/>
      <c r="N373" s="39"/>
      <c r="AA373" s="39"/>
    </row>
    <row r="374">
      <c r="K374" s="88"/>
      <c r="L374" s="88"/>
      <c r="M374" s="88"/>
      <c r="N374" s="39"/>
      <c r="AA374" s="39"/>
    </row>
    <row r="375">
      <c r="K375" s="88"/>
      <c r="L375" s="88"/>
      <c r="M375" s="88"/>
      <c r="N375" s="39"/>
      <c r="AA375" s="39"/>
    </row>
    <row r="376">
      <c r="K376" s="88"/>
      <c r="L376" s="88"/>
      <c r="M376" s="88"/>
      <c r="N376" s="39"/>
      <c r="AA376" s="39"/>
    </row>
    <row r="377">
      <c r="K377" s="88"/>
      <c r="L377" s="88"/>
      <c r="M377" s="88"/>
      <c r="N377" s="39"/>
      <c r="AA377" s="39"/>
    </row>
    <row r="378">
      <c r="K378" s="88"/>
      <c r="L378" s="88"/>
      <c r="M378" s="88"/>
      <c r="N378" s="39"/>
      <c r="AA378" s="39"/>
    </row>
    <row r="379">
      <c r="K379" s="88"/>
      <c r="L379" s="88"/>
      <c r="M379" s="88"/>
      <c r="N379" s="39"/>
      <c r="AA379" s="39"/>
    </row>
    <row r="380">
      <c r="K380" s="88"/>
      <c r="L380" s="88"/>
      <c r="M380" s="88"/>
      <c r="N380" s="39"/>
      <c r="AA380" s="39"/>
    </row>
    <row r="381">
      <c r="K381" s="88"/>
      <c r="L381" s="88"/>
      <c r="M381" s="88"/>
      <c r="N381" s="39"/>
      <c r="AA381" s="39"/>
    </row>
    <row r="382">
      <c r="K382" s="88"/>
      <c r="L382" s="88"/>
      <c r="M382" s="88"/>
      <c r="N382" s="39"/>
      <c r="AA382" s="39"/>
    </row>
    <row r="383">
      <c r="K383" s="88"/>
      <c r="L383" s="88"/>
      <c r="M383" s="88"/>
      <c r="N383" s="39"/>
      <c r="AA383" s="39"/>
    </row>
    <row r="384">
      <c r="K384" s="88"/>
      <c r="L384" s="88"/>
      <c r="M384" s="88"/>
      <c r="N384" s="39"/>
      <c r="AA384" s="39"/>
    </row>
    <row r="385">
      <c r="K385" s="88"/>
      <c r="L385" s="88"/>
      <c r="M385" s="88"/>
      <c r="N385" s="39"/>
      <c r="AA385" s="39"/>
    </row>
    <row r="386">
      <c r="K386" s="88"/>
      <c r="L386" s="88"/>
      <c r="M386" s="88"/>
      <c r="N386" s="39"/>
      <c r="AA386" s="39"/>
    </row>
    <row r="387">
      <c r="K387" s="88"/>
      <c r="L387" s="88"/>
      <c r="M387" s="88"/>
      <c r="N387" s="39"/>
      <c r="AA387" s="39"/>
    </row>
    <row r="388">
      <c r="K388" s="88"/>
      <c r="L388" s="88"/>
      <c r="M388" s="88"/>
      <c r="N388" s="39"/>
      <c r="AA388" s="39"/>
    </row>
    <row r="389">
      <c r="K389" s="88"/>
      <c r="L389" s="88"/>
      <c r="M389" s="88"/>
      <c r="N389" s="39"/>
      <c r="AA389" s="39"/>
    </row>
    <row r="390">
      <c r="K390" s="88"/>
      <c r="L390" s="88"/>
      <c r="M390" s="88"/>
      <c r="N390" s="39"/>
      <c r="AA390" s="39"/>
    </row>
    <row r="391">
      <c r="K391" s="88"/>
      <c r="L391" s="88"/>
      <c r="M391" s="88"/>
      <c r="N391" s="39"/>
      <c r="AA391" s="39"/>
    </row>
    <row r="392">
      <c r="K392" s="88"/>
      <c r="L392" s="88"/>
      <c r="M392" s="88"/>
      <c r="N392" s="39"/>
      <c r="AA392" s="39"/>
    </row>
    <row r="393">
      <c r="K393" s="88"/>
      <c r="L393" s="88"/>
      <c r="M393" s="88"/>
      <c r="N393" s="39"/>
      <c r="AA393" s="39"/>
    </row>
    <row r="394">
      <c r="K394" s="88"/>
      <c r="L394" s="88"/>
      <c r="M394" s="88"/>
      <c r="N394" s="39"/>
      <c r="AA394" s="39"/>
    </row>
    <row r="395">
      <c r="K395" s="88"/>
      <c r="L395" s="88"/>
      <c r="M395" s="88"/>
      <c r="N395" s="39"/>
      <c r="AA395" s="39"/>
    </row>
    <row r="396">
      <c r="K396" s="88"/>
      <c r="L396" s="88"/>
      <c r="M396" s="88"/>
      <c r="N396" s="39"/>
      <c r="AA396" s="39"/>
    </row>
    <row r="397">
      <c r="K397" s="88"/>
      <c r="L397" s="88"/>
      <c r="M397" s="88"/>
      <c r="N397" s="39"/>
      <c r="AA397" s="39"/>
    </row>
    <row r="398">
      <c r="K398" s="88"/>
      <c r="L398" s="88"/>
      <c r="M398" s="88"/>
      <c r="N398" s="39"/>
      <c r="AA398" s="39"/>
    </row>
    <row r="399">
      <c r="K399" s="88"/>
      <c r="L399" s="88"/>
      <c r="M399" s="88"/>
      <c r="N399" s="39"/>
      <c r="AA399" s="39"/>
    </row>
    <row r="400">
      <c r="K400" s="88"/>
      <c r="L400" s="88"/>
      <c r="M400" s="88"/>
      <c r="N400" s="39"/>
      <c r="AA400" s="39"/>
    </row>
    <row r="401">
      <c r="K401" s="88"/>
      <c r="L401" s="88"/>
      <c r="M401" s="88"/>
      <c r="N401" s="39"/>
      <c r="AA401" s="39"/>
    </row>
    <row r="402">
      <c r="K402" s="88"/>
      <c r="L402" s="88"/>
      <c r="M402" s="88"/>
      <c r="N402" s="39"/>
      <c r="AA402" s="39"/>
    </row>
    <row r="403">
      <c r="K403" s="88"/>
      <c r="L403" s="88"/>
      <c r="M403" s="88"/>
      <c r="N403" s="39"/>
      <c r="AA403" s="39"/>
    </row>
    <row r="404">
      <c r="K404" s="88"/>
      <c r="L404" s="88"/>
      <c r="M404" s="88"/>
      <c r="N404" s="39"/>
      <c r="AA404" s="39"/>
    </row>
    <row r="405">
      <c r="K405" s="88"/>
      <c r="L405" s="88"/>
      <c r="M405" s="88"/>
      <c r="N405" s="39"/>
      <c r="AA405" s="39"/>
    </row>
    <row r="406">
      <c r="K406" s="88"/>
      <c r="L406" s="88"/>
      <c r="M406" s="88"/>
      <c r="N406" s="39"/>
      <c r="AA406" s="39"/>
    </row>
    <row r="407">
      <c r="K407" s="88"/>
      <c r="L407" s="88"/>
      <c r="M407" s="88"/>
      <c r="N407" s="39"/>
      <c r="AA407" s="39"/>
    </row>
    <row r="408">
      <c r="K408" s="88"/>
      <c r="L408" s="88"/>
      <c r="M408" s="88"/>
      <c r="N408" s="39"/>
      <c r="AA408" s="39"/>
    </row>
    <row r="409">
      <c r="K409" s="88"/>
      <c r="L409" s="88"/>
      <c r="M409" s="88"/>
      <c r="N409" s="39"/>
      <c r="AA409" s="39"/>
    </row>
    <row r="410">
      <c r="K410" s="88"/>
      <c r="L410" s="88"/>
      <c r="M410" s="88"/>
      <c r="N410" s="39"/>
      <c r="AA410" s="39"/>
    </row>
    <row r="411">
      <c r="K411" s="88"/>
      <c r="L411" s="88"/>
      <c r="M411" s="88"/>
      <c r="N411" s="39"/>
      <c r="AA411" s="39"/>
    </row>
    <row r="412">
      <c r="K412" s="88"/>
      <c r="L412" s="88"/>
      <c r="M412" s="88"/>
      <c r="N412" s="39"/>
      <c r="AA412" s="39"/>
    </row>
    <row r="413">
      <c r="K413" s="88"/>
      <c r="L413" s="88"/>
      <c r="M413" s="88"/>
      <c r="N413" s="39"/>
      <c r="AA413" s="39"/>
    </row>
    <row r="414">
      <c r="K414" s="88"/>
      <c r="L414" s="88"/>
      <c r="M414" s="88"/>
      <c r="N414" s="39"/>
      <c r="AA414" s="39"/>
    </row>
    <row r="415">
      <c r="K415" s="88"/>
      <c r="L415" s="88"/>
      <c r="M415" s="88"/>
      <c r="N415" s="39"/>
      <c r="AA415" s="39"/>
    </row>
    <row r="416">
      <c r="K416" s="88"/>
      <c r="L416" s="88"/>
      <c r="M416" s="88"/>
      <c r="N416" s="39"/>
      <c r="AA416" s="39"/>
    </row>
    <row r="417">
      <c r="K417" s="88"/>
      <c r="L417" s="88"/>
      <c r="M417" s="88"/>
      <c r="N417" s="39"/>
      <c r="AA417" s="39"/>
    </row>
    <row r="418">
      <c r="K418" s="88"/>
      <c r="L418" s="88"/>
      <c r="M418" s="88"/>
      <c r="N418" s="39"/>
      <c r="AA418" s="39"/>
    </row>
    <row r="419">
      <c r="K419" s="88"/>
      <c r="L419" s="88"/>
      <c r="M419" s="88"/>
      <c r="N419" s="39"/>
      <c r="AA419" s="39"/>
    </row>
    <row r="420">
      <c r="K420" s="88"/>
      <c r="L420" s="88"/>
      <c r="M420" s="88"/>
      <c r="N420" s="39"/>
      <c r="AA420" s="39"/>
    </row>
    <row r="421">
      <c r="K421" s="88"/>
      <c r="L421" s="88"/>
      <c r="M421" s="88"/>
      <c r="N421" s="39"/>
      <c r="AA421" s="39"/>
    </row>
    <row r="422">
      <c r="K422" s="88"/>
      <c r="L422" s="88"/>
      <c r="M422" s="88"/>
      <c r="N422" s="39"/>
      <c r="AA422" s="39"/>
    </row>
    <row r="423">
      <c r="K423" s="88"/>
      <c r="L423" s="88"/>
      <c r="M423" s="88"/>
      <c r="N423" s="39"/>
      <c r="AA423" s="39"/>
    </row>
    <row r="424">
      <c r="K424" s="88"/>
      <c r="L424" s="88"/>
      <c r="M424" s="88"/>
      <c r="N424" s="39"/>
      <c r="AA424" s="39"/>
    </row>
    <row r="425">
      <c r="K425" s="88"/>
      <c r="L425" s="88"/>
      <c r="M425" s="88"/>
      <c r="N425" s="39"/>
      <c r="AA425" s="39"/>
    </row>
    <row r="426">
      <c r="K426" s="88"/>
      <c r="L426" s="88"/>
      <c r="M426" s="88"/>
      <c r="N426" s="39"/>
      <c r="AA426" s="39"/>
    </row>
    <row r="427">
      <c r="K427" s="88"/>
      <c r="L427" s="88"/>
      <c r="M427" s="88"/>
      <c r="N427" s="39"/>
      <c r="AA427" s="39"/>
    </row>
    <row r="428">
      <c r="K428" s="88"/>
      <c r="L428" s="88"/>
      <c r="M428" s="88"/>
      <c r="N428" s="39"/>
      <c r="AA428" s="39"/>
    </row>
    <row r="429">
      <c r="K429" s="88"/>
      <c r="L429" s="88"/>
      <c r="M429" s="88"/>
      <c r="N429" s="39"/>
      <c r="AA429" s="39"/>
    </row>
    <row r="430">
      <c r="K430" s="88"/>
      <c r="L430" s="88"/>
      <c r="M430" s="88"/>
      <c r="N430" s="39"/>
      <c r="AA430" s="39"/>
    </row>
    <row r="431">
      <c r="K431" s="88"/>
      <c r="L431" s="88"/>
      <c r="M431" s="88"/>
      <c r="N431" s="39"/>
      <c r="AA431" s="39"/>
    </row>
    <row r="432">
      <c r="K432" s="88"/>
      <c r="L432" s="88"/>
      <c r="M432" s="88"/>
      <c r="N432" s="39"/>
      <c r="AA432" s="39"/>
    </row>
    <row r="433">
      <c r="K433" s="88"/>
      <c r="L433" s="88"/>
      <c r="M433" s="88"/>
      <c r="N433" s="39"/>
      <c r="AA433" s="39"/>
    </row>
    <row r="434">
      <c r="K434" s="88"/>
      <c r="L434" s="88"/>
      <c r="M434" s="88"/>
      <c r="N434" s="39"/>
      <c r="AA434" s="39"/>
    </row>
    <row r="435">
      <c r="K435" s="88"/>
      <c r="L435" s="88"/>
      <c r="M435" s="88"/>
      <c r="N435" s="39"/>
      <c r="AA435" s="39"/>
    </row>
    <row r="436">
      <c r="K436" s="88"/>
      <c r="L436" s="88"/>
      <c r="M436" s="88"/>
      <c r="N436" s="39"/>
      <c r="AA436" s="39"/>
    </row>
    <row r="437">
      <c r="K437" s="88"/>
      <c r="L437" s="88"/>
      <c r="M437" s="88"/>
      <c r="N437" s="39"/>
      <c r="AA437" s="39"/>
    </row>
    <row r="438">
      <c r="K438" s="88"/>
      <c r="L438" s="88"/>
      <c r="M438" s="88"/>
      <c r="N438" s="39"/>
      <c r="AA438" s="39"/>
    </row>
    <row r="439">
      <c r="K439" s="88"/>
      <c r="L439" s="88"/>
      <c r="M439" s="88"/>
      <c r="N439" s="39"/>
      <c r="AA439" s="39"/>
    </row>
    <row r="440">
      <c r="K440" s="88"/>
      <c r="L440" s="88"/>
      <c r="M440" s="88"/>
      <c r="N440" s="39"/>
      <c r="AA440" s="39"/>
    </row>
    <row r="441">
      <c r="K441" s="88"/>
      <c r="L441" s="88"/>
      <c r="M441" s="88"/>
      <c r="N441" s="39"/>
      <c r="AA441" s="39"/>
    </row>
    <row r="442">
      <c r="K442" s="88"/>
      <c r="L442" s="88"/>
      <c r="M442" s="88"/>
      <c r="N442" s="39"/>
      <c r="AA442" s="39"/>
    </row>
    <row r="443">
      <c r="K443" s="88"/>
      <c r="L443" s="88"/>
      <c r="M443" s="88"/>
      <c r="N443" s="39"/>
      <c r="AA443" s="39"/>
    </row>
    <row r="444">
      <c r="K444" s="88"/>
      <c r="L444" s="88"/>
      <c r="M444" s="88"/>
      <c r="N444" s="39"/>
      <c r="AA444" s="39"/>
    </row>
    <row r="445">
      <c r="K445" s="88"/>
      <c r="L445" s="88"/>
      <c r="M445" s="88"/>
      <c r="N445" s="39"/>
      <c r="AA445" s="39"/>
    </row>
    <row r="446">
      <c r="K446" s="88"/>
      <c r="L446" s="88"/>
      <c r="M446" s="88"/>
      <c r="N446" s="39"/>
      <c r="AA446" s="39"/>
    </row>
    <row r="447">
      <c r="K447" s="88"/>
      <c r="L447" s="88"/>
      <c r="M447" s="88"/>
      <c r="N447" s="39"/>
      <c r="AA447" s="39"/>
    </row>
    <row r="448">
      <c r="K448" s="88"/>
      <c r="L448" s="88"/>
      <c r="M448" s="88"/>
      <c r="N448" s="39"/>
      <c r="AA448" s="39"/>
    </row>
    <row r="449">
      <c r="K449" s="88"/>
      <c r="L449" s="88"/>
      <c r="M449" s="88"/>
      <c r="N449" s="39"/>
      <c r="AA449" s="39"/>
    </row>
    <row r="450">
      <c r="K450" s="88"/>
      <c r="L450" s="88"/>
      <c r="M450" s="88"/>
      <c r="N450" s="39"/>
      <c r="AA450" s="39"/>
    </row>
    <row r="451">
      <c r="K451" s="88"/>
      <c r="L451" s="88"/>
      <c r="M451" s="88"/>
      <c r="N451" s="39"/>
      <c r="AA451" s="39"/>
    </row>
    <row r="452">
      <c r="K452" s="88"/>
      <c r="L452" s="88"/>
      <c r="M452" s="88"/>
      <c r="N452" s="39"/>
      <c r="AA452" s="39"/>
    </row>
    <row r="453">
      <c r="K453" s="88"/>
      <c r="L453" s="88"/>
      <c r="M453" s="88"/>
      <c r="N453" s="39"/>
      <c r="AA453" s="39"/>
    </row>
    <row r="454">
      <c r="K454" s="88"/>
      <c r="L454" s="88"/>
      <c r="M454" s="88"/>
      <c r="N454" s="39"/>
      <c r="AA454" s="39"/>
    </row>
    <row r="455">
      <c r="K455" s="88"/>
      <c r="L455" s="88"/>
      <c r="M455" s="88"/>
      <c r="N455" s="39"/>
      <c r="AA455" s="39"/>
    </row>
    <row r="456">
      <c r="K456" s="88"/>
      <c r="L456" s="88"/>
      <c r="M456" s="88"/>
      <c r="N456" s="39"/>
      <c r="AA456" s="39"/>
    </row>
    <row r="457">
      <c r="K457" s="88"/>
      <c r="L457" s="88"/>
      <c r="M457" s="88"/>
      <c r="N457" s="39"/>
      <c r="AA457" s="39"/>
    </row>
    <row r="458">
      <c r="K458" s="88"/>
      <c r="L458" s="88"/>
      <c r="M458" s="88"/>
      <c r="N458" s="39"/>
      <c r="AA458" s="39"/>
    </row>
    <row r="459">
      <c r="K459" s="88"/>
      <c r="L459" s="88"/>
      <c r="M459" s="88"/>
      <c r="N459" s="39"/>
      <c r="AA459" s="39"/>
    </row>
    <row r="460">
      <c r="K460" s="88"/>
      <c r="L460" s="88"/>
      <c r="M460" s="88"/>
      <c r="N460" s="39"/>
      <c r="AA460" s="39"/>
    </row>
    <row r="461">
      <c r="K461" s="88"/>
      <c r="L461" s="88"/>
      <c r="M461" s="88"/>
      <c r="N461" s="39"/>
      <c r="AA461" s="39"/>
    </row>
    <row r="462">
      <c r="K462" s="88"/>
      <c r="L462" s="88"/>
      <c r="M462" s="88"/>
      <c r="N462" s="39"/>
      <c r="AA462" s="39"/>
    </row>
    <row r="463">
      <c r="K463" s="88"/>
      <c r="L463" s="88"/>
      <c r="M463" s="88"/>
      <c r="N463" s="39"/>
      <c r="AA463" s="39"/>
    </row>
    <row r="464">
      <c r="K464" s="88"/>
      <c r="L464" s="88"/>
      <c r="M464" s="88"/>
      <c r="N464" s="39"/>
      <c r="AA464" s="39"/>
    </row>
    <row r="465">
      <c r="K465" s="88"/>
      <c r="L465" s="88"/>
      <c r="M465" s="88"/>
      <c r="N465" s="39"/>
      <c r="AA465" s="39"/>
    </row>
    <row r="466">
      <c r="K466" s="88"/>
      <c r="L466" s="88"/>
      <c r="M466" s="88"/>
      <c r="N466" s="39"/>
      <c r="AA466" s="39"/>
    </row>
    <row r="467">
      <c r="K467" s="88"/>
      <c r="L467" s="88"/>
      <c r="M467" s="88"/>
      <c r="N467" s="39"/>
      <c r="AA467" s="39"/>
    </row>
    <row r="468">
      <c r="K468" s="88"/>
      <c r="L468" s="88"/>
      <c r="M468" s="88"/>
      <c r="N468" s="39"/>
      <c r="AA468" s="39"/>
    </row>
    <row r="469">
      <c r="K469" s="88"/>
      <c r="L469" s="88"/>
      <c r="M469" s="88"/>
      <c r="N469" s="39"/>
      <c r="AA469" s="39"/>
    </row>
    <row r="470">
      <c r="K470" s="88"/>
      <c r="L470" s="88"/>
      <c r="M470" s="88"/>
      <c r="N470" s="39"/>
      <c r="AA470" s="39"/>
    </row>
    <row r="471">
      <c r="K471" s="88"/>
      <c r="L471" s="88"/>
      <c r="M471" s="88"/>
      <c r="N471" s="39"/>
      <c r="AA471" s="39"/>
    </row>
    <row r="472">
      <c r="K472" s="88"/>
      <c r="L472" s="88"/>
      <c r="M472" s="88"/>
      <c r="N472" s="39"/>
      <c r="AA472" s="39"/>
    </row>
    <row r="473">
      <c r="K473" s="88"/>
      <c r="L473" s="88"/>
      <c r="M473" s="88"/>
      <c r="N473" s="39"/>
      <c r="AA473" s="39"/>
    </row>
    <row r="474">
      <c r="K474" s="88"/>
      <c r="L474" s="88"/>
      <c r="M474" s="88"/>
      <c r="N474" s="39"/>
      <c r="AA474" s="39"/>
    </row>
    <row r="475">
      <c r="K475" s="88"/>
      <c r="L475" s="88"/>
      <c r="M475" s="88"/>
      <c r="N475" s="39"/>
      <c r="AA475" s="39"/>
    </row>
    <row r="476">
      <c r="K476" s="88"/>
      <c r="L476" s="88"/>
      <c r="M476" s="88"/>
      <c r="N476" s="39"/>
      <c r="AA476" s="39"/>
    </row>
    <row r="477">
      <c r="K477" s="88"/>
      <c r="L477" s="88"/>
      <c r="M477" s="88"/>
      <c r="N477" s="39"/>
      <c r="AA477" s="39"/>
    </row>
    <row r="478">
      <c r="K478" s="88"/>
      <c r="L478" s="88"/>
      <c r="M478" s="88"/>
      <c r="N478" s="39"/>
      <c r="AA478" s="39"/>
    </row>
    <row r="479">
      <c r="K479" s="88"/>
      <c r="L479" s="88"/>
      <c r="M479" s="88"/>
      <c r="N479" s="39"/>
      <c r="AA479" s="39"/>
    </row>
    <row r="480">
      <c r="K480" s="88"/>
      <c r="L480" s="88"/>
      <c r="M480" s="88"/>
      <c r="N480" s="39"/>
      <c r="AA480" s="39"/>
    </row>
    <row r="481">
      <c r="K481" s="88"/>
      <c r="L481" s="88"/>
      <c r="M481" s="88"/>
      <c r="N481" s="39"/>
      <c r="AA481" s="39"/>
    </row>
    <row r="482">
      <c r="K482" s="88"/>
      <c r="L482" s="88"/>
      <c r="M482" s="88"/>
      <c r="N482" s="39"/>
      <c r="AA482" s="39"/>
    </row>
    <row r="483">
      <c r="K483" s="88"/>
      <c r="L483" s="88"/>
      <c r="M483" s="88"/>
      <c r="N483" s="39"/>
      <c r="AA483" s="39"/>
    </row>
    <row r="484">
      <c r="K484" s="88"/>
      <c r="L484" s="88"/>
      <c r="M484" s="88"/>
      <c r="N484" s="39"/>
      <c r="AA484" s="39"/>
    </row>
    <row r="485">
      <c r="K485" s="88"/>
      <c r="L485" s="88"/>
      <c r="M485" s="88"/>
      <c r="N485" s="39"/>
      <c r="AA485" s="39"/>
    </row>
    <row r="486">
      <c r="K486" s="88"/>
      <c r="L486" s="88"/>
      <c r="M486" s="88"/>
      <c r="N486" s="39"/>
      <c r="AA486" s="39"/>
    </row>
    <row r="487">
      <c r="K487" s="88"/>
      <c r="L487" s="88"/>
      <c r="M487" s="88"/>
      <c r="N487" s="39"/>
      <c r="AA487" s="39"/>
    </row>
    <row r="488">
      <c r="K488" s="88"/>
      <c r="L488" s="88"/>
      <c r="M488" s="88"/>
      <c r="N488" s="39"/>
      <c r="AA488" s="39"/>
    </row>
    <row r="489">
      <c r="K489" s="88"/>
      <c r="L489" s="88"/>
      <c r="M489" s="88"/>
      <c r="N489" s="39"/>
      <c r="AA489" s="39"/>
    </row>
    <row r="490">
      <c r="K490" s="88"/>
      <c r="L490" s="88"/>
      <c r="M490" s="88"/>
      <c r="N490" s="39"/>
      <c r="AA490" s="39"/>
    </row>
    <row r="491">
      <c r="K491" s="88"/>
      <c r="L491" s="88"/>
      <c r="M491" s="88"/>
      <c r="N491" s="39"/>
      <c r="AA491" s="39"/>
    </row>
    <row r="492">
      <c r="K492" s="88"/>
      <c r="L492" s="88"/>
      <c r="M492" s="88"/>
      <c r="N492" s="39"/>
      <c r="AA492" s="39"/>
    </row>
    <row r="493">
      <c r="K493" s="88"/>
      <c r="L493" s="88"/>
      <c r="M493" s="88"/>
      <c r="N493" s="39"/>
      <c r="AA493" s="39"/>
    </row>
    <row r="494">
      <c r="K494" s="88"/>
      <c r="L494" s="88"/>
      <c r="M494" s="88"/>
      <c r="N494" s="39"/>
      <c r="AA494" s="39"/>
    </row>
    <row r="495">
      <c r="K495" s="88"/>
      <c r="L495" s="88"/>
      <c r="M495" s="88"/>
      <c r="N495" s="39"/>
      <c r="AA495" s="39"/>
    </row>
    <row r="496">
      <c r="K496" s="88"/>
      <c r="L496" s="88"/>
      <c r="M496" s="88"/>
      <c r="N496" s="39"/>
      <c r="AA496" s="39"/>
    </row>
    <row r="497">
      <c r="K497" s="88"/>
      <c r="L497" s="88"/>
      <c r="M497" s="88"/>
      <c r="N497" s="39"/>
      <c r="AA497" s="39"/>
    </row>
    <row r="498">
      <c r="K498" s="88"/>
      <c r="L498" s="88"/>
      <c r="M498" s="88"/>
      <c r="N498" s="39"/>
      <c r="AA498" s="39"/>
    </row>
    <row r="499">
      <c r="K499" s="88"/>
      <c r="L499" s="88"/>
      <c r="M499" s="88"/>
      <c r="N499" s="39"/>
      <c r="AA499" s="39"/>
    </row>
    <row r="500">
      <c r="K500" s="88"/>
      <c r="L500" s="88"/>
      <c r="M500" s="88"/>
      <c r="N500" s="39"/>
      <c r="AA500" s="39"/>
    </row>
    <row r="501">
      <c r="K501" s="88"/>
      <c r="L501" s="88"/>
      <c r="M501" s="88"/>
      <c r="N501" s="39"/>
      <c r="AA501" s="39"/>
    </row>
    <row r="502">
      <c r="K502" s="88"/>
      <c r="L502" s="88"/>
      <c r="M502" s="88"/>
      <c r="N502" s="39"/>
      <c r="AA502" s="39"/>
    </row>
    <row r="503">
      <c r="K503" s="88"/>
      <c r="L503" s="88"/>
      <c r="M503" s="88"/>
      <c r="N503" s="39"/>
      <c r="AA503" s="39"/>
    </row>
    <row r="504">
      <c r="K504" s="88"/>
      <c r="L504" s="88"/>
      <c r="M504" s="88"/>
      <c r="N504" s="39"/>
      <c r="AA504" s="39"/>
    </row>
    <row r="505">
      <c r="K505" s="88"/>
      <c r="L505" s="88"/>
      <c r="M505" s="88"/>
      <c r="N505" s="39"/>
      <c r="AA505" s="39"/>
    </row>
    <row r="506">
      <c r="K506" s="88"/>
      <c r="L506" s="88"/>
      <c r="M506" s="88"/>
      <c r="N506" s="39"/>
      <c r="AA506" s="39"/>
    </row>
    <row r="507">
      <c r="K507" s="88"/>
      <c r="L507" s="88"/>
      <c r="M507" s="88"/>
      <c r="N507" s="39"/>
      <c r="AA507" s="39"/>
    </row>
    <row r="508">
      <c r="K508" s="88"/>
      <c r="L508" s="88"/>
      <c r="M508" s="88"/>
      <c r="N508" s="39"/>
      <c r="AA508" s="39"/>
    </row>
    <row r="509">
      <c r="K509" s="88"/>
      <c r="L509" s="88"/>
      <c r="M509" s="88"/>
      <c r="N509" s="39"/>
      <c r="AA509" s="39"/>
    </row>
    <row r="510">
      <c r="K510" s="88"/>
      <c r="L510" s="88"/>
      <c r="M510" s="88"/>
      <c r="N510" s="39"/>
      <c r="AA510" s="39"/>
    </row>
    <row r="511">
      <c r="K511" s="88"/>
      <c r="L511" s="88"/>
      <c r="M511" s="88"/>
      <c r="N511" s="39"/>
      <c r="AA511" s="39"/>
    </row>
    <row r="512">
      <c r="K512" s="88"/>
      <c r="L512" s="88"/>
      <c r="M512" s="88"/>
      <c r="N512" s="39"/>
      <c r="AA512" s="39"/>
    </row>
    <row r="513">
      <c r="K513" s="88"/>
      <c r="L513" s="88"/>
      <c r="M513" s="88"/>
      <c r="N513" s="39"/>
      <c r="AA513" s="39"/>
    </row>
    <row r="514">
      <c r="K514" s="88"/>
      <c r="L514" s="88"/>
      <c r="M514" s="88"/>
      <c r="N514" s="39"/>
      <c r="AA514" s="39"/>
    </row>
    <row r="515">
      <c r="K515" s="88"/>
      <c r="L515" s="88"/>
      <c r="M515" s="88"/>
      <c r="N515" s="39"/>
      <c r="AA515" s="39"/>
    </row>
    <row r="516">
      <c r="K516" s="88"/>
      <c r="L516" s="88"/>
      <c r="M516" s="88"/>
      <c r="N516" s="39"/>
      <c r="AA516" s="39"/>
    </row>
    <row r="517">
      <c r="K517" s="88"/>
      <c r="L517" s="88"/>
      <c r="M517" s="88"/>
      <c r="N517" s="39"/>
      <c r="AA517" s="39"/>
    </row>
    <row r="518">
      <c r="K518" s="88"/>
      <c r="L518" s="88"/>
      <c r="M518" s="88"/>
      <c r="N518" s="39"/>
      <c r="AA518" s="39"/>
    </row>
    <row r="519">
      <c r="K519" s="88"/>
      <c r="L519" s="88"/>
      <c r="M519" s="88"/>
      <c r="N519" s="39"/>
      <c r="AA519" s="39"/>
    </row>
    <row r="520">
      <c r="K520" s="88"/>
      <c r="L520" s="88"/>
      <c r="M520" s="88"/>
      <c r="N520" s="39"/>
      <c r="AA520" s="39"/>
    </row>
    <row r="521">
      <c r="K521" s="88"/>
      <c r="L521" s="88"/>
      <c r="M521" s="88"/>
      <c r="N521" s="39"/>
      <c r="AA521" s="39"/>
    </row>
    <row r="522">
      <c r="K522" s="88"/>
      <c r="L522" s="88"/>
      <c r="M522" s="88"/>
      <c r="N522" s="39"/>
      <c r="AA522" s="39"/>
    </row>
    <row r="523">
      <c r="K523" s="88"/>
      <c r="L523" s="88"/>
      <c r="M523" s="88"/>
      <c r="N523" s="39"/>
      <c r="AA523" s="39"/>
    </row>
    <row r="524">
      <c r="K524" s="88"/>
      <c r="L524" s="88"/>
      <c r="M524" s="88"/>
      <c r="N524" s="39"/>
      <c r="AA524" s="39"/>
    </row>
    <row r="525">
      <c r="K525" s="88"/>
      <c r="L525" s="88"/>
      <c r="M525" s="88"/>
      <c r="N525" s="39"/>
      <c r="AA525" s="39"/>
    </row>
    <row r="526">
      <c r="K526" s="88"/>
      <c r="L526" s="88"/>
      <c r="M526" s="88"/>
      <c r="N526" s="39"/>
      <c r="AA526" s="39"/>
    </row>
    <row r="527">
      <c r="K527" s="88"/>
      <c r="L527" s="88"/>
      <c r="M527" s="88"/>
      <c r="N527" s="39"/>
      <c r="AA527" s="39"/>
    </row>
    <row r="528">
      <c r="K528" s="88"/>
      <c r="L528" s="88"/>
      <c r="M528" s="88"/>
      <c r="N528" s="39"/>
      <c r="AA528" s="39"/>
    </row>
    <row r="529">
      <c r="K529" s="88"/>
      <c r="L529" s="88"/>
      <c r="M529" s="88"/>
      <c r="N529" s="39"/>
      <c r="AA529" s="39"/>
    </row>
    <row r="530">
      <c r="K530" s="88"/>
      <c r="L530" s="88"/>
      <c r="M530" s="88"/>
      <c r="N530" s="39"/>
      <c r="AA530" s="39"/>
    </row>
    <row r="531">
      <c r="K531" s="88"/>
      <c r="L531" s="88"/>
      <c r="M531" s="88"/>
      <c r="N531" s="39"/>
      <c r="AA531" s="39"/>
    </row>
    <row r="532">
      <c r="K532" s="88"/>
      <c r="L532" s="88"/>
      <c r="M532" s="88"/>
      <c r="N532" s="39"/>
      <c r="AA532" s="39"/>
    </row>
    <row r="533">
      <c r="K533" s="88"/>
      <c r="L533" s="88"/>
      <c r="M533" s="88"/>
      <c r="N533" s="39"/>
      <c r="AA533" s="39"/>
    </row>
    <row r="534">
      <c r="K534" s="88"/>
      <c r="L534" s="88"/>
      <c r="M534" s="88"/>
      <c r="N534" s="39"/>
      <c r="AA534" s="39"/>
    </row>
    <row r="535">
      <c r="K535" s="88"/>
      <c r="L535" s="88"/>
      <c r="M535" s="88"/>
      <c r="N535" s="39"/>
      <c r="AA535" s="39"/>
    </row>
    <row r="536">
      <c r="K536" s="88"/>
      <c r="L536" s="88"/>
      <c r="M536" s="88"/>
      <c r="N536" s="39"/>
      <c r="AA536" s="39"/>
    </row>
    <row r="537">
      <c r="K537" s="88"/>
      <c r="L537" s="88"/>
      <c r="M537" s="88"/>
      <c r="N537" s="39"/>
      <c r="AA537" s="39"/>
    </row>
    <row r="538">
      <c r="K538" s="88"/>
      <c r="L538" s="88"/>
      <c r="M538" s="88"/>
      <c r="N538" s="39"/>
      <c r="AA538" s="39"/>
    </row>
    <row r="539">
      <c r="K539" s="88"/>
      <c r="L539" s="88"/>
      <c r="M539" s="88"/>
      <c r="N539" s="39"/>
      <c r="AA539" s="39"/>
    </row>
    <row r="540">
      <c r="K540" s="88"/>
      <c r="L540" s="88"/>
      <c r="M540" s="88"/>
      <c r="N540" s="39"/>
      <c r="AA540" s="39"/>
    </row>
    <row r="541">
      <c r="K541" s="88"/>
      <c r="L541" s="88"/>
      <c r="M541" s="88"/>
      <c r="N541" s="39"/>
      <c r="AA541" s="39"/>
    </row>
    <row r="542">
      <c r="K542" s="88"/>
      <c r="L542" s="88"/>
      <c r="M542" s="88"/>
      <c r="N542" s="39"/>
      <c r="AA542" s="39"/>
    </row>
    <row r="543">
      <c r="K543" s="88"/>
      <c r="L543" s="88"/>
      <c r="M543" s="88"/>
      <c r="N543" s="39"/>
      <c r="AA543" s="39"/>
    </row>
    <row r="544">
      <c r="K544" s="88"/>
      <c r="L544" s="88"/>
      <c r="M544" s="88"/>
      <c r="N544" s="39"/>
      <c r="AA544" s="39"/>
    </row>
    <row r="545">
      <c r="K545" s="88"/>
      <c r="L545" s="88"/>
      <c r="M545" s="88"/>
      <c r="N545" s="39"/>
      <c r="AA545" s="39"/>
    </row>
    <row r="546">
      <c r="K546" s="88"/>
      <c r="L546" s="88"/>
      <c r="M546" s="88"/>
      <c r="N546" s="39"/>
      <c r="AA546" s="39"/>
    </row>
    <row r="547">
      <c r="K547" s="88"/>
      <c r="L547" s="88"/>
      <c r="M547" s="88"/>
      <c r="N547" s="39"/>
      <c r="AA547" s="39"/>
    </row>
    <row r="548">
      <c r="K548" s="88"/>
      <c r="L548" s="88"/>
      <c r="M548" s="88"/>
      <c r="N548" s="39"/>
      <c r="AA548" s="39"/>
    </row>
    <row r="549">
      <c r="K549" s="88"/>
      <c r="L549" s="88"/>
      <c r="M549" s="88"/>
      <c r="N549" s="39"/>
      <c r="AA549" s="39"/>
    </row>
    <row r="550">
      <c r="K550" s="88"/>
      <c r="L550" s="88"/>
      <c r="M550" s="88"/>
      <c r="N550" s="39"/>
      <c r="AA550" s="39"/>
    </row>
    <row r="551">
      <c r="K551" s="88"/>
      <c r="L551" s="88"/>
      <c r="M551" s="88"/>
      <c r="N551" s="39"/>
      <c r="AA551" s="39"/>
    </row>
    <row r="552">
      <c r="K552" s="88"/>
      <c r="L552" s="88"/>
      <c r="M552" s="88"/>
      <c r="N552" s="39"/>
      <c r="AA552" s="39"/>
    </row>
    <row r="553">
      <c r="K553" s="88"/>
      <c r="L553" s="88"/>
      <c r="M553" s="88"/>
      <c r="N553" s="39"/>
      <c r="AA553" s="39"/>
    </row>
    <row r="554">
      <c r="K554" s="88"/>
      <c r="L554" s="88"/>
      <c r="M554" s="88"/>
      <c r="N554" s="39"/>
      <c r="AA554" s="39"/>
    </row>
    <row r="555">
      <c r="K555" s="88"/>
      <c r="L555" s="88"/>
      <c r="M555" s="88"/>
      <c r="N555" s="39"/>
      <c r="AA555" s="39"/>
    </row>
    <row r="556">
      <c r="K556" s="88"/>
      <c r="L556" s="88"/>
      <c r="M556" s="88"/>
      <c r="N556" s="39"/>
      <c r="AA556" s="39"/>
    </row>
    <row r="557">
      <c r="K557" s="88"/>
      <c r="L557" s="88"/>
      <c r="M557" s="88"/>
      <c r="N557" s="39"/>
      <c r="AA557" s="39"/>
    </row>
    <row r="558">
      <c r="K558" s="88"/>
      <c r="L558" s="88"/>
      <c r="M558" s="88"/>
      <c r="N558" s="39"/>
      <c r="AA558" s="39"/>
    </row>
    <row r="559">
      <c r="K559" s="88"/>
      <c r="L559" s="88"/>
      <c r="M559" s="88"/>
      <c r="N559" s="39"/>
      <c r="AA559" s="39"/>
    </row>
    <row r="560">
      <c r="K560" s="88"/>
      <c r="L560" s="88"/>
      <c r="M560" s="88"/>
      <c r="N560" s="39"/>
      <c r="AA560" s="39"/>
    </row>
    <row r="561">
      <c r="K561" s="88"/>
      <c r="L561" s="88"/>
      <c r="M561" s="88"/>
      <c r="N561" s="39"/>
      <c r="AA561" s="39"/>
    </row>
    <row r="562">
      <c r="K562" s="88"/>
      <c r="L562" s="88"/>
      <c r="M562" s="88"/>
      <c r="N562" s="39"/>
      <c r="AA562" s="39"/>
    </row>
    <row r="563">
      <c r="K563" s="88"/>
      <c r="L563" s="88"/>
      <c r="M563" s="88"/>
      <c r="N563" s="39"/>
      <c r="AA563" s="39"/>
    </row>
    <row r="564">
      <c r="K564" s="88"/>
      <c r="L564" s="88"/>
      <c r="M564" s="88"/>
      <c r="N564" s="39"/>
      <c r="AA564" s="39"/>
    </row>
    <row r="565">
      <c r="K565" s="88"/>
      <c r="L565" s="88"/>
      <c r="M565" s="88"/>
      <c r="N565" s="39"/>
      <c r="AA565" s="39"/>
    </row>
    <row r="566">
      <c r="K566" s="88"/>
      <c r="L566" s="88"/>
      <c r="M566" s="88"/>
      <c r="N566" s="39"/>
      <c r="AA566" s="39"/>
    </row>
    <row r="567">
      <c r="K567" s="88"/>
      <c r="L567" s="88"/>
      <c r="M567" s="88"/>
      <c r="N567" s="39"/>
      <c r="AA567" s="39"/>
    </row>
    <row r="568">
      <c r="K568" s="88"/>
      <c r="L568" s="88"/>
      <c r="M568" s="88"/>
      <c r="N568" s="39"/>
      <c r="AA568" s="39"/>
    </row>
    <row r="569">
      <c r="K569" s="88"/>
      <c r="L569" s="88"/>
      <c r="M569" s="88"/>
      <c r="N569" s="39"/>
      <c r="AA569" s="39"/>
    </row>
    <row r="570">
      <c r="K570" s="88"/>
      <c r="L570" s="88"/>
      <c r="M570" s="88"/>
      <c r="N570" s="39"/>
      <c r="AA570" s="39"/>
    </row>
    <row r="571">
      <c r="K571" s="88"/>
      <c r="L571" s="88"/>
      <c r="M571" s="88"/>
      <c r="N571" s="39"/>
      <c r="AA571" s="39"/>
    </row>
    <row r="572">
      <c r="K572" s="88"/>
      <c r="L572" s="88"/>
      <c r="M572" s="88"/>
      <c r="N572" s="39"/>
      <c r="AA572" s="39"/>
    </row>
    <row r="573">
      <c r="K573" s="88"/>
      <c r="L573" s="88"/>
      <c r="M573" s="88"/>
      <c r="N573" s="39"/>
      <c r="AA573" s="39"/>
    </row>
    <row r="574">
      <c r="K574" s="88"/>
      <c r="L574" s="88"/>
      <c r="M574" s="88"/>
      <c r="N574" s="39"/>
      <c r="AA574" s="39"/>
    </row>
    <row r="575">
      <c r="K575" s="88"/>
      <c r="L575" s="88"/>
      <c r="M575" s="88"/>
      <c r="N575" s="39"/>
      <c r="AA575" s="39"/>
    </row>
    <row r="576">
      <c r="K576" s="88"/>
      <c r="L576" s="88"/>
      <c r="M576" s="88"/>
      <c r="N576" s="39"/>
      <c r="AA576" s="39"/>
    </row>
    <row r="577">
      <c r="K577" s="88"/>
      <c r="L577" s="88"/>
      <c r="M577" s="88"/>
      <c r="N577" s="39"/>
      <c r="AA577" s="39"/>
    </row>
    <row r="578">
      <c r="K578" s="88"/>
      <c r="L578" s="88"/>
      <c r="M578" s="88"/>
      <c r="N578" s="39"/>
      <c r="AA578" s="39"/>
    </row>
    <row r="579">
      <c r="K579" s="88"/>
      <c r="L579" s="88"/>
      <c r="M579" s="88"/>
      <c r="N579" s="39"/>
      <c r="AA579" s="39"/>
    </row>
    <row r="580">
      <c r="K580" s="88"/>
      <c r="L580" s="88"/>
      <c r="M580" s="88"/>
      <c r="N580" s="39"/>
      <c r="AA580" s="39"/>
    </row>
    <row r="581">
      <c r="K581" s="88"/>
      <c r="L581" s="88"/>
      <c r="M581" s="88"/>
      <c r="N581" s="39"/>
      <c r="AA581" s="39"/>
    </row>
    <row r="582">
      <c r="K582" s="88"/>
      <c r="L582" s="88"/>
      <c r="M582" s="88"/>
      <c r="N582" s="39"/>
      <c r="AA582" s="39"/>
    </row>
    <row r="583">
      <c r="K583" s="88"/>
      <c r="L583" s="88"/>
      <c r="M583" s="88"/>
      <c r="N583" s="39"/>
      <c r="AA583" s="39"/>
    </row>
    <row r="584">
      <c r="K584" s="88"/>
      <c r="L584" s="88"/>
      <c r="M584" s="88"/>
      <c r="N584" s="39"/>
      <c r="AA584" s="39"/>
    </row>
    <row r="585">
      <c r="K585" s="88"/>
      <c r="L585" s="88"/>
      <c r="M585" s="88"/>
      <c r="N585" s="39"/>
      <c r="AA585" s="39"/>
    </row>
    <row r="586">
      <c r="K586" s="88"/>
      <c r="L586" s="88"/>
      <c r="M586" s="88"/>
      <c r="N586" s="39"/>
      <c r="AA586" s="39"/>
    </row>
    <row r="587">
      <c r="K587" s="88"/>
      <c r="L587" s="88"/>
      <c r="M587" s="88"/>
      <c r="N587" s="39"/>
      <c r="AA587" s="39"/>
    </row>
    <row r="588">
      <c r="K588" s="88"/>
      <c r="L588" s="88"/>
      <c r="M588" s="88"/>
      <c r="N588" s="39"/>
      <c r="AA588" s="39"/>
    </row>
    <row r="589">
      <c r="K589" s="88"/>
      <c r="L589" s="88"/>
      <c r="M589" s="88"/>
      <c r="N589" s="39"/>
      <c r="AA589" s="39"/>
    </row>
    <row r="590">
      <c r="K590" s="88"/>
      <c r="L590" s="88"/>
      <c r="M590" s="88"/>
      <c r="N590" s="39"/>
      <c r="AA590" s="39"/>
    </row>
    <row r="591">
      <c r="K591" s="88"/>
      <c r="L591" s="88"/>
      <c r="M591" s="88"/>
      <c r="N591" s="39"/>
      <c r="AA591" s="39"/>
    </row>
    <row r="592">
      <c r="K592" s="88"/>
      <c r="L592" s="88"/>
      <c r="M592" s="88"/>
      <c r="N592" s="39"/>
      <c r="AA592" s="39"/>
    </row>
    <row r="593">
      <c r="K593" s="88"/>
      <c r="L593" s="88"/>
      <c r="M593" s="88"/>
      <c r="N593" s="39"/>
      <c r="AA593" s="39"/>
    </row>
    <row r="594">
      <c r="K594" s="88"/>
      <c r="L594" s="88"/>
      <c r="M594" s="88"/>
      <c r="N594" s="39"/>
      <c r="AA594" s="39"/>
    </row>
    <row r="595">
      <c r="K595" s="88"/>
      <c r="L595" s="88"/>
      <c r="M595" s="88"/>
      <c r="N595" s="39"/>
      <c r="AA595" s="39"/>
    </row>
    <row r="596">
      <c r="K596" s="88"/>
      <c r="L596" s="88"/>
      <c r="M596" s="88"/>
      <c r="N596" s="39"/>
      <c r="AA596" s="39"/>
    </row>
    <row r="597">
      <c r="K597" s="88"/>
      <c r="L597" s="88"/>
      <c r="M597" s="88"/>
      <c r="N597" s="39"/>
      <c r="AA597" s="39"/>
    </row>
    <row r="598">
      <c r="K598" s="88"/>
      <c r="L598" s="88"/>
      <c r="M598" s="88"/>
      <c r="N598" s="39"/>
      <c r="AA598" s="39"/>
    </row>
    <row r="599">
      <c r="K599" s="88"/>
      <c r="L599" s="88"/>
      <c r="M599" s="88"/>
      <c r="N599" s="39"/>
      <c r="AA599" s="39"/>
    </row>
    <row r="600">
      <c r="K600" s="88"/>
      <c r="L600" s="88"/>
      <c r="M600" s="88"/>
      <c r="N600" s="39"/>
      <c r="AA600" s="39"/>
    </row>
    <row r="601">
      <c r="K601" s="88"/>
      <c r="L601" s="88"/>
      <c r="M601" s="88"/>
      <c r="N601" s="39"/>
      <c r="AA601" s="39"/>
    </row>
    <row r="602">
      <c r="K602" s="88"/>
      <c r="L602" s="88"/>
      <c r="M602" s="88"/>
      <c r="N602" s="39"/>
      <c r="AA602" s="39"/>
    </row>
    <row r="603">
      <c r="K603" s="88"/>
      <c r="L603" s="88"/>
      <c r="M603" s="88"/>
      <c r="N603" s="39"/>
      <c r="AA603" s="39"/>
    </row>
    <row r="604">
      <c r="K604" s="88"/>
      <c r="L604" s="88"/>
      <c r="M604" s="88"/>
      <c r="N604" s="39"/>
      <c r="AA604" s="39"/>
    </row>
    <row r="605">
      <c r="K605" s="88"/>
      <c r="L605" s="88"/>
      <c r="M605" s="88"/>
      <c r="N605" s="39"/>
      <c r="AA605" s="39"/>
    </row>
    <row r="606">
      <c r="K606" s="88"/>
      <c r="L606" s="88"/>
      <c r="M606" s="88"/>
      <c r="N606" s="39"/>
      <c r="AA606" s="39"/>
    </row>
    <row r="607">
      <c r="K607" s="88"/>
      <c r="L607" s="88"/>
      <c r="M607" s="88"/>
      <c r="N607" s="39"/>
      <c r="AA607" s="39"/>
    </row>
    <row r="608">
      <c r="K608" s="88"/>
      <c r="L608" s="88"/>
      <c r="M608" s="88"/>
      <c r="N608" s="39"/>
      <c r="AA608" s="39"/>
    </row>
    <row r="609">
      <c r="K609" s="88"/>
      <c r="L609" s="88"/>
      <c r="M609" s="88"/>
      <c r="N609" s="39"/>
      <c r="AA609" s="39"/>
    </row>
    <row r="610">
      <c r="K610" s="88"/>
      <c r="L610" s="88"/>
      <c r="M610" s="88"/>
      <c r="N610" s="39"/>
      <c r="AA610" s="39"/>
    </row>
    <row r="611">
      <c r="K611" s="88"/>
      <c r="L611" s="88"/>
      <c r="M611" s="88"/>
      <c r="N611" s="39"/>
      <c r="AA611" s="39"/>
    </row>
    <row r="612">
      <c r="K612" s="88"/>
      <c r="L612" s="88"/>
      <c r="M612" s="88"/>
      <c r="N612" s="39"/>
      <c r="AA612" s="39"/>
    </row>
    <row r="613">
      <c r="K613" s="88"/>
      <c r="L613" s="88"/>
      <c r="M613" s="88"/>
      <c r="N613" s="39"/>
      <c r="AA613" s="39"/>
    </row>
    <row r="614">
      <c r="K614" s="88"/>
      <c r="L614" s="88"/>
      <c r="M614" s="88"/>
      <c r="N614" s="39"/>
      <c r="AA614" s="39"/>
    </row>
    <row r="615">
      <c r="K615" s="88"/>
      <c r="L615" s="88"/>
      <c r="M615" s="88"/>
      <c r="N615" s="39"/>
      <c r="AA615" s="39"/>
    </row>
    <row r="616">
      <c r="K616" s="88"/>
      <c r="L616" s="88"/>
      <c r="M616" s="88"/>
      <c r="N616" s="39"/>
      <c r="AA616" s="39"/>
    </row>
    <row r="617">
      <c r="K617" s="88"/>
      <c r="L617" s="88"/>
      <c r="M617" s="88"/>
      <c r="N617" s="39"/>
      <c r="AA617" s="39"/>
    </row>
    <row r="618">
      <c r="K618" s="88"/>
      <c r="L618" s="88"/>
      <c r="M618" s="88"/>
      <c r="N618" s="39"/>
      <c r="AA618" s="39"/>
    </row>
    <row r="619">
      <c r="K619" s="88"/>
      <c r="L619" s="88"/>
      <c r="M619" s="88"/>
      <c r="N619" s="39"/>
      <c r="AA619" s="39"/>
    </row>
    <row r="620">
      <c r="K620" s="88"/>
      <c r="L620" s="88"/>
      <c r="M620" s="88"/>
      <c r="N620" s="39"/>
      <c r="AA620" s="39"/>
    </row>
    <row r="621">
      <c r="K621" s="88"/>
      <c r="L621" s="88"/>
      <c r="M621" s="88"/>
      <c r="N621" s="39"/>
      <c r="AA621" s="39"/>
    </row>
    <row r="622">
      <c r="K622" s="88"/>
      <c r="L622" s="88"/>
      <c r="M622" s="88"/>
      <c r="N622" s="39"/>
      <c r="AA622" s="39"/>
    </row>
    <row r="623">
      <c r="K623" s="88"/>
      <c r="L623" s="88"/>
      <c r="M623" s="88"/>
      <c r="N623" s="39"/>
      <c r="AA623" s="39"/>
    </row>
    <row r="624">
      <c r="K624" s="88"/>
      <c r="L624" s="88"/>
      <c r="M624" s="88"/>
      <c r="N624" s="39"/>
      <c r="AA624" s="39"/>
    </row>
    <row r="625">
      <c r="K625" s="88"/>
      <c r="L625" s="88"/>
      <c r="M625" s="88"/>
      <c r="N625" s="39"/>
      <c r="AA625" s="39"/>
    </row>
    <row r="626">
      <c r="K626" s="88"/>
      <c r="L626" s="88"/>
      <c r="M626" s="88"/>
      <c r="N626" s="39"/>
      <c r="AA626" s="39"/>
    </row>
    <row r="627">
      <c r="K627" s="88"/>
      <c r="L627" s="88"/>
      <c r="M627" s="88"/>
      <c r="N627" s="39"/>
      <c r="AA627" s="39"/>
    </row>
    <row r="628">
      <c r="K628" s="88"/>
      <c r="L628" s="88"/>
      <c r="M628" s="88"/>
      <c r="N628" s="39"/>
      <c r="AA628" s="39"/>
    </row>
    <row r="629">
      <c r="K629" s="88"/>
      <c r="L629" s="88"/>
      <c r="M629" s="88"/>
      <c r="N629" s="39"/>
      <c r="AA629" s="39"/>
    </row>
    <row r="630">
      <c r="K630" s="88"/>
      <c r="L630" s="88"/>
      <c r="M630" s="88"/>
      <c r="N630" s="39"/>
      <c r="AA630" s="39"/>
    </row>
    <row r="631">
      <c r="K631" s="88"/>
      <c r="L631" s="88"/>
      <c r="M631" s="88"/>
      <c r="N631" s="39"/>
      <c r="AA631" s="39"/>
    </row>
    <row r="632">
      <c r="K632" s="88"/>
      <c r="L632" s="88"/>
      <c r="M632" s="88"/>
      <c r="N632" s="39"/>
      <c r="AA632" s="39"/>
    </row>
    <row r="633">
      <c r="K633" s="88"/>
      <c r="L633" s="88"/>
      <c r="M633" s="88"/>
      <c r="N633" s="39"/>
      <c r="AA633" s="39"/>
    </row>
    <row r="634">
      <c r="K634" s="88"/>
      <c r="L634" s="88"/>
      <c r="M634" s="88"/>
      <c r="N634" s="39"/>
      <c r="AA634" s="39"/>
    </row>
    <row r="635">
      <c r="K635" s="88"/>
      <c r="L635" s="88"/>
      <c r="M635" s="88"/>
      <c r="N635" s="39"/>
      <c r="AA635" s="39"/>
    </row>
    <row r="636">
      <c r="K636" s="88"/>
      <c r="L636" s="88"/>
      <c r="M636" s="88"/>
      <c r="N636" s="39"/>
      <c r="AA636" s="39"/>
    </row>
    <row r="637">
      <c r="K637" s="88"/>
      <c r="L637" s="88"/>
      <c r="M637" s="88"/>
      <c r="N637" s="39"/>
      <c r="AA637" s="39"/>
    </row>
    <row r="638">
      <c r="K638" s="88"/>
      <c r="L638" s="88"/>
      <c r="M638" s="88"/>
      <c r="N638" s="39"/>
      <c r="AA638" s="39"/>
    </row>
    <row r="639">
      <c r="K639" s="88"/>
      <c r="L639" s="88"/>
      <c r="M639" s="88"/>
      <c r="N639" s="39"/>
      <c r="AA639" s="39"/>
    </row>
    <row r="640">
      <c r="K640" s="88"/>
      <c r="L640" s="88"/>
      <c r="M640" s="88"/>
      <c r="N640" s="39"/>
      <c r="AA640" s="39"/>
    </row>
    <row r="641">
      <c r="K641" s="88"/>
      <c r="L641" s="88"/>
      <c r="M641" s="88"/>
      <c r="N641" s="39"/>
      <c r="AA641" s="39"/>
    </row>
    <row r="642">
      <c r="K642" s="88"/>
      <c r="L642" s="88"/>
      <c r="M642" s="88"/>
      <c r="N642" s="39"/>
      <c r="AA642" s="39"/>
    </row>
    <row r="643">
      <c r="K643" s="88"/>
      <c r="L643" s="88"/>
      <c r="M643" s="88"/>
      <c r="N643" s="39"/>
      <c r="AA643" s="39"/>
    </row>
    <row r="644">
      <c r="K644" s="88"/>
      <c r="L644" s="88"/>
      <c r="M644" s="88"/>
      <c r="N644" s="39"/>
      <c r="AA644" s="39"/>
    </row>
    <row r="645">
      <c r="K645" s="88"/>
      <c r="L645" s="88"/>
      <c r="M645" s="88"/>
      <c r="N645" s="39"/>
      <c r="AA645" s="39"/>
    </row>
    <row r="646">
      <c r="K646" s="88"/>
      <c r="L646" s="88"/>
      <c r="M646" s="88"/>
      <c r="N646" s="39"/>
      <c r="AA646" s="39"/>
    </row>
    <row r="647">
      <c r="K647" s="88"/>
      <c r="L647" s="88"/>
      <c r="M647" s="88"/>
      <c r="N647" s="39"/>
      <c r="AA647" s="39"/>
    </row>
    <row r="648">
      <c r="K648" s="88"/>
      <c r="L648" s="88"/>
      <c r="M648" s="88"/>
      <c r="N648" s="39"/>
      <c r="AA648" s="39"/>
    </row>
    <row r="649">
      <c r="K649" s="88"/>
      <c r="L649" s="88"/>
      <c r="M649" s="88"/>
      <c r="N649" s="39"/>
      <c r="AA649" s="39"/>
    </row>
    <row r="650">
      <c r="K650" s="88"/>
      <c r="L650" s="88"/>
      <c r="M650" s="88"/>
      <c r="N650" s="39"/>
      <c r="AA650" s="39"/>
    </row>
    <row r="651">
      <c r="K651" s="88"/>
      <c r="L651" s="88"/>
      <c r="M651" s="88"/>
      <c r="N651" s="39"/>
      <c r="AA651" s="39"/>
    </row>
    <row r="652">
      <c r="K652" s="88"/>
      <c r="L652" s="88"/>
      <c r="M652" s="88"/>
      <c r="N652" s="39"/>
      <c r="AA652" s="39"/>
    </row>
    <row r="653">
      <c r="K653" s="88"/>
      <c r="L653" s="88"/>
      <c r="M653" s="88"/>
      <c r="N653" s="39"/>
      <c r="AA653" s="39"/>
    </row>
    <row r="654">
      <c r="K654" s="88"/>
      <c r="L654" s="88"/>
      <c r="M654" s="88"/>
      <c r="N654" s="39"/>
      <c r="AA654" s="39"/>
    </row>
    <row r="655">
      <c r="K655" s="88"/>
      <c r="L655" s="88"/>
      <c r="M655" s="88"/>
      <c r="N655" s="39"/>
      <c r="AA655" s="39"/>
    </row>
    <row r="656">
      <c r="K656" s="88"/>
      <c r="L656" s="88"/>
      <c r="M656" s="88"/>
      <c r="N656" s="39"/>
      <c r="AA656" s="39"/>
    </row>
    <row r="657">
      <c r="K657" s="88"/>
      <c r="L657" s="88"/>
      <c r="M657" s="88"/>
      <c r="N657" s="39"/>
      <c r="AA657" s="39"/>
    </row>
    <row r="658">
      <c r="K658" s="88"/>
      <c r="L658" s="88"/>
      <c r="M658" s="88"/>
      <c r="N658" s="39"/>
      <c r="AA658" s="39"/>
    </row>
    <row r="659">
      <c r="K659" s="88"/>
      <c r="L659" s="88"/>
      <c r="M659" s="88"/>
      <c r="N659" s="39"/>
      <c r="AA659" s="39"/>
    </row>
    <row r="660">
      <c r="K660" s="88"/>
      <c r="L660" s="88"/>
      <c r="M660" s="88"/>
      <c r="N660" s="39"/>
      <c r="AA660" s="39"/>
    </row>
    <row r="661">
      <c r="K661" s="88"/>
      <c r="L661" s="88"/>
      <c r="M661" s="88"/>
      <c r="N661" s="39"/>
      <c r="AA661" s="39"/>
    </row>
    <row r="662">
      <c r="K662" s="88"/>
      <c r="L662" s="88"/>
      <c r="M662" s="88"/>
      <c r="N662" s="39"/>
      <c r="AA662" s="39"/>
    </row>
    <row r="663">
      <c r="K663" s="88"/>
      <c r="L663" s="88"/>
      <c r="M663" s="88"/>
      <c r="N663" s="39"/>
      <c r="AA663" s="39"/>
    </row>
    <row r="664">
      <c r="K664" s="88"/>
      <c r="L664" s="88"/>
      <c r="M664" s="88"/>
      <c r="N664" s="39"/>
      <c r="AA664" s="39"/>
    </row>
    <row r="665">
      <c r="K665" s="88"/>
      <c r="L665" s="88"/>
      <c r="M665" s="88"/>
      <c r="N665" s="39"/>
      <c r="AA665" s="39"/>
    </row>
    <row r="666">
      <c r="K666" s="88"/>
      <c r="L666" s="88"/>
      <c r="M666" s="88"/>
      <c r="N666" s="39"/>
      <c r="AA666" s="39"/>
    </row>
    <row r="667">
      <c r="K667" s="88"/>
      <c r="L667" s="88"/>
      <c r="M667" s="88"/>
      <c r="N667" s="39"/>
      <c r="AA667" s="39"/>
    </row>
    <row r="668">
      <c r="K668" s="88"/>
      <c r="L668" s="88"/>
      <c r="M668" s="88"/>
      <c r="N668" s="39"/>
      <c r="AA668" s="39"/>
    </row>
    <row r="669">
      <c r="K669" s="88"/>
      <c r="L669" s="88"/>
      <c r="M669" s="88"/>
      <c r="N669" s="39"/>
      <c r="AA669" s="39"/>
    </row>
    <row r="670">
      <c r="K670" s="88"/>
      <c r="L670" s="88"/>
      <c r="M670" s="88"/>
      <c r="N670" s="39"/>
      <c r="AA670" s="39"/>
    </row>
    <row r="671">
      <c r="K671" s="88"/>
      <c r="L671" s="88"/>
      <c r="M671" s="88"/>
      <c r="N671" s="39"/>
      <c r="AA671" s="39"/>
    </row>
    <row r="672">
      <c r="K672" s="88"/>
      <c r="L672" s="88"/>
      <c r="M672" s="88"/>
      <c r="N672" s="39"/>
      <c r="AA672" s="39"/>
    </row>
    <row r="673">
      <c r="K673" s="88"/>
      <c r="L673" s="88"/>
      <c r="M673" s="88"/>
      <c r="N673" s="39"/>
      <c r="AA673" s="39"/>
    </row>
    <row r="674">
      <c r="K674" s="88"/>
      <c r="L674" s="88"/>
      <c r="M674" s="88"/>
      <c r="N674" s="39"/>
      <c r="AA674" s="39"/>
    </row>
    <row r="675">
      <c r="K675" s="88"/>
      <c r="L675" s="88"/>
      <c r="M675" s="88"/>
      <c r="N675" s="39"/>
      <c r="AA675" s="39"/>
    </row>
    <row r="676">
      <c r="K676" s="88"/>
      <c r="L676" s="88"/>
      <c r="M676" s="88"/>
      <c r="N676" s="39"/>
      <c r="AA676" s="39"/>
    </row>
    <row r="677">
      <c r="K677" s="88"/>
      <c r="L677" s="88"/>
      <c r="M677" s="88"/>
      <c r="N677" s="39"/>
      <c r="AA677" s="39"/>
    </row>
    <row r="678">
      <c r="K678" s="88"/>
      <c r="L678" s="88"/>
      <c r="M678" s="88"/>
      <c r="N678" s="39"/>
      <c r="AA678" s="39"/>
    </row>
    <row r="679">
      <c r="K679" s="88"/>
      <c r="L679" s="88"/>
      <c r="M679" s="88"/>
      <c r="N679" s="39"/>
      <c r="AA679" s="39"/>
    </row>
    <row r="680">
      <c r="K680" s="88"/>
      <c r="L680" s="88"/>
      <c r="M680" s="88"/>
      <c r="N680" s="39"/>
      <c r="AA680" s="39"/>
    </row>
    <row r="681">
      <c r="K681" s="88"/>
      <c r="L681" s="88"/>
      <c r="M681" s="88"/>
      <c r="N681" s="39"/>
      <c r="AA681" s="39"/>
    </row>
    <row r="682">
      <c r="K682" s="88"/>
      <c r="L682" s="88"/>
      <c r="M682" s="88"/>
      <c r="N682" s="39"/>
      <c r="AA682" s="39"/>
    </row>
    <row r="683">
      <c r="K683" s="88"/>
      <c r="L683" s="88"/>
      <c r="M683" s="88"/>
      <c r="N683" s="39"/>
      <c r="AA683" s="39"/>
    </row>
    <row r="684">
      <c r="K684" s="88"/>
      <c r="L684" s="88"/>
      <c r="M684" s="88"/>
      <c r="N684" s="39"/>
      <c r="AA684" s="39"/>
    </row>
    <row r="685">
      <c r="K685" s="88"/>
      <c r="L685" s="88"/>
      <c r="M685" s="88"/>
      <c r="N685" s="39"/>
      <c r="AA685" s="39"/>
    </row>
    <row r="686">
      <c r="K686" s="88"/>
      <c r="L686" s="88"/>
      <c r="M686" s="88"/>
      <c r="N686" s="39"/>
      <c r="AA686" s="39"/>
    </row>
    <row r="687">
      <c r="K687" s="88"/>
      <c r="L687" s="88"/>
      <c r="M687" s="88"/>
      <c r="N687" s="39"/>
      <c r="AA687" s="39"/>
    </row>
    <row r="688">
      <c r="K688" s="88"/>
      <c r="L688" s="88"/>
      <c r="M688" s="88"/>
      <c r="N688" s="39"/>
      <c r="AA688" s="39"/>
    </row>
    <row r="689">
      <c r="K689" s="88"/>
      <c r="L689" s="88"/>
      <c r="M689" s="88"/>
      <c r="N689" s="39"/>
      <c r="AA689" s="39"/>
    </row>
    <row r="690">
      <c r="K690" s="88"/>
      <c r="L690" s="88"/>
      <c r="M690" s="88"/>
      <c r="N690" s="39"/>
      <c r="AA690" s="39"/>
    </row>
    <row r="691">
      <c r="K691" s="88"/>
      <c r="L691" s="88"/>
      <c r="M691" s="88"/>
      <c r="N691" s="39"/>
      <c r="AA691" s="39"/>
    </row>
    <row r="692">
      <c r="K692" s="88"/>
      <c r="L692" s="88"/>
      <c r="M692" s="88"/>
      <c r="N692" s="39"/>
      <c r="AA692" s="39"/>
    </row>
    <row r="693">
      <c r="K693" s="88"/>
      <c r="L693" s="88"/>
      <c r="M693" s="88"/>
      <c r="N693" s="39"/>
      <c r="AA693" s="39"/>
    </row>
    <row r="694">
      <c r="K694" s="88"/>
      <c r="L694" s="88"/>
      <c r="M694" s="88"/>
      <c r="N694" s="39"/>
      <c r="AA694" s="39"/>
    </row>
    <row r="695">
      <c r="K695" s="88"/>
      <c r="L695" s="88"/>
      <c r="M695" s="88"/>
      <c r="N695" s="39"/>
      <c r="AA695" s="39"/>
    </row>
    <row r="696">
      <c r="K696" s="88"/>
      <c r="L696" s="88"/>
      <c r="M696" s="88"/>
      <c r="N696" s="39"/>
      <c r="AA696" s="39"/>
    </row>
    <row r="697">
      <c r="K697" s="88"/>
      <c r="L697" s="88"/>
      <c r="M697" s="88"/>
      <c r="N697" s="39"/>
      <c r="AA697" s="39"/>
    </row>
    <row r="698">
      <c r="K698" s="88"/>
      <c r="L698" s="88"/>
      <c r="M698" s="88"/>
      <c r="N698" s="39"/>
      <c r="AA698" s="39"/>
    </row>
    <row r="699">
      <c r="K699" s="88"/>
      <c r="L699" s="88"/>
      <c r="M699" s="88"/>
      <c r="N699" s="39"/>
      <c r="AA699" s="39"/>
    </row>
    <row r="700">
      <c r="K700" s="88"/>
      <c r="L700" s="88"/>
      <c r="M700" s="88"/>
      <c r="N700" s="39"/>
      <c r="AA700" s="39"/>
    </row>
    <row r="701">
      <c r="K701" s="88"/>
      <c r="L701" s="88"/>
      <c r="M701" s="88"/>
      <c r="N701" s="39"/>
      <c r="AA701" s="39"/>
    </row>
    <row r="702">
      <c r="K702" s="88"/>
      <c r="L702" s="88"/>
      <c r="M702" s="88"/>
      <c r="N702" s="39"/>
      <c r="AA702" s="39"/>
    </row>
    <row r="703">
      <c r="K703" s="88"/>
      <c r="L703" s="88"/>
      <c r="M703" s="88"/>
      <c r="N703" s="39"/>
      <c r="AA703" s="39"/>
    </row>
    <row r="704">
      <c r="K704" s="88"/>
      <c r="L704" s="88"/>
      <c r="M704" s="88"/>
      <c r="N704" s="39"/>
      <c r="AA704" s="39"/>
    </row>
    <row r="705">
      <c r="K705" s="88"/>
      <c r="L705" s="88"/>
      <c r="M705" s="88"/>
      <c r="N705" s="39"/>
      <c r="AA705" s="39"/>
    </row>
    <row r="706">
      <c r="K706" s="88"/>
      <c r="L706" s="88"/>
      <c r="M706" s="88"/>
      <c r="N706" s="39"/>
      <c r="AA706" s="39"/>
    </row>
    <row r="707">
      <c r="K707" s="88"/>
      <c r="L707" s="88"/>
      <c r="M707" s="88"/>
      <c r="N707" s="39"/>
      <c r="AA707" s="39"/>
    </row>
    <row r="708">
      <c r="K708" s="88"/>
      <c r="L708" s="88"/>
      <c r="M708" s="88"/>
      <c r="N708" s="39"/>
      <c r="AA708" s="39"/>
    </row>
    <row r="709">
      <c r="K709" s="88"/>
      <c r="L709" s="88"/>
      <c r="M709" s="88"/>
      <c r="N709" s="39"/>
      <c r="AA709" s="39"/>
    </row>
    <row r="710">
      <c r="K710" s="88"/>
      <c r="L710" s="88"/>
      <c r="M710" s="88"/>
      <c r="N710" s="39"/>
      <c r="AA710" s="39"/>
    </row>
    <row r="711">
      <c r="K711" s="88"/>
      <c r="L711" s="88"/>
      <c r="M711" s="88"/>
      <c r="N711" s="39"/>
      <c r="AA711" s="39"/>
    </row>
    <row r="712">
      <c r="K712" s="88"/>
      <c r="L712" s="88"/>
      <c r="M712" s="88"/>
      <c r="N712" s="39"/>
      <c r="AA712" s="39"/>
    </row>
    <row r="713">
      <c r="K713" s="88"/>
      <c r="L713" s="88"/>
      <c r="M713" s="88"/>
      <c r="N713" s="39"/>
      <c r="AA713" s="39"/>
    </row>
    <row r="714">
      <c r="K714" s="88"/>
      <c r="L714" s="88"/>
      <c r="M714" s="88"/>
      <c r="N714" s="39"/>
      <c r="AA714" s="39"/>
    </row>
    <row r="715">
      <c r="K715" s="88"/>
      <c r="L715" s="88"/>
      <c r="M715" s="88"/>
      <c r="N715" s="39"/>
      <c r="AA715" s="39"/>
    </row>
    <row r="716">
      <c r="K716" s="88"/>
      <c r="L716" s="88"/>
      <c r="M716" s="88"/>
      <c r="N716" s="39"/>
      <c r="AA716" s="39"/>
    </row>
    <row r="717">
      <c r="K717" s="88"/>
      <c r="L717" s="88"/>
      <c r="M717" s="88"/>
      <c r="N717" s="39"/>
      <c r="AA717" s="39"/>
    </row>
    <row r="718">
      <c r="K718" s="88"/>
      <c r="L718" s="88"/>
      <c r="M718" s="88"/>
      <c r="N718" s="39"/>
      <c r="AA718" s="39"/>
    </row>
    <row r="719">
      <c r="K719" s="88"/>
      <c r="L719" s="88"/>
      <c r="M719" s="88"/>
      <c r="N719" s="39"/>
      <c r="AA719" s="39"/>
    </row>
    <row r="720">
      <c r="K720" s="88"/>
      <c r="L720" s="88"/>
      <c r="M720" s="88"/>
      <c r="N720" s="39"/>
      <c r="AA720" s="39"/>
    </row>
    <row r="721">
      <c r="K721" s="88"/>
      <c r="L721" s="88"/>
      <c r="M721" s="88"/>
      <c r="N721" s="39"/>
      <c r="AA721" s="39"/>
    </row>
    <row r="722">
      <c r="K722" s="88"/>
      <c r="L722" s="88"/>
      <c r="M722" s="88"/>
      <c r="N722" s="39"/>
      <c r="AA722" s="39"/>
    </row>
    <row r="723">
      <c r="K723" s="88"/>
      <c r="L723" s="88"/>
      <c r="M723" s="88"/>
      <c r="N723" s="39"/>
      <c r="AA723" s="39"/>
    </row>
    <row r="724">
      <c r="K724" s="88"/>
      <c r="L724" s="88"/>
      <c r="M724" s="88"/>
      <c r="N724" s="39"/>
      <c r="AA724" s="39"/>
    </row>
    <row r="725">
      <c r="K725" s="88"/>
      <c r="L725" s="88"/>
      <c r="M725" s="88"/>
      <c r="N725" s="39"/>
      <c r="AA725" s="39"/>
    </row>
    <row r="726">
      <c r="K726" s="88"/>
      <c r="L726" s="88"/>
      <c r="M726" s="88"/>
      <c r="N726" s="39"/>
      <c r="AA726" s="39"/>
    </row>
    <row r="727">
      <c r="K727" s="88"/>
      <c r="L727" s="88"/>
      <c r="M727" s="88"/>
      <c r="N727" s="39"/>
      <c r="AA727" s="39"/>
    </row>
    <row r="728">
      <c r="K728" s="88"/>
      <c r="L728" s="88"/>
      <c r="M728" s="88"/>
      <c r="N728" s="39"/>
      <c r="AA728" s="39"/>
    </row>
    <row r="729">
      <c r="K729" s="88"/>
      <c r="L729" s="88"/>
      <c r="M729" s="88"/>
      <c r="N729" s="39"/>
      <c r="AA729" s="39"/>
    </row>
    <row r="730">
      <c r="K730" s="88"/>
      <c r="L730" s="88"/>
      <c r="M730" s="88"/>
      <c r="N730" s="39"/>
      <c r="AA730" s="39"/>
    </row>
    <row r="731">
      <c r="K731" s="88"/>
      <c r="L731" s="88"/>
      <c r="M731" s="88"/>
      <c r="N731" s="39"/>
      <c r="AA731" s="39"/>
    </row>
    <row r="732">
      <c r="K732" s="88"/>
      <c r="L732" s="88"/>
      <c r="M732" s="88"/>
      <c r="N732" s="39"/>
      <c r="AA732" s="39"/>
    </row>
    <row r="733">
      <c r="K733" s="88"/>
      <c r="L733" s="88"/>
      <c r="M733" s="88"/>
      <c r="N733" s="39"/>
      <c r="AA733" s="39"/>
    </row>
    <row r="734">
      <c r="K734" s="88"/>
      <c r="L734" s="88"/>
      <c r="M734" s="88"/>
      <c r="N734" s="39"/>
      <c r="AA734" s="39"/>
    </row>
    <row r="735">
      <c r="K735" s="88"/>
      <c r="L735" s="88"/>
      <c r="M735" s="88"/>
      <c r="N735" s="39"/>
      <c r="AA735" s="39"/>
    </row>
    <row r="736">
      <c r="K736" s="88"/>
      <c r="L736" s="88"/>
      <c r="M736" s="88"/>
      <c r="N736" s="39"/>
      <c r="AA736" s="39"/>
    </row>
    <row r="737">
      <c r="K737" s="88"/>
      <c r="L737" s="88"/>
      <c r="M737" s="88"/>
      <c r="N737" s="39"/>
      <c r="AA737" s="39"/>
    </row>
    <row r="738">
      <c r="K738" s="88"/>
      <c r="L738" s="88"/>
      <c r="M738" s="88"/>
      <c r="N738" s="39"/>
      <c r="AA738" s="39"/>
    </row>
    <row r="739">
      <c r="K739" s="88"/>
      <c r="L739" s="88"/>
      <c r="M739" s="88"/>
      <c r="N739" s="39"/>
      <c r="AA739" s="39"/>
    </row>
    <row r="740">
      <c r="K740" s="88"/>
      <c r="L740" s="88"/>
      <c r="M740" s="88"/>
      <c r="N740" s="39"/>
      <c r="AA740" s="39"/>
    </row>
    <row r="741">
      <c r="K741" s="88"/>
      <c r="L741" s="88"/>
      <c r="M741" s="88"/>
      <c r="N741" s="39"/>
      <c r="AA741" s="39"/>
    </row>
    <row r="742">
      <c r="K742" s="88"/>
      <c r="L742" s="88"/>
      <c r="M742" s="88"/>
      <c r="N742" s="39"/>
      <c r="AA742" s="39"/>
    </row>
    <row r="743">
      <c r="K743" s="88"/>
      <c r="L743" s="88"/>
      <c r="M743" s="88"/>
      <c r="N743" s="39"/>
      <c r="AA743" s="39"/>
    </row>
    <row r="744">
      <c r="K744" s="88"/>
      <c r="L744" s="88"/>
      <c r="M744" s="88"/>
      <c r="N744" s="39"/>
      <c r="AA744" s="39"/>
    </row>
    <row r="745">
      <c r="K745" s="88"/>
      <c r="L745" s="88"/>
      <c r="M745" s="88"/>
      <c r="N745" s="39"/>
      <c r="AA745" s="39"/>
    </row>
    <row r="746">
      <c r="K746" s="88"/>
      <c r="L746" s="88"/>
      <c r="M746" s="88"/>
      <c r="N746" s="39"/>
      <c r="AA746" s="39"/>
    </row>
    <row r="747">
      <c r="K747" s="88"/>
      <c r="L747" s="88"/>
      <c r="M747" s="88"/>
      <c r="N747" s="39"/>
      <c r="AA747" s="39"/>
    </row>
    <row r="748">
      <c r="K748" s="88"/>
      <c r="L748" s="88"/>
      <c r="M748" s="88"/>
      <c r="N748" s="39"/>
      <c r="AA748" s="39"/>
    </row>
    <row r="749">
      <c r="K749" s="88"/>
      <c r="L749" s="88"/>
      <c r="M749" s="88"/>
      <c r="N749" s="39"/>
      <c r="AA749" s="39"/>
    </row>
    <row r="750">
      <c r="K750" s="88"/>
      <c r="L750" s="88"/>
      <c r="M750" s="88"/>
      <c r="N750" s="39"/>
      <c r="AA750" s="39"/>
    </row>
    <row r="751">
      <c r="K751" s="88"/>
      <c r="L751" s="88"/>
      <c r="M751" s="88"/>
      <c r="N751" s="39"/>
      <c r="AA751" s="39"/>
    </row>
    <row r="752">
      <c r="K752" s="88"/>
      <c r="L752" s="88"/>
      <c r="M752" s="88"/>
      <c r="N752" s="39"/>
      <c r="AA752" s="39"/>
    </row>
    <row r="753">
      <c r="K753" s="88"/>
      <c r="L753" s="88"/>
      <c r="M753" s="88"/>
      <c r="N753" s="39"/>
      <c r="AA753" s="39"/>
    </row>
    <row r="754">
      <c r="K754" s="88"/>
      <c r="L754" s="88"/>
      <c r="M754" s="88"/>
      <c r="N754" s="39"/>
      <c r="AA754" s="39"/>
    </row>
    <row r="755">
      <c r="K755" s="88"/>
      <c r="L755" s="88"/>
      <c r="M755" s="88"/>
      <c r="N755" s="39"/>
      <c r="AA755" s="39"/>
    </row>
    <row r="756">
      <c r="K756" s="88"/>
      <c r="L756" s="88"/>
      <c r="M756" s="88"/>
      <c r="N756" s="39"/>
      <c r="AA756" s="39"/>
    </row>
    <row r="757">
      <c r="K757" s="88"/>
      <c r="L757" s="88"/>
      <c r="M757" s="88"/>
      <c r="N757" s="39"/>
      <c r="AA757" s="39"/>
    </row>
    <row r="758">
      <c r="K758" s="88"/>
      <c r="L758" s="88"/>
      <c r="M758" s="88"/>
      <c r="N758" s="39"/>
      <c r="AA758" s="39"/>
    </row>
    <row r="759">
      <c r="K759" s="88"/>
      <c r="L759" s="88"/>
      <c r="M759" s="88"/>
      <c r="N759" s="39"/>
      <c r="AA759" s="39"/>
    </row>
    <row r="760">
      <c r="K760" s="88"/>
      <c r="L760" s="88"/>
      <c r="M760" s="88"/>
      <c r="N760" s="39"/>
      <c r="AA760" s="39"/>
    </row>
    <row r="761">
      <c r="K761" s="88"/>
      <c r="L761" s="88"/>
      <c r="M761" s="88"/>
      <c r="N761" s="39"/>
      <c r="AA761" s="39"/>
    </row>
    <row r="762">
      <c r="K762" s="88"/>
      <c r="L762" s="88"/>
      <c r="M762" s="88"/>
      <c r="N762" s="39"/>
      <c r="AA762" s="39"/>
    </row>
    <row r="763">
      <c r="K763" s="88"/>
      <c r="L763" s="88"/>
      <c r="M763" s="88"/>
      <c r="N763" s="39"/>
      <c r="AA763" s="39"/>
    </row>
    <row r="764">
      <c r="K764" s="88"/>
      <c r="L764" s="88"/>
      <c r="M764" s="88"/>
      <c r="N764" s="39"/>
      <c r="AA764" s="39"/>
    </row>
    <row r="765">
      <c r="K765" s="88"/>
      <c r="L765" s="88"/>
      <c r="M765" s="88"/>
      <c r="N765" s="39"/>
      <c r="AA765" s="39"/>
    </row>
    <row r="766">
      <c r="K766" s="88"/>
      <c r="L766" s="88"/>
      <c r="M766" s="88"/>
      <c r="N766" s="39"/>
      <c r="AA766" s="39"/>
    </row>
    <row r="767">
      <c r="K767" s="88"/>
      <c r="L767" s="88"/>
      <c r="M767" s="88"/>
      <c r="N767" s="39"/>
      <c r="AA767" s="39"/>
    </row>
    <row r="768">
      <c r="K768" s="88"/>
      <c r="L768" s="88"/>
      <c r="M768" s="88"/>
      <c r="N768" s="39"/>
      <c r="AA768" s="39"/>
    </row>
    <row r="769">
      <c r="K769" s="88"/>
      <c r="L769" s="88"/>
      <c r="M769" s="88"/>
      <c r="N769" s="39"/>
      <c r="AA769" s="39"/>
    </row>
    <row r="770">
      <c r="K770" s="88"/>
      <c r="L770" s="88"/>
      <c r="M770" s="88"/>
      <c r="N770" s="39"/>
      <c r="AA770" s="39"/>
    </row>
    <row r="771">
      <c r="K771" s="88"/>
      <c r="L771" s="88"/>
      <c r="M771" s="88"/>
      <c r="N771" s="39"/>
      <c r="AA771" s="39"/>
    </row>
    <row r="772">
      <c r="K772" s="88"/>
      <c r="L772" s="88"/>
      <c r="M772" s="88"/>
      <c r="N772" s="39"/>
      <c r="AA772" s="39"/>
    </row>
    <row r="773">
      <c r="K773" s="88"/>
      <c r="L773" s="88"/>
      <c r="M773" s="88"/>
      <c r="N773" s="39"/>
      <c r="AA773" s="39"/>
    </row>
    <row r="774">
      <c r="K774" s="88"/>
      <c r="L774" s="88"/>
      <c r="M774" s="88"/>
      <c r="N774" s="39"/>
      <c r="AA774" s="39"/>
    </row>
    <row r="775">
      <c r="K775" s="88"/>
      <c r="L775" s="88"/>
      <c r="M775" s="88"/>
      <c r="N775" s="39"/>
      <c r="AA775" s="39"/>
    </row>
    <row r="776">
      <c r="K776" s="88"/>
      <c r="L776" s="88"/>
      <c r="M776" s="88"/>
      <c r="N776" s="39"/>
      <c r="AA776" s="39"/>
    </row>
    <row r="777">
      <c r="K777" s="88"/>
      <c r="L777" s="88"/>
      <c r="M777" s="88"/>
      <c r="N777" s="39"/>
      <c r="AA777" s="39"/>
    </row>
    <row r="778">
      <c r="K778" s="88"/>
      <c r="L778" s="88"/>
      <c r="M778" s="88"/>
      <c r="N778" s="39"/>
      <c r="AA778" s="39"/>
    </row>
    <row r="779">
      <c r="K779" s="88"/>
      <c r="L779" s="88"/>
      <c r="M779" s="88"/>
      <c r="N779" s="39"/>
      <c r="AA779" s="39"/>
    </row>
    <row r="780">
      <c r="K780" s="88"/>
      <c r="L780" s="88"/>
      <c r="M780" s="88"/>
      <c r="N780" s="39"/>
      <c r="AA780" s="39"/>
    </row>
    <row r="781">
      <c r="K781" s="88"/>
      <c r="L781" s="88"/>
      <c r="M781" s="88"/>
      <c r="N781" s="39"/>
      <c r="AA781" s="39"/>
    </row>
    <row r="782">
      <c r="K782" s="88"/>
      <c r="L782" s="88"/>
      <c r="M782" s="88"/>
      <c r="N782" s="39"/>
      <c r="AA782" s="39"/>
    </row>
    <row r="783">
      <c r="K783" s="88"/>
      <c r="L783" s="88"/>
      <c r="M783" s="88"/>
      <c r="N783" s="39"/>
      <c r="AA783" s="39"/>
    </row>
    <row r="784">
      <c r="K784" s="88"/>
      <c r="L784" s="88"/>
      <c r="M784" s="88"/>
      <c r="N784" s="39"/>
      <c r="AA784" s="39"/>
    </row>
    <row r="785">
      <c r="K785" s="88"/>
      <c r="L785" s="88"/>
      <c r="M785" s="88"/>
      <c r="N785" s="39"/>
      <c r="AA785" s="39"/>
    </row>
    <row r="786">
      <c r="K786" s="88"/>
      <c r="L786" s="88"/>
      <c r="M786" s="88"/>
      <c r="N786" s="39"/>
      <c r="AA786" s="39"/>
    </row>
    <row r="787">
      <c r="K787" s="88"/>
      <c r="L787" s="88"/>
      <c r="M787" s="88"/>
      <c r="N787" s="39"/>
      <c r="AA787" s="39"/>
    </row>
    <row r="788">
      <c r="K788" s="88"/>
      <c r="L788" s="88"/>
      <c r="M788" s="88"/>
      <c r="N788" s="39"/>
      <c r="AA788" s="39"/>
    </row>
    <row r="789">
      <c r="K789" s="88"/>
      <c r="L789" s="88"/>
      <c r="M789" s="88"/>
      <c r="N789" s="39"/>
      <c r="AA789" s="39"/>
    </row>
    <row r="790">
      <c r="K790" s="88"/>
      <c r="L790" s="88"/>
      <c r="M790" s="88"/>
      <c r="N790" s="39"/>
      <c r="AA790" s="39"/>
    </row>
    <row r="791">
      <c r="K791" s="88"/>
      <c r="L791" s="88"/>
      <c r="M791" s="88"/>
      <c r="N791" s="39"/>
      <c r="AA791" s="39"/>
    </row>
    <row r="792">
      <c r="K792" s="88"/>
      <c r="L792" s="88"/>
      <c r="M792" s="88"/>
      <c r="N792" s="39"/>
      <c r="AA792" s="39"/>
    </row>
    <row r="793">
      <c r="K793" s="88"/>
      <c r="L793" s="88"/>
      <c r="M793" s="88"/>
      <c r="N793" s="39"/>
      <c r="AA793" s="39"/>
    </row>
    <row r="794">
      <c r="K794" s="88"/>
      <c r="L794" s="88"/>
      <c r="M794" s="88"/>
      <c r="N794" s="39"/>
      <c r="AA794" s="39"/>
    </row>
    <row r="795">
      <c r="K795" s="88"/>
      <c r="L795" s="88"/>
      <c r="M795" s="88"/>
      <c r="N795" s="39"/>
      <c r="AA795" s="39"/>
    </row>
    <row r="796">
      <c r="K796" s="88"/>
      <c r="L796" s="88"/>
      <c r="M796" s="88"/>
      <c r="N796" s="39"/>
      <c r="AA796" s="39"/>
    </row>
    <row r="797">
      <c r="K797" s="88"/>
      <c r="L797" s="88"/>
      <c r="M797" s="88"/>
      <c r="N797" s="39"/>
      <c r="AA797" s="39"/>
    </row>
    <row r="798">
      <c r="K798" s="88"/>
      <c r="L798" s="88"/>
      <c r="M798" s="88"/>
      <c r="N798" s="39"/>
      <c r="AA798" s="39"/>
    </row>
    <row r="799">
      <c r="K799" s="88"/>
      <c r="L799" s="88"/>
      <c r="M799" s="88"/>
      <c r="N799" s="39"/>
      <c r="AA799" s="39"/>
    </row>
    <row r="800">
      <c r="K800" s="88"/>
      <c r="L800" s="88"/>
      <c r="M800" s="88"/>
      <c r="N800" s="39"/>
      <c r="AA800" s="39"/>
    </row>
    <row r="801">
      <c r="K801" s="88"/>
      <c r="L801" s="88"/>
      <c r="M801" s="88"/>
      <c r="N801" s="39"/>
      <c r="AA801" s="39"/>
    </row>
    <row r="802">
      <c r="K802" s="88"/>
      <c r="L802" s="88"/>
      <c r="M802" s="88"/>
      <c r="N802" s="39"/>
      <c r="AA802" s="39"/>
    </row>
    <row r="803">
      <c r="K803" s="88"/>
      <c r="L803" s="88"/>
      <c r="M803" s="88"/>
      <c r="N803" s="39"/>
      <c r="AA803" s="39"/>
    </row>
    <row r="804">
      <c r="K804" s="88"/>
      <c r="L804" s="88"/>
      <c r="M804" s="88"/>
      <c r="N804" s="39"/>
      <c r="AA804" s="39"/>
    </row>
    <row r="805">
      <c r="K805" s="88"/>
      <c r="L805" s="88"/>
      <c r="M805" s="88"/>
      <c r="N805" s="39"/>
      <c r="AA805" s="39"/>
    </row>
    <row r="806">
      <c r="K806" s="88"/>
      <c r="L806" s="88"/>
      <c r="M806" s="88"/>
      <c r="N806" s="39"/>
      <c r="AA806" s="39"/>
    </row>
    <row r="807">
      <c r="K807" s="88"/>
      <c r="L807" s="88"/>
      <c r="M807" s="88"/>
      <c r="N807" s="39"/>
      <c r="AA807" s="39"/>
    </row>
    <row r="808">
      <c r="K808" s="88"/>
      <c r="L808" s="88"/>
      <c r="M808" s="88"/>
      <c r="N808" s="39"/>
      <c r="AA808" s="39"/>
    </row>
    <row r="809">
      <c r="K809" s="88"/>
      <c r="L809" s="88"/>
      <c r="M809" s="88"/>
      <c r="N809" s="39"/>
      <c r="AA809" s="39"/>
    </row>
    <row r="810">
      <c r="K810" s="88"/>
      <c r="L810" s="88"/>
      <c r="M810" s="88"/>
      <c r="N810" s="39"/>
      <c r="AA810" s="39"/>
    </row>
    <row r="811">
      <c r="K811" s="88"/>
      <c r="L811" s="88"/>
      <c r="M811" s="88"/>
      <c r="N811" s="39"/>
      <c r="AA811" s="39"/>
    </row>
    <row r="812">
      <c r="K812" s="88"/>
      <c r="L812" s="88"/>
      <c r="M812" s="88"/>
      <c r="N812" s="39"/>
      <c r="AA812" s="39"/>
    </row>
    <row r="813">
      <c r="K813" s="88"/>
      <c r="L813" s="88"/>
      <c r="M813" s="88"/>
      <c r="N813" s="39"/>
      <c r="AA813" s="39"/>
    </row>
    <row r="814">
      <c r="K814" s="88"/>
      <c r="L814" s="88"/>
      <c r="M814" s="88"/>
      <c r="N814" s="39"/>
      <c r="AA814" s="39"/>
    </row>
    <row r="815">
      <c r="K815" s="88"/>
      <c r="L815" s="88"/>
      <c r="M815" s="88"/>
      <c r="N815" s="39"/>
      <c r="AA815" s="39"/>
    </row>
    <row r="816">
      <c r="K816" s="88"/>
      <c r="L816" s="88"/>
      <c r="M816" s="88"/>
      <c r="N816" s="39"/>
      <c r="AA816" s="39"/>
    </row>
    <row r="817">
      <c r="K817" s="88"/>
      <c r="L817" s="88"/>
      <c r="M817" s="88"/>
      <c r="N817" s="39"/>
      <c r="AA817" s="39"/>
    </row>
    <row r="818">
      <c r="K818" s="88"/>
      <c r="L818" s="88"/>
      <c r="M818" s="88"/>
      <c r="N818" s="39"/>
      <c r="AA818" s="39"/>
    </row>
    <row r="819">
      <c r="K819" s="88"/>
      <c r="L819" s="88"/>
      <c r="M819" s="88"/>
      <c r="N819" s="39"/>
      <c r="AA819" s="39"/>
    </row>
    <row r="820">
      <c r="K820" s="88"/>
      <c r="L820" s="88"/>
      <c r="M820" s="88"/>
      <c r="N820" s="39"/>
      <c r="AA820" s="39"/>
    </row>
    <row r="821">
      <c r="K821" s="88"/>
      <c r="L821" s="88"/>
      <c r="M821" s="88"/>
      <c r="N821" s="39"/>
      <c r="AA821" s="39"/>
    </row>
    <row r="822">
      <c r="K822" s="88"/>
      <c r="L822" s="88"/>
      <c r="M822" s="88"/>
      <c r="N822" s="39"/>
      <c r="AA822" s="39"/>
    </row>
    <row r="823">
      <c r="K823" s="88"/>
      <c r="L823" s="88"/>
      <c r="M823" s="88"/>
      <c r="N823" s="39"/>
      <c r="AA823" s="39"/>
    </row>
    <row r="824">
      <c r="K824" s="88"/>
      <c r="L824" s="88"/>
      <c r="M824" s="88"/>
      <c r="N824" s="39"/>
      <c r="AA824" s="39"/>
    </row>
    <row r="825">
      <c r="K825" s="88"/>
      <c r="L825" s="88"/>
      <c r="M825" s="88"/>
      <c r="N825" s="39"/>
      <c r="AA825" s="39"/>
    </row>
    <row r="826">
      <c r="K826" s="88"/>
      <c r="L826" s="88"/>
      <c r="M826" s="88"/>
      <c r="N826" s="39"/>
      <c r="AA826" s="39"/>
    </row>
    <row r="827">
      <c r="K827" s="88"/>
      <c r="L827" s="88"/>
      <c r="M827" s="88"/>
      <c r="N827" s="39"/>
      <c r="AA827" s="39"/>
    </row>
    <row r="828">
      <c r="K828" s="88"/>
      <c r="L828" s="88"/>
      <c r="M828" s="88"/>
      <c r="N828" s="39"/>
      <c r="AA828" s="39"/>
    </row>
    <row r="829">
      <c r="K829" s="88"/>
      <c r="L829" s="88"/>
      <c r="M829" s="88"/>
      <c r="N829" s="39"/>
      <c r="AA829" s="39"/>
    </row>
    <row r="830">
      <c r="K830" s="88"/>
      <c r="L830" s="88"/>
      <c r="M830" s="88"/>
      <c r="N830" s="39"/>
      <c r="AA830" s="39"/>
    </row>
    <row r="831">
      <c r="K831" s="88"/>
      <c r="L831" s="88"/>
      <c r="M831" s="88"/>
      <c r="N831" s="39"/>
      <c r="AA831" s="39"/>
    </row>
    <row r="832">
      <c r="K832" s="88"/>
      <c r="L832" s="88"/>
      <c r="M832" s="88"/>
      <c r="N832" s="39"/>
      <c r="AA832" s="39"/>
    </row>
    <row r="833">
      <c r="K833" s="88"/>
      <c r="L833" s="88"/>
      <c r="M833" s="88"/>
      <c r="N833" s="39"/>
      <c r="AA833" s="39"/>
    </row>
    <row r="834">
      <c r="K834" s="88"/>
      <c r="L834" s="88"/>
      <c r="M834" s="88"/>
      <c r="N834" s="39"/>
      <c r="AA834" s="39"/>
    </row>
    <row r="835">
      <c r="K835" s="88"/>
      <c r="L835" s="88"/>
      <c r="M835" s="88"/>
      <c r="N835" s="39"/>
      <c r="AA835" s="39"/>
    </row>
    <row r="836">
      <c r="K836" s="88"/>
      <c r="L836" s="88"/>
      <c r="M836" s="88"/>
      <c r="N836" s="39"/>
      <c r="AA836" s="39"/>
    </row>
    <row r="837">
      <c r="K837" s="88"/>
      <c r="L837" s="88"/>
      <c r="M837" s="88"/>
      <c r="N837" s="39"/>
      <c r="AA837" s="39"/>
    </row>
    <row r="838">
      <c r="K838" s="88"/>
      <c r="L838" s="88"/>
      <c r="M838" s="88"/>
      <c r="N838" s="39"/>
      <c r="AA838" s="39"/>
    </row>
    <row r="839">
      <c r="K839" s="88"/>
      <c r="L839" s="88"/>
      <c r="M839" s="88"/>
      <c r="N839" s="39"/>
      <c r="AA839" s="39"/>
    </row>
    <row r="840">
      <c r="K840" s="88"/>
      <c r="L840" s="88"/>
      <c r="M840" s="88"/>
      <c r="N840" s="39"/>
      <c r="AA840" s="39"/>
    </row>
    <row r="841">
      <c r="K841" s="88"/>
      <c r="L841" s="88"/>
      <c r="M841" s="88"/>
      <c r="N841" s="39"/>
      <c r="AA841" s="39"/>
    </row>
    <row r="842">
      <c r="K842" s="88"/>
      <c r="L842" s="88"/>
      <c r="M842" s="88"/>
      <c r="N842" s="39"/>
      <c r="AA842" s="39"/>
    </row>
    <row r="843">
      <c r="K843" s="88"/>
      <c r="L843" s="88"/>
      <c r="M843" s="88"/>
      <c r="N843" s="39"/>
      <c r="AA843" s="39"/>
    </row>
    <row r="844">
      <c r="K844" s="88"/>
      <c r="L844" s="88"/>
      <c r="M844" s="88"/>
      <c r="N844" s="39"/>
      <c r="AA844" s="39"/>
    </row>
    <row r="845">
      <c r="K845" s="88"/>
      <c r="L845" s="88"/>
      <c r="M845" s="88"/>
      <c r="N845" s="39"/>
      <c r="AA845" s="39"/>
    </row>
    <row r="846">
      <c r="K846" s="88"/>
      <c r="L846" s="88"/>
      <c r="M846" s="88"/>
      <c r="N846" s="39"/>
      <c r="AA846" s="39"/>
    </row>
    <row r="847">
      <c r="K847" s="88"/>
      <c r="L847" s="88"/>
      <c r="M847" s="88"/>
      <c r="N847" s="39"/>
      <c r="AA847" s="39"/>
    </row>
    <row r="848">
      <c r="K848" s="88"/>
      <c r="L848" s="88"/>
      <c r="M848" s="88"/>
      <c r="N848" s="39"/>
      <c r="AA848" s="39"/>
    </row>
    <row r="849">
      <c r="K849" s="88"/>
      <c r="L849" s="88"/>
      <c r="M849" s="88"/>
      <c r="N849" s="39"/>
      <c r="AA849" s="39"/>
    </row>
    <row r="850">
      <c r="K850" s="88"/>
      <c r="L850" s="88"/>
      <c r="M850" s="88"/>
      <c r="N850" s="39"/>
      <c r="AA850" s="39"/>
    </row>
    <row r="851">
      <c r="K851" s="88"/>
      <c r="L851" s="88"/>
      <c r="M851" s="88"/>
      <c r="N851" s="39"/>
      <c r="AA851" s="39"/>
    </row>
    <row r="852">
      <c r="K852" s="88"/>
      <c r="L852" s="88"/>
      <c r="M852" s="88"/>
      <c r="N852" s="39"/>
      <c r="AA852" s="39"/>
    </row>
    <row r="853">
      <c r="K853" s="88"/>
      <c r="L853" s="88"/>
      <c r="M853" s="88"/>
      <c r="N853" s="39"/>
      <c r="AA853" s="39"/>
    </row>
    <row r="854">
      <c r="K854" s="88"/>
      <c r="L854" s="88"/>
      <c r="M854" s="88"/>
      <c r="N854" s="39"/>
      <c r="AA854" s="39"/>
    </row>
    <row r="855">
      <c r="K855" s="88"/>
      <c r="L855" s="88"/>
      <c r="M855" s="88"/>
      <c r="N855" s="39"/>
      <c r="AA855" s="39"/>
    </row>
    <row r="856">
      <c r="K856" s="88"/>
      <c r="L856" s="88"/>
      <c r="M856" s="88"/>
      <c r="N856" s="39"/>
      <c r="AA856" s="39"/>
    </row>
    <row r="857">
      <c r="K857" s="88"/>
      <c r="L857" s="88"/>
      <c r="M857" s="88"/>
      <c r="N857" s="39"/>
      <c r="AA857" s="39"/>
    </row>
    <row r="858">
      <c r="K858" s="88"/>
      <c r="L858" s="88"/>
      <c r="M858" s="88"/>
      <c r="N858" s="39"/>
      <c r="AA858" s="39"/>
    </row>
    <row r="859">
      <c r="K859" s="88"/>
      <c r="L859" s="88"/>
      <c r="M859" s="88"/>
      <c r="N859" s="39"/>
      <c r="AA859" s="39"/>
    </row>
    <row r="860">
      <c r="K860" s="88"/>
      <c r="L860" s="88"/>
      <c r="M860" s="88"/>
      <c r="N860" s="39"/>
      <c r="AA860" s="39"/>
    </row>
    <row r="861">
      <c r="K861" s="88"/>
      <c r="L861" s="88"/>
      <c r="M861" s="88"/>
      <c r="N861" s="39"/>
      <c r="AA861" s="39"/>
    </row>
    <row r="862">
      <c r="K862" s="88"/>
      <c r="L862" s="88"/>
      <c r="M862" s="88"/>
      <c r="N862" s="39"/>
      <c r="AA862" s="39"/>
    </row>
    <row r="863">
      <c r="K863" s="88"/>
      <c r="L863" s="88"/>
      <c r="M863" s="88"/>
      <c r="N863" s="39"/>
      <c r="AA863" s="39"/>
    </row>
    <row r="864">
      <c r="K864" s="88"/>
      <c r="L864" s="88"/>
      <c r="M864" s="88"/>
      <c r="N864" s="39"/>
      <c r="AA864" s="39"/>
    </row>
    <row r="865">
      <c r="K865" s="88"/>
      <c r="L865" s="88"/>
      <c r="M865" s="88"/>
      <c r="N865" s="39"/>
      <c r="AA865" s="39"/>
    </row>
    <row r="866">
      <c r="K866" s="88"/>
      <c r="L866" s="88"/>
      <c r="M866" s="88"/>
      <c r="N866" s="39"/>
      <c r="AA866" s="39"/>
    </row>
    <row r="867">
      <c r="K867" s="88"/>
      <c r="L867" s="88"/>
      <c r="M867" s="88"/>
      <c r="N867" s="39"/>
      <c r="AA867" s="39"/>
    </row>
    <row r="868">
      <c r="K868" s="88"/>
      <c r="L868" s="88"/>
      <c r="M868" s="88"/>
      <c r="N868" s="39"/>
      <c r="AA868" s="39"/>
    </row>
    <row r="869">
      <c r="K869" s="88"/>
      <c r="L869" s="88"/>
      <c r="M869" s="88"/>
      <c r="N869" s="39"/>
      <c r="AA869" s="39"/>
    </row>
    <row r="870">
      <c r="K870" s="88"/>
      <c r="L870" s="88"/>
      <c r="M870" s="88"/>
      <c r="N870" s="39"/>
      <c r="AA870" s="39"/>
    </row>
    <row r="871">
      <c r="K871" s="88"/>
      <c r="L871" s="88"/>
      <c r="M871" s="88"/>
      <c r="N871" s="39"/>
      <c r="AA871" s="39"/>
    </row>
    <row r="872">
      <c r="K872" s="88"/>
      <c r="L872" s="88"/>
      <c r="M872" s="88"/>
      <c r="N872" s="39"/>
      <c r="AA872" s="39"/>
    </row>
    <row r="873">
      <c r="K873" s="88"/>
      <c r="L873" s="88"/>
      <c r="M873" s="88"/>
      <c r="N873" s="39"/>
      <c r="AA873" s="39"/>
    </row>
    <row r="874">
      <c r="K874" s="88"/>
      <c r="L874" s="88"/>
      <c r="M874" s="88"/>
      <c r="N874" s="39"/>
      <c r="AA874" s="39"/>
    </row>
    <row r="875">
      <c r="K875" s="88"/>
      <c r="L875" s="88"/>
      <c r="M875" s="88"/>
      <c r="N875" s="39"/>
      <c r="AA875" s="39"/>
    </row>
    <row r="876">
      <c r="K876" s="88"/>
      <c r="L876" s="88"/>
      <c r="M876" s="88"/>
      <c r="N876" s="39"/>
      <c r="AA876" s="39"/>
    </row>
    <row r="877">
      <c r="K877" s="88"/>
      <c r="L877" s="88"/>
      <c r="M877" s="88"/>
      <c r="N877" s="39"/>
      <c r="AA877" s="39"/>
    </row>
    <row r="878">
      <c r="K878" s="88"/>
      <c r="L878" s="88"/>
      <c r="M878" s="88"/>
      <c r="N878" s="39"/>
      <c r="AA878" s="39"/>
    </row>
    <row r="879">
      <c r="K879" s="88"/>
      <c r="L879" s="88"/>
      <c r="M879" s="88"/>
      <c r="N879" s="39"/>
      <c r="AA879" s="39"/>
    </row>
    <row r="880">
      <c r="K880" s="88"/>
      <c r="L880" s="88"/>
      <c r="M880" s="88"/>
      <c r="N880" s="39"/>
      <c r="AA880" s="39"/>
    </row>
    <row r="881">
      <c r="K881" s="88"/>
      <c r="L881" s="88"/>
      <c r="M881" s="88"/>
      <c r="N881" s="39"/>
      <c r="AA881" s="39"/>
    </row>
    <row r="882">
      <c r="K882" s="88"/>
      <c r="L882" s="88"/>
      <c r="M882" s="88"/>
      <c r="N882" s="39"/>
      <c r="AA882" s="39"/>
    </row>
    <row r="883">
      <c r="K883" s="88"/>
      <c r="L883" s="88"/>
      <c r="M883" s="88"/>
      <c r="N883" s="39"/>
      <c r="AA883" s="39"/>
    </row>
    <row r="884">
      <c r="K884" s="88"/>
      <c r="L884" s="88"/>
      <c r="M884" s="88"/>
      <c r="N884" s="39"/>
      <c r="AA884" s="39"/>
    </row>
    <row r="885">
      <c r="K885" s="88"/>
      <c r="L885" s="88"/>
      <c r="M885" s="88"/>
      <c r="N885" s="39"/>
      <c r="AA885" s="39"/>
    </row>
    <row r="886">
      <c r="K886" s="88"/>
      <c r="L886" s="88"/>
      <c r="M886" s="88"/>
      <c r="N886" s="39"/>
      <c r="AA886" s="39"/>
    </row>
    <row r="887">
      <c r="K887" s="88"/>
      <c r="L887" s="88"/>
      <c r="M887" s="88"/>
      <c r="N887" s="39"/>
      <c r="AA887" s="39"/>
    </row>
    <row r="888">
      <c r="K888" s="88"/>
      <c r="L888" s="88"/>
      <c r="M888" s="88"/>
      <c r="N888" s="39"/>
      <c r="AA888" s="39"/>
    </row>
    <row r="889">
      <c r="K889" s="88"/>
      <c r="L889" s="88"/>
      <c r="M889" s="88"/>
      <c r="N889" s="39"/>
      <c r="AA889" s="39"/>
    </row>
    <row r="890">
      <c r="K890" s="88"/>
      <c r="L890" s="88"/>
      <c r="M890" s="88"/>
      <c r="N890" s="39"/>
      <c r="AA890" s="39"/>
    </row>
    <row r="891">
      <c r="K891" s="88"/>
      <c r="L891" s="88"/>
      <c r="M891" s="88"/>
      <c r="N891" s="39"/>
      <c r="AA891" s="39"/>
    </row>
    <row r="892">
      <c r="K892" s="88"/>
      <c r="L892" s="88"/>
      <c r="M892" s="88"/>
      <c r="N892" s="39"/>
      <c r="AA892" s="39"/>
    </row>
    <row r="893">
      <c r="K893" s="88"/>
      <c r="L893" s="88"/>
      <c r="M893" s="88"/>
      <c r="N893" s="39"/>
      <c r="AA893" s="39"/>
    </row>
    <row r="894">
      <c r="K894" s="88"/>
      <c r="L894" s="88"/>
      <c r="M894" s="88"/>
      <c r="N894" s="39"/>
      <c r="AA894" s="39"/>
    </row>
    <row r="895">
      <c r="K895" s="88"/>
      <c r="L895" s="88"/>
      <c r="M895" s="88"/>
      <c r="N895" s="39"/>
      <c r="AA895" s="39"/>
    </row>
    <row r="896">
      <c r="K896" s="88"/>
      <c r="L896" s="88"/>
      <c r="M896" s="88"/>
      <c r="N896" s="39"/>
      <c r="AA896" s="39"/>
    </row>
    <row r="897">
      <c r="K897" s="88"/>
      <c r="L897" s="88"/>
      <c r="M897" s="88"/>
      <c r="N897" s="39"/>
      <c r="AA897" s="39"/>
    </row>
    <row r="898">
      <c r="K898" s="88"/>
      <c r="L898" s="88"/>
      <c r="M898" s="88"/>
      <c r="N898" s="39"/>
      <c r="AA898" s="39"/>
    </row>
    <row r="899">
      <c r="K899" s="88"/>
      <c r="L899" s="88"/>
      <c r="M899" s="88"/>
      <c r="N899" s="39"/>
      <c r="AA899" s="39"/>
    </row>
    <row r="900">
      <c r="K900" s="88"/>
      <c r="L900" s="88"/>
      <c r="M900" s="88"/>
      <c r="N900" s="39"/>
      <c r="AA900" s="39"/>
    </row>
    <row r="901">
      <c r="K901" s="88"/>
      <c r="L901" s="88"/>
      <c r="M901" s="88"/>
      <c r="N901" s="39"/>
      <c r="AA901" s="39"/>
    </row>
    <row r="902">
      <c r="K902" s="88"/>
      <c r="L902" s="88"/>
      <c r="M902" s="88"/>
      <c r="N902" s="39"/>
      <c r="AA902" s="39"/>
    </row>
    <row r="903">
      <c r="K903" s="88"/>
      <c r="L903" s="88"/>
      <c r="M903" s="88"/>
      <c r="N903" s="39"/>
      <c r="AA903" s="39"/>
    </row>
    <row r="904">
      <c r="K904" s="88"/>
      <c r="L904" s="88"/>
      <c r="M904" s="88"/>
      <c r="N904" s="39"/>
      <c r="AA904" s="39"/>
    </row>
    <row r="905">
      <c r="K905" s="88"/>
      <c r="L905" s="88"/>
      <c r="M905" s="88"/>
      <c r="N905" s="39"/>
      <c r="AA905" s="39"/>
    </row>
    <row r="906">
      <c r="K906" s="88"/>
      <c r="L906" s="88"/>
      <c r="M906" s="88"/>
      <c r="N906" s="39"/>
      <c r="AA906" s="39"/>
    </row>
    <row r="907">
      <c r="K907" s="88"/>
      <c r="L907" s="88"/>
      <c r="M907" s="88"/>
      <c r="N907" s="39"/>
      <c r="AA907" s="39"/>
    </row>
    <row r="908">
      <c r="K908" s="88"/>
      <c r="L908" s="88"/>
      <c r="M908" s="88"/>
      <c r="N908" s="39"/>
      <c r="AA908" s="39"/>
    </row>
    <row r="909">
      <c r="K909" s="88"/>
      <c r="L909" s="88"/>
      <c r="M909" s="88"/>
      <c r="N909" s="39"/>
      <c r="AA909" s="39"/>
    </row>
    <row r="910">
      <c r="K910" s="88"/>
      <c r="L910" s="88"/>
      <c r="M910" s="88"/>
      <c r="N910" s="39"/>
      <c r="AA910" s="39"/>
    </row>
    <row r="911">
      <c r="K911" s="88"/>
      <c r="L911" s="88"/>
      <c r="M911" s="88"/>
      <c r="N911" s="39"/>
      <c r="AA911" s="39"/>
    </row>
    <row r="912">
      <c r="K912" s="88"/>
      <c r="L912" s="88"/>
      <c r="M912" s="88"/>
      <c r="N912" s="39"/>
      <c r="AA912" s="39"/>
    </row>
    <row r="913">
      <c r="K913" s="88"/>
      <c r="L913" s="88"/>
      <c r="M913" s="88"/>
      <c r="N913" s="39"/>
      <c r="AA913" s="39"/>
    </row>
    <row r="914">
      <c r="K914" s="88"/>
      <c r="L914" s="88"/>
      <c r="M914" s="88"/>
      <c r="N914" s="39"/>
      <c r="AA914" s="39"/>
    </row>
    <row r="915">
      <c r="K915" s="88"/>
      <c r="L915" s="88"/>
      <c r="M915" s="88"/>
      <c r="N915" s="39"/>
      <c r="AA915" s="39"/>
    </row>
    <row r="916">
      <c r="K916" s="88"/>
      <c r="L916" s="88"/>
      <c r="M916" s="88"/>
      <c r="N916" s="39"/>
      <c r="AA916" s="39"/>
    </row>
    <row r="917">
      <c r="K917" s="88"/>
      <c r="L917" s="88"/>
      <c r="M917" s="88"/>
      <c r="N917" s="39"/>
      <c r="AA917" s="39"/>
    </row>
    <row r="918">
      <c r="K918" s="88"/>
      <c r="L918" s="88"/>
      <c r="M918" s="88"/>
      <c r="N918" s="39"/>
      <c r="AA918" s="39"/>
    </row>
    <row r="919">
      <c r="K919" s="88"/>
      <c r="L919" s="88"/>
      <c r="M919" s="88"/>
      <c r="N919" s="39"/>
      <c r="AA919" s="39"/>
    </row>
    <row r="920">
      <c r="K920" s="88"/>
      <c r="L920" s="88"/>
      <c r="M920" s="88"/>
      <c r="N920" s="39"/>
      <c r="AA920" s="39"/>
    </row>
    <row r="921">
      <c r="K921" s="88"/>
      <c r="L921" s="88"/>
      <c r="M921" s="88"/>
      <c r="N921" s="39"/>
      <c r="AA921" s="39"/>
    </row>
    <row r="922">
      <c r="K922" s="88"/>
      <c r="L922" s="88"/>
      <c r="M922" s="88"/>
      <c r="N922" s="39"/>
      <c r="AA922" s="39"/>
    </row>
    <row r="923">
      <c r="K923" s="88"/>
      <c r="L923" s="88"/>
      <c r="M923" s="88"/>
      <c r="N923" s="39"/>
      <c r="AA923" s="39"/>
    </row>
    <row r="924">
      <c r="K924" s="88"/>
      <c r="L924" s="88"/>
      <c r="M924" s="88"/>
      <c r="N924" s="39"/>
      <c r="AA924" s="39"/>
    </row>
    <row r="925">
      <c r="K925" s="88"/>
      <c r="L925" s="88"/>
      <c r="M925" s="88"/>
      <c r="N925" s="39"/>
      <c r="AA925" s="39"/>
    </row>
    <row r="926">
      <c r="K926" s="88"/>
      <c r="L926" s="88"/>
      <c r="M926" s="88"/>
      <c r="N926" s="39"/>
      <c r="AA926" s="39"/>
    </row>
    <row r="927">
      <c r="K927" s="88"/>
      <c r="L927" s="88"/>
      <c r="M927" s="88"/>
      <c r="N927" s="39"/>
      <c r="AA927" s="39"/>
    </row>
    <row r="928">
      <c r="K928" s="88"/>
      <c r="L928" s="88"/>
      <c r="M928" s="88"/>
      <c r="N928" s="39"/>
      <c r="AA928" s="39"/>
    </row>
    <row r="929">
      <c r="K929" s="88"/>
      <c r="L929" s="88"/>
      <c r="M929" s="88"/>
      <c r="N929" s="39"/>
      <c r="AA929" s="39"/>
    </row>
    <row r="930">
      <c r="K930" s="88"/>
      <c r="L930" s="88"/>
      <c r="M930" s="88"/>
      <c r="N930" s="39"/>
      <c r="AA930" s="39"/>
    </row>
    <row r="931">
      <c r="K931" s="88"/>
      <c r="L931" s="88"/>
      <c r="M931" s="88"/>
      <c r="N931" s="39"/>
      <c r="AA931" s="39"/>
    </row>
    <row r="932">
      <c r="K932" s="88"/>
      <c r="L932" s="88"/>
      <c r="M932" s="88"/>
      <c r="N932" s="39"/>
      <c r="AA932" s="39"/>
    </row>
    <row r="933">
      <c r="K933" s="88"/>
      <c r="L933" s="88"/>
      <c r="M933" s="88"/>
      <c r="N933" s="39"/>
      <c r="AA933" s="39"/>
    </row>
    <row r="934">
      <c r="K934" s="88"/>
      <c r="L934" s="88"/>
      <c r="M934" s="88"/>
      <c r="N934" s="39"/>
      <c r="AA934" s="39"/>
    </row>
    <row r="935">
      <c r="K935" s="88"/>
      <c r="L935" s="88"/>
      <c r="M935" s="88"/>
      <c r="N935" s="39"/>
      <c r="AA935" s="39"/>
    </row>
    <row r="936">
      <c r="K936" s="88"/>
      <c r="L936" s="88"/>
      <c r="M936" s="88"/>
      <c r="N936" s="39"/>
      <c r="AA936" s="39"/>
    </row>
    <row r="937">
      <c r="K937" s="88"/>
      <c r="L937" s="88"/>
      <c r="M937" s="88"/>
      <c r="N937" s="39"/>
      <c r="AA937" s="39"/>
    </row>
    <row r="938">
      <c r="K938" s="88"/>
      <c r="L938" s="88"/>
      <c r="M938" s="88"/>
      <c r="N938" s="39"/>
      <c r="AA938" s="39"/>
    </row>
    <row r="939">
      <c r="K939" s="88"/>
      <c r="L939" s="88"/>
      <c r="M939" s="88"/>
      <c r="N939" s="39"/>
      <c r="AA939" s="39"/>
    </row>
    <row r="940">
      <c r="K940" s="88"/>
      <c r="L940" s="88"/>
      <c r="M940" s="88"/>
      <c r="N940" s="39"/>
      <c r="AA940" s="39"/>
    </row>
    <row r="941">
      <c r="K941" s="88"/>
      <c r="L941" s="88"/>
      <c r="M941" s="88"/>
      <c r="N941" s="39"/>
      <c r="AA941" s="39"/>
    </row>
    <row r="942">
      <c r="K942" s="88"/>
      <c r="L942" s="88"/>
      <c r="M942" s="88"/>
      <c r="N942" s="39"/>
      <c r="AA942" s="39"/>
    </row>
    <row r="943">
      <c r="K943" s="88"/>
      <c r="L943" s="88"/>
      <c r="M943" s="88"/>
      <c r="N943" s="39"/>
      <c r="AA943" s="39"/>
    </row>
    <row r="944">
      <c r="K944" s="88"/>
      <c r="L944" s="88"/>
      <c r="M944" s="88"/>
      <c r="N944" s="39"/>
      <c r="AA944" s="39"/>
    </row>
    <row r="945">
      <c r="K945" s="88"/>
      <c r="L945" s="88"/>
      <c r="M945" s="88"/>
      <c r="N945" s="39"/>
      <c r="AA945" s="39"/>
    </row>
    <row r="946">
      <c r="K946" s="88"/>
      <c r="L946" s="88"/>
      <c r="M946" s="88"/>
      <c r="N946" s="39"/>
      <c r="AA946" s="39"/>
    </row>
    <row r="947">
      <c r="K947" s="88"/>
      <c r="L947" s="88"/>
      <c r="M947" s="88"/>
      <c r="N947" s="39"/>
      <c r="AA947" s="39"/>
    </row>
    <row r="948">
      <c r="K948" s="88"/>
      <c r="L948" s="88"/>
      <c r="M948" s="88"/>
      <c r="N948" s="39"/>
      <c r="AA948" s="39"/>
    </row>
    <row r="949">
      <c r="K949" s="88"/>
      <c r="L949" s="88"/>
      <c r="M949" s="88"/>
      <c r="N949" s="39"/>
      <c r="AA949" s="39"/>
    </row>
    <row r="950">
      <c r="K950" s="88"/>
      <c r="L950" s="88"/>
      <c r="M950" s="88"/>
      <c r="N950" s="39"/>
      <c r="AA950" s="39"/>
    </row>
    <row r="951">
      <c r="K951" s="88"/>
      <c r="L951" s="88"/>
      <c r="M951" s="88"/>
      <c r="N951" s="39"/>
      <c r="AA951" s="39"/>
    </row>
    <row r="952">
      <c r="K952" s="88"/>
      <c r="L952" s="88"/>
      <c r="M952" s="88"/>
      <c r="N952" s="39"/>
      <c r="AA952" s="39"/>
    </row>
    <row r="953">
      <c r="K953" s="88"/>
      <c r="L953" s="88"/>
      <c r="M953" s="88"/>
      <c r="N953" s="39"/>
      <c r="AA953" s="39"/>
    </row>
    <row r="954">
      <c r="K954" s="88"/>
      <c r="L954" s="88"/>
      <c r="M954" s="88"/>
      <c r="N954" s="39"/>
      <c r="AA954" s="39"/>
    </row>
    <row r="955">
      <c r="K955" s="88"/>
      <c r="L955" s="88"/>
      <c r="M955" s="88"/>
      <c r="N955" s="39"/>
      <c r="AA955" s="39"/>
    </row>
    <row r="956">
      <c r="K956" s="88"/>
      <c r="L956" s="88"/>
      <c r="M956" s="88"/>
      <c r="N956" s="39"/>
      <c r="AA956" s="39"/>
    </row>
    <row r="957">
      <c r="K957" s="88"/>
      <c r="L957" s="88"/>
      <c r="M957" s="88"/>
      <c r="N957" s="39"/>
      <c r="AA957" s="39"/>
    </row>
    <row r="958">
      <c r="K958" s="88"/>
      <c r="L958" s="88"/>
      <c r="M958" s="88"/>
      <c r="N958" s="39"/>
      <c r="AA958" s="39"/>
    </row>
    <row r="959">
      <c r="K959" s="88"/>
      <c r="L959" s="88"/>
      <c r="M959" s="88"/>
      <c r="N959" s="39"/>
      <c r="AA959" s="39"/>
    </row>
    <row r="960">
      <c r="K960" s="88"/>
      <c r="L960" s="88"/>
      <c r="M960" s="88"/>
      <c r="N960" s="39"/>
      <c r="AA960" s="39"/>
    </row>
    <row r="961">
      <c r="K961" s="88"/>
      <c r="L961" s="88"/>
      <c r="M961" s="88"/>
      <c r="N961" s="39"/>
      <c r="AA961" s="39"/>
    </row>
    <row r="962">
      <c r="K962" s="88"/>
      <c r="L962" s="88"/>
      <c r="M962" s="88"/>
      <c r="N962" s="39"/>
      <c r="AA962" s="39"/>
    </row>
    <row r="963">
      <c r="K963" s="88"/>
      <c r="L963" s="88"/>
      <c r="M963" s="88"/>
      <c r="N963" s="39"/>
      <c r="AA963" s="39"/>
    </row>
    <row r="964">
      <c r="K964" s="88"/>
      <c r="L964" s="88"/>
      <c r="M964" s="88"/>
      <c r="N964" s="39"/>
      <c r="AA964" s="39"/>
    </row>
    <row r="965">
      <c r="K965" s="88"/>
      <c r="L965" s="88"/>
      <c r="M965" s="88"/>
      <c r="N965" s="39"/>
      <c r="AA965" s="39"/>
    </row>
    <row r="966">
      <c r="K966" s="88"/>
      <c r="L966" s="88"/>
      <c r="M966" s="88"/>
      <c r="N966" s="39"/>
      <c r="AA966" s="39"/>
    </row>
    <row r="967">
      <c r="K967" s="88"/>
      <c r="L967" s="88"/>
      <c r="M967" s="88"/>
      <c r="N967" s="39"/>
      <c r="AA967" s="39"/>
    </row>
    <row r="968">
      <c r="K968" s="88"/>
      <c r="L968" s="88"/>
      <c r="M968" s="88"/>
      <c r="N968" s="39"/>
      <c r="AA968" s="39"/>
    </row>
    <row r="969">
      <c r="K969" s="88"/>
      <c r="L969" s="88"/>
      <c r="M969" s="88"/>
      <c r="N969" s="39"/>
      <c r="AA969" s="39"/>
    </row>
    <row r="970">
      <c r="K970" s="88"/>
      <c r="L970" s="88"/>
      <c r="M970" s="88"/>
      <c r="N970" s="39"/>
      <c r="AA970" s="39"/>
    </row>
    <row r="971">
      <c r="K971" s="88"/>
      <c r="L971" s="88"/>
      <c r="M971" s="88"/>
      <c r="N971" s="39"/>
      <c r="AA971" s="39"/>
    </row>
    <row r="972">
      <c r="K972" s="88"/>
      <c r="L972" s="88"/>
      <c r="M972" s="88"/>
      <c r="N972" s="39"/>
      <c r="AA972" s="39"/>
    </row>
    <row r="973">
      <c r="K973" s="88"/>
      <c r="L973" s="88"/>
      <c r="M973" s="88"/>
      <c r="N973" s="39"/>
      <c r="AA973" s="39"/>
    </row>
    <row r="974">
      <c r="K974" s="88"/>
      <c r="L974" s="88"/>
      <c r="M974" s="88"/>
      <c r="N974" s="39"/>
      <c r="AA974" s="39"/>
    </row>
    <row r="975">
      <c r="K975" s="88"/>
      <c r="L975" s="88"/>
      <c r="M975" s="88"/>
      <c r="N975" s="39"/>
      <c r="AA975" s="39"/>
    </row>
    <row r="976">
      <c r="K976" s="88"/>
      <c r="L976" s="88"/>
      <c r="M976" s="88"/>
      <c r="N976" s="39"/>
      <c r="AA976" s="39"/>
    </row>
    <row r="977">
      <c r="K977" s="88"/>
      <c r="L977" s="88"/>
      <c r="M977" s="88"/>
      <c r="N977" s="39"/>
      <c r="AA977" s="39"/>
    </row>
    <row r="978">
      <c r="K978" s="88"/>
      <c r="L978" s="88"/>
      <c r="M978" s="88"/>
      <c r="N978" s="39"/>
      <c r="AA978" s="39"/>
    </row>
    <row r="979">
      <c r="K979" s="88"/>
      <c r="L979" s="88"/>
      <c r="M979" s="88"/>
      <c r="N979" s="39"/>
      <c r="AA979" s="39"/>
    </row>
    <row r="980">
      <c r="K980" s="88"/>
      <c r="L980" s="88"/>
      <c r="M980" s="88"/>
      <c r="N980" s="39"/>
      <c r="AA980" s="39"/>
    </row>
    <row r="981">
      <c r="K981" s="88"/>
      <c r="L981" s="88"/>
      <c r="M981" s="88"/>
      <c r="N981" s="39"/>
      <c r="AA981" s="39"/>
    </row>
    <row r="982">
      <c r="K982" s="88"/>
      <c r="L982" s="88"/>
      <c r="M982" s="88"/>
      <c r="N982" s="39"/>
      <c r="AA982" s="39"/>
    </row>
    <row r="983">
      <c r="K983" s="88"/>
      <c r="L983" s="88"/>
      <c r="M983" s="88"/>
      <c r="N983" s="39"/>
      <c r="AA983" s="39"/>
    </row>
    <row r="984">
      <c r="K984" s="88"/>
      <c r="L984" s="88"/>
      <c r="M984" s="88"/>
      <c r="N984" s="39"/>
      <c r="AA984" s="39"/>
    </row>
    <row r="985">
      <c r="K985" s="88"/>
      <c r="L985" s="88"/>
      <c r="M985" s="88"/>
      <c r="N985" s="39"/>
      <c r="AA985" s="39"/>
    </row>
    <row r="986">
      <c r="K986" s="88"/>
      <c r="L986" s="88"/>
      <c r="M986" s="88"/>
      <c r="N986" s="39"/>
      <c r="AA986" s="39"/>
    </row>
    <row r="987">
      <c r="K987" s="88"/>
      <c r="L987" s="88"/>
      <c r="M987" s="88"/>
      <c r="N987" s="39"/>
      <c r="AA987" s="39"/>
    </row>
    <row r="988">
      <c r="K988" s="88"/>
      <c r="L988" s="88"/>
      <c r="M988" s="88"/>
      <c r="N988" s="39"/>
      <c r="AA988" s="39"/>
    </row>
    <row r="989">
      <c r="K989" s="88"/>
      <c r="L989" s="88"/>
      <c r="M989" s="88"/>
      <c r="N989" s="39"/>
      <c r="AA989" s="39"/>
    </row>
    <row r="990">
      <c r="K990" s="88"/>
      <c r="L990" s="88"/>
      <c r="M990" s="88"/>
      <c r="N990" s="39"/>
      <c r="AA990" s="39"/>
    </row>
    <row r="991">
      <c r="K991" s="88"/>
      <c r="L991" s="88"/>
      <c r="M991" s="88"/>
      <c r="N991" s="39"/>
      <c r="AA991" s="39"/>
    </row>
    <row r="992">
      <c r="K992" s="88"/>
      <c r="L992" s="88"/>
      <c r="M992" s="88"/>
      <c r="N992" s="39"/>
      <c r="AA992" s="39"/>
    </row>
    <row r="993">
      <c r="K993" s="88"/>
      <c r="L993" s="88"/>
      <c r="M993" s="88"/>
      <c r="N993" s="39"/>
      <c r="AA993" s="39"/>
    </row>
    <row r="994">
      <c r="K994" s="88"/>
      <c r="L994" s="88"/>
      <c r="M994" s="88"/>
      <c r="N994" s="39"/>
      <c r="AA994" s="39"/>
    </row>
    <row r="995">
      <c r="K995" s="88"/>
      <c r="L995" s="88"/>
      <c r="M995" s="88"/>
      <c r="N995" s="39"/>
      <c r="AA995" s="39"/>
    </row>
    <row r="996">
      <c r="K996" s="88"/>
      <c r="L996" s="88"/>
      <c r="M996" s="88"/>
      <c r="N996" s="39"/>
      <c r="AA996" s="39"/>
    </row>
    <row r="997">
      <c r="K997" s="88"/>
      <c r="L997" s="88"/>
      <c r="M997" s="88"/>
      <c r="N997" s="39"/>
      <c r="AA997" s="39"/>
    </row>
    <row r="998">
      <c r="K998" s="88"/>
      <c r="L998" s="88"/>
      <c r="M998" s="88"/>
      <c r="N998" s="39"/>
      <c r="AA998" s="39"/>
    </row>
    <row r="999">
      <c r="K999" s="88"/>
      <c r="L999" s="88"/>
      <c r="M999" s="88"/>
      <c r="N999" s="39"/>
      <c r="AA999" s="39"/>
    </row>
    <row r="1000">
      <c r="K1000" s="88"/>
      <c r="L1000" s="88"/>
      <c r="M1000" s="88"/>
      <c r="N1000" s="39"/>
      <c r="AA1000" s="39"/>
    </row>
    <row r="1001">
      <c r="K1001" s="88"/>
      <c r="L1001" s="88"/>
      <c r="M1001" s="88"/>
      <c r="N1001" s="39"/>
      <c r="AA1001" s="39"/>
    </row>
    <row r="1002">
      <c r="K1002" s="88"/>
      <c r="L1002" s="88"/>
      <c r="M1002" s="88"/>
      <c r="N1002" s="39"/>
      <c r="AA1002" s="39"/>
    </row>
    <row r="1003">
      <c r="K1003" s="88"/>
      <c r="L1003" s="88"/>
      <c r="M1003" s="88"/>
      <c r="N1003" s="39"/>
      <c r="AA1003" s="39"/>
    </row>
    <row r="1004">
      <c r="K1004" s="88"/>
      <c r="L1004" s="88"/>
      <c r="M1004" s="88"/>
      <c r="N1004" s="39"/>
      <c r="AA1004" s="39"/>
    </row>
    <row r="1005">
      <c r="K1005" s="88"/>
      <c r="L1005" s="88"/>
      <c r="M1005" s="88"/>
      <c r="N1005" s="39"/>
      <c r="AA1005" s="39"/>
    </row>
    <row r="1006">
      <c r="K1006" s="88"/>
      <c r="L1006" s="88"/>
      <c r="M1006" s="88"/>
      <c r="N1006" s="39"/>
      <c r="AA1006" s="39"/>
    </row>
    <row r="1007">
      <c r="K1007" s="88"/>
      <c r="L1007" s="88"/>
      <c r="M1007" s="88"/>
      <c r="N1007" s="39"/>
      <c r="AA1007" s="39"/>
    </row>
    <row r="1008">
      <c r="K1008" s="88"/>
      <c r="L1008" s="88"/>
      <c r="M1008" s="88"/>
      <c r="N1008" s="39"/>
      <c r="AA1008" s="39"/>
    </row>
    <row r="1009">
      <c r="K1009" s="88"/>
      <c r="L1009" s="88"/>
      <c r="M1009" s="88"/>
      <c r="N1009" s="39"/>
      <c r="AA1009" s="39"/>
    </row>
    <row r="1010">
      <c r="K1010" s="88"/>
      <c r="L1010" s="88"/>
      <c r="M1010" s="88"/>
      <c r="N1010" s="39"/>
      <c r="AA1010" s="39"/>
    </row>
    <row r="1011">
      <c r="K1011" s="88"/>
      <c r="L1011" s="88"/>
      <c r="M1011" s="88"/>
      <c r="N1011" s="39"/>
      <c r="AA1011" s="39"/>
    </row>
    <row r="1012">
      <c r="K1012" s="88"/>
      <c r="L1012" s="88"/>
      <c r="M1012" s="88"/>
      <c r="N1012" s="39"/>
      <c r="AA1012" s="39"/>
    </row>
    <row r="1013">
      <c r="K1013" s="88"/>
      <c r="L1013" s="88"/>
      <c r="M1013" s="88"/>
      <c r="N1013" s="39"/>
      <c r="AA1013" s="39"/>
    </row>
    <row r="1014">
      <c r="K1014" s="88"/>
      <c r="L1014" s="88"/>
      <c r="M1014" s="88"/>
      <c r="N1014" s="39"/>
      <c r="AA1014" s="39"/>
    </row>
    <row r="1015">
      <c r="K1015" s="88"/>
      <c r="L1015" s="88"/>
      <c r="M1015" s="88"/>
      <c r="N1015" s="39"/>
      <c r="AA1015" s="39"/>
    </row>
  </sheetData>
  <mergeCells count="1">
    <mergeCell ref="A4:A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3" width="11.43"/>
    <col customWidth="1" min="4" max="5" width="14.14"/>
    <col customWidth="1" min="6" max="7" width="16.29"/>
    <col customWidth="1" min="8" max="8" width="12.14"/>
    <col customWidth="1" min="9" max="9" width="12.0"/>
    <col customWidth="1" min="10" max="10" width="11.29"/>
    <col customWidth="1" min="11" max="11" width="11.57"/>
    <col customWidth="1" min="12" max="12" width="14.0"/>
    <col customWidth="1" min="13" max="14" width="17.14"/>
    <col customWidth="1" min="15" max="15" width="22.86"/>
    <col customWidth="1" min="16" max="16" width="28.0"/>
    <col customWidth="1" min="17" max="18" width="16.0"/>
    <col customWidth="1" min="19" max="19" width="16.86"/>
    <col customWidth="1" min="20" max="20" width="14.14"/>
    <col customWidth="1" min="21" max="21" width="8.71"/>
    <col customWidth="1" min="24" max="24" width="15.14"/>
    <col customWidth="1" min="25" max="25" width="12.29"/>
    <col customWidth="1" min="26" max="31" width="8.71"/>
  </cols>
  <sheetData>
    <row r="1" ht="51.75" customHeight="1">
      <c r="A1" s="5">
        <v>44789.0</v>
      </c>
      <c r="C1" s="1" t="s">
        <v>17</v>
      </c>
      <c r="D1" s="1">
        <f t="shared" ref="D1:M1" si="1">D2-$A$1</f>
        <v>36</v>
      </c>
      <c r="E1" s="1">
        <f t="shared" si="1"/>
        <v>50</v>
      </c>
      <c r="F1" s="1">
        <f t="shared" si="1"/>
        <v>71</v>
      </c>
      <c r="G1" s="1">
        <f t="shared" si="1"/>
        <v>95</v>
      </c>
      <c r="H1" s="1">
        <f t="shared" si="1"/>
        <v>111</v>
      </c>
      <c r="I1" s="1">
        <f t="shared" si="1"/>
        <v>138</v>
      </c>
      <c r="J1" s="1">
        <f t="shared" si="1"/>
        <v>195</v>
      </c>
      <c r="K1" s="5" t="str">
        <f t="shared" si="1"/>
        <v>#VALUE!</v>
      </c>
      <c r="L1" s="5" t="str">
        <f t="shared" si="1"/>
        <v>#VALUE!</v>
      </c>
      <c r="M1" s="5" t="str">
        <f t="shared" si="1"/>
        <v>#VALUE!</v>
      </c>
      <c r="N1" s="10"/>
      <c r="O1" s="10"/>
      <c r="P1" s="11" t="s">
        <v>18</v>
      </c>
      <c r="Q1" s="12"/>
      <c r="R1" s="12"/>
      <c r="S1" s="12"/>
      <c r="T1" s="12"/>
    </row>
    <row r="2" ht="33.75" customHeight="1">
      <c r="A2" s="13" t="s">
        <v>19</v>
      </c>
      <c r="B2" s="13" t="s">
        <v>20</v>
      </c>
      <c r="C2" s="13" t="s">
        <v>21</v>
      </c>
      <c r="D2" s="14">
        <v>44825.0</v>
      </c>
      <c r="E2" s="15">
        <v>44839.0</v>
      </c>
      <c r="F2" s="15">
        <v>44860.0</v>
      </c>
      <c r="G2" s="15">
        <v>44884.0</v>
      </c>
      <c r="H2" s="14">
        <v>44900.0</v>
      </c>
      <c r="I2" s="16">
        <v>44927.0</v>
      </c>
      <c r="J2" s="17">
        <v>44984.0</v>
      </c>
      <c r="K2" s="18" t="s">
        <v>22</v>
      </c>
      <c r="L2" s="18" t="s">
        <v>23</v>
      </c>
      <c r="M2" s="18" t="s">
        <v>24</v>
      </c>
      <c r="N2" s="18"/>
      <c r="O2" s="18"/>
      <c r="P2" s="19">
        <v>44839.0</v>
      </c>
      <c r="Q2" s="15">
        <v>44860.0</v>
      </c>
      <c r="R2" s="15">
        <v>44874.0</v>
      </c>
      <c r="S2" s="5">
        <v>44900.0</v>
      </c>
      <c r="T2" s="1" t="s">
        <v>25</v>
      </c>
      <c r="U2" s="1" t="s">
        <v>26</v>
      </c>
      <c r="V2" s="1" t="s">
        <v>27</v>
      </c>
      <c r="W2" s="1" t="s">
        <v>23</v>
      </c>
      <c r="X2" s="1" t="s">
        <v>24</v>
      </c>
      <c r="Y2" s="1" t="s">
        <v>28</v>
      </c>
      <c r="Z2" s="1" t="s">
        <v>29</v>
      </c>
    </row>
    <row r="3" ht="14.25" customHeight="1">
      <c r="A3" s="20" t="s">
        <v>30</v>
      </c>
      <c r="B3" s="21" t="s">
        <v>31</v>
      </c>
      <c r="C3" s="21">
        <v>1.0</v>
      </c>
      <c r="D3" s="22">
        <f>'t=2 wkd (9.21.22)'!W3</f>
        <v>1.6314152</v>
      </c>
      <c r="E3" s="22">
        <f>'t = 4wks 10.5.22)'!W3</f>
        <v>3.682802326</v>
      </c>
      <c r="F3" s="22">
        <f>'t = 7 wks (10.26.22)'!W3</f>
        <v>11.97167647</v>
      </c>
      <c r="G3" s="22">
        <f>'t =9 wks  (11.9.22)'!W3</f>
        <v>15.65447619</v>
      </c>
      <c r="H3" s="22">
        <f>'t = 14 wks (12.5.22)'!W3</f>
        <v>21.63369863</v>
      </c>
      <c r="I3" s="22">
        <f>'t = 5 months (Jan. 23)'!W3</f>
        <v>24.77644737</v>
      </c>
      <c r="J3" s="22">
        <f>'t = 6 months (2.27.23)'!AB3</f>
        <v>33.74633333</v>
      </c>
      <c r="K3" s="6">
        <f>'t =7 months (3.23.23)'!AC3</f>
        <v>35.87896552</v>
      </c>
      <c r="L3" s="6">
        <f>'t =7 months (3.23.23)'!AC3</f>
        <v>35.87896552</v>
      </c>
      <c r="M3" s="6" t="str">
        <f>'t =  wks (April)'!Z3</f>
        <v>#DIV/0!</v>
      </c>
      <c r="P3" s="23">
        <f t="shared" ref="P3:P6" si="3">(E3-$D$3)/(E$1-D$1)</f>
        <v>0.1465276518</v>
      </c>
      <c r="Q3" s="23">
        <f t="shared" ref="Q3:W3" si="2">(F3-E3)/(F$1-E$1)</f>
        <v>0.3947082926</v>
      </c>
      <c r="R3" s="23">
        <f t="shared" si="2"/>
        <v>0.1534499883</v>
      </c>
      <c r="S3" s="23">
        <f t="shared" si="2"/>
        <v>0.3737014025</v>
      </c>
      <c r="T3" s="23">
        <f t="shared" si="2"/>
        <v>0.1163981014</v>
      </c>
      <c r="U3" s="23">
        <f t="shared" si="2"/>
        <v>0.1573664204</v>
      </c>
      <c r="V3" s="23" t="str">
        <f t="shared" si="2"/>
        <v>#VALUE!</v>
      </c>
      <c r="W3" s="23" t="str">
        <f t="shared" si="2"/>
        <v>#VALUE!</v>
      </c>
      <c r="X3" s="6">
        <f t="shared" ref="X3:X14" si="5">S3*30</f>
        <v>11.21104207</v>
      </c>
      <c r="Z3" s="6" t="str">
        <f t="shared" ref="Z3:Z10" si="6">V3*30</f>
        <v>#VALUE!</v>
      </c>
    </row>
    <row r="4" ht="14.25" customHeight="1">
      <c r="A4" s="20" t="s">
        <v>30</v>
      </c>
      <c r="B4" s="6" t="s">
        <v>32</v>
      </c>
      <c r="C4" s="6">
        <v>2.0</v>
      </c>
      <c r="D4" s="22">
        <f>'t=2 wkd (9.21.22)'!W4</f>
        <v>1.590840426</v>
      </c>
      <c r="E4" s="22">
        <f>'t = 4wks 10.5.22)'!W4</f>
        <v>3.234620862</v>
      </c>
      <c r="F4" s="22">
        <f>'t = 7 wks (10.26.22)'!W4</f>
        <v>10.23896296</v>
      </c>
      <c r="G4" s="22">
        <f>'t =9 wks  (11.9.22)'!W4</f>
        <v>14.56961538</v>
      </c>
      <c r="H4" s="22">
        <f>'t = 14 wks (12.5.22)'!W4</f>
        <v>21.11378788</v>
      </c>
      <c r="I4" s="22">
        <f>'t = 5 months (Jan. 23)'!W4</f>
        <v>25.55846154</v>
      </c>
      <c r="J4" s="22">
        <f>'t = 6 months (2.27.23)'!AB4</f>
        <v>35.03833333</v>
      </c>
      <c r="K4" s="6">
        <f>'t =7 months (3.23.23)'!AC4</f>
        <v>39.6953125</v>
      </c>
      <c r="L4" s="6">
        <f>'t =7 months (3.23.23)'!AC4</f>
        <v>39.6953125</v>
      </c>
      <c r="M4" s="6" t="str">
        <f>'t =  wks (April)'!Z4</f>
        <v>#DIV/0!</v>
      </c>
      <c r="P4" s="23">
        <f t="shared" si="3"/>
        <v>0.1145146901</v>
      </c>
      <c r="Q4" s="23">
        <f t="shared" ref="Q4:W4" si="4">(F4-E4)/(F$1-E$1)</f>
        <v>0.3335401</v>
      </c>
      <c r="R4" s="23">
        <f t="shared" si="4"/>
        <v>0.1804438509</v>
      </c>
      <c r="S4" s="23">
        <f t="shared" si="4"/>
        <v>0.4090107809</v>
      </c>
      <c r="T4" s="23">
        <f t="shared" si="4"/>
        <v>0.164617543</v>
      </c>
      <c r="U4" s="23">
        <f t="shared" si="4"/>
        <v>0.1663135403</v>
      </c>
      <c r="V4" s="23" t="str">
        <f t="shared" si="4"/>
        <v>#VALUE!</v>
      </c>
      <c r="W4" s="23" t="str">
        <f t="shared" si="4"/>
        <v>#VALUE!</v>
      </c>
      <c r="X4" s="6">
        <f t="shared" si="5"/>
        <v>12.27032343</v>
      </c>
      <c r="Z4" s="6" t="str">
        <f t="shared" si="6"/>
        <v>#VALUE!</v>
      </c>
    </row>
    <row r="5" ht="14.25" customHeight="1">
      <c r="A5" s="20" t="s">
        <v>30</v>
      </c>
      <c r="B5" s="6" t="s">
        <v>33</v>
      </c>
      <c r="C5" s="6">
        <v>3.0</v>
      </c>
      <c r="D5" s="22">
        <f>'t=2 wkd (9.21.22)'!W5</f>
        <v>1.428072791</v>
      </c>
      <c r="E5" s="22">
        <f>'t = 4wks 10.5.22)'!W5</f>
        <v>3.224885769</v>
      </c>
      <c r="F5" s="22">
        <f>'t = 7 wks (10.26.22)'!W5</f>
        <v>10.53785294</v>
      </c>
      <c r="G5" s="22">
        <f>'t =9 wks  (11.9.22)'!W5</f>
        <v>14.42630631</v>
      </c>
      <c r="H5" s="22">
        <f>'t = 14 wks (12.5.22)'!W5</f>
        <v>20.81652778</v>
      </c>
      <c r="I5" s="22">
        <f>'t = 5 months (Jan. 23)'!W5</f>
        <v>23.06894737</v>
      </c>
      <c r="J5" s="22">
        <f>'t = 6 months (2.27.23)'!AB5</f>
        <v>33.75137931</v>
      </c>
      <c r="K5" s="6">
        <f>'t =7 months (3.23.23)'!AC5</f>
        <v>39.8934375</v>
      </c>
      <c r="L5" s="6">
        <f>'t =7 months (3.23.23)'!AC5</f>
        <v>39.8934375</v>
      </c>
      <c r="M5" s="6" t="str">
        <f>'t =  wks (April)'!Z5</f>
        <v>#DIV/0!</v>
      </c>
      <c r="P5" s="23">
        <f t="shared" si="3"/>
        <v>0.1138193264</v>
      </c>
      <c r="Q5" s="23">
        <f t="shared" ref="Q5:W5" si="7">(F5-E5)/(F$1-E$1)</f>
        <v>0.348236532</v>
      </c>
      <c r="R5" s="23">
        <f t="shared" si="7"/>
        <v>0.1620188902</v>
      </c>
      <c r="S5" s="23">
        <f t="shared" si="7"/>
        <v>0.399388842</v>
      </c>
      <c r="T5" s="23">
        <f t="shared" si="7"/>
        <v>0.0834229478</v>
      </c>
      <c r="U5" s="23">
        <f t="shared" si="7"/>
        <v>0.1874110867</v>
      </c>
      <c r="V5" s="23" t="str">
        <f t="shared" si="7"/>
        <v>#VALUE!</v>
      </c>
      <c r="W5" s="23" t="str">
        <f t="shared" si="7"/>
        <v>#VALUE!</v>
      </c>
      <c r="X5" s="6">
        <f t="shared" si="5"/>
        <v>11.98166526</v>
      </c>
      <c r="Z5" s="6" t="str">
        <f t="shared" si="6"/>
        <v>#VALUE!</v>
      </c>
    </row>
    <row r="6" ht="14.25" customHeight="1">
      <c r="A6" s="20" t="s">
        <v>30</v>
      </c>
      <c r="B6" s="13" t="s">
        <v>34</v>
      </c>
      <c r="C6" s="13">
        <v>4.0</v>
      </c>
      <c r="D6" s="24">
        <f>'t=2 wkd (9.21.22)'!W6</f>
        <v>1.449575385</v>
      </c>
      <c r="E6" s="24">
        <f>'t = 4wks 10.5.22)'!W6</f>
        <v>3.010666087</v>
      </c>
      <c r="F6" s="24">
        <f>'t = 7 wks (10.26.22)'!W6</f>
        <v>8.710651685</v>
      </c>
      <c r="G6" s="24">
        <f>'t =9 wks  (11.9.22)'!W6</f>
        <v>12.59587156</v>
      </c>
      <c r="H6" s="24">
        <f>'t = 14 wks (12.5.22)'!W6</f>
        <v>20.13621622</v>
      </c>
      <c r="I6" s="24">
        <f>'t = 5 months (Jan. 23)'!W6</f>
        <v>22.81068493</v>
      </c>
      <c r="J6" s="24">
        <f>'t = 6 months (2.27.23)'!AB6</f>
        <v>32.313</v>
      </c>
      <c r="K6" s="13">
        <f>'t =7 months (3.23.23)'!AC6</f>
        <v>39.631875</v>
      </c>
      <c r="L6" s="6">
        <f>'t =7 months (3.23.23)'!AC6</f>
        <v>39.631875</v>
      </c>
      <c r="M6" s="6" t="str">
        <f>'t =  wks (April)'!Z6</f>
        <v>#DIV/0!</v>
      </c>
      <c r="P6" s="23">
        <f t="shared" si="3"/>
        <v>0.0985179205</v>
      </c>
      <c r="Q6" s="23">
        <f t="shared" ref="Q6:W6" si="8">(F6-E6)/(F$1-E$1)</f>
        <v>0.2714278856</v>
      </c>
      <c r="R6" s="23">
        <f t="shared" si="8"/>
        <v>0.1618841614</v>
      </c>
      <c r="S6" s="23">
        <f t="shared" si="8"/>
        <v>0.471271541</v>
      </c>
      <c r="T6" s="23">
        <f t="shared" si="8"/>
        <v>0.09905439686</v>
      </c>
      <c r="U6" s="23">
        <f t="shared" si="8"/>
        <v>0.1667072819</v>
      </c>
      <c r="V6" s="23" t="str">
        <f t="shared" si="8"/>
        <v>#VALUE!</v>
      </c>
      <c r="W6" s="23" t="str">
        <f t="shared" si="8"/>
        <v>#VALUE!</v>
      </c>
      <c r="X6" s="6">
        <f t="shared" si="5"/>
        <v>14.13814623</v>
      </c>
      <c r="Z6" s="6" t="str">
        <f t="shared" si="6"/>
        <v>#VALUE!</v>
      </c>
    </row>
    <row r="7" ht="12.75" customHeight="1">
      <c r="A7" s="20" t="s">
        <v>30</v>
      </c>
      <c r="B7" s="20" t="s">
        <v>35</v>
      </c>
      <c r="D7" s="22"/>
      <c r="E7" s="22"/>
      <c r="F7" s="22"/>
      <c r="G7" s="22"/>
      <c r="H7" s="22" t="str">
        <f>'t = 14 wks (12.5.22)'!Z3</f>
        <v/>
      </c>
      <c r="I7" s="22" t="str">
        <f>'t = 5 months (Jan. 23)'!Z3</f>
        <v/>
      </c>
      <c r="J7" s="22"/>
      <c r="L7" s="6" t="str">
        <f t="shared" ref="L7:L8" si="9">#REF!</f>
        <v>#REF!</v>
      </c>
      <c r="M7" s="6" t="str">
        <f>'t =  wks (April)'!Z7</f>
        <v>#DIV/0!</v>
      </c>
      <c r="P7" s="22"/>
      <c r="Q7" s="22"/>
      <c r="R7" s="22"/>
      <c r="S7" s="22"/>
      <c r="T7" s="22"/>
      <c r="U7" s="22"/>
      <c r="V7" s="22"/>
      <c r="W7" s="22"/>
      <c r="X7" s="6">
        <f t="shared" si="5"/>
        <v>0</v>
      </c>
      <c r="Z7" s="6">
        <f t="shared" si="6"/>
        <v>0</v>
      </c>
    </row>
    <row r="8" ht="14.25" customHeight="1">
      <c r="A8" s="20" t="s">
        <v>30</v>
      </c>
      <c r="B8" s="1" t="s">
        <v>36</v>
      </c>
      <c r="D8" s="22"/>
      <c r="E8" s="22"/>
      <c r="F8" s="22"/>
      <c r="G8" s="22"/>
      <c r="H8" s="22" t="str">
        <f>'t = 14 wks (12.5.22)'!Z4</f>
        <v/>
      </c>
      <c r="I8" s="22" t="str">
        <f>'t = 5 months (Jan. 23)'!Z4</f>
        <v/>
      </c>
      <c r="J8" s="22"/>
      <c r="L8" s="6" t="str">
        <f t="shared" si="9"/>
        <v>#REF!</v>
      </c>
      <c r="M8" s="6" t="str">
        <f>'t =  wks (April)'!Z8</f>
        <v>#DIV/0!</v>
      </c>
      <c r="P8" s="22"/>
      <c r="Q8" s="22"/>
      <c r="R8" s="22"/>
      <c r="S8" s="22"/>
      <c r="T8" s="22"/>
      <c r="U8" s="22"/>
      <c r="V8" s="22"/>
      <c r="W8" s="22"/>
      <c r="X8" s="6">
        <f t="shared" si="5"/>
        <v>0</v>
      </c>
      <c r="Z8" s="6">
        <f t="shared" si="6"/>
        <v>0</v>
      </c>
    </row>
    <row r="9" ht="14.25" customHeight="1">
      <c r="A9" s="20" t="s">
        <v>30</v>
      </c>
      <c r="B9" s="1" t="s">
        <v>37</v>
      </c>
      <c r="D9" s="22"/>
      <c r="E9" s="22"/>
      <c r="F9" s="22"/>
      <c r="G9" s="22" t="str">
        <f>'t =9 wks  (11.9.22)'!AA5</f>
        <v/>
      </c>
      <c r="H9" s="22" t="str">
        <f>'t = 14 wks (12.5.22)'!Z5</f>
        <v/>
      </c>
      <c r="I9" s="22" t="str">
        <f>'t = 5 months (Jan. 23)'!Z5</f>
        <v/>
      </c>
      <c r="J9" s="22"/>
      <c r="L9" s="6" t="str">
        <f>'t =7 months (3.23.23)'!AC9</f>
        <v/>
      </c>
      <c r="M9" s="6" t="str">
        <f>'t =  wks (April)'!Z9</f>
        <v>#DIV/0!</v>
      </c>
      <c r="P9" s="22"/>
      <c r="Q9" s="22"/>
      <c r="R9" s="22"/>
      <c r="S9" s="22"/>
      <c r="T9" s="22"/>
      <c r="U9" s="22"/>
      <c r="V9" s="22"/>
      <c r="W9" s="22"/>
      <c r="X9" s="6">
        <f t="shared" si="5"/>
        <v>0</v>
      </c>
      <c r="Z9" s="6">
        <f t="shared" si="6"/>
        <v>0</v>
      </c>
    </row>
    <row r="10" ht="14.25" customHeight="1">
      <c r="A10" s="20" t="s">
        <v>30</v>
      </c>
      <c r="B10" s="18" t="s">
        <v>38</v>
      </c>
      <c r="C10" s="13"/>
      <c r="D10" s="24"/>
      <c r="E10" s="24"/>
      <c r="F10" s="24"/>
      <c r="G10" s="24" t="str">
        <f>'t =9 wks  (11.9.22)'!AA6</f>
        <v/>
      </c>
      <c r="H10" s="24" t="str">
        <f>'t = 14 wks (12.5.22)'!Z6</f>
        <v/>
      </c>
      <c r="I10" s="24" t="str">
        <f>'t = 5 months (Jan. 23)'!Z6</f>
        <v/>
      </c>
      <c r="J10" s="24"/>
      <c r="K10" s="13"/>
      <c r="L10" s="6" t="str">
        <f>#REF!</f>
        <v>#REF!</v>
      </c>
      <c r="M10" s="6" t="str">
        <f>'t =  wks (April)'!Z10</f>
        <v>#DIV/0!</v>
      </c>
      <c r="P10" s="24"/>
      <c r="Q10" s="24"/>
      <c r="R10" s="24"/>
      <c r="S10" s="24"/>
      <c r="T10" s="24"/>
      <c r="U10" s="24"/>
      <c r="V10" s="24"/>
      <c r="W10" s="24"/>
      <c r="X10" s="6">
        <f t="shared" si="5"/>
        <v>0</v>
      </c>
      <c r="Z10" s="6">
        <f t="shared" si="6"/>
        <v>0</v>
      </c>
    </row>
    <row r="11" ht="14.25" customHeight="1">
      <c r="A11" s="20" t="s">
        <v>39</v>
      </c>
      <c r="B11" s="21" t="s">
        <v>31</v>
      </c>
      <c r="C11" s="21">
        <v>6.0</v>
      </c>
      <c r="D11" s="22">
        <f>'t=2 wkd (9.21.22)'!X3</f>
        <v>1.383318966</v>
      </c>
      <c r="E11" s="22">
        <f>'t = 4wks 10.5.22)'!X3</f>
        <v>2.980206792</v>
      </c>
      <c r="F11" s="22">
        <f>'t = 7 wks (10.26.22)'!X3</f>
        <v>10.17880977</v>
      </c>
      <c r="G11" s="22">
        <f>'t =9 wks  (11.9.22)'!X3</f>
        <v>14.42785714</v>
      </c>
      <c r="H11" s="22">
        <f>'t = 14 wks (12.5.22)'!X3</f>
        <v>19.27818182</v>
      </c>
      <c r="I11" s="22">
        <f>'t = 5 months (Jan. 23)'!X3</f>
        <v>22.15573171</v>
      </c>
      <c r="J11" s="22">
        <f>'t = 6 months (2.27.23)'!AC3</f>
        <v>28.26666667</v>
      </c>
      <c r="K11" s="6">
        <f>'t =7 months (3.23.23)'!AD3</f>
        <v>37.00433333</v>
      </c>
      <c r="L11" s="6">
        <f>'t =7 months (3.23.23)'!AD3</f>
        <v>37.00433333</v>
      </c>
      <c r="M11" s="6" t="str">
        <f>'t =  wks (April)'!AA3</f>
        <v>#DIV/0!</v>
      </c>
      <c r="P11" s="23">
        <f t="shared" ref="P11:P14" si="11">(E11-$D$3)/(E$1-D$1)</f>
        <v>0.0963422566</v>
      </c>
      <c r="Q11" s="23">
        <f t="shared" ref="Q11:W11" si="10">(F11-E11)/(F$1-E$1)</f>
        <v>0.3427906178</v>
      </c>
      <c r="R11" s="23">
        <f t="shared" si="10"/>
        <v>0.1770436407</v>
      </c>
      <c r="S11" s="23">
        <f t="shared" si="10"/>
        <v>0.3031452922</v>
      </c>
      <c r="T11" s="23">
        <f t="shared" si="10"/>
        <v>0.1065759218</v>
      </c>
      <c r="U11" s="23">
        <f t="shared" si="10"/>
        <v>0.1072093853</v>
      </c>
      <c r="V11" s="23" t="str">
        <f t="shared" si="10"/>
        <v>#VALUE!</v>
      </c>
      <c r="W11" s="23" t="str">
        <f t="shared" si="10"/>
        <v>#VALUE!</v>
      </c>
      <c r="X11" s="6">
        <f t="shared" si="5"/>
        <v>9.094358766</v>
      </c>
    </row>
    <row r="12" ht="14.25" customHeight="1">
      <c r="A12" s="20" t="s">
        <v>39</v>
      </c>
      <c r="B12" s="6" t="s">
        <v>32</v>
      </c>
      <c r="C12" s="6">
        <v>7.0</v>
      </c>
      <c r="D12" s="22">
        <f>'t=2 wkd (9.21.22)'!X4</f>
        <v>1.506024146</v>
      </c>
      <c r="E12" s="22">
        <f>'t = 4wks 10.5.22)'!X4</f>
        <v>3.369474038</v>
      </c>
      <c r="F12" s="22">
        <f>'t = 7 wks (10.26.22)'!X4</f>
        <v>10.70973196</v>
      </c>
      <c r="G12" s="22">
        <f>'t =9 wks  (11.9.22)'!X4</f>
        <v>15.15736842</v>
      </c>
      <c r="H12" s="22">
        <f>'t = 14 wks (12.5.22)'!X4</f>
        <v>21.72615385</v>
      </c>
      <c r="I12" s="22">
        <f>'t = 5 months (Jan. 23)'!X4</f>
        <v>25.5433871</v>
      </c>
      <c r="J12" s="22">
        <f>'t = 6 months (2.27.23)'!AC4</f>
        <v>34.21071429</v>
      </c>
      <c r="K12" s="6">
        <f>'t =7 months (3.23.23)'!AD4</f>
        <v>37.07</v>
      </c>
      <c r="L12" s="6">
        <f>'t =7 months (3.23.23)'!AD4</f>
        <v>37.07</v>
      </c>
      <c r="M12" s="6" t="str">
        <f>'t =  wks (April)'!AA4</f>
        <v>#DIV/0!</v>
      </c>
      <c r="P12" s="23">
        <f t="shared" si="11"/>
        <v>0.1241470599</v>
      </c>
      <c r="Q12" s="23">
        <f t="shared" ref="Q12:W12" si="12">(F12-E12)/(F$1-E$1)</f>
        <v>0.3495360914</v>
      </c>
      <c r="R12" s="23">
        <f t="shared" si="12"/>
        <v>0.1853181859</v>
      </c>
      <c r="S12" s="23">
        <f t="shared" si="12"/>
        <v>0.4105490891</v>
      </c>
      <c r="T12" s="23">
        <f t="shared" si="12"/>
        <v>0.1413790093</v>
      </c>
      <c r="U12" s="23">
        <f t="shared" si="12"/>
        <v>0.1520583717</v>
      </c>
      <c r="V12" s="23" t="str">
        <f t="shared" si="12"/>
        <v>#VALUE!</v>
      </c>
      <c r="W12" s="23" t="str">
        <f t="shared" si="12"/>
        <v>#VALUE!</v>
      </c>
      <c r="X12" s="6">
        <f t="shared" si="5"/>
        <v>12.31647267</v>
      </c>
    </row>
    <row r="13" ht="14.25" customHeight="1">
      <c r="A13" s="20" t="s">
        <v>39</v>
      </c>
      <c r="B13" s="6" t="s">
        <v>33</v>
      </c>
      <c r="C13" s="6">
        <v>8.0</v>
      </c>
      <c r="D13" s="22">
        <f>'t=2 wkd (9.21.22)'!X5</f>
        <v>1.520854643</v>
      </c>
      <c r="E13" s="22">
        <f>'t = 4wks 10.5.22)'!X5</f>
        <v>2.975914638</v>
      </c>
      <c r="F13" s="22">
        <f>'t = 7 wks (10.26.22)'!X5</f>
        <v>9.852754098</v>
      </c>
      <c r="G13" s="22">
        <f>'t =9 wks  (11.9.22)'!X5</f>
        <v>14.91071429</v>
      </c>
      <c r="H13" s="22">
        <f>'t = 14 wks (12.5.22)'!X5</f>
        <v>21.52658228</v>
      </c>
      <c r="I13" s="22">
        <f>'t = 5 months (Jan. 23)'!X5</f>
        <v>24.86103896</v>
      </c>
      <c r="J13" s="22">
        <f>'t = 6 months (2.27.23)'!AC5</f>
        <v>34.58548387</v>
      </c>
      <c r="K13" s="6">
        <f>'t =7 months (3.23.23)'!AD5</f>
        <v>37.00193548</v>
      </c>
      <c r="L13" s="6">
        <f>'t =7 months (3.23.23)'!AD5</f>
        <v>37.00193548</v>
      </c>
      <c r="M13" s="6" t="str">
        <f>'t =  wks (April)'!AA5</f>
        <v>#DIV/0!</v>
      </c>
      <c r="P13" s="23">
        <f t="shared" si="11"/>
        <v>0.09603567412</v>
      </c>
      <c r="Q13" s="23">
        <f t="shared" ref="Q13:W13" si="13">(F13-E13)/(F$1-E$1)</f>
        <v>0.3274685457</v>
      </c>
      <c r="R13" s="23">
        <f t="shared" si="13"/>
        <v>0.2107483411</v>
      </c>
      <c r="S13" s="23">
        <f t="shared" si="13"/>
        <v>0.4134917495</v>
      </c>
      <c r="T13" s="23">
        <f t="shared" si="13"/>
        <v>0.1234983957</v>
      </c>
      <c r="U13" s="23">
        <f t="shared" si="13"/>
        <v>0.1706042967</v>
      </c>
      <c r="V13" s="23" t="str">
        <f t="shared" si="13"/>
        <v>#VALUE!</v>
      </c>
      <c r="W13" s="23" t="str">
        <f t="shared" si="13"/>
        <v>#VALUE!</v>
      </c>
      <c r="X13" s="6">
        <f t="shared" si="5"/>
        <v>12.40475249</v>
      </c>
    </row>
    <row r="14" ht="14.25" customHeight="1">
      <c r="A14" s="20" t="s">
        <v>39</v>
      </c>
      <c r="B14" s="13" t="s">
        <v>34</v>
      </c>
      <c r="C14" s="13">
        <v>9.0</v>
      </c>
      <c r="D14" s="24">
        <f>'t=2 wkd (9.21.22)'!X6</f>
        <v>1.563789508</v>
      </c>
      <c r="E14" s="24">
        <f>'t = 4wks 10.5.22)'!X6</f>
        <v>3.515203611</v>
      </c>
      <c r="F14" s="24">
        <f>'t = 7 wks (10.26.22)'!X6</f>
        <v>10.68409412</v>
      </c>
      <c r="G14" s="24">
        <f>'t =9 wks  (11.9.22)'!X6</f>
        <v>16.18897959</v>
      </c>
      <c r="H14" s="24">
        <f>'t = 14 wks (12.5.22)'!X6</f>
        <v>21.23873418</v>
      </c>
      <c r="I14" s="24">
        <f>'t = 5 months (Jan. 23)'!X6</f>
        <v>23.75518519</v>
      </c>
      <c r="J14" s="24">
        <f>'t = 6 months (2.27.23)'!AC6</f>
        <v>33.87212121</v>
      </c>
      <c r="K14" s="13">
        <f>'t =7 months (3.23.23)'!AD6</f>
        <v>34.29484848</v>
      </c>
      <c r="L14" s="6">
        <f>'t =7 months (3.23.23)'!AD6</f>
        <v>34.29484848</v>
      </c>
      <c r="M14" s="6" t="str">
        <f>'t =  wks (April)'!AA6</f>
        <v>#DIV/0!</v>
      </c>
      <c r="P14" s="23">
        <f t="shared" si="11"/>
        <v>0.1345563151</v>
      </c>
      <c r="Q14" s="23">
        <f t="shared" ref="Q14:W14" si="14">(F14-E14)/(F$1-E$1)</f>
        <v>0.3413757384</v>
      </c>
      <c r="R14" s="23">
        <f t="shared" si="14"/>
        <v>0.2293702281</v>
      </c>
      <c r="S14" s="23">
        <f t="shared" si="14"/>
        <v>0.3156096616</v>
      </c>
      <c r="T14" s="23">
        <f t="shared" si="14"/>
        <v>0.09320188918</v>
      </c>
      <c r="U14" s="23">
        <f t="shared" si="14"/>
        <v>0.1774901057</v>
      </c>
      <c r="V14" s="23" t="str">
        <f t="shared" si="14"/>
        <v>#VALUE!</v>
      </c>
      <c r="W14" s="23" t="str">
        <f t="shared" si="14"/>
        <v>#VALUE!</v>
      </c>
      <c r="X14" s="6">
        <f t="shared" si="5"/>
        <v>9.468289848</v>
      </c>
    </row>
    <row r="15" ht="14.25" customHeight="1">
      <c r="A15" s="20" t="s">
        <v>39</v>
      </c>
      <c r="B15" s="20" t="s">
        <v>35</v>
      </c>
      <c r="D15" s="22"/>
      <c r="E15" s="22"/>
      <c r="F15" s="22"/>
      <c r="G15" s="22"/>
      <c r="H15" s="22" t="str">
        <f>'t = 14 wks (12.5.22)'!AA3</f>
        <v/>
      </c>
      <c r="I15" s="22" t="str">
        <f>'t = 5 months (Jan. 23)'!AA3</f>
        <v/>
      </c>
      <c r="J15" s="22"/>
      <c r="L15" s="6" t="str">
        <f t="shared" ref="L15:L16" si="15">#REF!</f>
        <v>#REF!</v>
      </c>
      <c r="M15" s="6" t="str">
        <f>'t =  wks (April)'!AA7</f>
        <v>#DIV/0!</v>
      </c>
      <c r="P15" s="22"/>
      <c r="Q15" s="22"/>
      <c r="R15" s="22"/>
      <c r="S15" s="22"/>
      <c r="T15" s="22"/>
      <c r="U15" s="22"/>
      <c r="V15" s="22"/>
      <c r="W15" s="22"/>
    </row>
    <row r="16" ht="14.25" customHeight="1">
      <c r="A16" s="20" t="s">
        <v>39</v>
      </c>
      <c r="B16" s="1" t="s">
        <v>36</v>
      </c>
      <c r="D16" s="22"/>
      <c r="E16" s="22"/>
      <c r="F16" s="22"/>
      <c r="G16" s="22"/>
      <c r="H16" s="22" t="str">
        <f>'t = 14 wks (12.5.22)'!AA4</f>
        <v/>
      </c>
      <c r="I16" s="22" t="str">
        <f>'t = 5 months (Jan. 23)'!AA4</f>
        <v/>
      </c>
      <c r="J16" s="22"/>
      <c r="L16" s="6" t="str">
        <f t="shared" si="15"/>
        <v>#REF!</v>
      </c>
      <c r="M16" s="6" t="str">
        <f>'t =  wks (April)'!AA8</f>
        <v>#DIV/0!</v>
      </c>
      <c r="P16" s="22"/>
      <c r="Q16" s="22"/>
      <c r="R16" s="22"/>
      <c r="S16" s="22"/>
      <c r="T16" s="22"/>
      <c r="U16" s="22"/>
      <c r="V16" s="22"/>
      <c r="W16" s="22"/>
    </row>
    <row r="17" ht="14.25" customHeight="1">
      <c r="A17" s="20" t="s">
        <v>39</v>
      </c>
      <c r="B17" s="1" t="s">
        <v>37</v>
      </c>
      <c r="D17" s="22"/>
      <c r="E17" s="22"/>
      <c r="F17" s="22"/>
      <c r="G17" s="22" t="str">
        <f>'t =9 wks  (11.9.22)'!AB5</f>
        <v/>
      </c>
      <c r="H17" s="22" t="str">
        <f>'t = 14 wks (12.5.22)'!AA5</f>
        <v/>
      </c>
      <c r="I17" s="22" t="str">
        <f>'t = 5 months (Jan. 23)'!AA5</f>
        <v/>
      </c>
      <c r="J17" s="22"/>
      <c r="L17" s="6" t="str">
        <f>'t =7 months (3.23.23)'!AD9</f>
        <v/>
      </c>
      <c r="M17" s="6" t="str">
        <f>'t =  wks (April)'!AA9</f>
        <v>#DIV/0!</v>
      </c>
      <c r="P17" s="22"/>
      <c r="Q17" s="22"/>
      <c r="R17" s="22"/>
      <c r="S17" s="22"/>
      <c r="T17" s="22"/>
      <c r="U17" s="22"/>
      <c r="V17" s="22"/>
      <c r="W17" s="22"/>
    </row>
    <row r="18" ht="14.25" customHeight="1">
      <c r="A18" s="20" t="s">
        <v>39</v>
      </c>
      <c r="B18" s="18" t="s">
        <v>38</v>
      </c>
      <c r="C18" s="13"/>
      <c r="D18" s="24"/>
      <c r="E18" s="24"/>
      <c r="F18" s="24"/>
      <c r="G18" s="24" t="str">
        <f>'t =9 wks  (11.9.22)'!AB6</f>
        <v/>
      </c>
      <c r="H18" s="24" t="str">
        <f>'t = 14 wks (12.5.22)'!AA6</f>
        <v/>
      </c>
      <c r="I18" s="24" t="str">
        <f>'t = 5 months (Jan. 23)'!AA6</f>
        <v/>
      </c>
      <c r="J18" s="24"/>
      <c r="K18" s="13"/>
      <c r="L18" s="6" t="str">
        <f>#REF!</f>
        <v>#REF!</v>
      </c>
      <c r="M18" s="6" t="str">
        <f>'t =  wks (April)'!AA10</f>
        <v>#DIV/0!</v>
      </c>
      <c r="P18" s="24"/>
      <c r="Q18" s="24"/>
      <c r="R18" s="24"/>
      <c r="S18" s="24"/>
      <c r="T18" s="24"/>
      <c r="U18" s="24"/>
      <c r="V18" s="24"/>
      <c r="W18" s="24"/>
    </row>
    <row r="19" ht="14.25" customHeight="1">
      <c r="A19" s="20" t="s">
        <v>40</v>
      </c>
      <c r="B19" s="21" t="s">
        <v>31</v>
      </c>
      <c r="C19" s="21"/>
      <c r="D19" s="22">
        <f>'t=2 wkd (9.21.22)'!Y3</f>
        <v>1.556169811</v>
      </c>
      <c r="E19" s="22">
        <f>'t = 4wks 10.5.22)'!Y3</f>
        <v>3.040136176</v>
      </c>
      <c r="F19" s="22">
        <f>'t = 7 wks (10.26.22)'!Y3</f>
        <v>9.785054968</v>
      </c>
      <c r="G19" s="22">
        <f>'t =9 wks  (11.9.22)'!Y3</f>
        <v>14.7507619</v>
      </c>
      <c r="H19" s="22">
        <f>'t = 14 wks (12.5.22)'!Y3</f>
        <v>20.70666667</v>
      </c>
      <c r="I19" s="22">
        <f>'t = 5 months (Jan. 23)'!Y3</f>
        <v>23.57461538</v>
      </c>
      <c r="J19" s="22">
        <f>'t = 6 months (2.27.23)'!AD3</f>
        <v>31.45175</v>
      </c>
      <c r="K19" s="6" t="str">
        <f>'t =7 months (3.23.23)'!AE3</f>
        <v/>
      </c>
      <c r="L19" s="6" t="str">
        <f>'t =7 months (3.23.23)'!AE3</f>
        <v/>
      </c>
      <c r="M19" s="6" t="str">
        <f>'t =  wks (April)'!AB3</f>
        <v>#DIV/0!</v>
      </c>
      <c r="P19" s="23">
        <f t="shared" ref="P19:P22" si="17">(E19-$D$3)/(E$1-D$1)</f>
        <v>0.1006229269</v>
      </c>
      <c r="Q19" s="23">
        <f t="shared" ref="Q19:W19" si="16">(F19-E3)/(F$1-E$1)</f>
        <v>0.2905834592</v>
      </c>
      <c r="R19" s="23">
        <f t="shared" si="16"/>
        <v>0.1157952264</v>
      </c>
      <c r="S19" s="23">
        <f t="shared" si="16"/>
        <v>0.3157619048</v>
      </c>
      <c r="T19" s="23">
        <f t="shared" si="16"/>
        <v>0.07188580572</v>
      </c>
      <c r="U19" s="23">
        <f t="shared" si="16"/>
        <v>0.1171105725</v>
      </c>
      <c r="V19" s="23" t="str">
        <f t="shared" si="16"/>
        <v>#VALUE!</v>
      </c>
      <c r="W19" s="23" t="str">
        <f t="shared" si="16"/>
        <v>#VALUE!</v>
      </c>
    </row>
    <row r="20" ht="14.25" customHeight="1">
      <c r="A20" s="20" t="s">
        <v>40</v>
      </c>
      <c r="B20" s="6" t="s">
        <v>32</v>
      </c>
      <c r="D20" s="22">
        <f>'t=2 wkd (9.21.22)'!Y4</f>
        <v>1.597797073</v>
      </c>
      <c r="E20" s="22">
        <f>'t = 4wks 10.5.22)'!Y4</f>
        <v>2.745850652</v>
      </c>
      <c r="F20" s="22">
        <f>'t = 7 wks (10.26.22)'!Y4</f>
        <v>9.015695652</v>
      </c>
      <c r="G20" s="22">
        <f>'t =9 wks  (11.9.22)'!Y4</f>
        <v>12.6941958</v>
      </c>
      <c r="H20" s="22">
        <f>'t = 14 wks (12.5.22)'!Y4</f>
        <v>18.93745455</v>
      </c>
      <c r="I20" s="22">
        <f>'t = 5 months (Jan. 23)'!Y4</f>
        <v>21.53146789</v>
      </c>
      <c r="J20" s="22">
        <f>'t = 6 months (2.27.23)'!AD4</f>
        <v>27.66772727</v>
      </c>
      <c r="K20" s="6" t="str">
        <f>'t =7 months (3.23.23)'!AE4</f>
        <v/>
      </c>
      <c r="P20" s="23">
        <f t="shared" si="17"/>
        <v>0.0796025323</v>
      </c>
      <c r="Q20" s="23">
        <f t="shared" ref="Q20:W20" si="18">(F20-E4)/(F$1-E$1)</f>
        <v>0.2752892757</v>
      </c>
      <c r="R20" s="23">
        <f t="shared" si="18"/>
        <v>0.1023013684</v>
      </c>
      <c r="S20" s="23">
        <f t="shared" si="18"/>
        <v>0.2729899476</v>
      </c>
      <c r="T20" s="23">
        <f t="shared" si="18"/>
        <v>0.01546963004</v>
      </c>
      <c r="U20" s="23">
        <f t="shared" si="18"/>
        <v>0.037004662</v>
      </c>
      <c r="V20" s="23" t="str">
        <f t="shared" si="18"/>
        <v>#VALUE!</v>
      </c>
      <c r="W20" s="23" t="str">
        <f t="shared" si="18"/>
        <v>#VALUE!</v>
      </c>
    </row>
    <row r="21" ht="14.25" customHeight="1">
      <c r="A21" s="20" t="s">
        <v>40</v>
      </c>
      <c r="B21" s="6" t="s">
        <v>33</v>
      </c>
      <c r="C21" s="13"/>
      <c r="D21" s="22">
        <f>'t=2 wkd (9.21.22)'!Y5</f>
        <v>1.566955821</v>
      </c>
      <c r="E21" s="22">
        <f>'t = 4wks 10.5.22)'!Y5</f>
        <v>2.783598571</v>
      </c>
      <c r="F21" s="22">
        <f>'t = 7 wks (10.26.22)'!Y5</f>
        <v>9.985043011</v>
      </c>
      <c r="G21" s="22">
        <f>'t =9 wks  (11.9.22)'!Y5</f>
        <v>14.32811321</v>
      </c>
      <c r="H21" s="22">
        <f>'t = 14 wks (12.5.22)'!Y5</f>
        <v>21.20260274</v>
      </c>
      <c r="I21" s="22">
        <f>'t = 5 months (Jan. 23)'!Y5</f>
        <v>23.84773333</v>
      </c>
      <c r="J21" s="22">
        <f>'t = 6 months (2.27.23)'!AD5</f>
        <v>29.67233333</v>
      </c>
      <c r="K21" s="6" t="str">
        <f>'t =7 months (3.23.23)'!AE5</f>
        <v/>
      </c>
      <c r="L21" s="13"/>
      <c r="M21" s="13"/>
      <c r="N21" s="13"/>
      <c r="O21" s="13"/>
      <c r="P21" s="23">
        <f t="shared" si="17"/>
        <v>0.08229881224</v>
      </c>
      <c r="Q21" s="23">
        <f t="shared" ref="Q21:W21" si="19">(F21-E5)/(F$1-E$1)</f>
        <v>0.3219122496</v>
      </c>
      <c r="R21" s="23">
        <f t="shared" si="19"/>
        <v>0.1579275111</v>
      </c>
      <c r="S21" s="23">
        <f t="shared" si="19"/>
        <v>0.4235185271</v>
      </c>
      <c r="T21" s="23">
        <f t="shared" si="19"/>
        <v>0.1122668724</v>
      </c>
      <c r="U21" s="23">
        <f t="shared" si="19"/>
        <v>0.1158488766</v>
      </c>
      <c r="V21" s="23" t="str">
        <f t="shared" si="19"/>
        <v>#VALUE!</v>
      </c>
      <c r="W21" s="23" t="str">
        <f t="shared" si="19"/>
        <v>#VALUE!</v>
      </c>
    </row>
    <row r="22" ht="14.25" customHeight="1">
      <c r="A22" s="20" t="s">
        <v>40</v>
      </c>
      <c r="B22" s="13" t="s">
        <v>34</v>
      </c>
      <c r="D22" s="22">
        <f>'t=2 wkd (9.21.22)'!Y6</f>
        <v>1.571031765</v>
      </c>
      <c r="E22" s="22">
        <f>'t = 4wks 10.5.22)'!Y6</f>
        <v>3.4675276</v>
      </c>
      <c r="F22" s="22">
        <f>'t = 7 wks (10.26.22)'!Y6</f>
        <v>9.87472449</v>
      </c>
      <c r="G22" s="22">
        <f>'t =9 wks  (11.9.22)'!Y6</f>
        <v>13.14626087</v>
      </c>
      <c r="H22" s="22">
        <f>'t = 14 wks (12.5.22)'!Y6</f>
        <v>18.97929412</v>
      </c>
      <c r="I22" s="22">
        <f>'t = 5 months (Jan. 23)'!Y6</f>
        <v>21.99084337</v>
      </c>
      <c r="J22" s="22">
        <f>'t = 6 months (2.27.23)'!AD6</f>
        <v>27.45266667</v>
      </c>
      <c r="K22" s="6" t="str">
        <f>'t =7 months (3.23.23)'!AE6</f>
        <v/>
      </c>
      <c r="P22" s="23">
        <f t="shared" si="17"/>
        <v>0.1311508857</v>
      </c>
      <c r="Q22" s="23">
        <f t="shared" ref="Q22:W22" si="20">(F22-E6)/(F$1-E$1)</f>
        <v>0.3268599239</v>
      </c>
      <c r="R22" s="23">
        <f t="shared" si="20"/>
        <v>0.1848170493</v>
      </c>
      <c r="S22" s="23">
        <f t="shared" si="20"/>
        <v>0.3989639099</v>
      </c>
      <c r="T22" s="23">
        <f t="shared" si="20"/>
        <v>0.06868989471</v>
      </c>
      <c r="U22" s="23">
        <f t="shared" si="20"/>
        <v>0.08143827606</v>
      </c>
      <c r="V22" s="23" t="str">
        <f t="shared" si="20"/>
        <v>#VALUE!</v>
      </c>
      <c r="W22" s="23" t="str">
        <f t="shared" si="20"/>
        <v>#VALUE!</v>
      </c>
    </row>
    <row r="23" ht="14.25" customHeight="1">
      <c r="A23" s="20"/>
      <c r="P23" s="25"/>
      <c r="Q23" s="25"/>
    </row>
    <row r="24" ht="14.25" customHeight="1">
      <c r="A24" s="20"/>
      <c r="C24" s="21"/>
      <c r="L24" s="1"/>
    </row>
    <row r="25" ht="14.25" customHeight="1">
      <c r="A25" s="20"/>
      <c r="Q25" s="26" t="s">
        <v>41</v>
      </c>
    </row>
    <row r="26" ht="14.25" customHeight="1">
      <c r="A26" s="1" t="s">
        <v>30</v>
      </c>
      <c r="D26" s="22">
        <f t="shared" ref="D26:K26" si="21">AVERAGE(D3:D10)</f>
        <v>1.52497595</v>
      </c>
      <c r="E26" s="22">
        <f t="shared" si="21"/>
        <v>3.288243761</v>
      </c>
      <c r="F26" s="22">
        <f t="shared" si="21"/>
        <v>10.36478602</v>
      </c>
      <c r="G26" s="22">
        <f t="shared" si="21"/>
        <v>14.31156736</v>
      </c>
      <c r="H26" s="22">
        <f t="shared" si="21"/>
        <v>20.92505763</v>
      </c>
      <c r="I26" s="22">
        <f t="shared" si="21"/>
        <v>24.0536353</v>
      </c>
      <c r="J26" s="22">
        <f t="shared" si="21"/>
        <v>33.71226149</v>
      </c>
      <c r="K26" s="6">
        <f t="shared" si="21"/>
        <v>38.77489763</v>
      </c>
      <c r="O26" s="13" t="s">
        <v>19</v>
      </c>
      <c r="P26" s="19">
        <v>44839.0</v>
      </c>
      <c r="Q26" s="15">
        <v>44860.0</v>
      </c>
      <c r="R26" s="27">
        <v>44874.0</v>
      </c>
      <c r="S26" s="5">
        <v>44900.0</v>
      </c>
      <c r="T26" s="5">
        <v>44953.0</v>
      </c>
      <c r="U26" s="5">
        <v>44984.0</v>
      </c>
      <c r="V26" s="6" t="str">
        <f t="shared" ref="V26:W26" si="22">V2*30</f>
        <v>#VALUE!</v>
      </c>
      <c r="W26" s="6" t="str">
        <f t="shared" si="22"/>
        <v>#VALUE!</v>
      </c>
    </row>
    <row r="27" ht="14.25" customHeight="1">
      <c r="A27" s="1" t="s">
        <v>39</v>
      </c>
      <c r="D27" s="22">
        <f t="shared" ref="D27:K27" si="23">AVERAGE(D11:D18)</f>
        <v>1.493496816</v>
      </c>
      <c r="E27" s="22">
        <f t="shared" si="23"/>
        <v>3.21019977</v>
      </c>
      <c r="F27" s="22">
        <f t="shared" si="23"/>
        <v>10.35634749</v>
      </c>
      <c r="G27" s="22">
        <f t="shared" si="23"/>
        <v>15.17122986</v>
      </c>
      <c r="H27" s="22">
        <f t="shared" si="23"/>
        <v>20.94241303</v>
      </c>
      <c r="I27" s="22">
        <f t="shared" si="23"/>
        <v>24.07883574</v>
      </c>
      <c r="J27" s="22">
        <f t="shared" si="23"/>
        <v>32.73374651</v>
      </c>
      <c r="K27" s="6">
        <f t="shared" si="23"/>
        <v>36.34277933</v>
      </c>
      <c r="M27" s="20"/>
      <c r="N27" s="20"/>
      <c r="O27" s="20" t="s">
        <v>42</v>
      </c>
      <c r="P27" s="28">
        <f t="shared" ref="P27:S27" si="24">P3*30</f>
        <v>4.395829555</v>
      </c>
      <c r="Q27" s="28">
        <f t="shared" si="24"/>
        <v>11.84124878</v>
      </c>
      <c r="R27" s="28">
        <f t="shared" si="24"/>
        <v>4.60349965</v>
      </c>
      <c r="S27" s="28">
        <f t="shared" si="24"/>
        <v>11.21104207</v>
      </c>
      <c r="T27" s="28">
        <f t="shared" ref="T27:T30" si="28">T3*37</f>
        <v>4.306729752</v>
      </c>
      <c r="U27" s="28">
        <f t="shared" ref="U27:U30" si="29">U3*18</f>
        <v>2.832595568</v>
      </c>
      <c r="V27" s="28" t="str">
        <f t="shared" ref="V27:W27" si="25">V3*35</f>
        <v>#VALUE!</v>
      </c>
      <c r="W27" s="6" t="str">
        <f t="shared" si="25"/>
        <v>#VALUE!</v>
      </c>
      <c r="X27" s="1" t="str">
        <f>average(W27:W30)</f>
        <v>#VALUE!</v>
      </c>
    </row>
    <row r="28" ht="14.25" customHeight="1">
      <c r="A28" s="1" t="s">
        <v>40</v>
      </c>
      <c r="D28" s="22">
        <f t="shared" ref="D28:K28" si="26">AVERAGE(D19:D22)</f>
        <v>1.572988618</v>
      </c>
      <c r="E28" s="22">
        <f t="shared" si="26"/>
        <v>3.00927825</v>
      </c>
      <c r="F28" s="22">
        <f t="shared" si="26"/>
        <v>9.66512953</v>
      </c>
      <c r="G28" s="22">
        <f t="shared" si="26"/>
        <v>13.72983295</v>
      </c>
      <c r="H28" s="22">
        <f t="shared" si="26"/>
        <v>19.95650452</v>
      </c>
      <c r="I28" s="22">
        <f t="shared" si="26"/>
        <v>22.736165</v>
      </c>
      <c r="J28" s="22">
        <f t="shared" si="26"/>
        <v>29.06111932</v>
      </c>
      <c r="K28" s="6" t="str">
        <f t="shared" si="26"/>
        <v>#DIV/0!</v>
      </c>
      <c r="M28" s="20"/>
      <c r="N28" s="20"/>
      <c r="O28" s="20" t="s">
        <v>43</v>
      </c>
      <c r="P28" s="28">
        <f t="shared" ref="P28:S28" si="27">P4*30</f>
        <v>3.435440704</v>
      </c>
      <c r="Q28" s="28">
        <f t="shared" si="27"/>
        <v>10.006203</v>
      </c>
      <c r="R28" s="28">
        <f t="shared" si="27"/>
        <v>5.413315527</v>
      </c>
      <c r="S28" s="28">
        <f t="shared" si="27"/>
        <v>12.27032343</v>
      </c>
      <c r="T28" s="28">
        <f t="shared" si="28"/>
        <v>6.090849089</v>
      </c>
      <c r="U28" s="28">
        <f t="shared" si="29"/>
        <v>2.993643725</v>
      </c>
      <c r="V28" s="28" t="str">
        <f t="shared" ref="V28:W28" si="30">V4*35</f>
        <v>#VALUE!</v>
      </c>
      <c r="W28" s="6" t="str">
        <f t="shared" si="30"/>
        <v>#VALUE!</v>
      </c>
    </row>
    <row r="29" ht="14.25" customHeight="1">
      <c r="M29" s="20"/>
      <c r="N29" s="20"/>
      <c r="O29" s="20" t="s">
        <v>44</v>
      </c>
      <c r="P29" s="28">
        <f t="shared" ref="P29:S29" si="31">P5*30</f>
        <v>3.414579791</v>
      </c>
      <c r="Q29" s="28">
        <f t="shared" si="31"/>
        <v>10.44709596</v>
      </c>
      <c r="R29" s="28">
        <f t="shared" si="31"/>
        <v>4.860566706</v>
      </c>
      <c r="S29" s="28">
        <f t="shared" si="31"/>
        <v>11.98166526</v>
      </c>
      <c r="T29" s="28">
        <f t="shared" si="28"/>
        <v>3.086649069</v>
      </c>
      <c r="U29" s="28">
        <f t="shared" si="29"/>
        <v>3.373399561</v>
      </c>
      <c r="V29" s="28" t="str">
        <f t="shared" ref="V29:W29" si="32">V5*35</f>
        <v>#VALUE!</v>
      </c>
      <c r="W29" s="6" t="str">
        <f t="shared" si="32"/>
        <v>#VALUE!</v>
      </c>
    </row>
    <row r="30" ht="14.25" customHeight="1">
      <c r="M30" s="20"/>
      <c r="N30" s="20"/>
      <c r="O30" s="29" t="s">
        <v>45</v>
      </c>
      <c r="P30" s="30">
        <f t="shared" ref="P30:S30" si="33">P6*30</f>
        <v>2.955537615</v>
      </c>
      <c r="Q30" s="30">
        <f t="shared" si="33"/>
        <v>8.142836569</v>
      </c>
      <c r="R30" s="30">
        <f t="shared" si="33"/>
        <v>4.856524843</v>
      </c>
      <c r="S30" s="30">
        <f t="shared" si="33"/>
        <v>14.13814623</v>
      </c>
      <c r="T30" s="30">
        <f t="shared" si="28"/>
        <v>3.665012684</v>
      </c>
      <c r="U30" s="30">
        <f t="shared" si="29"/>
        <v>3.000731074</v>
      </c>
      <c r="V30" s="30" t="str">
        <f t="shared" ref="V30:W30" si="34">V6*35</f>
        <v>#VALUE!</v>
      </c>
      <c r="W30" s="13" t="str">
        <f t="shared" si="34"/>
        <v>#VALUE!</v>
      </c>
      <c r="X30" s="13"/>
    </row>
    <row r="31" ht="14.25" customHeight="1">
      <c r="A31" s="21"/>
      <c r="M31" s="20"/>
      <c r="N31" s="20"/>
      <c r="O31" s="20" t="s">
        <v>46</v>
      </c>
      <c r="P31" s="28">
        <f t="shared" ref="P31:S31" si="35">P11*30</f>
        <v>2.890267698</v>
      </c>
      <c r="Q31" s="28">
        <f t="shared" si="35"/>
        <v>10.28371853</v>
      </c>
      <c r="R31" s="28">
        <f t="shared" si="35"/>
        <v>5.311309222</v>
      </c>
      <c r="S31" s="28">
        <f t="shared" si="35"/>
        <v>9.094358766</v>
      </c>
      <c r="T31" s="28">
        <f t="shared" ref="T31:T34" si="38">T11*37</f>
        <v>3.943309107</v>
      </c>
      <c r="U31" s="28">
        <f t="shared" ref="U31:U34" si="39">U11*18</f>
        <v>1.929768935</v>
      </c>
      <c r="V31" s="28">
        <f t="shared" ref="V31:W31" si="36">V7*35</f>
        <v>0</v>
      </c>
      <c r="W31" s="6">
        <f t="shared" si="36"/>
        <v>0</v>
      </c>
      <c r="X31" s="1">
        <f>average(W31:W34)</f>
        <v>0</v>
      </c>
    </row>
    <row r="32" ht="14.25" customHeight="1">
      <c r="A32" s="21"/>
      <c r="M32" s="20"/>
      <c r="N32" s="20"/>
      <c r="O32" s="20" t="s">
        <v>47</v>
      </c>
      <c r="P32" s="28">
        <f t="shared" ref="P32:S32" si="37">P12*30</f>
        <v>3.724411797</v>
      </c>
      <c r="Q32" s="28">
        <f t="shared" si="37"/>
        <v>10.48608274</v>
      </c>
      <c r="R32" s="28">
        <f t="shared" si="37"/>
        <v>5.559545578</v>
      </c>
      <c r="S32" s="28">
        <f t="shared" si="37"/>
        <v>12.31647267</v>
      </c>
      <c r="T32" s="28">
        <f t="shared" si="38"/>
        <v>5.231023343</v>
      </c>
      <c r="U32" s="28">
        <f t="shared" si="39"/>
        <v>2.737050691</v>
      </c>
      <c r="V32" s="28">
        <f t="shared" ref="V32:W32" si="40">V8*35</f>
        <v>0</v>
      </c>
      <c r="W32" s="6">
        <f t="shared" si="40"/>
        <v>0</v>
      </c>
    </row>
    <row r="33" ht="14.25" customHeight="1">
      <c r="A33" s="21"/>
      <c r="B33" s="21"/>
      <c r="C33" s="21"/>
      <c r="M33" s="20"/>
      <c r="N33" s="20"/>
      <c r="O33" s="20" t="s">
        <v>48</v>
      </c>
      <c r="P33" s="28">
        <f t="shared" ref="P33:S33" si="41">P13*30</f>
        <v>2.881070224</v>
      </c>
      <c r="Q33" s="28">
        <f t="shared" si="41"/>
        <v>9.824056372</v>
      </c>
      <c r="R33" s="28">
        <f t="shared" si="41"/>
        <v>6.322450234</v>
      </c>
      <c r="S33" s="28">
        <f t="shared" si="41"/>
        <v>12.40475249</v>
      </c>
      <c r="T33" s="28">
        <f t="shared" si="38"/>
        <v>4.569440639</v>
      </c>
      <c r="U33" s="28">
        <f t="shared" si="39"/>
        <v>3.07087734</v>
      </c>
      <c r="V33" s="28">
        <f t="shared" ref="V33:W33" si="42">V9*35</f>
        <v>0</v>
      </c>
      <c r="W33" s="6">
        <f t="shared" si="42"/>
        <v>0</v>
      </c>
    </row>
    <row r="34" ht="14.25" customHeight="1">
      <c r="A34" s="21"/>
      <c r="M34" s="20"/>
      <c r="N34" s="20"/>
      <c r="O34" s="29" t="s">
        <v>49</v>
      </c>
      <c r="P34" s="30">
        <f t="shared" ref="P34:S34" si="43">P14*30</f>
        <v>4.036689452</v>
      </c>
      <c r="Q34" s="30">
        <f t="shared" si="43"/>
        <v>10.24127215</v>
      </c>
      <c r="R34" s="30">
        <f t="shared" si="43"/>
        <v>6.881106843</v>
      </c>
      <c r="S34" s="30">
        <f t="shared" si="43"/>
        <v>9.468289848</v>
      </c>
      <c r="T34" s="30">
        <f t="shared" si="38"/>
        <v>3.4484699</v>
      </c>
      <c r="U34" s="30">
        <f t="shared" si="39"/>
        <v>3.194821903</v>
      </c>
      <c r="V34" s="30">
        <f t="shared" ref="V34:W34" si="44">V10*35</f>
        <v>0</v>
      </c>
      <c r="W34" s="13">
        <f t="shared" si="44"/>
        <v>0</v>
      </c>
      <c r="X34" s="13"/>
    </row>
    <row r="35" ht="14.25" customHeight="1">
      <c r="A35" s="21"/>
      <c r="M35" s="20"/>
      <c r="N35" s="20"/>
      <c r="O35" s="20" t="s">
        <v>50</v>
      </c>
      <c r="P35" s="28">
        <f t="shared" ref="P35:S35" si="45">P19*30</f>
        <v>3.018687807</v>
      </c>
      <c r="Q35" s="28">
        <f t="shared" si="45"/>
        <v>8.717503775</v>
      </c>
      <c r="R35" s="28">
        <f t="shared" si="45"/>
        <v>3.473856793</v>
      </c>
      <c r="S35" s="28">
        <f t="shared" si="45"/>
        <v>9.472857143</v>
      </c>
      <c r="T35" s="28">
        <f t="shared" ref="T35:T38" si="48">T19*37</f>
        <v>2.659774812</v>
      </c>
      <c r="U35" s="28">
        <f t="shared" ref="U35:U38" si="49">U19*18</f>
        <v>2.107990305</v>
      </c>
      <c r="V35" s="28" t="str">
        <f t="shared" ref="V35:W35" si="46">V11*35</f>
        <v>#VALUE!</v>
      </c>
      <c r="W35" s="6" t="str">
        <f t="shared" si="46"/>
        <v>#VALUE!</v>
      </c>
    </row>
    <row r="36" ht="14.25" customHeight="1">
      <c r="A36" s="21"/>
      <c r="O36" s="20" t="s">
        <v>51</v>
      </c>
      <c r="P36" s="28">
        <f t="shared" ref="P36:S36" si="47">P20*30</f>
        <v>2.388075969</v>
      </c>
      <c r="Q36" s="28">
        <f t="shared" si="47"/>
        <v>8.258678272</v>
      </c>
      <c r="R36" s="28">
        <f t="shared" si="47"/>
        <v>3.069041052</v>
      </c>
      <c r="S36" s="28">
        <f t="shared" si="47"/>
        <v>8.189698427</v>
      </c>
      <c r="T36" s="28">
        <f t="shared" si="48"/>
        <v>0.5723763115</v>
      </c>
      <c r="U36" s="28">
        <f t="shared" si="49"/>
        <v>0.6660839161</v>
      </c>
      <c r="V36" s="28" t="str">
        <f t="shared" ref="V36:V38" si="51">V12*35</f>
        <v>#VALUE!</v>
      </c>
    </row>
    <row r="37" ht="14.25" customHeight="1">
      <c r="A37" s="21"/>
      <c r="O37" s="20" t="s">
        <v>52</v>
      </c>
      <c r="P37" s="28">
        <f t="shared" ref="P37:S37" si="50">P21*30</f>
        <v>2.468964367</v>
      </c>
      <c r="Q37" s="28">
        <f t="shared" si="50"/>
        <v>9.657367488</v>
      </c>
      <c r="R37" s="28">
        <f t="shared" si="50"/>
        <v>4.737825333</v>
      </c>
      <c r="S37" s="28">
        <f t="shared" si="50"/>
        <v>12.70555581</v>
      </c>
      <c r="T37" s="28">
        <f t="shared" si="48"/>
        <v>4.15387428</v>
      </c>
      <c r="U37" s="28">
        <f t="shared" si="49"/>
        <v>2.085279778</v>
      </c>
      <c r="V37" s="28" t="str">
        <f t="shared" si="51"/>
        <v>#VALUE!</v>
      </c>
    </row>
    <row r="38" ht="14.25" customHeight="1">
      <c r="A38" s="21"/>
      <c r="O38" s="29" t="s">
        <v>53</v>
      </c>
      <c r="P38" s="30">
        <f t="shared" ref="P38:S38" si="52">P22*30</f>
        <v>3.934526571</v>
      </c>
      <c r="Q38" s="30">
        <f t="shared" si="52"/>
        <v>9.805797718</v>
      </c>
      <c r="R38" s="30">
        <f t="shared" si="52"/>
        <v>5.54451148</v>
      </c>
      <c r="S38" s="30">
        <f t="shared" si="52"/>
        <v>11.9689173</v>
      </c>
      <c r="T38" s="30">
        <f t="shared" si="48"/>
        <v>2.541526104</v>
      </c>
      <c r="U38" s="30">
        <f t="shared" si="49"/>
        <v>1.465888969</v>
      </c>
      <c r="V38" s="30" t="str">
        <f t="shared" si="51"/>
        <v>#VALUE!</v>
      </c>
      <c r="W38" s="13"/>
      <c r="X38" s="13"/>
    </row>
    <row r="39" ht="14.25" customHeight="1">
      <c r="A39" s="21"/>
      <c r="B39" s="21"/>
      <c r="C39" s="21"/>
    </row>
    <row r="40" ht="39.75" customHeight="1">
      <c r="A40" s="21"/>
      <c r="O40" s="31" t="s">
        <v>54</v>
      </c>
      <c r="P40" s="32"/>
      <c r="Q40" s="31" t="s">
        <v>55</v>
      </c>
      <c r="R40" s="31" t="s">
        <v>56</v>
      </c>
      <c r="S40" s="31" t="s">
        <v>57</v>
      </c>
      <c r="T40" s="32"/>
      <c r="U40" s="32"/>
      <c r="V40" s="32"/>
    </row>
    <row r="41" ht="14.25" customHeight="1">
      <c r="A41" s="21"/>
      <c r="O41" s="20" t="s">
        <v>42</v>
      </c>
      <c r="Q41" s="22">
        <f t="shared" ref="Q41:Q44" si="53">E3+(P3*21)</f>
        <v>6.759883014</v>
      </c>
      <c r="R41" s="22">
        <f t="shared" ref="R41:R44" si="54">F3+(Q3*19)</f>
        <v>19.47113403</v>
      </c>
      <c r="S41" s="22">
        <f t="shared" ref="S41:S52" si="55">R41+R27</f>
        <v>24.07463368</v>
      </c>
    </row>
    <row r="42" ht="14.25" customHeight="1">
      <c r="A42" s="21"/>
      <c r="O42" s="20" t="s">
        <v>43</v>
      </c>
      <c r="Q42" s="22">
        <f t="shared" si="53"/>
        <v>5.639429355</v>
      </c>
      <c r="R42" s="22">
        <f t="shared" si="54"/>
        <v>16.57622486</v>
      </c>
      <c r="S42" s="22">
        <f t="shared" si="55"/>
        <v>21.98954039</v>
      </c>
    </row>
    <row r="43" ht="14.25" customHeight="1">
      <c r="A43" s="21"/>
      <c r="O43" s="20" t="s">
        <v>44</v>
      </c>
      <c r="Q43" s="22">
        <f t="shared" si="53"/>
        <v>5.615091623</v>
      </c>
      <c r="R43" s="22">
        <f t="shared" si="54"/>
        <v>17.15434705</v>
      </c>
      <c r="S43" s="22">
        <f t="shared" si="55"/>
        <v>22.01491376</v>
      </c>
    </row>
    <row r="44" ht="14.25" customHeight="1">
      <c r="A44" s="21"/>
      <c r="B44" s="21"/>
      <c r="C44" s="21"/>
      <c r="O44" s="29" t="s">
        <v>45</v>
      </c>
      <c r="P44" s="13"/>
      <c r="Q44" s="24">
        <f t="shared" si="53"/>
        <v>5.079542417</v>
      </c>
      <c r="R44" s="24">
        <f t="shared" si="54"/>
        <v>13.86778151</v>
      </c>
      <c r="S44" s="24">
        <f t="shared" si="55"/>
        <v>18.72430636</v>
      </c>
      <c r="T44" s="13"/>
      <c r="U44" s="13"/>
      <c r="V44" s="13"/>
    </row>
    <row r="45" ht="14.25" customHeight="1">
      <c r="A45" s="21"/>
      <c r="O45" s="20" t="s">
        <v>46</v>
      </c>
      <c r="Q45" s="22">
        <f t="shared" ref="Q45:Q48" si="56">E11+(P11*21)</f>
        <v>5.003394181</v>
      </c>
      <c r="R45" s="22">
        <f t="shared" ref="R45:R48" si="57">F11+(Q11*19)</f>
        <v>16.6918315</v>
      </c>
      <c r="S45" s="22">
        <f t="shared" si="55"/>
        <v>22.00314072</v>
      </c>
    </row>
    <row r="46" ht="14.25" customHeight="1">
      <c r="A46" s="21"/>
      <c r="O46" s="20" t="s">
        <v>47</v>
      </c>
      <c r="Q46" s="22">
        <f t="shared" si="56"/>
        <v>5.976562296</v>
      </c>
      <c r="R46" s="22">
        <f t="shared" si="57"/>
        <v>17.3509177</v>
      </c>
      <c r="S46" s="22">
        <f t="shared" si="55"/>
        <v>22.91046327</v>
      </c>
    </row>
    <row r="47" ht="14.25" customHeight="1">
      <c r="A47" s="21"/>
      <c r="O47" s="20" t="s">
        <v>48</v>
      </c>
      <c r="Q47" s="22">
        <f t="shared" si="56"/>
        <v>4.992663794</v>
      </c>
      <c r="R47" s="22">
        <f t="shared" si="57"/>
        <v>16.07465647</v>
      </c>
      <c r="S47" s="22">
        <f t="shared" si="55"/>
        <v>22.3971067</v>
      </c>
    </row>
    <row r="48" ht="14.25" customHeight="1">
      <c r="A48" s="21"/>
      <c r="O48" s="29" t="s">
        <v>49</v>
      </c>
      <c r="P48" s="13"/>
      <c r="Q48" s="24">
        <f t="shared" si="56"/>
        <v>6.340886228</v>
      </c>
      <c r="R48" s="24">
        <f t="shared" si="57"/>
        <v>17.17023315</v>
      </c>
      <c r="S48" s="24">
        <f t="shared" si="55"/>
        <v>24.05133999</v>
      </c>
      <c r="T48" s="13"/>
      <c r="U48" s="13"/>
      <c r="V48" s="13"/>
    </row>
    <row r="49" ht="14.25" customHeight="1">
      <c r="A49" s="21"/>
      <c r="B49" s="21"/>
      <c r="C49" s="21"/>
      <c r="O49" s="20" t="s">
        <v>50</v>
      </c>
      <c r="Q49" s="22">
        <f t="shared" ref="Q49:Q52" si="58">E19+(P19*21)</f>
        <v>5.153217641</v>
      </c>
      <c r="R49" s="22">
        <f t="shared" ref="R49:R52" si="59">F19+(Q19*19)</f>
        <v>15.30614069</v>
      </c>
      <c r="S49" s="22">
        <f t="shared" si="55"/>
        <v>18.77999748</v>
      </c>
    </row>
    <row r="50" ht="14.25" customHeight="1">
      <c r="A50" s="21"/>
      <c r="O50" s="20" t="s">
        <v>51</v>
      </c>
      <c r="Q50" s="22">
        <f t="shared" si="58"/>
        <v>4.41750383</v>
      </c>
      <c r="R50" s="22">
        <f t="shared" si="59"/>
        <v>14.24619189</v>
      </c>
      <c r="S50" s="22">
        <f t="shared" si="55"/>
        <v>17.31523294</v>
      </c>
    </row>
    <row r="51" ht="14.25" customHeight="1">
      <c r="A51" s="21"/>
      <c r="O51" s="20" t="s">
        <v>52</v>
      </c>
      <c r="Q51" s="22">
        <f t="shared" si="58"/>
        <v>4.511873629</v>
      </c>
      <c r="R51" s="22">
        <f t="shared" si="59"/>
        <v>16.10137575</v>
      </c>
      <c r="S51" s="22">
        <f t="shared" si="55"/>
        <v>20.83920109</v>
      </c>
    </row>
    <row r="52" ht="14.25" customHeight="1">
      <c r="A52" s="21"/>
      <c r="O52" s="29" t="s">
        <v>53</v>
      </c>
      <c r="P52" s="13"/>
      <c r="Q52" s="24">
        <f t="shared" si="58"/>
        <v>6.2216962</v>
      </c>
      <c r="R52" s="24">
        <f t="shared" si="59"/>
        <v>16.08506304</v>
      </c>
      <c r="S52" s="24">
        <f t="shared" si="55"/>
        <v>21.62957452</v>
      </c>
      <c r="T52" s="13"/>
      <c r="U52" s="13"/>
      <c r="V52" s="13"/>
    </row>
    <row r="53" ht="14.25" customHeight="1">
      <c r="A53" s="21"/>
    </row>
    <row r="54" ht="14.25" customHeight="1">
      <c r="A54" s="21"/>
      <c r="B54" s="21"/>
      <c r="C54" s="21"/>
    </row>
    <row r="55" ht="14.25" customHeight="1">
      <c r="A55" s="21"/>
    </row>
    <row r="56" ht="14.25" customHeight="1">
      <c r="A56" s="21"/>
    </row>
    <row r="57" ht="14.25" customHeight="1">
      <c r="A57" s="21"/>
    </row>
    <row r="58" ht="14.25" customHeight="1">
      <c r="A58" s="21"/>
    </row>
    <row r="59" ht="14.25" customHeight="1">
      <c r="A59" s="21"/>
      <c r="B59" s="21"/>
      <c r="C59" s="21"/>
    </row>
    <row r="60" ht="14.25" customHeight="1">
      <c r="A60" s="21"/>
    </row>
    <row r="61" ht="14.25" customHeight="1">
      <c r="A61" s="21"/>
    </row>
    <row r="62" ht="14.25" customHeight="1">
      <c r="A62" s="21"/>
    </row>
    <row r="63" ht="14.25" customHeight="1">
      <c r="A63" s="21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2">
    <mergeCell ref="P1:T1"/>
    <mergeCell ref="Q25:T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.71"/>
    <col customWidth="1" min="3" max="3" width="13.43"/>
    <col customWidth="1" min="4" max="4" width="11.43"/>
    <col customWidth="1" min="5" max="26" width="8.71"/>
  </cols>
  <sheetData>
    <row r="1" ht="14.25" customHeight="1">
      <c r="A1" s="1" t="s">
        <v>0</v>
      </c>
      <c r="B1" s="6" t="s">
        <v>17</v>
      </c>
      <c r="C1" s="6" t="s">
        <v>19</v>
      </c>
      <c r="D1" s="6" t="s">
        <v>20</v>
      </c>
      <c r="E1" s="22" t="s">
        <v>58</v>
      </c>
      <c r="F1" s="1" t="s">
        <v>59</v>
      </c>
    </row>
    <row r="2" ht="14.25" customHeight="1">
      <c r="A2" s="27">
        <f>'t=2 wkd (9.21.22)'!$A$1</f>
        <v>44825</v>
      </c>
      <c r="B2" s="33">
        <v>36.0</v>
      </c>
      <c r="C2" s="21" t="s">
        <v>30</v>
      </c>
      <c r="D2" s="21" t="s">
        <v>31</v>
      </c>
      <c r="E2" s="22">
        <f>'t=2 wkd (9.21.22)'!W3</f>
        <v>1.6314152</v>
      </c>
    </row>
    <row r="3" ht="14.25" customHeight="1">
      <c r="A3" s="27">
        <f>'t=2 wkd (9.21.22)'!$A$1</f>
        <v>44825</v>
      </c>
      <c r="B3" s="33">
        <v>36.0</v>
      </c>
      <c r="C3" s="21" t="s">
        <v>30</v>
      </c>
      <c r="D3" s="6" t="s">
        <v>32</v>
      </c>
      <c r="E3" s="22">
        <f>'t=2 wkd (9.21.22)'!W4</f>
        <v>1.590840426</v>
      </c>
    </row>
    <row r="4" ht="14.25" customHeight="1">
      <c r="A4" s="27">
        <f>'t=2 wkd (9.21.22)'!$A$1</f>
        <v>44825</v>
      </c>
      <c r="B4" s="33">
        <v>36.0</v>
      </c>
      <c r="C4" s="21" t="s">
        <v>30</v>
      </c>
      <c r="D4" s="6" t="s">
        <v>33</v>
      </c>
      <c r="E4" s="22">
        <f>'t=2 wkd (9.21.22)'!W5</f>
        <v>1.428072791</v>
      </c>
    </row>
    <row r="5" ht="14.25" customHeight="1">
      <c r="A5" s="27">
        <f>'t=2 wkd (9.21.22)'!$A$1</f>
        <v>44825</v>
      </c>
      <c r="B5" s="33">
        <v>36.0</v>
      </c>
      <c r="C5" s="21" t="s">
        <v>30</v>
      </c>
      <c r="D5" s="6" t="s">
        <v>34</v>
      </c>
      <c r="E5" s="22">
        <f>'t=2 wkd (9.21.22)'!W6</f>
        <v>1.449575385</v>
      </c>
    </row>
    <row r="6" ht="12.75" customHeight="1">
      <c r="A6" s="27">
        <f>'t=2 wkd (9.21.22)'!$A$1</f>
        <v>44825</v>
      </c>
      <c r="B6" s="33">
        <v>36.0</v>
      </c>
      <c r="C6" s="21" t="s">
        <v>39</v>
      </c>
      <c r="D6" s="21" t="s">
        <v>31</v>
      </c>
      <c r="E6" s="22">
        <f>'t=2 wkd (9.21.22)'!X3</f>
        <v>1.383318966</v>
      </c>
    </row>
    <row r="7" ht="14.25" customHeight="1">
      <c r="A7" s="27">
        <f>'t=2 wkd (9.21.22)'!$A$1</f>
        <v>44825</v>
      </c>
      <c r="B7" s="33">
        <v>36.0</v>
      </c>
      <c r="C7" s="21" t="s">
        <v>39</v>
      </c>
      <c r="D7" s="6" t="s">
        <v>32</v>
      </c>
      <c r="E7" s="22">
        <f>'t=2 wkd (9.21.22)'!X4</f>
        <v>1.506024146</v>
      </c>
    </row>
    <row r="8" ht="14.25" customHeight="1">
      <c r="A8" s="27">
        <f>'t=2 wkd (9.21.22)'!$A$1</f>
        <v>44825</v>
      </c>
      <c r="B8" s="33">
        <v>36.0</v>
      </c>
      <c r="C8" s="21" t="s">
        <v>39</v>
      </c>
      <c r="D8" s="6" t="s">
        <v>33</v>
      </c>
      <c r="E8" s="22">
        <f>'t=2 wkd (9.21.22)'!X5</f>
        <v>1.520854643</v>
      </c>
    </row>
    <row r="9" ht="14.25" customHeight="1">
      <c r="A9" s="27">
        <f>'t=2 wkd (9.21.22)'!$A$1</f>
        <v>44825</v>
      </c>
      <c r="B9" s="33">
        <v>36.0</v>
      </c>
      <c r="C9" s="21" t="s">
        <v>39</v>
      </c>
      <c r="D9" s="6" t="s">
        <v>34</v>
      </c>
      <c r="E9" s="22">
        <f>'t=2 wkd (9.21.22)'!X6</f>
        <v>1.563789508</v>
      </c>
    </row>
    <row r="10" ht="14.25" customHeight="1">
      <c r="A10" s="27">
        <f>'t=2 wkd (9.21.22)'!$A$1</f>
        <v>44825</v>
      </c>
      <c r="B10" s="33">
        <v>36.0</v>
      </c>
      <c r="C10" s="21" t="s">
        <v>40</v>
      </c>
      <c r="D10" s="21" t="s">
        <v>31</v>
      </c>
      <c r="E10" s="22">
        <f>'t=2 wkd (9.21.22)'!Y3</f>
        <v>1.556169811</v>
      </c>
    </row>
    <row r="11" ht="14.25" customHeight="1">
      <c r="A11" s="27">
        <f>'t=2 wkd (9.21.22)'!$A$1</f>
        <v>44825</v>
      </c>
      <c r="B11" s="33">
        <v>36.0</v>
      </c>
      <c r="C11" s="21" t="s">
        <v>40</v>
      </c>
      <c r="D11" s="6" t="s">
        <v>32</v>
      </c>
      <c r="E11" s="22">
        <f>'t=2 wkd (9.21.22)'!Y4</f>
        <v>1.597797073</v>
      </c>
    </row>
    <row r="12" ht="14.25" customHeight="1">
      <c r="A12" s="27">
        <f>'t=2 wkd (9.21.22)'!$A$1</f>
        <v>44825</v>
      </c>
      <c r="B12" s="33">
        <v>36.0</v>
      </c>
      <c r="C12" s="21" t="s">
        <v>40</v>
      </c>
      <c r="D12" s="6" t="s">
        <v>33</v>
      </c>
      <c r="E12" s="22">
        <f>'t=2 wkd (9.21.22)'!Y5</f>
        <v>1.566955821</v>
      </c>
    </row>
    <row r="13" ht="14.25" customHeight="1">
      <c r="A13" s="27">
        <f>'t=2 wkd (9.21.22)'!$A$1</f>
        <v>44825</v>
      </c>
      <c r="B13" s="33">
        <v>36.0</v>
      </c>
      <c r="C13" s="21" t="s">
        <v>40</v>
      </c>
      <c r="D13" s="6" t="s">
        <v>34</v>
      </c>
      <c r="E13" s="22">
        <f>'t=2 wkd (9.21.22)'!Y6</f>
        <v>1.571031765</v>
      </c>
    </row>
    <row r="14" ht="14.25" customHeight="1">
      <c r="A14" s="27">
        <v>44839.0</v>
      </c>
      <c r="B14" s="1">
        <v>50.0</v>
      </c>
      <c r="C14" s="21" t="s">
        <v>30</v>
      </c>
      <c r="D14" s="21" t="s">
        <v>31</v>
      </c>
      <c r="E14" s="22">
        <f>'t = 4wks 10.5.22)'!W3</f>
        <v>3.682802326</v>
      </c>
      <c r="F14" s="34">
        <f>QuickView!P27</f>
        <v>4.395829555</v>
      </c>
    </row>
    <row r="15" ht="14.25" customHeight="1">
      <c r="A15" s="27">
        <v>44839.0</v>
      </c>
      <c r="B15" s="1">
        <v>50.0</v>
      </c>
      <c r="C15" s="21" t="s">
        <v>30</v>
      </c>
      <c r="D15" s="6" t="s">
        <v>32</v>
      </c>
      <c r="E15" s="22">
        <f>'t = 4wks 10.5.22)'!W4</f>
        <v>3.234620862</v>
      </c>
      <c r="F15" s="34">
        <f>QuickView!P28</f>
        <v>3.435440704</v>
      </c>
    </row>
    <row r="16" ht="14.25" customHeight="1">
      <c r="A16" s="27">
        <v>44839.0</v>
      </c>
      <c r="B16" s="1">
        <v>50.0</v>
      </c>
      <c r="C16" s="21" t="s">
        <v>30</v>
      </c>
      <c r="D16" s="6" t="s">
        <v>33</v>
      </c>
      <c r="E16" s="22">
        <f>'t = 4wks 10.5.22)'!W5</f>
        <v>3.224885769</v>
      </c>
      <c r="F16" s="34">
        <f>QuickView!P29</f>
        <v>3.414579791</v>
      </c>
    </row>
    <row r="17" ht="14.25" customHeight="1">
      <c r="A17" s="27">
        <v>44839.0</v>
      </c>
      <c r="B17" s="1">
        <v>50.0</v>
      </c>
      <c r="C17" s="21" t="s">
        <v>30</v>
      </c>
      <c r="D17" s="6" t="s">
        <v>34</v>
      </c>
      <c r="E17" s="22">
        <f>'t = 4wks 10.5.22)'!W6</f>
        <v>3.010666087</v>
      </c>
      <c r="F17" s="34">
        <f>QuickView!P30</f>
        <v>2.955537615</v>
      </c>
    </row>
    <row r="18" ht="14.25" customHeight="1">
      <c r="A18" s="27">
        <v>44839.0</v>
      </c>
      <c r="B18" s="1">
        <v>50.0</v>
      </c>
      <c r="C18" s="21" t="s">
        <v>39</v>
      </c>
      <c r="D18" s="21" t="s">
        <v>31</v>
      </c>
      <c r="E18" s="22">
        <f>'t = 4wks 10.5.22)'!X3</f>
        <v>2.980206792</v>
      </c>
      <c r="F18" s="34">
        <f>QuickView!P31</f>
        <v>2.890267698</v>
      </c>
    </row>
    <row r="19" ht="14.25" customHeight="1">
      <c r="A19" s="27">
        <v>44839.0</v>
      </c>
      <c r="B19" s="1">
        <v>50.0</v>
      </c>
      <c r="C19" s="21" t="s">
        <v>39</v>
      </c>
      <c r="D19" s="6" t="s">
        <v>32</v>
      </c>
      <c r="E19" s="22">
        <f>'t = 4wks 10.5.22)'!X4</f>
        <v>3.369474038</v>
      </c>
      <c r="F19" s="1">
        <v>5.0</v>
      </c>
    </row>
    <row r="20" ht="14.25" customHeight="1">
      <c r="A20" s="27">
        <v>44839.0</v>
      </c>
      <c r="B20" s="1">
        <v>50.0</v>
      </c>
      <c r="C20" s="21" t="s">
        <v>39</v>
      </c>
      <c r="D20" s="6" t="s">
        <v>33</v>
      </c>
      <c r="E20" s="22">
        <f>'t = 4wks 10.5.22)'!X5</f>
        <v>2.975914638</v>
      </c>
      <c r="F20" s="34">
        <f>QuickView!P33</f>
        <v>2.881070224</v>
      </c>
    </row>
    <row r="21" ht="14.25" customHeight="1">
      <c r="A21" s="27">
        <v>44839.0</v>
      </c>
      <c r="B21" s="1">
        <v>50.0</v>
      </c>
      <c r="C21" s="21" t="s">
        <v>39</v>
      </c>
      <c r="D21" s="6" t="s">
        <v>34</v>
      </c>
      <c r="E21" s="22">
        <f>'t = 4wks 10.5.22)'!X6</f>
        <v>3.515203611</v>
      </c>
      <c r="F21" s="34">
        <f>QuickView!P34</f>
        <v>4.036689452</v>
      </c>
    </row>
    <row r="22" ht="14.25" customHeight="1">
      <c r="A22" s="27">
        <v>44839.0</v>
      </c>
      <c r="B22" s="1">
        <v>50.0</v>
      </c>
      <c r="C22" s="21" t="s">
        <v>40</v>
      </c>
      <c r="D22" s="21" t="s">
        <v>31</v>
      </c>
      <c r="E22" s="22">
        <f>'t = 4wks 10.5.22)'!Y3</f>
        <v>3.040136176</v>
      </c>
      <c r="F22" s="34">
        <f>QuickView!P35</f>
        <v>3.018687807</v>
      </c>
    </row>
    <row r="23" ht="14.25" customHeight="1">
      <c r="A23" s="27">
        <v>44839.0</v>
      </c>
      <c r="B23" s="1">
        <v>50.0</v>
      </c>
      <c r="C23" s="21" t="s">
        <v>40</v>
      </c>
      <c r="D23" s="6" t="s">
        <v>32</v>
      </c>
      <c r="E23" s="22">
        <f>'t = 4wks 10.5.22)'!Y4</f>
        <v>2.745850652</v>
      </c>
      <c r="F23" s="34">
        <f>QuickView!P36</f>
        <v>2.388075969</v>
      </c>
    </row>
    <row r="24" ht="14.25" customHeight="1">
      <c r="A24" s="27">
        <v>44839.0</v>
      </c>
      <c r="B24" s="1">
        <v>50.0</v>
      </c>
      <c r="C24" s="21" t="s">
        <v>40</v>
      </c>
      <c r="D24" s="6" t="s">
        <v>33</v>
      </c>
      <c r="E24" s="22">
        <f>'t = 4wks 10.5.22)'!Y5</f>
        <v>2.783598571</v>
      </c>
      <c r="F24" s="34">
        <f>QuickView!P37</f>
        <v>2.468964367</v>
      </c>
    </row>
    <row r="25" ht="14.25" customHeight="1">
      <c r="A25" s="27">
        <v>44839.0</v>
      </c>
      <c r="B25" s="1">
        <v>50.0</v>
      </c>
      <c r="C25" s="21" t="s">
        <v>40</v>
      </c>
      <c r="D25" s="6" t="s">
        <v>34</v>
      </c>
      <c r="E25" s="22">
        <f>'t = 4wks 10.5.22)'!Y6</f>
        <v>3.4675276</v>
      </c>
      <c r="F25" s="34">
        <f>QuickView!P38</f>
        <v>3.934526571</v>
      </c>
    </row>
    <row r="26" ht="14.25" customHeight="1">
      <c r="A26" s="27">
        <v>44860.0</v>
      </c>
      <c r="B26" s="1">
        <v>71.0</v>
      </c>
      <c r="C26" s="21" t="s">
        <v>30</v>
      </c>
      <c r="D26" s="21" t="s">
        <v>31</v>
      </c>
      <c r="E26" s="22">
        <f>'t = 7 wks (10.26.22)'!W3</f>
        <v>11.97167647</v>
      </c>
      <c r="F26" s="34">
        <f>QuickView!Q27</f>
        <v>11.84124878</v>
      </c>
    </row>
    <row r="27" ht="14.25" customHeight="1">
      <c r="A27" s="27">
        <v>44860.0</v>
      </c>
      <c r="B27" s="1">
        <v>71.0</v>
      </c>
      <c r="C27" s="21" t="s">
        <v>30</v>
      </c>
      <c r="D27" s="6" t="s">
        <v>32</v>
      </c>
      <c r="E27" s="22">
        <f>'t = 7 wks (10.26.22)'!W4</f>
        <v>10.23896296</v>
      </c>
      <c r="F27" s="34">
        <f>QuickView!Q28</f>
        <v>10.006203</v>
      </c>
    </row>
    <row r="28" ht="14.25" customHeight="1">
      <c r="A28" s="27">
        <v>44860.0</v>
      </c>
      <c r="B28" s="1">
        <v>71.0</v>
      </c>
      <c r="C28" s="21" t="s">
        <v>30</v>
      </c>
      <c r="D28" s="6" t="s">
        <v>33</v>
      </c>
      <c r="E28" s="22">
        <f>'t = 7 wks (10.26.22)'!W5</f>
        <v>10.53785294</v>
      </c>
      <c r="F28" s="34">
        <f>QuickView!Q29</f>
        <v>10.44709596</v>
      </c>
    </row>
    <row r="29" ht="14.25" customHeight="1">
      <c r="A29" s="27">
        <v>44860.0</v>
      </c>
      <c r="B29" s="1">
        <v>71.0</v>
      </c>
      <c r="C29" s="21" t="s">
        <v>30</v>
      </c>
      <c r="D29" s="6" t="s">
        <v>34</v>
      </c>
      <c r="E29" s="22">
        <f>'t = 7 wks (10.26.22)'!W6</f>
        <v>8.710651685</v>
      </c>
      <c r="F29" s="34">
        <f>QuickView!Q30</f>
        <v>8.142836569</v>
      </c>
    </row>
    <row r="30" ht="14.25" customHeight="1">
      <c r="A30" s="27">
        <v>44860.0</v>
      </c>
      <c r="B30" s="1">
        <v>71.0</v>
      </c>
      <c r="C30" s="21" t="s">
        <v>39</v>
      </c>
      <c r="D30" s="21" t="s">
        <v>31</v>
      </c>
      <c r="E30" s="22">
        <f>'t = 7 wks (10.26.22)'!X3</f>
        <v>10.17880977</v>
      </c>
      <c r="F30" s="34">
        <f>QuickView!Q31</f>
        <v>10.28371853</v>
      </c>
    </row>
    <row r="31" ht="14.25" customHeight="1">
      <c r="A31" s="27">
        <v>44860.0</v>
      </c>
      <c r="B31" s="1">
        <v>71.0</v>
      </c>
      <c r="C31" s="21" t="s">
        <v>39</v>
      </c>
      <c r="D31" s="6" t="s">
        <v>32</v>
      </c>
      <c r="E31" s="22">
        <f>'t = 7 wks (10.26.22)'!X4</f>
        <v>10.70973196</v>
      </c>
      <c r="F31" s="34">
        <f>QuickView!Q32</f>
        <v>10.48608274</v>
      </c>
    </row>
    <row r="32" ht="14.25" customHeight="1">
      <c r="A32" s="27">
        <v>44860.0</v>
      </c>
      <c r="B32" s="1">
        <v>71.0</v>
      </c>
      <c r="C32" s="21" t="s">
        <v>39</v>
      </c>
      <c r="D32" s="6" t="s">
        <v>33</v>
      </c>
      <c r="E32" s="22">
        <f>'t = 7 wks (10.26.22)'!X5</f>
        <v>9.852754098</v>
      </c>
      <c r="F32" s="34">
        <f>QuickView!Q33</f>
        <v>9.824056372</v>
      </c>
    </row>
    <row r="33" ht="14.25" customHeight="1">
      <c r="A33" s="27">
        <v>44860.0</v>
      </c>
      <c r="B33" s="1">
        <v>71.0</v>
      </c>
      <c r="C33" s="21" t="s">
        <v>39</v>
      </c>
      <c r="D33" s="6" t="s">
        <v>34</v>
      </c>
      <c r="E33" s="22">
        <f>'t = 7 wks (10.26.22)'!X6</f>
        <v>10.68409412</v>
      </c>
      <c r="F33" s="34">
        <f>QuickView!Q34</f>
        <v>10.24127215</v>
      </c>
    </row>
    <row r="34" ht="14.25" customHeight="1">
      <c r="A34" s="27">
        <v>44860.0</v>
      </c>
      <c r="B34" s="1">
        <v>71.0</v>
      </c>
      <c r="C34" s="21" t="s">
        <v>40</v>
      </c>
      <c r="D34" s="21" t="s">
        <v>31</v>
      </c>
      <c r="E34" s="22">
        <f>'t = 7 wks (10.26.22)'!Y3</f>
        <v>9.785054968</v>
      </c>
      <c r="F34" s="34">
        <f>QuickView!Q35</f>
        <v>8.717503775</v>
      </c>
    </row>
    <row r="35" ht="14.25" customHeight="1">
      <c r="A35" s="27">
        <v>44860.0</v>
      </c>
      <c r="B35" s="1">
        <v>71.0</v>
      </c>
      <c r="C35" s="21" t="s">
        <v>40</v>
      </c>
      <c r="D35" s="6" t="s">
        <v>32</v>
      </c>
      <c r="E35" s="22">
        <f>'t = 7 wks (10.26.22)'!Y4</f>
        <v>9.015695652</v>
      </c>
      <c r="F35" s="34">
        <f>QuickView!Q36</f>
        <v>8.258678272</v>
      </c>
    </row>
    <row r="36" ht="14.25" customHeight="1">
      <c r="A36" s="27">
        <v>44860.0</v>
      </c>
      <c r="B36" s="1">
        <v>71.0</v>
      </c>
      <c r="C36" s="21" t="s">
        <v>40</v>
      </c>
      <c r="D36" s="6" t="s">
        <v>33</v>
      </c>
      <c r="E36" s="22">
        <f>'t = 7 wks (10.26.22)'!Y5</f>
        <v>9.985043011</v>
      </c>
      <c r="F36" s="34">
        <f>QuickView!Q37</f>
        <v>9.657367488</v>
      </c>
    </row>
    <row r="37" ht="14.25" customHeight="1">
      <c r="A37" s="27">
        <v>44860.0</v>
      </c>
      <c r="B37" s="1">
        <v>71.0</v>
      </c>
      <c r="C37" s="21" t="s">
        <v>40</v>
      </c>
      <c r="D37" s="6" t="s">
        <v>34</v>
      </c>
      <c r="E37" s="22">
        <f>'t = 7 wks (10.26.22)'!Y6</f>
        <v>9.87472449</v>
      </c>
      <c r="F37" s="34">
        <f>QuickView!Q38</f>
        <v>9.805797718</v>
      </c>
    </row>
    <row r="38" ht="14.25" customHeight="1">
      <c r="A38" s="27">
        <v>44879.0</v>
      </c>
      <c r="B38" s="1">
        <v>92.0</v>
      </c>
      <c r="C38" s="21" t="s">
        <v>30</v>
      </c>
      <c r="D38" s="21" t="s">
        <v>31</v>
      </c>
      <c r="E38" s="22">
        <f>'t =9 wks  (11.9.22)'!W3</f>
        <v>15.65447619</v>
      </c>
      <c r="F38" s="34">
        <f>QuickView!R27</f>
        <v>4.60349965</v>
      </c>
    </row>
    <row r="39" ht="14.25" customHeight="1">
      <c r="A39" s="27">
        <v>44879.0</v>
      </c>
      <c r="B39" s="1">
        <v>92.0</v>
      </c>
      <c r="C39" s="21" t="s">
        <v>30</v>
      </c>
      <c r="D39" s="6" t="s">
        <v>32</v>
      </c>
      <c r="E39" s="22">
        <f>'t =9 wks  (11.9.22)'!W4</f>
        <v>14.56961538</v>
      </c>
      <c r="F39" s="34">
        <f>QuickView!R28</f>
        <v>5.413315527</v>
      </c>
    </row>
    <row r="40" ht="14.25" customHeight="1">
      <c r="A40" s="27">
        <v>44879.0</v>
      </c>
      <c r="B40" s="1">
        <v>92.0</v>
      </c>
      <c r="C40" s="21" t="s">
        <v>30</v>
      </c>
      <c r="D40" s="6" t="s">
        <v>33</v>
      </c>
      <c r="E40" s="22">
        <f>'t =9 wks  (11.9.22)'!W5</f>
        <v>14.42630631</v>
      </c>
      <c r="F40" s="34">
        <f>QuickView!R29</f>
        <v>4.860566706</v>
      </c>
    </row>
    <row r="41" ht="14.25" customHeight="1">
      <c r="A41" s="27">
        <v>44879.0</v>
      </c>
      <c r="B41" s="1">
        <v>92.0</v>
      </c>
      <c r="C41" s="21" t="s">
        <v>30</v>
      </c>
      <c r="D41" s="6" t="s">
        <v>34</v>
      </c>
      <c r="E41" s="22">
        <f>'t =9 wks  (11.9.22)'!W6</f>
        <v>12.59587156</v>
      </c>
      <c r="F41" s="34">
        <f>QuickView!R30</f>
        <v>4.856524843</v>
      </c>
    </row>
    <row r="42" ht="14.25" customHeight="1">
      <c r="A42" s="27">
        <v>44879.0</v>
      </c>
      <c r="B42" s="1">
        <v>92.0</v>
      </c>
      <c r="C42" s="21" t="s">
        <v>39</v>
      </c>
      <c r="D42" s="21" t="s">
        <v>31</v>
      </c>
      <c r="E42" s="22">
        <f>'t =9 wks  (11.9.22)'!X3</f>
        <v>14.42785714</v>
      </c>
      <c r="F42" s="34">
        <f>QuickView!R31</f>
        <v>5.311309222</v>
      </c>
    </row>
    <row r="43" ht="14.25" customHeight="1">
      <c r="A43" s="27">
        <v>44879.0</v>
      </c>
      <c r="B43" s="1">
        <v>92.0</v>
      </c>
      <c r="C43" s="21" t="s">
        <v>39</v>
      </c>
      <c r="D43" s="6" t="s">
        <v>32</v>
      </c>
      <c r="E43" s="22">
        <f>'t =9 wks  (11.9.22)'!X4</f>
        <v>15.15736842</v>
      </c>
      <c r="F43" s="34">
        <f>QuickView!R32</f>
        <v>5.559545578</v>
      </c>
    </row>
    <row r="44" ht="14.25" customHeight="1">
      <c r="A44" s="27">
        <v>44879.0</v>
      </c>
      <c r="B44" s="1">
        <v>92.0</v>
      </c>
      <c r="C44" s="21" t="s">
        <v>39</v>
      </c>
      <c r="D44" s="6" t="s">
        <v>33</v>
      </c>
      <c r="E44" s="22">
        <f>'t =9 wks  (11.9.22)'!X5</f>
        <v>14.91071429</v>
      </c>
      <c r="F44" s="34">
        <f>QuickView!R33</f>
        <v>6.322450234</v>
      </c>
    </row>
    <row r="45" ht="14.25" customHeight="1">
      <c r="A45" s="27">
        <v>44879.0</v>
      </c>
      <c r="B45" s="1">
        <v>92.0</v>
      </c>
      <c r="C45" s="21" t="s">
        <v>39</v>
      </c>
      <c r="D45" s="6" t="s">
        <v>34</v>
      </c>
      <c r="E45" s="22">
        <f>'t =9 wks  (11.9.22)'!X6</f>
        <v>16.18897959</v>
      </c>
      <c r="F45" s="34">
        <f>QuickView!R34</f>
        <v>6.881106843</v>
      </c>
    </row>
    <row r="46" ht="14.25" customHeight="1">
      <c r="A46" s="27">
        <v>44879.0</v>
      </c>
      <c r="B46" s="1">
        <v>92.0</v>
      </c>
      <c r="C46" s="21" t="s">
        <v>40</v>
      </c>
      <c r="D46" s="21" t="s">
        <v>31</v>
      </c>
      <c r="E46" s="22">
        <f>'t =9 wks  (11.9.22)'!Y3</f>
        <v>14.7507619</v>
      </c>
      <c r="F46" s="34">
        <f>QuickView!R35</f>
        <v>3.473856793</v>
      </c>
    </row>
    <row r="47" ht="14.25" customHeight="1">
      <c r="A47" s="27">
        <v>44879.0</v>
      </c>
      <c r="B47" s="1">
        <v>92.0</v>
      </c>
      <c r="C47" s="21" t="s">
        <v>40</v>
      </c>
      <c r="D47" s="6" t="s">
        <v>32</v>
      </c>
      <c r="E47" s="22">
        <f>'t =9 wks  (11.9.22)'!Y4</f>
        <v>12.6941958</v>
      </c>
      <c r="F47" s="34">
        <f>QuickView!R36</f>
        <v>3.069041052</v>
      </c>
    </row>
    <row r="48" ht="14.25" customHeight="1">
      <c r="A48" s="27">
        <v>44879.0</v>
      </c>
      <c r="B48" s="1">
        <v>92.0</v>
      </c>
      <c r="C48" s="21" t="s">
        <v>40</v>
      </c>
      <c r="D48" s="6" t="s">
        <v>33</v>
      </c>
      <c r="E48" s="22">
        <f>'t =9 wks  (11.9.22)'!Y5</f>
        <v>14.32811321</v>
      </c>
      <c r="F48" s="34">
        <f>QuickView!R37</f>
        <v>4.737825333</v>
      </c>
    </row>
    <row r="49" ht="14.25" customHeight="1">
      <c r="A49" s="27">
        <v>44879.0</v>
      </c>
      <c r="B49" s="1">
        <v>92.0</v>
      </c>
      <c r="C49" s="21" t="s">
        <v>40</v>
      </c>
      <c r="D49" s="6" t="s">
        <v>34</v>
      </c>
      <c r="E49" s="22">
        <f>'t =9 wks  (11.9.22)'!Y6</f>
        <v>13.14626087</v>
      </c>
      <c r="F49" s="34">
        <f>QuickView!R38</f>
        <v>5.54451148</v>
      </c>
    </row>
    <row r="50" ht="14.25" customHeight="1">
      <c r="A50" s="8">
        <v>44900.0</v>
      </c>
      <c r="B50" s="1">
        <v>111.0</v>
      </c>
      <c r="C50" s="21" t="s">
        <v>30</v>
      </c>
      <c r="D50" s="21" t="s">
        <v>31</v>
      </c>
      <c r="E50" s="22">
        <f>'t = 14 wks (12.5.22)'!W3</f>
        <v>21.63369863</v>
      </c>
      <c r="F50" s="34">
        <f>QuickView!S27</f>
        <v>11.21104207</v>
      </c>
    </row>
    <row r="51" ht="14.25" customHeight="1">
      <c r="A51" s="8">
        <v>44900.0</v>
      </c>
      <c r="B51" s="1">
        <v>111.0</v>
      </c>
      <c r="C51" s="21" t="s">
        <v>30</v>
      </c>
      <c r="D51" s="6" t="s">
        <v>32</v>
      </c>
      <c r="E51" s="22">
        <f>'t = 14 wks (12.5.22)'!W4</f>
        <v>21.11378788</v>
      </c>
      <c r="F51" s="34">
        <f>QuickView!S28</f>
        <v>12.27032343</v>
      </c>
    </row>
    <row r="52" ht="14.25" customHeight="1">
      <c r="A52" s="8">
        <v>44900.0</v>
      </c>
      <c r="B52" s="1">
        <v>111.0</v>
      </c>
      <c r="C52" s="21" t="s">
        <v>30</v>
      </c>
      <c r="D52" s="6" t="s">
        <v>33</v>
      </c>
      <c r="E52" s="22">
        <f>'t = 14 wks (12.5.22)'!W5</f>
        <v>20.81652778</v>
      </c>
      <c r="F52" s="34">
        <f>QuickView!S29</f>
        <v>11.98166526</v>
      </c>
    </row>
    <row r="53" ht="14.25" customHeight="1">
      <c r="A53" s="8">
        <v>44900.0</v>
      </c>
      <c r="B53" s="1">
        <v>111.0</v>
      </c>
      <c r="C53" s="21" t="s">
        <v>30</v>
      </c>
      <c r="D53" s="6" t="s">
        <v>34</v>
      </c>
      <c r="E53" s="22">
        <f>'t = 14 wks (12.5.22)'!W6</f>
        <v>20.13621622</v>
      </c>
      <c r="F53" s="34">
        <f>QuickView!S30</f>
        <v>14.13814623</v>
      </c>
    </row>
    <row r="54" ht="14.25" customHeight="1">
      <c r="A54" s="8">
        <v>44900.0</v>
      </c>
      <c r="B54" s="1">
        <v>111.0</v>
      </c>
      <c r="C54" s="21" t="s">
        <v>39</v>
      </c>
      <c r="D54" s="21" t="s">
        <v>31</v>
      </c>
      <c r="E54" s="22">
        <f>'t = 14 wks (12.5.22)'!X3</f>
        <v>19.27818182</v>
      </c>
      <c r="F54" s="34">
        <f>QuickView!S31</f>
        <v>9.094358766</v>
      </c>
    </row>
    <row r="55" ht="14.25" customHeight="1">
      <c r="A55" s="8">
        <v>44900.0</v>
      </c>
      <c r="B55" s="1">
        <v>111.0</v>
      </c>
      <c r="C55" s="21" t="s">
        <v>39</v>
      </c>
      <c r="D55" s="6" t="s">
        <v>32</v>
      </c>
      <c r="E55" s="22">
        <f>'t = 14 wks (12.5.22)'!X4</f>
        <v>21.72615385</v>
      </c>
      <c r="F55" s="34">
        <f>QuickView!S32</f>
        <v>12.31647267</v>
      </c>
    </row>
    <row r="56" ht="14.25" customHeight="1">
      <c r="A56" s="8">
        <v>44900.0</v>
      </c>
      <c r="B56" s="1">
        <v>111.0</v>
      </c>
      <c r="C56" s="21" t="s">
        <v>39</v>
      </c>
      <c r="D56" s="6" t="s">
        <v>33</v>
      </c>
      <c r="E56" s="22">
        <f>'t = 14 wks (12.5.22)'!X5</f>
        <v>21.52658228</v>
      </c>
      <c r="F56" s="34">
        <f>QuickView!S33</f>
        <v>12.40475249</v>
      </c>
    </row>
    <row r="57" ht="14.25" customHeight="1">
      <c r="A57" s="8">
        <v>44900.0</v>
      </c>
      <c r="B57" s="1">
        <v>111.0</v>
      </c>
      <c r="C57" s="21" t="s">
        <v>39</v>
      </c>
      <c r="D57" s="6" t="s">
        <v>34</v>
      </c>
      <c r="E57" s="22">
        <f>'t = 14 wks (12.5.22)'!X6</f>
        <v>21.23873418</v>
      </c>
      <c r="F57" s="34">
        <f>QuickView!S34</f>
        <v>9.468289848</v>
      </c>
    </row>
    <row r="58" ht="14.25" customHeight="1">
      <c r="A58" s="8">
        <v>44900.0</v>
      </c>
      <c r="B58" s="1">
        <v>111.0</v>
      </c>
      <c r="C58" s="21" t="s">
        <v>40</v>
      </c>
      <c r="D58" s="21" t="s">
        <v>31</v>
      </c>
      <c r="E58" s="22">
        <f>'t = 14 wks (12.5.22)'!Y3</f>
        <v>20.70666667</v>
      </c>
      <c r="F58" s="34">
        <f>QuickView!S35</f>
        <v>9.472857143</v>
      </c>
      <c r="T58" s="5"/>
      <c r="U58" s="5"/>
    </row>
    <row r="59" ht="14.25" customHeight="1">
      <c r="A59" s="8">
        <v>44900.0</v>
      </c>
      <c r="B59" s="1">
        <v>111.0</v>
      </c>
      <c r="C59" s="21" t="s">
        <v>40</v>
      </c>
      <c r="D59" s="6" t="s">
        <v>32</v>
      </c>
      <c r="E59" s="22">
        <f>'t = 14 wks (12.5.22)'!Y4</f>
        <v>18.93745455</v>
      </c>
      <c r="F59" s="34">
        <f>QuickView!S36</f>
        <v>8.189698427</v>
      </c>
      <c r="T59" s="5"/>
    </row>
    <row r="60" ht="14.25" customHeight="1">
      <c r="A60" s="8">
        <v>44900.0</v>
      </c>
      <c r="B60" s="1">
        <v>111.0</v>
      </c>
      <c r="C60" s="21" t="s">
        <v>40</v>
      </c>
      <c r="D60" s="6" t="s">
        <v>33</v>
      </c>
      <c r="E60" s="22">
        <f>'t = 14 wks (12.5.22)'!Y5</f>
        <v>21.20260274</v>
      </c>
      <c r="F60" s="34">
        <f>QuickView!S37</f>
        <v>12.70555581</v>
      </c>
      <c r="T60" s="5"/>
    </row>
    <row r="61" ht="14.25" customHeight="1">
      <c r="A61" s="8">
        <v>44900.0</v>
      </c>
      <c r="B61" s="1">
        <v>111.0</v>
      </c>
      <c r="C61" s="21" t="s">
        <v>40</v>
      </c>
      <c r="D61" s="6" t="s">
        <v>34</v>
      </c>
      <c r="E61" s="22">
        <f>'t = 14 wks (12.5.22)'!Y6</f>
        <v>18.97929412</v>
      </c>
      <c r="F61" s="34">
        <f>QuickView!S38</f>
        <v>11.9689173</v>
      </c>
    </row>
    <row r="62" ht="14.25" customHeight="1">
      <c r="A62" s="8"/>
      <c r="B62" s="1"/>
      <c r="C62" s="21" t="s">
        <v>30</v>
      </c>
      <c r="D62" s="21" t="s">
        <v>31</v>
      </c>
      <c r="E62" s="22">
        <f>'t = 5 months (Jan. 23)'!W3</f>
        <v>24.77644737</v>
      </c>
      <c r="F62" s="35">
        <f>QuickView!T27</f>
        <v>4.306729752</v>
      </c>
    </row>
    <row r="63" ht="14.25" customHeight="1">
      <c r="A63" s="8"/>
      <c r="B63" s="1"/>
      <c r="C63" s="21" t="s">
        <v>30</v>
      </c>
      <c r="D63" s="6" t="s">
        <v>32</v>
      </c>
      <c r="E63" s="22">
        <f>'t = 5 months (Jan. 23)'!W4</f>
        <v>25.55846154</v>
      </c>
      <c r="F63" s="35">
        <f>QuickView!T28</f>
        <v>6.090849089</v>
      </c>
    </row>
    <row r="64" ht="14.25" customHeight="1">
      <c r="A64" s="8"/>
      <c r="B64" s="1"/>
      <c r="C64" s="21" t="s">
        <v>30</v>
      </c>
      <c r="D64" s="6" t="s">
        <v>33</v>
      </c>
      <c r="E64" s="22">
        <f>'t = 5 months (Jan. 23)'!W5</f>
        <v>23.06894737</v>
      </c>
      <c r="F64" s="35">
        <f>QuickView!T29</f>
        <v>3.086649069</v>
      </c>
    </row>
    <row r="65" ht="14.25" customHeight="1">
      <c r="A65" s="8"/>
      <c r="B65" s="1"/>
      <c r="C65" s="21" t="s">
        <v>30</v>
      </c>
      <c r="D65" s="6" t="s">
        <v>34</v>
      </c>
      <c r="E65" s="22">
        <f>'t = 5 months (Jan. 23)'!W6</f>
        <v>22.81068493</v>
      </c>
      <c r="F65" s="35">
        <f>QuickView!T30</f>
        <v>3.665012684</v>
      </c>
    </row>
    <row r="66" ht="14.25" customHeight="1">
      <c r="A66" s="8"/>
      <c r="B66" s="1"/>
      <c r="C66" s="21" t="s">
        <v>39</v>
      </c>
      <c r="D66" s="21" t="s">
        <v>31</v>
      </c>
      <c r="E66" s="22">
        <f>'t = 5 months (Jan. 23)'!X3</f>
        <v>22.15573171</v>
      </c>
      <c r="F66" s="35">
        <f>QuickView!T31</f>
        <v>3.943309107</v>
      </c>
    </row>
    <row r="67" ht="14.25" customHeight="1">
      <c r="A67" s="8"/>
      <c r="B67" s="1"/>
      <c r="C67" s="21" t="s">
        <v>39</v>
      </c>
      <c r="D67" s="6" t="s">
        <v>32</v>
      </c>
      <c r="E67" s="22">
        <f>'t = 5 months (Jan. 23)'!X4</f>
        <v>25.5433871</v>
      </c>
      <c r="F67" s="35">
        <f>QuickView!T32</f>
        <v>5.231023343</v>
      </c>
    </row>
    <row r="68" ht="14.25" customHeight="1">
      <c r="A68" s="8"/>
      <c r="B68" s="1"/>
      <c r="C68" s="21" t="s">
        <v>39</v>
      </c>
      <c r="D68" s="6" t="s">
        <v>33</v>
      </c>
      <c r="E68" s="22">
        <f>'t = 5 months (Jan. 23)'!X5</f>
        <v>24.86103896</v>
      </c>
      <c r="F68" s="35">
        <f>QuickView!T33</f>
        <v>4.569440639</v>
      </c>
    </row>
    <row r="69" ht="14.25" customHeight="1">
      <c r="A69" s="8"/>
      <c r="B69" s="1"/>
      <c r="C69" s="21" t="s">
        <v>39</v>
      </c>
      <c r="D69" s="6" t="s">
        <v>34</v>
      </c>
      <c r="E69" s="22">
        <f>'t = 5 months (Jan. 23)'!X6</f>
        <v>23.75518519</v>
      </c>
      <c r="F69" s="35">
        <f>QuickView!T34</f>
        <v>3.4484699</v>
      </c>
    </row>
    <row r="70" ht="14.25" customHeight="1">
      <c r="A70" s="8"/>
      <c r="B70" s="1"/>
      <c r="C70" s="21" t="s">
        <v>40</v>
      </c>
      <c r="D70" s="21" t="s">
        <v>31</v>
      </c>
      <c r="E70" s="22">
        <f>'t = 5 months (Jan. 23)'!Y3</f>
        <v>23.57461538</v>
      </c>
      <c r="F70" s="35">
        <f>QuickView!T35</f>
        <v>2.659774812</v>
      </c>
    </row>
    <row r="71" ht="14.25" customHeight="1">
      <c r="A71" s="8"/>
      <c r="B71" s="1"/>
      <c r="C71" s="21" t="s">
        <v>40</v>
      </c>
      <c r="D71" s="6" t="s">
        <v>32</v>
      </c>
      <c r="E71" s="22">
        <f>'t = 5 months (Jan. 23)'!Y4</f>
        <v>21.53146789</v>
      </c>
      <c r="F71" s="35">
        <f>QuickView!T36</f>
        <v>0.5723763115</v>
      </c>
    </row>
    <row r="72" ht="14.25" customHeight="1">
      <c r="A72" s="8"/>
      <c r="B72" s="1"/>
      <c r="C72" s="21" t="s">
        <v>40</v>
      </c>
      <c r="D72" s="6" t="s">
        <v>33</v>
      </c>
      <c r="E72" s="22">
        <f>'t = 5 months (Jan. 23)'!Y5</f>
        <v>23.84773333</v>
      </c>
      <c r="F72" s="35">
        <f>QuickView!T37</f>
        <v>4.15387428</v>
      </c>
    </row>
    <row r="73" ht="14.25" customHeight="1">
      <c r="A73" s="8"/>
      <c r="B73" s="1"/>
      <c r="C73" s="21" t="s">
        <v>40</v>
      </c>
      <c r="D73" s="6" t="s">
        <v>34</v>
      </c>
      <c r="E73" s="22">
        <f>'t = 5 months (Jan. 23)'!Y6</f>
        <v>21.99084337</v>
      </c>
      <c r="F73" s="35">
        <f>QuickView!T38</f>
        <v>2.541526104</v>
      </c>
    </row>
    <row r="74" ht="14.25" customHeight="1">
      <c r="A74" s="27"/>
      <c r="B74" s="1"/>
      <c r="C74" s="21" t="s">
        <v>30</v>
      </c>
      <c r="D74" s="21" t="s">
        <v>31</v>
      </c>
      <c r="E74" s="22">
        <f>'t = 6 months (2.27.23)'!AB3</f>
        <v>33.74633333</v>
      </c>
      <c r="F74" s="35">
        <f>QuickView!U27</f>
        <v>2.832595568</v>
      </c>
    </row>
    <row r="75" ht="14.25" customHeight="1">
      <c r="A75" s="27"/>
      <c r="B75" s="1"/>
      <c r="C75" s="21" t="s">
        <v>30</v>
      </c>
      <c r="D75" s="6" t="s">
        <v>32</v>
      </c>
      <c r="E75" s="22">
        <f>'t = 6 months (2.27.23)'!AB4</f>
        <v>35.03833333</v>
      </c>
      <c r="F75" s="35">
        <f>QuickView!U28</f>
        <v>2.993643725</v>
      </c>
    </row>
    <row r="76" ht="14.25" customHeight="1">
      <c r="A76" s="27"/>
      <c r="B76" s="1"/>
      <c r="C76" s="21" t="s">
        <v>30</v>
      </c>
      <c r="D76" s="6" t="s">
        <v>33</v>
      </c>
      <c r="E76" s="22">
        <f>'t = 6 months (2.27.23)'!AB5</f>
        <v>33.75137931</v>
      </c>
      <c r="F76" s="35">
        <f>QuickView!U29</f>
        <v>3.373399561</v>
      </c>
    </row>
    <row r="77" ht="14.25" customHeight="1">
      <c r="A77" s="27"/>
      <c r="B77" s="1"/>
      <c r="C77" s="21" t="s">
        <v>39</v>
      </c>
      <c r="D77" s="21" t="s">
        <v>31</v>
      </c>
      <c r="E77" s="22">
        <f>'t = 6 months (2.27.23)'!AC3</f>
        <v>28.26666667</v>
      </c>
      <c r="F77" s="35">
        <f>QuickView!U30</f>
        <v>3.000731074</v>
      </c>
    </row>
    <row r="78" ht="14.25" customHeight="1">
      <c r="A78" s="27"/>
      <c r="B78" s="1"/>
      <c r="C78" s="21" t="s">
        <v>39</v>
      </c>
      <c r="D78" s="6" t="s">
        <v>32</v>
      </c>
      <c r="E78" s="22">
        <f>'t = 6 months (2.27.23)'!AC4</f>
        <v>34.21071429</v>
      </c>
      <c r="F78" s="35">
        <f>QuickView!U31</f>
        <v>1.929768935</v>
      </c>
    </row>
    <row r="79" ht="14.25" customHeight="1">
      <c r="A79" s="27"/>
      <c r="B79" s="1"/>
      <c r="C79" s="21" t="s">
        <v>39</v>
      </c>
      <c r="D79" s="6" t="s">
        <v>33</v>
      </c>
      <c r="E79" s="22">
        <f>'t = 6 months (2.27.23)'!AC5</f>
        <v>34.58548387</v>
      </c>
      <c r="F79" s="35">
        <f>QuickView!U32</f>
        <v>2.737050691</v>
      </c>
    </row>
    <row r="80" ht="14.25" customHeight="1">
      <c r="A80" s="27"/>
      <c r="B80" s="1"/>
      <c r="C80" s="21" t="s">
        <v>40</v>
      </c>
      <c r="D80" s="21" t="s">
        <v>31</v>
      </c>
      <c r="E80" s="22">
        <f>'t = 6 months (2.27.23)'!AD3</f>
        <v>31.45175</v>
      </c>
      <c r="F80" s="35">
        <f>QuickView!U33</f>
        <v>3.07087734</v>
      </c>
    </row>
    <row r="81" ht="14.25" customHeight="1">
      <c r="A81" s="27"/>
      <c r="B81" s="1"/>
      <c r="C81" s="21" t="s">
        <v>40</v>
      </c>
      <c r="D81" s="6" t="s">
        <v>32</v>
      </c>
      <c r="E81" s="22">
        <f>'t = 6 months (2.27.23)'!AD4</f>
        <v>27.66772727</v>
      </c>
      <c r="F81" s="35">
        <f>QuickView!U34</f>
        <v>3.194821903</v>
      </c>
    </row>
    <row r="82" ht="14.25" customHeight="1">
      <c r="A82" s="27"/>
      <c r="B82" s="1"/>
      <c r="C82" s="21" t="s">
        <v>40</v>
      </c>
      <c r="D82" s="6" t="s">
        <v>33</v>
      </c>
      <c r="E82" s="22">
        <f>'t = 6 months (2.27.23)'!AD5</f>
        <v>29.67233333</v>
      </c>
      <c r="F82" s="35">
        <f>QuickView!U35</f>
        <v>2.107990305</v>
      </c>
    </row>
    <row r="83" ht="14.25" customHeight="1">
      <c r="A83" s="27"/>
      <c r="B83" s="1"/>
      <c r="C83" s="36" t="s">
        <v>30</v>
      </c>
      <c r="D83" s="36" t="s">
        <v>31</v>
      </c>
      <c r="E83" s="22">
        <f>'t =7 months (3.23.23)'!AC3</f>
        <v>35.87896552</v>
      </c>
      <c r="F83" s="1"/>
    </row>
    <row r="84" ht="14.25" customHeight="1">
      <c r="A84" s="27"/>
      <c r="B84" s="1"/>
      <c r="C84" s="36" t="s">
        <v>30</v>
      </c>
      <c r="D84" s="3" t="s">
        <v>32</v>
      </c>
      <c r="E84" s="22">
        <f>'t =7 months (3.23.23)'!AC4</f>
        <v>39.6953125</v>
      </c>
      <c r="F84" s="1"/>
    </row>
    <row r="85" ht="14.25" customHeight="1">
      <c r="A85" s="27"/>
      <c r="B85" s="1"/>
      <c r="C85" s="36" t="s">
        <v>30</v>
      </c>
      <c r="D85" s="3" t="s">
        <v>33</v>
      </c>
      <c r="E85" s="22">
        <f>'t =7 months (3.23.23)'!AC5</f>
        <v>39.8934375</v>
      </c>
    </row>
    <row r="86" ht="14.25" customHeight="1">
      <c r="A86" s="27"/>
      <c r="B86" s="1"/>
      <c r="C86" s="36" t="s">
        <v>30</v>
      </c>
      <c r="D86" s="3" t="s">
        <v>34</v>
      </c>
      <c r="E86" s="22">
        <f>'t =7 months (3.23.23)'!AC6</f>
        <v>39.631875</v>
      </c>
    </row>
    <row r="87" ht="14.25" customHeight="1">
      <c r="A87" s="27"/>
      <c r="B87" s="1"/>
      <c r="C87" s="36" t="s">
        <v>30</v>
      </c>
      <c r="D87" s="3" t="s">
        <v>35</v>
      </c>
      <c r="E87" s="22" t="str">
        <f t="shared" ref="E87:E88" si="1">#REF!</f>
        <v>#REF!</v>
      </c>
    </row>
    <row r="88" ht="14.25" customHeight="1">
      <c r="A88" s="27"/>
      <c r="B88" s="1"/>
      <c r="C88" s="36" t="s">
        <v>30</v>
      </c>
      <c r="D88" s="4" t="s">
        <v>36</v>
      </c>
      <c r="E88" s="22" t="str">
        <f t="shared" si="1"/>
        <v>#REF!</v>
      </c>
    </row>
    <row r="89" ht="14.25" customHeight="1">
      <c r="A89" s="27"/>
      <c r="B89" s="1"/>
      <c r="C89" s="36" t="s">
        <v>30</v>
      </c>
      <c r="D89" s="4" t="s">
        <v>37</v>
      </c>
      <c r="E89" s="22" t="str">
        <f>'t =7 months (3.23.23)'!AC9</f>
        <v/>
      </c>
    </row>
    <row r="90" ht="14.25" customHeight="1">
      <c r="A90" s="27"/>
      <c r="B90" s="1"/>
      <c r="C90" s="36" t="s">
        <v>30</v>
      </c>
      <c r="D90" s="4" t="s">
        <v>38</v>
      </c>
      <c r="E90" s="22" t="str">
        <f>#REF!</f>
        <v>#REF!</v>
      </c>
    </row>
    <row r="91" ht="14.25" customHeight="1">
      <c r="A91" s="27"/>
      <c r="B91" s="1"/>
      <c r="C91" s="21" t="s">
        <v>39</v>
      </c>
      <c r="D91" s="21" t="s">
        <v>31</v>
      </c>
      <c r="E91" s="22">
        <f>'t =7 months (3.23.23)'!AD3</f>
        <v>37.00433333</v>
      </c>
    </row>
    <row r="92" ht="14.25" customHeight="1">
      <c r="A92" s="27"/>
      <c r="B92" s="1"/>
      <c r="C92" s="21" t="s">
        <v>39</v>
      </c>
      <c r="D92" s="6" t="s">
        <v>32</v>
      </c>
      <c r="E92" s="22">
        <f>'t =7 months (3.23.23)'!AD4</f>
        <v>37.07</v>
      </c>
    </row>
    <row r="93" ht="14.25" customHeight="1">
      <c r="A93" s="27"/>
      <c r="B93" s="1"/>
      <c r="C93" s="21" t="s">
        <v>39</v>
      </c>
      <c r="D93" s="6" t="s">
        <v>33</v>
      </c>
      <c r="E93" s="22">
        <f>'t =7 months (3.23.23)'!AD5</f>
        <v>37.00193548</v>
      </c>
    </row>
    <row r="94" ht="14.25" customHeight="1">
      <c r="A94" s="27"/>
      <c r="B94" s="1"/>
      <c r="C94" s="21" t="s">
        <v>39</v>
      </c>
      <c r="D94" s="6" t="s">
        <v>34</v>
      </c>
      <c r="E94" s="22">
        <f>'t =7 months (3.23.23)'!AD6</f>
        <v>34.29484848</v>
      </c>
    </row>
    <row r="95" ht="14.25" customHeight="1">
      <c r="A95" s="27"/>
      <c r="B95" s="1"/>
      <c r="C95" s="21" t="s">
        <v>39</v>
      </c>
      <c r="D95" s="6" t="s">
        <v>35</v>
      </c>
      <c r="E95" s="22" t="str">
        <f t="shared" ref="E95:E96" si="2">#REF!</f>
        <v>#REF!</v>
      </c>
    </row>
    <row r="96" ht="14.25" customHeight="1">
      <c r="A96" s="27"/>
      <c r="B96" s="1"/>
      <c r="C96" s="21" t="s">
        <v>39</v>
      </c>
      <c r="D96" s="1" t="s">
        <v>36</v>
      </c>
      <c r="E96" s="22" t="str">
        <f t="shared" si="2"/>
        <v>#REF!</v>
      </c>
    </row>
    <row r="97" ht="14.25" customHeight="1">
      <c r="A97" s="27"/>
      <c r="B97" s="1"/>
      <c r="C97" s="21" t="s">
        <v>39</v>
      </c>
      <c r="D97" s="1" t="s">
        <v>37</v>
      </c>
      <c r="E97" s="22" t="str">
        <f>'t =7 months (3.23.23)'!AD9</f>
        <v/>
      </c>
    </row>
    <row r="98" ht="14.25" customHeight="1">
      <c r="A98" s="27"/>
      <c r="B98" s="1"/>
      <c r="C98" s="21" t="s">
        <v>39</v>
      </c>
      <c r="D98" s="1" t="s">
        <v>38</v>
      </c>
      <c r="E98" s="22" t="str">
        <f>#REF!</f>
        <v>#REF!</v>
      </c>
    </row>
    <row r="99" ht="14.25" customHeight="1">
      <c r="A99" s="27"/>
      <c r="B99" s="1"/>
      <c r="C99" s="21" t="s">
        <v>40</v>
      </c>
      <c r="D99" s="21" t="s">
        <v>31</v>
      </c>
      <c r="E99" s="22" t="str">
        <f>'t =7 months (3.23.23)'!$AE$3</f>
        <v/>
      </c>
    </row>
    <row r="100" ht="14.25" customHeight="1">
      <c r="A100" s="27"/>
      <c r="B100" s="1"/>
      <c r="C100" s="21" t="s">
        <v>30</v>
      </c>
      <c r="D100" s="21" t="s">
        <v>31</v>
      </c>
      <c r="E100" s="22" t="str">
        <f>'t =  wks (April)'!Z3</f>
        <v>#DIV/0!</v>
      </c>
    </row>
    <row r="101" ht="14.25" customHeight="1">
      <c r="A101" s="27"/>
      <c r="B101" s="1"/>
      <c r="C101" s="21" t="s">
        <v>30</v>
      </c>
      <c r="D101" s="6" t="s">
        <v>32</v>
      </c>
      <c r="E101" s="22" t="str">
        <f>'t =  wks (April)'!Z4</f>
        <v>#DIV/0!</v>
      </c>
    </row>
    <row r="102" ht="14.25" customHeight="1">
      <c r="A102" s="27"/>
      <c r="B102" s="1"/>
      <c r="C102" s="21" t="s">
        <v>30</v>
      </c>
      <c r="D102" s="6" t="s">
        <v>33</v>
      </c>
      <c r="E102" s="22" t="str">
        <f>'t =  wks (April)'!Z5</f>
        <v>#DIV/0!</v>
      </c>
    </row>
    <row r="103" ht="14.25" customHeight="1">
      <c r="A103" s="27"/>
      <c r="B103" s="1"/>
      <c r="C103" s="21" t="s">
        <v>30</v>
      </c>
      <c r="D103" s="6" t="s">
        <v>34</v>
      </c>
      <c r="E103" s="22" t="str">
        <f>'t =  wks (April)'!Z6</f>
        <v>#DIV/0!</v>
      </c>
    </row>
    <row r="104" ht="14.25" customHeight="1">
      <c r="A104" s="27"/>
      <c r="B104" s="1"/>
      <c r="C104" s="21" t="s">
        <v>30</v>
      </c>
      <c r="D104" s="6" t="s">
        <v>35</v>
      </c>
      <c r="E104" s="22" t="str">
        <f>'t =  wks (April)'!Z7</f>
        <v>#DIV/0!</v>
      </c>
    </row>
    <row r="105" ht="14.25" customHeight="1">
      <c r="A105" s="27"/>
      <c r="B105" s="1"/>
      <c r="C105" s="21" t="s">
        <v>30</v>
      </c>
      <c r="D105" s="1" t="s">
        <v>36</v>
      </c>
      <c r="E105" s="22" t="str">
        <f>'t =  wks (April)'!Z8</f>
        <v>#DIV/0!</v>
      </c>
    </row>
    <row r="106" ht="14.25" customHeight="1">
      <c r="A106" s="27"/>
      <c r="B106" s="1"/>
      <c r="C106" s="21" t="s">
        <v>30</v>
      </c>
      <c r="D106" s="1" t="s">
        <v>37</v>
      </c>
      <c r="E106" s="22" t="str">
        <f>'t =  wks (April)'!Z9</f>
        <v>#DIV/0!</v>
      </c>
    </row>
    <row r="107" ht="14.25" customHeight="1">
      <c r="A107" s="27"/>
      <c r="B107" s="1"/>
      <c r="C107" s="21" t="s">
        <v>30</v>
      </c>
      <c r="D107" s="1" t="s">
        <v>38</v>
      </c>
      <c r="E107" s="22" t="str">
        <f>'t =  wks (April)'!Z10</f>
        <v>#DIV/0!</v>
      </c>
    </row>
    <row r="108" ht="14.25" customHeight="1">
      <c r="A108" s="27"/>
      <c r="B108" s="1"/>
      <c r="C108" s="21" t="s">
        <v>39</v>
      </c>
      <c r="D108" s="21" t="s">
        <v>31</v>
      </c>
      <c r="E108" s="22" t="str">
        <f>'t =  wks (April)'!AA3</f>
        <v>#DIV/0!</v>
      </c>
    </row>
    <row r="109" ht="14.25" customHeight="1">
      <c r="A109" s="27"/>
      <c r="B109" s="1"/>
      <c r="C109" s="21" t="s">
        <v>39</v>
      </c>
      <c r="D109" s="6" t="s">
        <v>32</v>
      </c>
      <c r="E109" s="22" t="str">
        <f>'t =  wks (April)'!AA4</f>
        <v>#DIV/0!</v>
      </c>
    </row>
    <row r="110" ht="14.25" customHeight="1">
      <c r="A110" s="27"/>
      <c r="B110" s="1"/>
      <c r="C110" s="21" t="s">
        <v>39</v>
      </c>
      <c r="D110" s="6" t="s">
        <v>33</v>
      </c>
      <c r="E110" s="22" t="str">
        <f>'t =  wks (April)'!AA5</f>
        <v>#DIV/0!</v>
      </c>
    </row>
    <row r="111" ht="14.25" customHeight="1">
      <c r="A111" s="27"/>
      <c r="B111" s="1"/>
      <c r="C111" s="21" t="s">
        <v>39</v>
      </c>
      <c r="D111" s="6" t="s">
        <v>34</v>
      </c>
      <c r="E111" s="22" t="str">
        <f>'t =  wks (April)'!AA6</f>
        <v>#DIV/0!</v>
      </c>
    </row>
    <row r="112" ht="14.25" customHeight="1">
      <c r="A112" s="27"/>
      <c r="B112" s="1"/>
      <c r="C112" s="21" t="s">
        <v>39</v>
      </c>
      <c r="D112" s="6" t="s">
        <v>35</v>
      </c>
      <c r="E112" s="22" t="str">
        <f>'t =  wks (April)'!AA7</f>
        <v>#DIV/0!</v>
      </c>
    </row>
    <row r="113" ht="14.25" customHeight="1">
      <c r="A113" s="27"/>
      <c r="B113" s="1"/>
      <c r="C113" s="21" t="s">
        <v>39</v>
      </c>
      <c r="D113" s="1" t="s">
        <v>36</v>
      </c>
      <c r="E113" s="22" t="str">
        <f>'t =  wks (April)'!AA8</f>
        <v>#DIV/0!</v>
      </c>
    </row>
    <row r="114" ht="14.25" customHeight="1">
      <c r="A114" s="27"/>
      <c r="B114" s="1"/>
      <c r="C114" s="21" t="s">
        <v>39</v>
      </c>
      <c r="D114" s="1" t="s">
        <v>37</v>
      </c>
      <c r="E114" s="22" t="str">
        <f>'t =  wks (April)'!AA9</f>
        <v>#DIV/0!</v>
      </c>
    </row>
    <row r="115" ht="14.25" customHeight="1">
      <c r="A115" s="27"/>
      <c r="B115" s="1"/>
      <c r="C115" s="21" t="s">
        <v>39</v>
      </c>
      <c r="D115" s="1" t="s">
        <v>38</v>
      </c>
      <c r="E115" s="22" t="str">
        <f>'t =  wks (April)'!AA10</f>
        <v>#DIV/0!</v>
      </c>
    </row>
    <row r="116" ht="14.25" customHeight="1">
      <c r="A116" s="27"/>
      <c r="B116" s="1"/>
      <c r="C116" s="21" t="s">
        <v>40</v>
      </c>
      <c r="D116" s="21" t="s">
        <v>31</v>
      </c>
      <c r="E116" s="22" t="str">
        <f>'t =  wks (April)'!AB3</f>
        <v>#DIV/0!</v>
      </c>
    </row>
    <row r="117" ht="14.25" customHeight="1">
      <c r="A117" s="27"/>
      <c r="B117" s="1"/>
      <c r="C117" s="21" t="s">
        <v>30</v>
      </c>
      <c r="D117" s="21" t="s">
        <v>31</v>
      </c>
      <c r="E117" s="22" t="str">
        <f>'t =  weeks (May)'!Z3</f>
        <v>#DIV/0!</v>
      </c>
    </row>
    <row r="118" ht="14.25" customHeight="1">
      <c r="A118" s="27"/>
      <c r="B118" s="1"/>
      <c r="C118" s="21" t="s">
        <v>30</v>
      </c>
      <c r="D118" s="6" t="s">
        <v>32</v>
      </c>
      <c r="E118" s="22" t="str">
        <f>'t =  weeks (May)'!Z4</f>
        <v>#DIV/0!</v>
      </c>
    </row>
    <row r="119" ht="14.25" customHeight="1">
      <c r="A119" s="27"/>
      <c r="B119" s="1"/>
      <c r="C119" s="21" t="s">
        <v>30</v>
      </c>
      <c r="D119" s="6" t="s">
        <v>33</v>
      </c>
      <c r="E119" s="22" t="str">
        <f>'t =  weeks (May)'!Z5</f>
        <v>#DIV/0!</v>
      </c>
    </row>
    <row r="120" ht="14.25" customHeight="1">
      <c r="A120" s="27"/>
      <c r="B120" s="1"/>
      <c r="C120" s="21" t="s">
        <v>30</v>
      </c>
      <c r="D120" s="6" t="s">
        <v>34</v>
      </c>
      <c r="E120" s="22" t="str">
        <f>'t =  weeks (May)'!Z6</f>
        <v>#DIV/0!</v>
      </c>
    </row>
    <row r="121" ht="14.25" customHeight="1">
      <c r="A121" s="27"/>
      <c r="B121" s="1"/>
      <c r="C121" s="21" t="s">
        <v>30</v>
      </c>
      <c r="D121" s="6" t="s">
        <v>35</v>
      </c>
      <c r="E121" s="22" t="str">
        <f>'t =  weeks (May)'!Z7</f>
        <v>#DIV/0!</v>
      </c>
    </row>
    <row r="122" ht="14.25" customHeight="1">
      <c r="A122" s="27"/>
      <c r="B122" s="1"/>
      <c r="C122" s="21" t="s">
        <v>30</v>
      </c>
      <c r="D122" s="1" t="s">
        <v>36</v>
      </c>
      <c r="E122" s="22" t="str">
        <f>'t =  weeks (May)'!Z8</f>
        <v>#DIV/0!</v>
      </c>
    </row>
    <row r="123" ht="14.25" customHeight="1">
      <c r="A123" s="27"/>
      <c r="B123" s="1"/>
      <c r="C123" s="21" t="s">
        <v>30</v>
      </c>
      <c r="D123" s="1" t="s">
        <v>37</v>
      </c>
      <c r="E123" s="22" t="str">
        <f>'t =  weeks (May)'!Z9</f>
        <v>#DIV/0!</v>
      </c>
    </row>
    <row r="124" ht="14.25" customHeight="1">
      <c r="A124" s="27"/>
      <c r="B124" s="1"/>
      <c r="C124" s="21" t="s">
        <v>30</v>
      </c>
      <c r="D124" s="1" t="s">
        <v>38</v>
      </c>
      <c r="E124" s="22" t="str">
        <f>'t =  weeks (May)'!Z10</f>
        <v>#DIV/0!</v>
      </c>
    </row>
    <row r="125" ht="14.25" customHeight="1">
      <c r="A125" s="27"/>
      <c r="B125" s="1"/>
      <c r="C125" s="21" t="s">
        <v>39</v>
      </c>
      <c r="D125" s="21" t="s">
        <v>31</v>
      </c>
      <c r="E125" s="22" t="str">
        <f>'t =  weeks (May)'!AA3</f>
        <v>#DIV/0!</v>
      </c>
    </row>
    <row r="126" ht="14.25" customHeight="1">
      <c r="A126" s="27"/>
      <c r="B126" s="1"/>
      <c r="C126" s="21" t="s">
        <v>39</v>
      </c>
      <c r="D126" s="6" t="s">
        <v>32</v>
      </c>
      <c r="E126" s="22" t="str">
        <f>'t =  weeks (May)'!AA4</f>
        <v>#DIV/0!</v>
      </c>
    </row>
    <row r="127" ht="14.25" customHeight="1">
      <c r="A127" s="27"/>
      <c r="B127" s="1"/>
      <c r="C127" s="21" t="s">
        <v>39</v>
      </c>
      <c r="D127" s="6" t="s">
        <v>33</v>
      </c>
      <c r="E127" s="22" t="str">
        <f>'t =  weeks (May)'!AA5</f>
        <v>#DIV/0!</v>
      </c>
    </row>
    <row r="128" ht="14.25" customHeight="1">
      <c r="A128" s="27"/>
      <c r="B128" s="1"/>
      <c r="C128" s="21" t="s">
        <v>39</v>
      </c>
      <c r="D128" s="6" t="s">
        <v>34</v>
      </c>
      <c r="E128" s="22" t="str">
        <f>'t =  weeks (May)'!AA6</f>
        <v>#DIV/0!</v>
      </c>
    </row>
    <row r="129" ht="14.25" customHeight="1">
      <c r="A129" s="27"/>
      <c r="B129" s="1"/>
      <c r="C129" s="21" t="s">
        <v>39</v>
      </c>
      <c r="D129" s="6" t="s">
        <v>35</v>
      </c>
      <c r="E129" s="22" t="str">
        <f>'t =  weeks (May)'!AA7</f>
        <v>#DIV/0!</v>
      </c>
    </row>
    <row r="130" ht="14.25" customHeight="1">
      <c r="A130" s="27"/>
      <c r="B130" s="1"/>
      <c r="C130" s="21" t="s">
        <v>39</v>
      </c>
      <c r="D130" s="1" t="s">
        <v>36</v>
      </c>
      <c r="E130" s="22" t="str">
        <f>'t =  weeks (May)'!AA8</f>
        <v>#DIV/0!</v>
      </c>
    </row>
    <row r="131" ht="14.25" customHeight="1">
      <c r="A131" s="27"/>
      <c r="B131" s="1"/>
      <c r="C131" s="21" t="s">
        <v>39</v>
      </c>
      <c r="D131" s="1" t="s">
        <v>37</v>
      </c>
      <c r="E131" s="22" t="str">
        <f>'t =  weeks (May)'!AA9</f>
        <v>#DIV/0!</v>
      </c>
    </row>
    <row r="132" ht="14.25" customHeight="1">
      <c r="A132" s="27"/>
      <c r="B132" s="1"/>
      <c r="C132" s="21" t="s">
        <v>39</v>
      </c>
      <c r="D132" s="1" t="s">
        <v>38</v>
      </c>
      <c r="E132" s="22" t="str">
        <f>'t =  weeks (May)'!AA10</f>
        <v>#DIV/0!</v>
      </c>
    </row>
    <row r="133" ht="14.25" customHeight="1">
      <c r="A133" s="27"/>
      <c r="B133" s="1"/>
      <c r="C133" s="21" t="s">
        <v>40</v>
      </c>
      <c r="D133" s="21" t="s">
        <v>31</v>
      </c>
      <c r="E133" s="22" t="str">
        <f>'t =  weeks (May)'!AB3</f>
        <v>#DIV/0!</v>
      </c>
    </row>
    <row r="134" ht="14.25" customHeight="1">
      <c r="A134" s="27"/>
      <c r="B134" s="1"/>
      <c r="C134" s="21" t="s">
        <v>30</v>
      </c>
      <c r="D134" s="21" t="s">
        <v>31</v>
      </c>
      <c r="E134" s="22" t="str">
        <f>June!Z3</f>
        <v>#DIV/0!</v>
      </c>
    </row>
    <row r="135" ht="14.25" customHeight="1">
      <c r="A135" s="27"/>
      <c r="B135" s="1"/>
      <c r="C135" s="21" t="s">
        <v>30</v>
      </c>
      <c r="D135" s="6" t="s">
        <v>32</v>
      </c>
      <c r="E135" s="22" t="str">
        <f>June!Z4</f>
        <v>#DIV/0!</v>
      </c>
    </row>
    <row r="136" ht="14.25" customHeight="1">
      <c r="A136" s="27"/>
      <c r="B136" s="1"/>
      <c r="C136" s="21" t="s">
        <v>30</v>
      </c>
      <c r="D136" s="6" t="s">
        <v>33</v>
      </c>
      <c r="E136" s="22" t="str">
        <f>June!Z5</f>
        <v>#DIV/0!</v>
      </c>
    </row>
    <row r="137" ht="14.25" customHeight="1">
      <c r="A137" s="27"/>
      <c r="B137" s="1"/>
      <c r="C137" s="21" t="s">
        <v>30</v>
      </c>
      <c r="D137" s="6" t="s">
        <v>34</v>
      </c>
      <c r="E137" s="22" t="str">
        <f>June!Z6</f>
        <v>#DIV/0!</v>
      </c>
    </row>
    <row r="138" ht="14.25" customHeight="1">
      <c r="A138" s="27"/>
      <c r="B138" s="1"/>
      <c r="C138" s="21" t="s">
        <v>30</v>
      </c>
      <c r="D138" s="6" t="s">
        <v>35</v>
      </c>
      <c r="E138" s="22" t="str">
        <f>June!Z7</f>
        <v>#DIV/0!</v>
      </c>
    </row>
    <row r="139" ht="14.25" customHeight="1">
      <c r="A139" s="27"/>
      <c r="B139" s="1"/>
      <c r="C139" s="21" t="s">
        <v>30</v>
      </c>
      <c r="D139" s="1" t="s">
        <v>36</v>
      </c>
      <c r="E139" s="22" t="str">
        <f>June!Z8</f>
        <v>#DIV/0!</v>
      </c>
    </row>
    <row r="140" ht="14.25" customHeight="1">
      <c r="A140" s="27"/>
      <c r="B140" s="1"/>
      <c r="C140" s="21" t="s">
        <v>30</v>
      </c>
      <c r="D140" s="1" t="s">
        <v>37</v>
      </c>
      <c r="E140" s="22" t="str">
        <f>June!Z9</f>
        <v>#DIV/0!</v>
      </c>
    </row>
    <row r="141" ht="14.25" customHeight="1">
      <c r="A141" s="27"/>
      <c r="B141" s="1"/>
      <c r="C141" s="21" t="s">
        <v>30</v>
      </c>
      <c r="D141" s="1" t="s">
        <v>38</v>
      </c>
      <c r="E141" s="22" t="str">
        <f>June!Z10</f>
        <v>#DIV/0!</v>
      </c>
    </row>
    <row r="142" ht="14.25" customHeight="1">
      <c r="A142" s="27"/>
      <c r="B142" s="1"/>
      <c r="C142" s="21" t="s">
        <v>39</v>
      </c>
      <c r="D142" s="21" t="s">
        <v>31</v>
      </c>
      <c r="E142" s="22" t="str">
        <f>June!AA3</f>
        <v>#DIV/0!</v>
      </c>
    </row>
    <row r="143" ht="14.25" customHeight="1">
      <c r="A143" s="27"/>
      <c r="B143" s="1"/>
      <c r="C143" s="21" t="s">
        <v>39</v>
      </c>
      <c r="D143" s="6" t="s">
        <v>32</v>
      </c>
      <c r="E143" s="22" t="str">
        <f>June!AA4</f>
        <v>#DIV/0!</v>
      </c>
    </row>
    <row r="144" ht="14.25" customHeight="1">
      <c r="A144" s="27"/>
      <c r="B144" s="1"/>
      <c r="C144" s="21" t="s">
        <v>39</v>
      </c>
      <c r="D144" s="6" t="s">
        <v>33</v>
      </c>
      <c r="E144" s="22" t="str">
        <f>June!AA5</f>
        <v>#DIV/0!</v>
      </c>
    </row>
    <row r="145" ht="14.25" customHeight="1">
      <c r="A145" s="27"/>
      <c r="B145" s="1"/>
      <c r="C145" s="21" t="s">
        <v>39</v>
      </c>
      <c r="D145" s="6" t="s">
        <v>34</v>
      </c>
      <c r="E145" s="22" t="str">
        <f>June!AA6</f>
        <v>#DIV/0!</v>
      </c>
    </row>
    <row r="146" ht="14.25" customHeight="1">
      <c r="A146" s="27"/>
      <c r="B146" s="1"/>
      <c r="C146" s="21" t="s">
        <v>39</v>
      </c>
      <c r="D146" s="6" t="s">
        <v>35</v>
      </c>
      <c r="E146" s="22" t="str">
        <f>June!AA7</f>
        <v>#DIV/0!</v>
      </c>
    </row>
    <row r="147" ht="14.25" customHeight="1">
      <c r="A147" s="27"/>
      <c r="B147" s="1"/>
      <c r="C147" s="21" t="s">
        <v>39</v>
      </c>
      <c r="D147" s="1" t="s">
        <v>36</v>
      </c>
      <c r="E147" s="22" t="str">
        <f>June!AA8</f>
        <v>#DIV/0!</v>
      </c>
    </row>
    <row r="148" ht="14.25" customHeight="1">
      <c r="A148" s="27"/>
      <c r="B148" s="1"/>
      <c r="C148" s="21" t="s">
        <v>39</v>
      </c>
      <c r="D148" s="1" t="s">
        <v>37</v>
      </c>
      <c r="E148" s="22" t="str">
        <f>June!AA9</f>
        <v>#DIV/0!</v>
      </c>
    </row>
    <row r="149" ht="14.25" customHeight="1">
      <c r="A149" s="27"/>
      <c r="B149" s="1"/>
      <c r="C149" s="21" t="s">
        <v>39</v>
      </c>
      <c r="D149" s="1" t="s">
        <v>38</v>
      </c>
      <c r="E149" s="22" t="str">
        <f>June!AA10</f>
        <v>#DIV/0!</v>
      </c>
    </row>
    <row r="150" ht="14.25" customHeight="1">
      <c r="A150" s="27"/>
      <c r="B150" s="1"/>
      <c r="C150" s="21" t="s">
        <v>40</v>
      </c>
      <c r="D150" s="21" t="s">
        <v>31</v>
      </c>
      <c r="E150" s="22" t="str">
        <f>June!AB3</f>
        <v>#DIV/0!</v>
      </c>
    </row>
    <row r="151" ht="14.25" customHeight="1">
      <c r="A151" s="27"/>
      <c r="B151" s="1"/>
      <c r="C151" s="21" t="s">
        <v>30</v>
      </c>
      <c r="D151" s="21" t="s">
        <v>31</v>
      </c>
      <c r="E151" s="22" t="str">
        <f>July!Z3</f>
        <v>#DIV/0!</v>
      </c>
    </row>
    <row r="152" ht="14.25" customHeight="1">
      <c r="A152" s="27"/>
      <c r="B152" s="1"/>
      <c r="C152" s="21" t="s">
        <v>30</v>
      </c>
      <c r="D152" s="6" t="s">
        <v>32</v>
      </c>
      <c r="E152" s="22" t="str">
        <f>July!Z4</f>
        <v>#DIV/0!</v>
      </c>
    </row>
    <row r="153" ht="14.25" customHeight="1">
      <c r="A153" s="27"/>
      <c r="B153" s="1"/>
      <c r="C153" s="21" t="s">
        <v>30</v>
      </c>
      <c r="D153" s="6" t="s">
        <v>33</v>
      </c>
      <c r="E153" s="22" t="str">
        <f>July!Z5</f>
        <v>#DIV/0!</v>
      </c>
    </row>
    <row r="154" ht="14.25" customHeight="1">
      <c r="A154" s="27"/>
      <c r="B154" s="1"/>
      <c r="C154" s="21" t="s">
        <v>30</v>
      </c>
      <c r="D154" s="6" t="s">
        <v>34</v>
      </c>
      <c r="E154" s="22" t="str">
        <f>July!Z6</f>
        <v>#DIV/0!</v>
      </c>
    </row>
    <row r="155" ht="14.25" customHeight="1">
      <c r="A155" s="27"/>
      <c r="B155" s="1"/>
      <c r="C155" s="21" t="s">
        <v>39</v>
      </c>
      <c r="D155" s="21" t="s">
        <v>31</v>
      </c>
      <c r="E155" s="22" t="str">
        <f>July!AA3</f>
        <v>#DIV/0!</v>
      </c>
    </row>
    <row r="156" ht="14.25" customHeight="1">
      <c r="A156" s="27"/>
      <c r="B156" s="1"/>
      <c r="C156" s="21" t="s">
        <v>39</v>
      </c>
      <c r="D156" s="6" t="s">
        <v>32</v>
      </c>
      <c r="E156" s="22" t="str">
        <f>July!AA4</f>
        <v>#DIV/0!</v>
      </c>
    </row>
    <row r="157" ht="14.25" customHeight="1">
      <c r="A157" s="27"/>
      <c r="B157" s="1"/>
      <c r="C157" s="21" t="s">
        <v>39</v>
      </c>
      <c r="D157" s="6" t="s">
        <v>33</v>
      </c>
      <c r="E157" s="22" t="str">
        <f>July!AA5</f>
        <v>#DIV/0!</v>
      </c>
    </row>
    <row r="158" ht="14.25" customHeight="1">
      <c r="A158" s="27"/>
      <c r="B158" s="1"/>
      <c r="C158" s="21" t="s">
        <v>39</v>
      </c>
      <c r="D158" s="6" t="s">
        <v>34</v>
      </c>
      <c r="E158" s="22" t="str">
        <f>July!AA6</f>
        <v>#DIV/0!</v>
      </c>
    </row>
    <row r="159" ht="14.25" customHeight="1">
      <c r="A159" s="27"/>
      <c r="B159" s="1"/>
      <c r="C159" s="21" t="s">
        <v>30</v>
      </c>
      <c r="D159" s="21" t="s">
        <v>31</v>
      </c>
      <c r="E159" s="22" t="str">
        <f>'August '!Z3</f>
        <v>#DIV/0!</v>
      </c>
    </row>
    <row r="160" ht="14.25" customHeight="1">
      <c r="A160" s="27"/>
      <c r="B160" s="1"/>
      <c r="C160" s="21" t="s">
        <v>30</v>
      </c>
      <c r="D160" s="6" t="s">
        <v>32</v>
      </c>
      <c r="E160" s="22" t="str">
        <f>'August '!Z4</f>
        <v>#DIV/0!</v>
      </c>
    </row>
    <row r="161" ht="14.25" customHeight="1">
      <c r="A161" s="27"/>
      <c r="B161" s="1"/>
      <c r="C161" s="21" t="s">
        <v>30</v>
      </c>
      <c r="D161" s="6" t="s">
        <v>33</v>
      </c>
      <c r="E161" s="22" t="str">
        <f>'August '!Z5</f>
        <v>#DIV/0!</v>
      </c>
    </row>
    <row r="162" ht="14.25" customHeight="1">
      <c r="A162" s="27"/>
      <c r="B162" s="1"/>
      <c r="C162" s="21" t="s">
        <v>30</v>
      </c>
      <c r="D162" s="6" t="s">
        <v>34</v>
      </c>
      <c r="E162" s="22" t="str">
        <f>'August '!Z6</f>
        <v>#DIV/0!</v>
      </c>
    </row>
    <row r="163" ht="14.25" customHeight="1">
      <c r="A163" s="27"/>
      <c r="B163" s="1"/>
      <c r="C163" s="21" t="s">
        <v>39</v>
      </c>
      <c r="D163" s="21" t="s">
        <v>31</v>
      </c>
      <c r="E163" s="22" t="str">
        <f>'August '!AA3</f>
        <v>#DIV/0!</v>
      </c>
    </row>
    <row r="164" ht="14.25" customHeight="1">
      <c r="A164" s="27"/>
      <c r="B164" s="1"/>
      <c r="C164" s="21" t="s">
        <v>39</v>
      </c>
      <c r="D164" s="6" t="s">
        <v>32</v>
      </c>
      <c r="E164" s="22" t="str">
        <f>'August '!AA4</f>
        <v>#DIV/0!</v>
      </c>
    </row>
    <row r="165" ht="14.25" customHeight="1">
      <c r="A165" s="27"/>
      <c r="B165" s="1"/>
      <c r="C165" s="21" t="s">
        <v>39</v>
      </c>
      <c r="D165" s="6" t="s">
        <v>33</v>
      </c>
      <c r="E165" s="22" t="str">
        <f>'August '!AA5</f>
        <v>#DIV/0!</v>
      </c>
    </row>
    <row r="166" ht="14.25" customHeight="1">
      <c r="A166" s="27"/>
      <c r="B166" s="1"/>
      <c r="C166" s="21" t="s">
        <v>39</v>
      </c>
      <c r="D166" s="6" t="s">
        <v>34</v>
      </c>
      <c r="E166" s="22" t="str">
        <f>'August '!AA6</f>
        <v>#DIV/0!</v>
      </c>
    </row>
    <row r="167" ht="14.25" customHeight="1">
      <c r="A167" s="5"/>
      <c r="B167" s="1"/>
      <c r="C167" s="21" t="s">
        <v>30</v>
      </c>
      <c r="D167" s="21" t="s">
        <v>31</v>
      </c>
      <c r="E167" s="22">
        <f>Oct!AH4</f>
        <v>42.38421053</v>
      </c>
    </row>
    <row r="168" ht="14.25" customHeight="1">
      <c r="A168" s="5"/>
      <c r="B168" s="1"/>
      <c r="C168" s="21" t="s">
        <v>30</v>
      </c>
      <c r="D168" s="6" t="s">
        <v>32</v>
      </c>
      <c r="E168" s="22">
        <f>Oct!AH5</f>
        <v>40.826</v>
      </c>
    </row>
    <row r="169" ht="14.25" customHeight="1">
      <c r="A169" s="5"/>
      <c r="B169" s="1"/>
      <c r="C169" s="21" t="s">
        <v>30</v>
      </c>
      <c r="D169" s="6" t="s">
        <v>33</v>
      </c>
      <c r="E169" s="22">
        <f>Oct!AH6</f>
        <v>43.17210526</v>
      </c>
    </row>
    <row r="170" ht="14.25" customHeight="1">
      <c r="A170" s="5"/>
      <c r="B170" s="1"/>
      <c r="C170" s="21" t="s">
        <v>30</v>
      </c>
      <c r="D170" s="6" t="s">
        <v>34</v>
      </c>
      <c r="E170" s="22">
        <f>Oct!AH7</f>
        <v>40.8075</v>
      </c>
    </row>
    <row r="171" ht="14.25" customHeight="1">
      <c r="A171" s="5"/>
      <c r="B171" s="1"/>
      <c r="C171" s="21" t="s">
        <v>39</v>
      </c>
      <c r="D171" s="21" t="s">
        <v>31</v>
      </c>
      <c r="E171" s="22">
        <f>Oct!AI4</f>
        <v>44.72578947</v>
      </c>
    </row>
    <row r="172" ht="14.25" customHeight="1">
      <c r="A172" s="5"/>
      <c r="B172" s="1"/>
      <c r="C172" s="21" t="s">
        <v>39</v>
      </c>
      <c r="D172" s="6" t="s">
        <v>32</v>
      </c>
      <c r="E172" s="22">
        <f>Oct!AI5</f>
        <v>42.882</v>
      </c>
    </row>
    <row r="173" ht="14.25" customHeight="1">
      <c r="A173" s="5"/>
      <c r="B173" s="1"/>
      <c r="C173" s="21" t="s">
        <v>39</v>
      </c>
      <c r="D173" s="6" t="s">
        <v>33</v>
      </c>
      <c r="E173" s="22">
        <f>Oct!AI6</f>
        <v>42.73238095</v>
      </c>
    </row>
    <row r="174" ht="14.25" customHeight="1">
      <c r="A174" s="5"/>
      <c r="B174" s="1"/>
      <c r="C174" s="21" t="s">
        <v>39</v>
      </c>
      <c r="D174" s="6" t="s">
        <v>34</v>
      </c>
      <c r="E174" s="22">
        <f>Oct!AI7</f>
        <v>42.43947368</v>
      </c>
    </row>
    <row r="175" ht="14.25" customHeight="1">
      <c r="E175" s="22"/>
    </row>
    <row r="176" ht="14.25" customHeight="1">
      <c r="E176" s="22"/>
    </row>
    <row r="177" ht="14.25" customHeight="1">
      <c r="E177" s="22"/>
    </row>
    <row r="178" ht="14.25" customHeight="1">
      <c r="E178" s="22"/>
    </row>
    <row r="179" ht="14.25" customHeight="1">
      <c r="E179" s="22"/>
    </row>
    <row r="180" ht="14.25" customHeight="1">
      <c r="E180" s="22"/>
    </row>
    <row r="181" ht="14.25" customHeight="1">
      <c r="E181" s="22"/>
    </row>
    <row r="182" ht="14.25" customHeight="1">
      <c r="E182" s="22"/>
    </row>
    <row r="183" ht="14.25" customHeight="1">
      <c r="E183" s="22"/>
    </row>
    <row r="184" ht="14.25" customHeight="1">
      <c r="E184" s="22"/>
    </row>
    <row r="185" ht="14.25" customHeight="1">
      <c r="E185" s="22"/>
    </row>
    <row r="186" ht="14.25" customHeight="1">
      <c r="E186" s="22"/>
    </row>
    <row r="187" ht="14.25" customHeight="1">
      <c r="E187" s="22"/>
    </row>
    <row r="188" ht="14.25" customHeight="1">
      <c r="E188" s="22"/>
    </row>
    <row r="189" ht="14.25" customHeight="1">
      <c r="E189" s="22"/>
    </row>
    <row r="190" ht="14.25" customHeight="1">
      <c r="E190" s="22"/>
    </row>
    <row r="191" ht="14.25" customHeight="1">
      <c r="E191" s="22"/>
    </row>
    <row r="192" ht="14.25" customHeight="1">
      <c r="E192" s="22"/>
    </row>
    <row r="193" ht="14.25" customHeight="1">
      <c r="E193" s="22"/>
    </row>
    <row r="194" ht="14.25" customHeight="1">
      <c r="E194" s="22"/>
    </row>
    <row r="195" ht="14.25" customHeight="1">
      <c r="E195" s="22"/>
    </row>
    <row r="196" ht="14.25" customHeight="1">
      <c r="E196" s="22"/>
    </row>
    <row r="197" ht="14.25" customHeight="1">
      <c r="E197" s="22"/>
    </row>
    <row r="198" ht="14.25" customHeight="1">
      <c r="E198" s="22"/>
    </row>
    <row r="199" ht="14.25" customHeight="1">
      <c r="E199" s="22"/>
    </row>
    <row r="200" ht="14.25" customHeight="1">
      <c r="E200" s="22"/>
    </row>
    <row r="201" ht="14.25" customHeight="1">
      <c r="E201" s="22"/>
    </row>
    <row r="202" ht="14.25" customHeight="1">
      <c r="E202" s="22"/>
    </row>
    <row r="203" ht="14.25" customHeight="1">
      <c r="E203" s="22"/>
    </row>
    <row r="204" ht="14.25" customHeight="1">
      <c r="E204" s="22"/>
    </row>
    <row r="205" ht="14.25" customHeight="1">
      <c r="E205" s="22"/>
    </row>
    <row r="206" ht="14.25" customHeight="1">
      <c r="E206" s="22"/>
    </row>
    <row r="207" ht="14.25" customHeight="1">
      <c r="E207" s="22"/>
    </row>
    <row r="208" ht="14.25" customHeight="1">
      <c r="E208" s="22"/>
    </row>
    <row r="209" ht="14.25" customHeight="1">
      <c r="E209" s="22"/>
    </row>
    <row r="210" ht="14.25" customHeight="1">
      <c r="E210" s="22"/>
    </row>
    <row r="211" ht="14.25" customHeight="1">
      <c r="E211" s="22"/>
    </row>
    <row r="212" ht="14.25" customHeight="1">
      <c r="E212" s="22"/>
    </row>
    <row r="213" ht="14.25" customHeight="1">
      <c r="E213" s="22"/>
    </row>
    <row r="214" ht="14.25" customHeight="1">
      <c r="E214" s="22"/>
    </row>
    <row r="215" ht="14.25" customHeight="1">
      <c r="E215" s="22"/>
    </row>
    <row r="216" ht="14.25" customHeight="1">
      <c r="E216" s="22"/>
    </row>
    <row r="217" ht="14.25" customHeight="1">
      <c r="E217" s="22"/>
    </row>
    <row r="218" ht="14.25" customHeight="1">
      <c r="E218" s="22"/>
    </row>
    <row r="219" ht="14.25" customHeight="1">
      <c r="E219" s="22"/>
    </row>
    <row r="220" ht="14.25" customHeight="1">
      <c r="E220" s="22"/>
    </row>
    <row r="221" ht="14.25" customHeight="1">
      <c r="E221" s="22"/>
    </row>
    <row r="222" ht="14.25" customHeight="1">
      <c r="E222" s="22"/>
    </row>
    <row r="223" ht="14.25" customHeight="1">
      <c r="E223" s="22"/>
    </row>
    <row r="224" ht="14.25" customHeight="1">
      <c r="E224" s="22"/>
    </row>
    <row r="225" ht="14.25" customHeight="1">
      <c r="E225" s="22"/>
    </row>
    <row r="226" ht="14.25" customHeight="1">
      <c r="E226" s="22"/>
    </row>
    <row r="227" ht="14.25" customHeight="1">
      <c r="E227" s="22"/>
    </row>
    <row r="228" ht="14.25" customHeight="1">
      <c r="E228" s="22"/>
    </row>
    <row r="229" ht="14.25" customHeight="1">
      <c r="E229" s="22"/>
    </row>
    <row r="230" ht="14.25" customHeight="1">
      <c r="E230" s="22"/>
    </row>
    <row r="231" ht="14.25" customHeight="1">
      <c r="E231" s="22"/>
    </row>
    <row r="232" ht="14.25" customHeight="1">
      <c r="E232" s="22"/>
    </row>
    <row r="233" ht="14.25" customHeight="1">
      <c r="E233" s="22"/>
    </row>
    <row r="234" ht="14.25" customHeight="1">
      <c r="E234" s="22"/>
    </row>
    <row r="235" ht="14.25" customHeight="1">
      <c r="E235" s="22"/>
    </row>
    <row r="236" ht="14.25" customHeight="1">
      <c r="E236" s="22"/>
    </row>
    <row r="237" ht="14.25" customHeight="1">
      <c r="E237" s="22"/>
    </row>
    <row r="238" ht="14.25" customHeight="1">
      <c r="E238" s="22"/>
    </row>
    <row r="239" ht="14.25" customHeight="1">
      <c r="E239" s="22"/>
    </row>
    <row r="240" ht="14.25" customHeight="1">
      <c r="E240" s="22"/>
    </row>
    <row r="241" ht="14.25" customHeight="1">
      <c r="E241" s="22"/>
    </row>
    <row r="242" ht="14.25" customHeight="1">
      <c r="E242" s="22"/>
    </row>
    <row r="243" ht="14.25" customHeight="1">
      <c r="E243" s="22"/>
    </row>
    <row r="244" ht="14.25" customHeight="1">
      <c r="E244" s="22"/>
    </row>
    <row r="245" ht="14.25" customHeight="1">
      <c r="E245" s="22"/>
    </row>
    <row r="246" ht="14.25" customHeight="1">
      <c r="E246" s="22"/>
    </row>
    <row r="247" ht="14.25" customHeight="1">
      <c r="E247" s="22"/>
    </row>
    <row r="248" ht="14.25" customHeight="1">
      <c r="E248" s="22"/>
    </row>
    <row r="249" ht="14.25" customHeight="1">
      <c r="E249" s="22"/>
    </row>
    <row r="250" ht="14.25" customHeight="1">
      <c r="E250" s="22"/>
    </row>
    <row r="251" ht="14.25" customHeight="1">
      <c r="E251" s="22"/>
    </row>
    <row r="252" ht="14.25" customHeight="1">
      <c r="E252" s="22"/>
    </row>
    <row r="253" ht="14.25" customHeight="1">
      <c r="E253" s="22"/>
    </row>
    <row r="254" ht="14.25" customHeight="1">
      <c r="E254" s="22"/>
    </row>
    <row r="255" ht="14.25" customHeight="1">
      <c r="E255" s="22"/>
    </row>
    <row r="256" ht="14.25" customHeight="1">
      <c r="E256" s="22"/>
    </row>
    <row r="257" ht="14.25" customHeight="1">
      <c r="E257" s="22"/>
    </row>
    <row r="258" ht="14.25" customHeight="1">
      <c r="E258" s="22"/>
    </row>
    <row r="259" ht="14.25" customHeight="1">
      <c r="E259" s="22"/>
    </row>
    <row r="260" ht="14.25" customHeight="1">
      <c r="E260" s="22"/>
    </row>
    <row r="261" ht="14.25" customHeight="1">
      <c r="E261" s="22"/>
    </row>
    <row r="262" ht="14.25" customHeight="1">
      <c r="E262" s="22"/>
    </row>
    <row r="263" ht="14.25" customHeight="1">
      <c r="E263" s="22"/>
    </row>
    <row r="264" ht="14.25" customHeight="1">
      <c r="E264" s="22"/>
    </row>
    <row r="265" ht="14.25" customHeight="1">
      <c r="E265" s="22"/>
    </row>
    <row r="266" ht="14.25" customHeight="1">
      <c r="E266" s="22"/>
    </row>
    <row r="267" ht="14.25" customHeight="1">
      <c r="E267" s="22"/>
    </row>
    <row r="268" ht="14.25" customHeight="1">
      <c r="E268" s="22"/>
    </row>
    <row r="269" ht="14.25" customHeight="1">
      <c r="E269" s="22"/>
    </row>
    <row r="270" ht="14.25" customHeight="1">
      <c r="E270" s="22"/>
    </row>
    <row r="271" ht="14.25" customHeight="1">
      <c r="E271" s="22"/>
    </row>
    <row r="272" ht="14.25" customHeight="1">
      <c r="E272" s="22"/>
    </row>
    <row r="273" ht="14.25" customHeight="1">
      <c r="E273" s="22"/>
    </row>
    <row r="274" ht="14.25" customHeight="1">
      <c r="E274" s="22"/>
    </row>
    <row r="275" ht="14.25" customHeight="1">
      <c r="E275" s="22"/>
    </row>
    <row r="276" ht="14.25" customHeight="1">
      <c r="E276" s="22"/>
    </row>
    <row r="277" ht="14.25" customHeight="1">
      <c r="E277" s="22"/>
    </row>
    <row r="278" ht="14.25" customHeight="1">
      <c r="E278" s="22"/>
    </row>
    <row r="279" ht="14.25" customHeight="1">
      <c r="E279" s="22"/>
    </row>
    <row r="280" ht="14.25" customHeight="1">
      <c r="E280" s="22"/>
    </row>
    <row r="281" ht="14.25" customHeight="1">
      <c r="E281" s="22"/>
    </row>
    <row r="282" ht="14.25" customHeight="1">
      <c r="E282" s="22"/>
    </row>
    <row r="283" ht="14.25" customHeight="1">
      <c r="E283" s="22"/>
    </row>
    <row r="284" ht="14.25" customHeight="1">
      <c r="E284" s="22"/>
    </row>
    <row r="285" ht="14.25" customHeight="1">
      <c r="E285" s="22"/>
    </row>
    <row r="286" ht="14.25" customHeight="1">
      <c r="E286" s="22"/>
    </row>
    <row r="287" ht="14.25" customHeight="1">
      <c r="E287" s="22"/>
    </row>
    <row r="288" ht="14.25" customHeight="1">
      <c r="E288" s="22"/>
    </row>
    <row r="289" ht="14.25" customHeight="1">
      <c r="E289" s="22"/>
    </row>
    <row r="290" ht="14.25" customHeight="1">
      <c r="E290" s="22"/>
    </row>
    <row r="291" ht="14.25" customHeight="1">
      <c r="E291" s="22"/>
    </row>
    <row r="292" ht="14.25" customHeight="1">
      <c r="E292" s="22"/>
    </row>
    <row r="293" ht="14.25" customHeight="1">
      <c r="E293" s="22"/>
    </row>
    <row r="294" ht="14.25" customHeight="1">
      <c r="E294" s="22"/>
    </row>
    <row r="295" ht="14.25" customHeight="1">
      <c r="E295" s="22"/>
    </row>
    <row r="296" ht="14.25" customHeight="1">
      <c r="E296" s="22"/>
    </row>
    <row r="297" ht="14.25" customHeight="1">
      <c r="E297" s="22"/>
    </row>
    <row r="298" ht="14.25" customHeight="1">
      <c r="E298" s="22"/>
    </row>
    <row r="299" ht="14.25" customHeight="1">
      <c r="E299" s="22"/>
    </row>
    <row r="300" ht="14.25" customHeight="1">
      <c r="E300" s="22"/>
    </row>
    <row r="301" ht="14.25" customHeight="1">
      <c r="E301" s="22"/>
    </row>
    <row r="302" ht="14.25" customHeight="1">
      <c r="E302" s="22"/>
    </row>
    <row r="303" ht="14.25" customHeight="1">
      <c r="E303" s="22"/>
    </row>
    <row r="304" ht="14.25" customHeight="1">
      <c r="E304" s="22"/>
    </row>
    <row r="305" ht="14.25" customHeight="1">
      <c r="E305" s="22"/>
    </row>
    <row r="306" ht="14.25" customHeight="1">
      <c r="E306" s="22"/>
    </row>
    <row r="307" ht="14.25" customHeight="1">
      <c r="E307" s="22"/>
    </row>
    <row r="308" ht="14.25" customHeight="1">
      <c r="E308" s="22"/>
    </row>
    <row r="309" ht="14.25" customHeight="1">
      <c r="E309" s="22"/>
    </row>
    <row r="310" ht="14.25" customHeight="1">
      <c r="E310" s="22"/>
    </row>
    <row r="311" ht="14.25" customHeight="1">
      <c r="E311" s="22"/>
    </row>
    <row r="312" ht="14.25" customHeight="1">
      <c r="E312" s="22"/>
    </row>
    <row r="313" ht="14.25" customHeight="1">
      <c r="E313" s="22"/>
    </row>
    <row r="314" ht="14.25" customHeight="1">
      <c r="E314" s="22"/>
    </row>
    <row r="315" ht="14.25" customHeight="1">
      <c r="E315" s="22"/>
    </row>
    <row r="316" ht="14.25" customHeight="1">
      <c r="E316" s="22"/>
    </row>
    <row r="317" ht="14.25" customHeight="1">
      <c r="E317" s="22"/>
    </row>
    <row r="318" ht="14.25" customHeight="1">
      <c r="E318" s="22"/>
    </row>
    <row r="319" ht="14.25" customHeight="1">
      <c r="E319" s="22"/>
    </row>
    <row r="320" ht="14.25" customHeight="1">
      <c r="E320" s="22"/>
    </row>
    <row r="321" ht="14.25" customHeight="1">
      <c r="E321" s="22"/>
    </row>
    <row r="322" ht="14.25" customHeight="1">
      <c r="E322" s="22"/>
    </row>
    <row r="323" ht="14.25" customHeight="1">
      <c r="E323" s="22"/>
    </row>
    <row r="324" ht="14.25" customHeight="1">
      <c r="E324" s="22"/>
    </row>
    <row r="325" ht="14.25" customHeight="1">
      <c r="E325" s="22"/>
    </row>
    <row r="326" ht="14.25" customHeight="1">
      <c r="E326" s="22"/>
    </row>
    <row r="327" ht="14.25" customHeight="1">
      <c r="E327" s="22"/>
    </row>
    <row r="328" ht="14.25" customHeight="1">
      <c r="E328" s="22"/>
    </row>
    <row r="329" ht="14.25" customHeight="1">
      <c r="E329" s="22"/>
    </row>
    <row r="330" ht="14.25" customHeight="1">
      <c r="E330" s="22"/>
    </row>
    <row r="331" ht="14.25" customHeight="1">
      <c r="E331" s="22"/>
    </row>
    <row r="332" ht="14.25" customHeight="1">
      <c r="E332" s="22"/>
    </row>
    <row r="333" ht="14.25" customHeight="1">
      <c r="E333" s="22"/>
    </row>
    <row r="334" ht="14.25" customHeight="1">
      <c r="E334" s="22"/>
    </row>
    <row r="335" ht="14.25" customHeight="1">
      <c r="E335" s="22"/>
    </row>
    <row r="336" ht="14.25" customHeight="1">
      <c r="E336" s="22"/>
    </row>
    <row r="337" ht="14.25" customHeight="1">
      <c r="E337" s="22"/>
    </row>
    <row r="338" ht="14.25" customHeight="1">
      <c r="E338" s="22"/>
    </row>
    <row r="339" ht="14.25" customHeight="1">
      <c r="E339" s="22"/>
    </row>
    <row r="340" ht="14.25" customHeight="1">
      <c r="E340" s="22"/>
    </row>
    <row r="341" ht="14.25" customHeight="1">
      <c r="E341" s="22"/>
    </row>
    <row r="342" ht="14.25" customHeight="1">
      <c r="E342" s="22"/>
    </row>
    <row r="343" ht="14.25" customHeight="1">
      <c r="E343" s="22"/>
    </row>
    <row r="344" ht="14.25" customHeight="1">
      <c r="E344" s="22"/>
    </row>
    <row r="345" ht="14.25" customHeight="1">
      <c r="E345" s="22"/>
    </row>
    <row r="346" ht="14.25" customHeight="1">
      <c r="E346" s="22"/>
    </row>
    <row r="347" ht="14.25" customHeight="1">
      <c r="E347" s="22"/>
    </row>
    <row r="348" ht="14.25" customHeight="1">
      <c r="E348" s="22"/>
    </row>
    <row r="349" ht="14.25" customHeight="1">
      <c r="E349" s="22"/>
    </row>
    <row r="350" ht="14.25" customHeight="1">
      <c r="E350" s="22"/>
    </row>
    <row r="351" ht="14.25" customHeight="1">
      <c r="E351" s="22"/>
    </row>
    <row r="352" ht="14.25" customHeight="1">
      <c r="E352" s="22"/>
    </row>
    <row r="353" ht="14.25" customHeight="1">
      <c r="E353" s="22"/>
    </row>
    <row r="354" ht="14.25" customHeight="1">
      <c r="E354" s="22"/>
    </row>
    <row r="355" ht="14.25" customHeight="1">
      <c r="E355" s="22"/>
    </row>
    <row r="356" ht="14.25" customHeight="1">
      <c r="E356" s="22"/>
    </row>
    <row r="357" ht="14.25" customHeight="1">
      <c r="E357" s="22"/>
    </row>
    <row r="358" ht="14.25" customHeight="1">
      <c r="E358" s="22"/>
    </row>
    <row r="359" ht="14.25" customHeight="1">
      <c r="E359" s="22"/>
    </row>
    <row r="360" ht="14.25" customHeight="1">
      <c r="E360" s="22"/>
    </row>
    <row r="361" ht="14.25" customHeight="1">
      <c r="E361" s="22"/>
    </row>
    <row r="362" ht="14.25" customHeight="1">
      <c r="E362" s="22"/>
    </row>
    <row r="363" ht="14.25" customHeight="1">
      <c r="E363" s="22"/>
    </row>
    <row r="364" ht="14.25" customHeight="1">
      <c r="E364" s="22"/>
    </row>
    <row r="365" ht="14.25" customHeight="1">
      <c r="E365" s="22"/>
    </row>
    <row r="366" ht="14.25" customHeight="1">
      <c r="E366" s="22"/>
    </row>
    <row r="367" ht="14.25" customHeight="1">
      <c r="E367" s="22"/>
    </row>
    <row r="368" ht="14.25" customHeight="1">
      <c r="E368" s="22"/>
    </row>
    <row r="369" ht="14.25" customHeight="1">
      <c r="E369" s="22"/>
    </row>
    <row r="370" ht="14.25" customHeight="1">
      <c r="E370" s="22"/>
    </row>
    <row r="371" ht="14.25" customHeight="1">
      <c r="E371" s="22"/>
    </row>
    <row r="372" ht="14.25" customHeight="1">
      <c r="E372" s="22"/>
    </row>
    <row r="373" ht="14.25" customHeight="1">
      <c r="E373" s="22"/>
    </row>
    <row r="374" ht="14.25" customHeight="1">
      <c r="E374" s="22"/>
    </row>
    <row r="375" ht="14.25" customHeight="1">
      <c r="E375" s="22"/>
    </row>
    <row r="376" ht="14.25" customHeight="1">
      <c r="E376" s="22"/>
    </row>
    <row r="377" ht="14.25" customHeight="1">
      <c r="E377" s="22"/>
    </row>
    <row r="378" ht="14.25" customHeight="1">
      <c r="E378" s="22"/>
    </row>
    <row r="379" ht="14.25" customHeight="1">
      <c r="E379" s="22"/>
    </row>
    <row r="380" ht="14.25" customHeight="1">
      <c r="E380" s="22"/>
    </row>
    <row r="381" ht="14.25" customHeight="1">
      <c r="E381" s="22"/>
    </row>
    <row r="382" ht="14.25" customHeight="1">
      <c r="E382" s="22"/>
    </row>
    <row r="383" ht="14.25" customHeight="1">
      <c r="E383" s="22"/>
    </row>
    <row r="384" ht="14.25" customHeight="1">
      <c r="E384" s="22"/>
    </row>
    <row r="385" ht="14.25" customHeight="1">
      <c r="E385" s="22"/>
    </row>
    <row r="386" ht="14.25" customHeight="1">
      <c r="E386" s="22"/>
    </row>
    <row r="387" ht="14.25" customHeight="1">
      <c r="E387" s="22"/>
    </row>
    <row r="388" ht="14.25" customHeight="1">
      <c r="E388" s="22"/>
    </row>
    <row r="389" ht="14.25" customHeight="1">
      <c r="E389" s="22"/>
    </row>
    <row r="390" ht="14.25" customHeight="1">
      <c r="E390" s="22"/>
    </row>
    <row r="391" ht="14.25" customHeight="1">
      <c r="E391" s="22"/>
    </row>
    <row r="392" ht="14.25" customHeight="1">
      <c r="E392" s="22"/>
    </row>
    <row r="393" ht="14.25" customHeight="1">
      <c r="E393" s="22"/>
    </row>
    <row r="394" ht="14.25" customHeight="1">
      <c r="E394" s="22"/>
    </row>
    <row r="395" ht="14.25" customHeight="1">
      <c r="E395" s="22"/>
    </row>
    <row r="396" ht="14.25" customHeight="1">
      <c r="E396" s="22"/>
    </row>
    <row r="397" ht="14.25" customHeight="1">
      <c r="E397" s="22"/>
    </row>
    <row r="398" ht="14.25" customHeight="1">
      <c r="E398" s="22"/>
    </row>
    <row r="399" ht="14.25" customHeight="1">
      <c r="E399" s="22"/>
    </row>
    <row r="400" ht="14.25" customHeight="1">
      <c r="E400" s="22"/>
    </row>
    <row r="401" ht="14.25" customHeight="1">
      <c r="E401" s="22"/>
    </row>
    <row r="402" ht="14.25" customHeight="1">
      <c r="E402" s="22"/>
    </row>
    <row r="403" ht="14.25" customHeight="1">
      <c r="E403" s="22"/>
    </row>
    <row r="404" ht="14.25" customHeight="1">
      <c r="E404" s="22"/>
    </row>
    <row r="405" ht="14.25" customHeight="1">
      <c r="E405" s="22"/>
    </row>
    <row r="406" ht="14.25" customHeight="1">
      <c r="E406" s="22"/>
    </row>
    <row r="407" ht="14.25" customHeight="1">
      <c r="E407" s="22"/>
    </row>
    <row r="408" ht="14.25" customHeight="1">
      <c r="E408" s="22"/>
    </row>
    <row r="409" ht="14.25" customHeight="1">
      <c r="E409" s="22"/>
    </row>
    <row r="410" ht="14.25" customHeight="1">
      <c r="E410" s="22"/>
    </row>
    <row r="411" ht="14.25" customHeight="1">
      <c r="E411" s="22"/>
    </row>
    <row r="412" ht="14.25" customHeight="1">
      <c r="E412" s="22"/>
    </row>
    <row r="413" ht="14.25" customHeight="1">
      <c r="E413" s="22"/>
    </row>
    <row r="414" ht="14.25" customHeight="1">
      <c r="E414" s="22"/>
    </row>
    <row r="415" ht="14.25" customHeight="1">
      <c r="E415" s="22"/>
    </row>
    <row r="416" ht="14.25" customHeight="1">
      <c r="E416" s="22"/>
    </row>
    <row r="417" ht="14.25" customHeight="1">
      <c r="E417" s="22"/>
    </row>
    <row r="418" ht="14.25" customHeight="1">
      <c r="E418" s="22"/>
    </row>
    <row r="419" ht="14.25" customHeight="1">
      <c r="E419" s="22"/>
    </row>
    <row r="420" ht="14.25" customHeight="1">
      <c r="E420" s="22"/>
    </row>
    <row r="421" ht="14.25" customHeight="1">
      <c r="E421" s="22"/>
    </row>
    <row r="422" ht="14.25" customHeight="1">
      <c r="E422" s="22"/>
    </row>
    <row r="423" ht="14.25" customHeight="1">
      <c r="E423" s="22"/>
    </row>
    <row r="424" ht="14.25" customHeight="1">
      <c r="E424" s="22"/>
    </row>
    <row r="425" ht="14.25" customHeight="1">
      <c r="E425" s="22"/>
    </row>
    <row r="426" ht="14.25" customHeight="1">
      <c r="E426" s="22"/>
    </row>
    <row r="427" ht="14.25" customHeight="1">
      <c r="E427" s="22"/>
    </row>
    <row r="428" ht="14.25" customHeight="1">
      <c r="E428" s="22"/>
    </row>
    <row r="429" ht="14.25" customHeight="1">
      <c r="E429" s="22"/>
    </row>
    <row r="430" ht="14.25" customHeight="1">
      <c r="E430" s="22"/>
    </row>
    <row r="431" ht="14.25" customHeight="1">
      <c r="E431" s="22"/>
    </row>
    <row r="432" ht="14.25" customHeight="1">
      <c r="E432" s="22"/>
    </row>
    <row r="433" ht="14.25" customHeight="1">
      <c r="E433" s="22"/>
    </row>
    <row r="434" ht="14.25" customHeight="1">
      <c r="E434" s="22"/>
    </row>
    <row r="435" ht="14.25" customHeight="1">
      <c r="E435" s="22"/>
    </row>
    <row r="436" ht="14.25" customHeight="1">
      <c r="E436" s="22"/>
    </row>
    <row r="437" ht="14.25" customHeight="1">
      <c r="E437" s="22"/>
    </row>
    <row r="438" ht="14.25" customHeight="1">
      <c r="E438" s="22"/>
    </row>
    <row r="439" ht="14.25" customHeight="1">
      <c r="E439" s="22"/>
    </row>
    <row r="440" ht="14.25" customHeight="1">
      <c r="E440" s="22"/>
    </row>
    <row r="441" ht="14.25" customHeight="1">
      <c r="E441" s="22"/>
    </row>
    <row r="442" ht="14.25" customHeight="1">
      <c r="E442" s="22"/>
    </row>
    <row r="443" ht="14.25" customHeight="1">
      <c r="E443" s="22"/>
    </row>
    <row r="444" ht="14.25" customHeight="1">
      <c r="E444" s="22"/>
    </row>
    <row r="445" ht="14.25" customHeight="1">
      <c r="E445" s="22"/>
    </row>
    <row r="446" ht="14.25" customHeight="1">
      <c r="E446" s="22"/>
    </row>
    <row r="447" ht="14.25" customHeight="1">
      <c r="E447" s="22"/>
    </row>
    <row r="448" ht="14.25" customHeight="1">
      <c r="E448" s="22"/>
    </row>
    <row r="449" ht="14.25" customHeight="1">
      <c r="E449" s="22"/>
    </row>
    <row r="450" ht="14.25" customHeight="1">
      <c r="E450" s="22"/>
    </row>
    <row r="451" ht="14.25" customHeight="1">
      <c r="E451" s="22"/>
    </row>
    <row r="452" ht="14.25" customHeight="1">
      <c r="E452" s="22"/>
    </row>
    <row r="453" ht="14.25" customHeight="1">
      <c r="E453" s="22"/>
    </row>
    <row r="454" ht="14.25" customHeight="1">
      <c r="E454" s="22"/>
    </row>
    <row r="455" ht="14.25" customHeight="1">
      <c r="E455" s="22"/>
    </row>
    <row r="456" ht="14.25" customHeight="1">
      <c r="E456" s="22"/>
    </row>
    <row r="457" ht="14.25" customHeight="1">
      <c r="E457" s="22"/>
    </row>
    <row r="458" ht="14.25" customHeight="1">
      <c r="E458" s="22"/>
    </row>
    <row r="459" ht="14.25" customHeight="1">
      <c r="E459" s="22"/>
    </row>
    <row r="460" ht="14.25" customHeight="1">
      <c r="E460" s="22"/>
    </row>
    <row r="461" ht="14.25" customHeight="1">
      <c r="E461" s="22"/>
    </row>
    <row r="462" ht="14.25" customHeight="1">
      <c r="E462" s="22"/>
    </row>
    <row r="463" ht="14.25" customHeight="1">
      <c r="E463" s="22"/>
    </row>
    <row r="464" ht="14.25" customHeight="1">
      <c r="E464" s="22"/>
    </row>
    <row r="465" ht="14.25" customHeight="1">
      <c r="E465" s="22"/>
    </row>
    <row r="466" ht="14.25" customHeight="1">
      <c r="E466" s="22"/>
    </row>
    <row r="467" ht="14.25" customHeight="1">
      <c r="E467" s="22"/>
    </row>
    <row r="468" ht="14.25" customHeight="1">
      <c r="E468" s="22"/>
    </row>
    <row r="469" ht="14.25" customHeight="1">
      <c r="E469" s="22"/>
    </row>
    <row r="470" ht="14.25" customHeight="1">
      <c r="E470" s="22"/>
    </row>
    <row r="471" ht="14.25" customHeight="1">
      <c r="E471" s="22"/>
    </row>
    <row r="472" ht="14.25" customHeight="1">
      <c r="E472" s="22"/>
    </row>
    <row r="473" ht="14.25" customHeight="1">
      <c r="E473" s="22"/>
    </row>
    <row r="474" ht="14.25" customHeight="1">
      <c r="E474" s="22"/>
    </row>
    <row r="475" ht="14.25" customHeight="1">
      <c r="E475" s="22"/>
    </row>
    <row r="476" ht="14.25" customHeight="1">
      <c r="E476" s="22"/>
    </row>
    <row r="477" ht="14.25" customHeight="1">
      <c r="E477" s="22"/>
    </row>
    <row r="478" ht="14.25" customHeight="1">
      <c r="E478" s="22"/>
    </row>
    <row r="479" ht="14.25" customHeight="1">
      <c r="E479" s="22"/>
    </row>
    <row r="480" ht="14.25" customHeight="1">
      <c r="E480" s="22"/>
    </row>
    <row r="481" ht="14.25" customHeight="1">
      <c r="E481" s="22"/>
    </row>
    <row r="482" ht="14.25" customHeight="1">
      <c r="E482" s="22"/>
    </row>
    <row r="483" ht="14.25" customHeight="1">
      <c r="E483" s="22"/>
    </row>
    <row r="484" ht="14.25" customHeight="1">
      <c r="E484" s="22"/>
    </row>
    <row r="485" ht="14.25" customHeight="1">
      <c r="E485" s="22"/>
    </row>
    <row r="486" ht="14.25" customHeight="1">
      <c r="E486" s="22"/>
    </row>
    <row r="487" ht="14.25" customHeight="1">
      <c r="E487" s="22"/>
    </row>
    <row r="488" ht="14.25" customHeight="1">
      <c r="E488" s="22"/>
    </row>
    <row r="489" ht="14.25" customHeight="1">
      <c r="E489" s="22"/>
    </row>
    <row r="490" ht="14.25" customHeight="1">
      <c r="E490" s="22"/>
    </row>
    <row r="491" ht="14.25" customHeight="1">
      <c r="E491" s="22"/>
    </row>
    <row r="492" ht="14.25" customHeight="1">
      <c r="E492" s="22"/>
    </row>
    <row r="493" ht="14.25" customHeight="1">
      <c r="E493" s="22"/>
    </row>
    <row r="494" ht="14.25" customHeight="1">
      <c r="E494" s="22"/>
    </row>
    <row r="495" ht="14.25" customHeight="1">
      <c r="E495" s="22"/>
    </row>
    <row r="496" ht="14.25" customHeight="1">
      <c r="E496" s="22"/>
    </row>
    <row r="497" ht="14.25" customHeight="1">
      <c r="E497" s="22"/>
    </row>
    <row r="498" ht="14.25" customHeight="1">
      <c r="E498" s="22"/>
    </row>
    <row r="499" ht="14.25" customHeight="1">
      <c r="E499" s="22"/>
    </row>
    <row r="500" ht="14.25" customHeight="1">
      <c r="E500" s="22"/>
    </row>
    <row r="501" ht="14.25" customHeight="1">
      <c r="E501" s="22"/>
    </row>
    <row r="502" ht="14.25" customHeight="1">
      <c r="E502" s="22"/>
    </row>
    <row r="503" ht="14.25" customHeight="1">
      <c r="E503" s="22"/>
    </row>
    <row r="504" ht="14.25" customHeight="1">
      <c r="E504" s="22"/>
    </row>
    <row r="505" ht="14.25" customHeight="1">
      <c r="E505" s="22"/>
    </row>
    <row r="506" ht="14.25" customHeight="1">
      <c r="E506" s="22"/>
    </row>
    <row r="507" ht="14.25" customHeight="1">
      <c r="E507" s="22"/>
    </row>
    <row r="508" ht="14.25" customHeight="1">
      <c r="E508" s="22"/>
    </row>
    <row r="509" ht="14.25" customHeight="1">
      <c r="E509" s="22"/>
    </row>
    <row r="510" ht="14.25" customHeight="1">
      <c r="E510" s="22"/>
    </row>
    <row r="511" ht="14.25" customHeight="1">
      <c r="E511" s="22"/>
    </row>
    <row r="512" ht="14.25" customHeight="1">
      <c r="E512" s="22"/>
    </row>
    <row r="513" ht="14.25" customHeight="1">
      <c r="E513" s="22"/>
    </row>
    <row r="514" ht="14.25" customHeight="1">
      <c r="E514" s="22"/>
    </row>
    <row r="515" ht="14.25" customHeight="1">
      <c r="E515" s="22"/>
    </row>
    <row r="516" ht="14.25" customHeight="1">
      <c r="E516" s="22"/>
    </row>
    <row r="517" ht="14.25" customHeight="1">
      <c r="E517" s="22"/>
    </row>
    <row r="518" ht="14.25" customHeight="1">
      <c r="E518" s="22"/>
    </row>
    <row r="519" ht="14.25" customHeight="1">
      <c r="E519" s="22"/>
    </row>
    <row r="520" ht="14.25" customHeight="1">
      <c r="E520" s="22"/>
    </row>
    <row r="521" ht="14.25" customHeight="1">
      <c r="E521" s="22"/>
    </row>
    <row r="522" ht="14.25" customHeight="1">
      <c r="E522" s="22"/>
    </row>
    <row r="523" ht="14.25" customHeight="1">
      <c r="E523" s="22"/>
    </row>
    <row r="524" ht="14.25" customHeight="1">
      <c r="E524" s="22"/>
    </row>
    <row r="525" ht="14.25" customHeight="1">
      <c r="E525" s="22"/>
    </row>
    <row r="526" ht="14.25" customHeight="1">
      <c r="E526" s="22"/>
    </row>
    <row r="527" ht="14.25" customHeight="1">
      <c r="E527" s="22"/>
    </row>
    <row r="528" ht="14.25" customHeight="1">
      <c r="E528" s="22"/>
    </row>
    <row r="529" ht="14.25" customHeight="1">
      <c r="E529" s="22"/>
    </row>
    <row r="530" ht="14.25" customHeight="1">
      <c r="E530" s="22"/>
    </row>
    <row r="531" ht="14.25" customHeight="1">
      <c r="E531" s="22"/>
    </row>
    <row r="532" ht="14.25" customHeight="1">
      <c r="E532" s="22"/>
    </row>
    <row r="533" ht="14.25" customHeight="1">
      <c r="E533" s="22"/>
    </row>
    <row r="534" ht="14.25" customHeight="1">
      <c r="E534" s="22"/>
    </row>
    <row r="535" ht="14.25" customHeight="1">
      <c r="E535" s="22"/>
    </row>
    <row r="536" ht="14.25" customHeight="1">
      <c r="E536" s="22"/>
    </row>
    <row r="537" ht="14.25" customHeight="1">
      <c r="E537" s="22"/>
    </row>
    <row r="538" ht="14.25" customHeight="1">
      <c r="E538" s="22"/>
    </row>
    <row r="539" ht="14.25" customHeight="1">
      <c r="E539" s="22"/>
    </row>
    <row r="540" ht="14.25" customHeight="1">
      <c r="E540" s="22"/>
    </row>
    <row r="541" ht="14.25" customHeight="1">
      <c r="E541" s="22"/>
    </row>
    <row r="542" ht="14.25" customHeight="1">
      <c r="E542" s="22"/>
    </row>
    <row r="543" ht="14.25" customHeight="1">
      <c r="E543" s="22"/>
    </row>
    <row r="544" ht="14.25" customHeight="1">
      <c r="E544" s="22"/>
    </row>
    <row r="545" ht="14.25" customHeight="1">
      <c r="E545" s="22"/>
    </row>
    <row r="546" ht="14.25" customHeight="1">
      <c r="E546" s="22"/>
    </row>
    <row r="547" ht="14.25" customHeight="1">
      <c r="E547" s="22"/>
    </row>
    <row r="548" ht="14.25" customHeight="1">
      <c r="E548" s="22"/>
    </row>
    <row r="549" ht="14.25" customHeight="1">
      <c r="E549" s="22"/>
    </row>
    <row r="550" ht="14.25" customHeight="1">
      <c r="E550" s="22"/>
    </row>
    <row r="551" ht="14.25" customHeight="1">
      <c r="E551" s="22"/>
    </row>
    <row r="552" ht="14.25" customHeight="1">
      <c r="E552" s="22"/>
    </row>
    <row r="553" ht="14.25" customHeight="1">
      <c r="E553" s="22"/>
    </row>
    <row r="554" ht="14.25" customHeight="1">
      <c r="E554" s="22"/>
    </row>
    <row r="555" ht="14.25" customHeight="1">
      <c r="E555" s="22"/>
    </row>
    <row r="556" ht="14.25" customHeight="1">
      <c r="E556" s="22"/>
    </row>
    <row r="557" ht="14.25" customHeight="1">
      <c r="E557" s="22"/>
    </row>
    <row r="558" ht="14.25" customHeight="1">
      <c r="E558" s="22"/>
    </row>
    <row r="559" ht="14.25" customHeight="1">
      <c r="E559" s="22"/>
    </row>
    <row r="560" ht="14.25" customHeight="1">
      <c r="E560" s="22"/>
    </row>
    <row r="561" ht="14.25" customHeight="1">
      <c r="E561" s="22"/>
    </row>
    <row r="562" ht="14.25" customHeight="1">
      <c r="E562" s="22"/>
    </row>
    <row r="563" ht="14.25" customHeight="1">
      <c r="E563" s="22"/>
    </row>
    <row r="564" ht="14.25" customHeight="1">
      <c r="E564" s="22"/>
    </row>
    <row r="565" ht="14.25" customHeight="1">
      <c r="E565" s="22"/>
    </row>
    <row r="566" ht="14.25" customHeight="1">
      <c r="E566" s="22"/>
    </row>
    <row r="567" ht="14.25" customHeight="1">
      <c r="E567" s="22"/>
    </row>
    <row r="568" ht="14.25" customHeight="1">
      <c r="E568" s="22"/>
    </row>
    <row r="569" ht="14.25" customHeight="1">
      <c r="E569" s="22"/>
    </row>
    <row r="570" ht="14.25" customHeight="1">
      <c r="E570" s="22"/>
    </row>
    <row r="571" ht="14.25" customHeight="1">
      <c r="E571" s="22"/>
    </row>
    <row r="572" ht="14.25" customHeight="1">
      <c r="E572" s="22"/>
    </row>
    <row r="573" ht="14.25" customHeight="1">
      <c r="E573" s="22"/>
    </row>
    <row r="574" ht="14.25" customHeight="1">
      <c r="E574" s="22"/>
    </row>
    <row r="575" ht="14.25" customHeight="1">
      <c r="E575" s="22"/>
    </row>
    <row r="576" ht="14.25" customHeight="1">
      <c r="E576" s="22"/>
    </row>
    <row r="577" ht="14.25" customHeight="1">
      <c r="E577" s="22"/>
    </row>
    <row r="578" ht="14.25" customHeight="1">
      <c r="E578" s="22"/>
    </row>
    <row r="579" ht="14.25" customHeight="1">
      <c r="E579" s="22"/>
    </row>
    <row r="580" ht="14.25" customHeight="1">
      <c r="E580" s="22"/>
    </row>
    <row r="581" ht="14.25" customHeight="1">
      <c r="E581" s="22"/>
    </row>
    <row r="582" ht="14.25" customHeight="1">
      <c r="E582" s="22"/>
    </row>
    <row r="583" ht="14.25" customHeight="1">
      <c r="E583" s="22"/>
    </row>
    <row r="584" ht="14.25" customHeight="1">
      <c r="E584" s="22"/>
    </row>
    <row r="585" ht="14.25" customHeight="1">
      <c r="E585" s="22"/>
    </row>
    <row r="586" ht="14.25" customHeight="1">
      <c r="E586" s="22"/>
    </row>
    <row r="587" ht="14.25" customHeight="1">
      <c r="E587" s="22"/>
    </row>
    <row r="588" ht="14.25" customHeight="1">
      <c r="E588" s="22"/>
    </row>
    <row r="589" ht="14.25" customHeight="1">
      <c r="E589" s="22"/>
    </row>
    <row r="590" ht="14.25" customHeight="1">
      <c r="E590" s="22"/>
    </row>
    <row r="591" ht="14.25" customHeight="1">
      <c r="E591" s="22"/>
    </row>
    <row r="592" ht="14.25" customHeight="1">
      <c r="E592" s="22"/>
    </row>
    <row r="593" ht="14.25" customHeight="1">
      <c r="E593" s="22"/>
    </row>
    <row r="594" ht="14.25" customHeight="1">
      <c r="E594" s="22"/>
    </row>
    <row r="595" ht="14.25" customHeight="1">
      <c r="E595" s="22"/>
    </row>
    <row r="596" ht="14.25" customHeight="1">
      <c r="E596" s="22"/>
    </row>
    <row r="597" ht="14.25" customHeight="1">
      <c r="E597" s="22"/>
    </row>
    <row r="598" ht="14.25" customHeight="1">
      <c r="E598" s="22"/>
    </row>
    <row r="599" ht="14.25" customHeight="1">
      <c r="E599" s="22"/>
    </row>
    <row r="600" ht="14.25" customHeight="1">
      <c r="E600" s="22"/>
    </row>
    <row r="601" ht="14.25" customHeight="1">
      <c r="E601" s="22"/>
    </row>
    <row r="602" ht="14.25" customHeight="1">
      <c r="E602" s="22"/>
    </row>
    <row r="603" ht="14.25" customHeight="1">
      <c r="E603" s="22"/>
    </row>
    <row r="604" ht="14.25" customHeight="1">
      <c r="E604" s="22"/>
    </row>
    <row r="605" ht="14.25" customHeight="1">
      <c r="E605" s="22"/>
    </row>
    <row r="606" ht="14.25" customHeight="1">
      <c r="E606" s="22"/>
    </row>
    <row r="607" ht="14.25" customHeight="1">
      <c r="E607" s="22"/>
    </row>
    <row r="608" ht="14.25" customHeight="1">
      <c r="E608" s="22"/>
    </row>
    <row r="609" ht="14.25" customHeight="1">
      <c r="E609" s="22"/>
    </row>
    <row r="610" ht="14.25" customHeight="1">
      <c r="E610" s="22"/>
    </row>
    <row r="611" ht="14.25" customHeight="1">
      <c r="E611" s="22"/>
    </row>
    <row r="612" ht="14.25" customHeight="1">
      <c r="E612" s="22"/>
    </row>
    <row r="613" ht="14.25" customHeight="1">
      <c r="E613" s="22"/>
    </row>
    <row r="614" ht="14.25" customHeight="1">
      <c r="E614" s="22"/>
    </row>
    <row r="615" ht="14.25" customHeight="1">
      <c r="E615" s="22"/>
    </row>
    <row r="616" ht="14.25" customHeight="1">
      <c r="E616" s="22"/>
    </row>
    <row r="617" ht="14.25" customHeight="1">
      <c r="E617" s="22"/>
    </row>
    <row r="618" ht="14.25" customHeight="1">
      <c r="E618" s="22"/>
    </row>
    <row r="619" ht="14.25" customHeight="1">
      <c r="E619" s="22"/>
    </row>
    <row r="620" ht="14.25" customHeight="1">
      <c r="E620" s="22"/>
    </row>
    <row r="621" ht="14.25" customHeight="1">
      <c r="E621" s="22"/>
    </row>
    <row r="622" ht="14.25" customHeight="1">
      <c r="E622" s="22"/>
    </row>
    <row r="623" ht="14.25" customHeight="1">
      <c r="E623" s="22"/>
    </row>
    <row r="624" ht="14.25" customHeight="1">
      <c r="E624" s="22"/>
    </row>
    <row r="625" ht="14.25" customHeight="1">
      <c r="E625" s="22"/>
    </row>
    <row r="626" ht="14.25" customHeight="1">
      <c r="E626" s="22"/>
    </row>
    <row r="627" ht="14.25" customHeight="1">
      <c r="E627" s="22"/>
    </row>
    <row r="628" ht="14.25" customHeight="1">
      <c r="E628" s="22"/>
    </row>
    <row r="629" ht="14.25" customHeight="1">
      <c r="E629" s="22"/>
    </row>
    <row r="630" ht="14.25" customHeight="1">
      <c r="E630" s="22"/>
    </row>
    <row r="631" ht="14.25" customHeight="1">
      <c r="E631" s="22"/>
    </row>
    <row r="632" ht="14.25" customHeight="1">
      <c r="E632" s="22"/>
    </row>
    <row r="633" ht="14.25" customHeight="1">
      <c r="E633" s="22"/>
    </row>
    <row r="634" ht="14.25" customHeight="1">
      <c r="E634" s="22"/>
    </row>
    <row r="635" ht="14.25" customHeight="1">
      <c r="E635" s="22"/>
    </row>
    <row r="636" ht="14.25" customHeight="1">
      <c r="E636" s="22"/>
    </row>
    <row r="637" ht="14.25" customHeight="1">
      <c r="E637" s="22"/>
    </row>
    <row r="638" ht="14.25" customHeight="1">
      <c r="E638" s="22"/>
    </row>
    <row r="639" ht="14.25" customHeight="1">
      <c r="E639" s="22"/>
    </row>
    <row r="640" ht="14.25" customHeight="1">
      <c r="E640" s="22"/>
    </row>
    <row r="641" ht="14.25" customHeight="1">
      <c r="E641" s="22"/>
    </row>
    <row r="642" ht="14.25" customHeight="1">
      <c r="E642" s="22"/>
    </row>
    <row r="643" ht="14.25" customHeight="1">
      <c r="E643" s="22"/>
    </row>
    <row r="644" ht="14.25" customHeight="1">
      <c r="E644" s="22"/>
    </row>
    <row r="645" ht="14.25" customHeight="1">
      <c r="E645" s="22"/>
    </row>
    <row r="646" ht="14.25" customHeight="1">
      <c r="E646" s="22"/>
    </row>
    <row r="647" ht="14.25" customHeight="1">
      <c r="E647" s="22"/>
    </row>
    <row r="648" ht="14.25" customHeight="1">
      <c r="E648" s="22"/>
    </row>
    <row r="649" ht="14.25" customHeight="1">
      <c r="E649" s="22"/>
    </row>
    <row r="650" ht="14.25" customHeight="1">
      <c r="E650" s="22"/>
    </row>
    <row r="651" ht="14.25" customHeight="1">
      <c r="E651" s="22"/>
    </row>
    <row r="652" ht="14.25" customHeight="1">
      <c r="E652" s="22"/>
    </row>
    <row r="653" ht="14.25" customHeight="1">
      <c r="E653" s="22"/>
    </row>
    <row r="654" ht="14.25" customHeight="1">
      <c r="E654" s="22"/>
    </row>
    <row r="655" ht="14.25" customHeight="1">
      <c r="E655" s="22"/>
    </row>
    <row r="656" ht="14.25" customHeight="1">
      <c r="E656" s="22"/>
    </row>
    <row r="657" ht="14.25" customHeight="1">
      <c r="E657" s="22"/>
    </row>
    <row r="658" ht="14.25" customHeight="1">
      <c r="E658" s="22"/>
    </row>
    <row r="659" ht="14.25" customHeight="1">
      <c r="E659" s="22"/>
    </row>
    <row r="660" ht="14.25" customHeight="1">
      <c r="E660" s="22"/>
    </row>
    <row r="661" ht="14.25" customHeight="1">
      <c r="E661" s="22"/>
    </row>
    <row r="662" ht="14.25" customHeight="1">
      <c r="E662" s="22"/>
    </row>
    <row r="663" ht="14.25" customHeight="1">
      <c r="E663" s="22"/>
    </row>
    <row r="664" ht="14.25" customHeight="1">
      <c r="E664" s="22"/>
    </row>
    <row r="665" ht="14.25" customHeight="1">
      <c r="E665" s="22"/>
    </row>
    <row r="666" ht="14.25" customHeight="1">
      <c r="E666" s="22"/>
    </row>
    <row r="667" ht="14.25" customHeight="1">
      <c r="E667" s="22"/>
    </row>
    <row r="668" ht="14.25" customHeight="1">
      <c r="E668" s="22"/>
    </row>
    <row r="669" ht="14.25" customHeight="1">
      <c r="E669" s="22"/>
    </row>
    <row r="670" ht="14.25" customHeight="1">
      <c r="E670" s="22"/>
    </row>
    <row r="671" ht="14.25" customHeight="1">
      <c r="E671" s="22"/>
    </row>
    <row r="672" ht="14.25" customHeight="1">
      <c r="E672" s="22"/>
    </row>
    <row r="673" ht="14.25" customHeight="1">
      <c r="E673" s="22"/>
    </row>
    <row r="674" ht="14.25" customHeight="1">
      <c r="E674" s="22"/>
    </row>
    <row r="675" ht="14.25" customHeight="1">
      <c r="E675" s="22"/>
    </row>
    <row r="676" ht="14.25" customHeight="1">
      <c r="E676" s="22"/>
    </row>
    <row r="677" ht="14.25" customHeight="1">
      <c r="E677" s="22"/>
    </row>
    <row r="678" ht="14.25" customHeight="1">
      <c r="E678" s="22"/>
    </row>
    <row r="679" ht="14.25" customHeight="1">
      <c r="E679" s="22"/>
    </row>
    <row r="680" ht="14.25" customHeight="1">
      <c r="E680" s="22"/>
    </row>
    <row r="681" ht="14.25" customHeight="1">
      <c r="E681" s="22"/>
    </row>
    <row r="682" ht="14.25" customHeight="1">
      <c r="E682" s="22"/>
    </row>
    <row r="683" ht="14.25" customHeight="1">
      <c r="E683" s="22"/>
    </row>
    <row r="684" ht="14.25" customHeight="1">
      <c r="E684" s="22"/>
    </row>
    <row r="685" ht="14.25" customHeight="1">
      <c r="E685" s="22"/>
    </row>
    <row r="686" ht="14.25" customHeight="1">
      <c r="E686" s="22"/>
    </row>
    <row r="687" ht="14.25" customHeight="1">
      <c r="E687" s="22"/>
    </row>
    <row r="688" ht="14.25" customHeight="1">
      <c r="E688" s="22"/>
    </row>
    <row r="689" ht="14.25" customHeight="1">
      <c r="E689" s="22"/>
    </row>
    <row r="690" ht="14.25" customHeight="1">
      <c r="E690" s="22"/>
    </row>
    <row r="691" ht="14.25" customHeight="1">
      <c r="E691" s="22"/>
    </row>
    <row r="692" ht="14.25" customHeight="1">
      <c r="E692" s="22"/>
    </row>
    <row r="693" ht="14.25" customHeight="1">
      <c r="E693" s="22"/>
    </row>
    <row r="694" ht="14.25" customHeight="1">
      <c r="E694" s="22"/>
    </row>
    <row r="695" ht="14.25" customHeight="1">
      <c r="E695" s="22"/>
    </row>
    <row r="696" ht="14.25" customHeight="1">
      <c r="E696" s="22"/>
    </row>
    <row r="697" ht="14.25" customHeight="1">
      <c r="E697" s="22"/>
    </row>
    <row r="698" ht="14.25" customHeight="1">
      <c r="E698" s="22"/>
    </row>
    <row r="699" ht="14.25" customHeight="1">
      <c r="E699" s="22"/>
    </row>
    <row r="700" ht="14.25" customHeight="1">
      <c r="E700" s="22"/>
    </row>
    <row r="701" ht="14.25" customHeight="1">
      <c r="E701" s="22"/>
    </row>
    <row r="702" ht="14.25" customHeight="1">
      <c r="E702" s="22"/>
    </row>
    <row r="703" ht="14.25" customHeight="1">
      <c r="E703" s="22"/>
    </row>
    <row r="704" ht="14.25" customHeight="1">
      <c r="E704" s="22"/>
    </row>
    <row r="705" ht="14.25" customHeight="1">
      <c r="E705" s="22"/>
    </row>
    <row r="706" ht="14.25" customHeight="1">
      <c r="E706" s="22"/>
    </row>
    <row r="707" ht="14.25" customHeight="1">
      <c r="E707" s="22"/>
    </row>
    <row r="708" ht="14.25" customHeight="1">
      <c r="E708" s="22"/>
    </row>
    <row r="709" ht="14.25" customHeight="1">
      <c r="E709" s="22"/>
    </row>
    <row r="710" ht="14.25" customHeight="1">
      <c r="E710" s="22"/>
    </row>
    <row r="711" ht="14.25" customHeight="1">
      <c r="E711" s="22"/>
    </row>
    <row r="712" ht="14.25" customHeight="1">
      <c r="E712" s="22"/>
    </row>
    <row r="713" ht="14.25" customHeight="1">
      <c r="E713" s="22"/>
    </row>
    <row r="714" ht="14.25" customHeight="1">
      <c r="E714" s="22"/>
    </row>
    <row r="715" ht="14.25" customHeight="1">
      <c r="E715" s="22"/>
    </row>
    <row r="716" ht="14.25" customHeight="1">
      <c r="E716" s="22"/>
    </row>
    <row r="717" ht="14.25" customHeight="1">
      <c r="E717" s="22"/>
    </row>
    <row r="718" ht="14.25" customHeight="1">
      <c r="E718" s="22"/>
    </row>
    <row r="719" ht="14.25" customHeight="1">
      <c r="E719" s="22"/>
    </row>
    <row r="720" ht="14.25" customHeight="1">
      <c r="E720" s="22"/>
    </row>
    <row r="721" ht="14.25" customHeight="1">
      <c r="E721" s="22"/>
    </row>
    <row r="722" ht="14.25" customHeight="1">
      <c r="E722" s="22"/>
    </row>
    <row r="723" ht="14.25" customHeight="1">
      <c r="E723" s="22"/>
    </row>
    <row r="724" ht="14.25" customHeight="1">
      <c r="E724" s="22"/>
    </row>
    <row r="725" ht="14.25" customHeight="1">
      <c r="E725" s="22"/>
    </row>
    <row r="726" ht="14.25" customHeight="1">
      <c r="E726" s="22"/>
    </row>
    <row r="727" ht="14.25" customHeight="1">
      <c r="E727" s="22"/>
    </row>
    <row r="728" ht="14.25" customHeight="1">
      <c r="E728" s="22"/>
    </row>
    <row r="729" ht="14.25" customHeight="1">
      <c r="E729" s="22"/>
    </row>
    <row r="730" ht="14.25" customHeight="1">
      <c r="E730" s="22"/>
    </row>
    <row r="731" ht="14.25" customHeight="1">
      <c r="E731" s="22"/>
    </row>
    <row r="732" ht="14.25" customHeight="1">
      <c r="E732" s="22"/>
    </row>
    <row r="733" ht="14.25" customHeight="1">
      <c r="E733" s="22"/>
    </row>
    <row r="734" ht="14.25" customHeight="1">
      <c r="E734" s="22"/>
    </row>
    <row r="735" ht="14.25" customHeight="1">
      <c r="E735" s="22"/>
    </row>
    <row r="736" ht="14.25" customHeight="1">
      <c r="E736" s="22"/>
    </row>
    <row r="737" ht="14.25" customHeight="1">
      <c r="E737" s="22"/>
    </row>
    <row r="738" ht="14.25" customHeight="1">
      <c r="E738" s="22"/>
    </row>
    <row r="739" ht="14.25" customHeight="1">
      <c r="E739" s="22"/>
    </row>
    <row r="740" ht="14.25" customHeight="1">
      <c r="E740" s="22"/>
    </row>
    <row r="741" ht="14.25" customHeight="1">
      <c r="E741" s="22"/>
    </row>
    <row r="742" ht="14.25" customHeight="1">
      <c r="E742" s="22"/>
    </row>
    <row r="743" ht="14.25" customHeight="1">
      <c r="E743" s="22"/>
    </row>
    <row r="744" ht="14.25" customHeight="1">
      <c r="E744" s="22"/>
    </row>
    <row r="745" ht="14.25" customHeight="1">
      <c r="E745" s="22"/>
    </row>
    <row r="746" ht="14.25" customHeight="1">
      <c r="E746" s="22"/>
    </row>
    <row r="747" ht="14.25" customHeight="1">
      <c r="E747" s="22"/>
    </row>
    <row r="748" ht="14.25" customHeight="1">
      <c r="E748" s="22"/>
    </row>
    <row r="749" ht="14.25" customHeight="1">
      <c r="E749" s="22"/>
    </row>
    <row r="750" ht="14.25" customHeight="1">
      <c r="E750" s="22"/>
    </row>
    <row r="751" ht="14.25" customHeight="1">
      <c r="E751" s="22"/>
    </row>
    <row r="752" ht="14.25" customHeight="1">
      <c r="E752" s="22"/>
    </row>
    <row r="753" ht="14.25" customHeight="1">
      <c r="E753" s="22"/>
    </row>
    <row r="754" ht="14.25" customHeight="1">
      <c r="E754" s="22"/>
    </row>
    <row r="755" ht="14.25" customHeight="1">
      <c r="E755" s="22"/>
    </row>
    <row r="756" ht="14.25" customHeight="1">
      <c r="E756" s="22"/>
    </row>
    <row r="757" ht="14.25" customHeight="1">
      <c r="E757" s="22"/>
    </row>
    <row r="758" ht="14.25" customHeight="1">
      <c r="E758" s="22"/>
    </row>
    <row r="759" ht="14.25" customHeight="1">
      <c r="E759" s="22"/>
    </row>
    <row r="760" ht="14.25" customHeight="1">
      <c r="E760" s="22"/>
    </row>
    <row r="761" ht="14.25" customHeight="1">
      <c r="E761" s="22"/>
    </row>
    <row r="762" ht="14.25" customHeight="1">
      <c r="E762" s="22"/>
    </row>
    <row r="763" ht="14.25" customHeight="1">
      <c r="E763" s="22"/>
    </row>
    <row r="764" ht="14.25" customHeight="1">
      <c r="E764" s="22"/>
    </row>
    <row r="765" ht="14.25" customHeight="1">
      <c r="E765" s="22"/>
    </row>
    <row r="766" ht="14.25" customHeight="1">
      <c r="E766" s="22"/>
    </row>
    <row r="767" ht="14.25" customHeight="1">
      <c r="E767" s="22"/>
    </row>
    <row r="768" ht="14.25" customHeight="1">
      <c r="E768" s="22"/>
    </row>
    <row r="769" ht="14.25" customHeight="1">
      <c r="E769" s="22"/>
    </row>
    <row r="770" ht="14.25" customHeight="1">
      <c r="E770" s="22"/>
    </row>
    <row r="771" ht="14.25" customHeight="1">
      <c r="E771" s="22"/>
    </row>
    <row r="772" ht="14.25" customHeight="1">
      <c r="E772" s="22"/>
    </row>
    <row r="773" ht="14.25" customHeight="1">
      <c r="E773" s="22"/>
    </row>
    <row r="774" ht="14.25" customHeight="1">
      <c r="E774" s="22"/>
    </row>
    <row r="775" ht="14.25" customHeight="1">
      <c r="E775" s="22"/>
    </row>
    <row r="776" ht="14.25" customHeight="1">
      <c r="E776" s="22"/>
    </row>
    <row r="777" ht="14.25" customHeight="1">
      <c r="E777" s="22"/>
    </row>
    <row r="778" ht="14.25" customHeight="1">
      <c r="E778" s="22"/>
    </row>
    <row r="779" ht="14.25" customHeight="1">
      <c r="E779" s="22"/>
    </row>
    <row r="780" ht="14.25" customHeight="1">
      <c r="E780" s="22"/>
    </row>
    <row r="781" ht="14.25" customHeight="1">
      <c r="E781" s="22"/>
    </row>
    <row r="782" ht="14.25" customHeight="1">
      <c r="E782" s="22"/>
    </row>
    <row r="783" ht="14.25" customHeight="1">
      <c r="E783" s="22"/>
    </row>
    <row r="784" ht="14.25" customHeight="1">
      <c r="E784" s="22"/>
    </row>
    <row r="785" ht="14.25" customHeight="1">
      <c r="E785" s="22"/>
    </row>
    <row r="786" ht="14.25" customHeight="1">
      <c r="E786" s="22"/>
    </row>
    <row r="787" ht="14.25" customHeight="1">
      <c r="E787" s="22"/>
    </row>
    <row r="788" ht="14.25" customHeight="1">
      <c r="E788" s="22"/>
    </row>
    <row r="789" ht="14.25" customHeight="1">
      <c r="E789" s="22"/>
    </row>
    <row r="790" ht="14.25" customHeight="1">
      <c r="E790" s="22"/>
    </row>
    <row r="791" ht="14.25" customHeight="1">
      <c r="E791" s="22"/>
    </row>
    <row r="792" ht="14.25" customHeight="1">
      <c r="E792" s="22"/>
    </row>
    <row r="793" ht="14.25" customHeight="1">
      <c r="E793" s="22"/>
    </row>
    <row r="794" ht="14.25" customHeight="1">
      <c r="E794" s="22"/>
    </row>
    <row r="795" ht="14.25" customHeight="1">
      <c r="E795" s="22"/>
    </row>
    <row r="796" ht="14.25" customHeight="1">
      <c r="E796" s="22"/>
    </row>
    <row r="797" ht="14.25" customHeight="1">
      <c r="E797" s="22"/>
    </row>
    <row r="798" ht="14.25" customHeight="1">
      <c r="E798" s="22"/>
    </row>
    <row r="799" ht="14.25" customHeight="1">
      <c r="E799" s="22"/>
    </row>
    <row r="800" ht="14.25" customHeight="1">
      <c r="E800" s="22"/>
    </row>
    <row r="801" ht="14.25" customHeight="1">
      <c r="E801" s="22"/>
    </row>
    <row r="802" ht="14.25" customHeight="1">
      <c r="E802" s="22"/>
    </row>
    <row r="803" ht="14.25" customHeight="1">
      <c r="E803" s="22"/>
    </row>
    <row r="804" ht="14.25" customHeight="1">
      <c r="E804" s="22"/>
    </row>
    <row r="805" ht="14.25" customHeight="1">
      <c r="E805" s="22"/>
    </row>
    <row r="806" ht="14.25" customHeight="1">
      <c r="E806" s="22"/>
    </row>
    <row r="807" ht="14.25" customHeight="1">
      <c r="E807" s="22"/>
    </row>
    <row r="808" ht="14.25" customHeight="1">
      <c r="E808" s="22"/>
    </row>
    <row r="809" ht="14.25" customHeight="1">
      <c r="E809" s="22"/>
    </row>
    <row r="810" ht="14.25" customHeight="1">
      <c r="E810" s="22"/>
    </row>
    <row r="811" ht="14.25" customHeight="1">
      <c r="E811" s="22"/>
    </row>
    <row r="812" ht="14.25" customHeight="1">
      <c r="E812" s="22"/>
    </row>
    <row r="813" ht="14.25" customHeight="1">
      <c r="E813" s="22"/>
    </row>
    <row r="814" ht="14.25" customHeight="1">
      <c r="E814" s="22"/>
    </row>
    <row r="815" ht="14.25" customHeight="1">
      <c r="E815" s="22"/>
    </row>
    <row r="816" ht="14.25" customHeight="1">
      <c r="E816" s="22"/>
    </row>
    <row r="817" ht="14.25" customHeight="1">
      <c r="E817" s="22"/>
    </row>
    <row r="818" ht="14.25" customHeight="1">
      <c r="E818" s="22"/>
    </row>
    <row r="819" ht="14.25" customHeight="1">
      <c r="E819" s="22"/>
    </row>
    <row r="820" ht="14.25" customHeight="1">
      <c r="E820" s="22"/>
    </row>
    <row r="821" ht="14.25" customHeight="1">
      <c r="E821" s="22"/>
    </row>
    <row r="822" ht="14.25" customHeight="1">
      <c r="E822" s="22"/>
    </row>
    <row r="823" ht="14.25" customHeight="1">
      <c r="E823" s="22"/>
    </row>
    <row r="824" ht="14.25" customHeight="1">
      <c r="E824" s="22"/>
    </row>
    <row r="825" ht="14.25" customHeight="1">
      <c r="E825" s="22"/>
    </row>
    <row r="826" ht="14.25" customHeight="1">
      <c r="E826" s="22"/>
    </row>
    <row r="827" ht="14.25" customHeight="1">
      <c r="E827" s="22"/>
    </row>
    <row r="828" ht="14.25" customHeight="1">
      <c r="E828" s="22"/>
    </row>
    <row r="829" ht="14.25" customHeight="1">
      <c r="E829" s="22"/>
    </row>
    <row r="830" ht="14.25" customHeight="1">
      <c r="E830" s="22"/>
    </row>
    <row r="831" ht="14.25" customHeight="1">
      <c r="E831" s="22"/>
    </row>
    <row r="832" ht="14.25" customHeight="1">
      <c r="E832" s="22"/>
    </row>
    <row r="833" ht="14.25" customHeight="1">
      <c r="E833" s="22"/>
    </row>
    <row r="834" ht="14.25" customHeight="1">
      <c r="E834" s="22"/>
    </row>
    <row r="835" ht="14.25" customHeight="1">
      <c r="E835" s="22"/>
    </row>
    <row r="836" ht="14.25" customHeight="1">
      <c r="E836" s="22"/>
    </row>
    <row r="837" ht="14.25" customHeight="1">
      <c r="E837" s="22"/>
    </row>
    <row r="838" ht="14.25" customHeight="1">
      <c r="E838" s="22"/>
    </row>
    <row r="839" ht="14.25" customHeight="1">
      <c r="E839" s="22"/>
    </row>
    <row r="840" ht="14.25" customHeight="1">
      <c r="E840" s="22"/>
    </row>
    <row r="841" ht="14.25" customHeight="1">
      <c r="E841" s="22"/>
    </row>
    <row r="842" ht="14.25" customHeight="1">
      <c r="E842" s="22"/>
    </row>
    <row r="843" ht="14.25" customHeight="1">
      <c r="E843" s="22"/>
    </row>
    <row r="844" ht="14.25" customHeight="1">
      <c r="E844" s="22"/>
    </row>
    <row r="845" ht="14.25" customHeight="1">
      <c r="E845" s="22"/>
    </row>
    <row r="846" ht="14.25" customHeight="1">
      <c r="E846" s="22"/>
    </row>
    <row r="847" ht="14.25" customHeight="1">
      <c r="E847" s="22"/>
    </row>
    <row r="848" ht="14.25" customHeight="1">
      <c r="E848" s="22"/>
    </row>
    <row r="849" ht="14.25" customHeight="1">
      <c r="E849" s="22"/>
    </row>
    <row r="850" ht="14.25" customHeight="1">
      <c r="E850" s="22"/>
    </row>
    <row r="851" ht="14.25" customHeight="1">
      <c r="E851" s="22"/>
    </row>
    <row r="852" ht="14.25" customHeight="1">
      <c r="E852" s="22"/>
    </row>
    <row r="853" ht="14.25" customHeight="1">
      <c r="E853" s="22"/>
    </row>
    <row r="854" ht="14.25" customHeight="1">
      <c r="E854" s="22"/>
    </row>
    <row r="855" ht="14.25" customHeight="1">
      <c r="E855" s="22"/>
    </row>
    <row r="856" ht="14.25" customHeight="1">
      <c r="E856" s="22"/>
    </row>
    <row r="857" ht="14.25" customHeight="1">
      <c r="E857" s="22"/>
    </row>
    <row r="858" ht="14.25" customHeight="1">
      <c r="E858" s="22"/>
    </row>
    <row r="859" ht="14.25" customHeight="1">
      <c r="E859" s="22"/>
    </row>
    <row r="860" ht="14.25" customHeight="1">
      <c r="E860" s="22"/>
    </row>
    <row r="861" ht="14.25" customHeight="1">
      <c r="E861" s="22"/>
    </row>
    <row r="862" ht="14.25" customHeight="1">
      <c r="E862" s="22"/>
    </row>
    <row r="863" ht="14.25" customHeight="1">
      <c r="E863" s="22"/>
    </row>
    <row r="864" ht="14.25" customHeight="1">
      <c r="E864" s="22"/>
    </row>
    <row r="865" ht="14.25" customHeight="1">
      <c r="E865" s="22"/>
    </row>
    <row r="866" ht="14.25" customHeight="1">
      <c r="E866" s="22"/>
    </row>
    <row r="867" ht="14.25" customHeight="1">
      <c r="E867" s="22"/>
    </row>
    <row r="868" ht="14.25" customHeight="1">
      <c r="E868" s="22"/>
    </row>
    <row r="869" ht="14.25" customHeight="1">
      <c r="E869" s="22"/>
    </row>
    <row r="870" ht="14.25" customHeight="1">
      <c r="E870" s="22"/>
    </row>
    <row r="871" ht="14.25" customHeight="1">
      <c r="E871" s="22"/>
    </row>
    <row r="872" ht="14.25" customHeight="1">
      <c r="E872" s="22"/>
    </row>
    <row r="873" ht="14.25" customHeight="1">
      <c r="E873" s="22"/>
    </row>
    <row r="874" ht="14.25" customHeight="1">
      <c r="E874" s="22"/>
    </row>
    <row r="875" ht="14.25" customHeight="1">
      <c r="E875" s="22"/>
    </row>
    <row r="876" ht="14.25" customHeight="1">
      <c r="E876" s="22"/>
    </row>
    <row r="877" ht="14.25" customHeight="1">
      <c r="E877" s="22"/>
    </row>
    <row r="878" ht="14.25" customHeight="1">
      <c r="E878" s="22"/>
    </row>
    <row r="879" ht="14.25" customHeight="1">
      <c r="E879" s="22"/>
    </row>
    <row r="880" ht="14.25" customHeight="1">
      <c r="E880" s="22"/>
    </row>
    <row r="881" ht="14.25" customHeight="1">
      <c r="E881" s="22"/>
    </row>
    <row r="882" ht="14.25" customHeight="1">
      <c r="E882" s="22"/>
    </row>
    <row r="883" ht="14.25" customHeight="1">
      <c r="E883" s="22"/>
    </row>
    <row r="884" ht="14.25" customHeight="1">
      <c r="E884" s="22"/>
    </row>
    <row r="885" ht="14.25" customHeight="1">
      <c r="E885" s="22"/>
    </row>
    <row r="886" ht="14.25" customHeight="1">
      <c r="E886" s="22"/>
    </row>
    <row r="887" ht="14.25" customHeight="1">
      <c r="E887" s="22"/>
    </row>
    <row r="888" ht="14.25" customHeight="1">
      <c r="E888" s="22"/>
    </row>
    <row r="889" ht="14.25" customHeight="1">
      <c r="E889" s="22"/>
    </row>
    <row r="890" ht="14.25" customHeight="1">
      <c r="E890" s="22"/>
    </row>
    <row r="891" ht="14.25" customHeight="1">
      <c r="E891" s="22"/>
    </row>
    <row r="892" ht="14.25" customHeight="1">
      <c r="E892" s="22"/>
    </row>
    <row r="893" ht="14.25" customHeight="1">
      <c r="E893" s="22"/>
    </row>
    <row r="894" ht="14.25" customHeight="1">
      <c r="E894" s="22"/>
    </row>
    <row r="895" ht="14.25" customHeight="1">
      <c r="E895" s="22"/>
    </row>
    <row r="896" ht="14.25" customHeight="1">
      <c r="E896" s="22"/>
    </row>
    <row r="897" ht="14.25" customHeight="1">
      <c r="E897" s="22"/>
    </row>
    <row r="898" ht="14.25" customHeight="1">
      <c r="E898" s="22"/>
    </row>
    <row r="899" ht="14.25" customHeight="1">
      <c r="E899" s="22"/>
    </row>
    <row r="900" ht="14.25" customHeight="1">
      <c r="E900" s="22"/>
    </row>
    <row r="901" ht="14.25" customHeight="1">
      <c r="E901" s="22"/>
    </row>
    <row r="902" ht="14.25" customHeight="1">
      <c r="E902" s="22"/>
    </row>
    <row r="903" ht="14.25" customHeight="1">
      <c r="E903" s="22"/>
    </row>
    <row r="904" ht="14.25" customHeight="1">
      <c r="E904" s="22"/>
    </row>
    <row r="905" ht="14.25" customHeight="1">
      <c r="E905" s="22"/>
    </row>
    <row r="906" ht="14.25" customHeight="1">
      <c r="E906" s="22"/>
    </row>
    <row r="907" ht="14.25" customHeight="1">
      <c r="E907" s="22"/>
    </row>
    <row r="908" ht="14.25" customHeight="1">
      <c r="E908" s="22"/>
    </row>
    <row r="909" ht="14.25" customHeight="1">
      <c r="E909" s="22"/>
    </row>
    <row r="910" ht="14.25" customHeight="1">
      <c r="E910" s="22"/>
    </row>
    <row r="911" ht="14.25" customHeight="1">
      <c r="E911" s="22"/>
    </row>
    <row r="912" ht="14.25" customHeight="1">
      <c r="E912" s="22"/>
    </row>
    <row r="913" ht="14.25" customHeight="1">
      <c r="E913" s="22"/>
    </row>
    <row r="914" ht="14.25" customHeight="1">
      <c r="E914" s="22"/>
    </row>
    <row r="915" ht="14.25" customHeight="1">
      <c r="E915" s="22"/>
    </row>
    <row r="916" ht="14.25" customHeight="1">
      <c r="E916" s="22"/>
    </row>
    <row r="917" ht="14.25" customHeight="1">
      <c r="E917" s="22"/>
    </row>
    <row r="918" ht="14.25" customHeight="1">
      <c r="E918" s="22"/>
    </row>
    <row r="919" ht="14.25" customHeight="1">
      <c r="E919" s="22"/>
    </row>
    <row r="920" ht="14.25" customHeight="1">
      <c r="E920" s="22"/>
    </row>
    <row r="921" ht="14.25" customHeight="1">
      <c r="E921" s="22"/>
    </row>
    <row r="922" ht="14.25" customHeight="1">
      <c r="E922" s="22"/>
    </row>
    <row r="923" ht="14.25" customHeight="1">
      <c r="E923" s="22"/>
    </row>
    <row r="924" ht="14.25" customHeight="1">
      <c r="E924" s="22"/>
    </row>
    <row r="925" ht="14.25" customHeight="1">
      <c r="E925" s="22"/>
    </row>
    <row r="926" ht="14.25" customHeight="1">
      <c r="E926" s="22"/>
    </row>
    <row r="927" ht="14.25" customHeight="1">
      <c r="E927" s="22"/>
    </row>
    <row r="928" ht="14.25" customHeight="1">
      <c r="E928" s="22"/>
    </row>
    <row r="929" ht="14.25" customHeight="1">
      <c r="E929" s="22"/>
    </row>
    <row r="930" ht="14.25" customHeight="1">
      <c r="E930" s="22"/>
    </row>
    <row r="931" ht="14.25" customHeight="1">
      <c r="E931" s="22"/>
    </row>
    <row r="932" ht="14.25" customHeight="1">
      <c r="E932" s="22"/>
    </row>
    <row r="933" ht="14.25" customHeight="1">
      <c r="E933" s="22"/>
    </row>
    <row r="934" ht="14.25" customHeight="1">
      <c r="E934" s="22"/>
    </row>
    <row r="935" ht="14.25" customHeight="1">
      <c r="E935" s="22"/>
    </row>
    <row r="936" ht="14.25" customHeight="1">
      <c r="E936" s="22"/>
    </row>
    <row r="937" ht="14.25" customHeight="1">
      <c r="E937" s="22"/>
    </row>
    <row r="938" ht="14.25" customHeight="1">
      <c r="E938" s="22"/>
    </row>
    <row r="939" ht="14.25" customHeight="1">
      <c r="E939" s="22"/>
    </row>
    <row r="940" ht="14.25" customHeight="1">
      <c r="E940" s="22"/>
    </row>
    <row r="941" ht="14.25" customHeight="1">
      <c r="E941" s="22"/>
    </row>
    <row r="942" ht="14.25" customHeight="1">
      <c r="E942" s="22"/>
    </row>
    <row r="943" ht="14.25" customHeight="1">
      <c r="E943" s="22"/>
    </row>
    <row r="944" ht="14.25" customHeight="1">
      <c r="E944" s="22"/>
    </row>
    <row r="945" ht="14.25" customHeight="1">
      <c r="E945" s="22"/>
    </row>
    <row r="946" ht="14.25" customHeight="1">
      <c r="E946" s="22"/>
    </row>
    <row r="947" ht="14.25" customHeight="1">
      <c r="E947" s="22"/>
    </row>
    <row r="948" ht="14.25" customHeight="1">
      <c r="E948" s="22"/>
    </row>
    <row r="949" ht="14.25" customHeight="1">
      <c r="E949" s="22"/>
    </row>
    <row r="950" ht="14.25" customHeight="1">
      <c r="E950" s="22"/>
    </row>
    <row r="951" ht="14.25" customHeight="1">
      <c r="E951" s="22"/>
    </row>
    <row r="952" ht="14.25" customHeight="1">
      <c r="E952" s="22"/>
    </row>
    <row r="953" ht="14.25" customHeight="1">
      <c r="E953" s="22"/>
    </row>
    <row r="954" ht="14.25" customHeight="1">
      <c r="E954" s="22"/>
    </row>
    <row r="955" ht="14.25" customHeight="1">
      <c r="E955" s="22"/>
    </row>
    <row r="956" ht="14.25" customHeight="1">
      <c r="E956" s="22"/>
    </row>
    <row r="957" ht="14.25" customHeight="1">
      <c r="E957" s="22"/>
    </row>
    <row r="958" ht="14.25" customHeight="1">
      <c r="E958" s="22"/>
    </row>
    <row r="959" ht="14.25" customHeight="1">
      <c r="E959" s="22"/>
    </row>
    <row r="960" ht="14.25" customHeight="1">
      <c r="E960" s="22"/>
    </row>
    <row r="961" ht="14.25" customHeight="1">
      <c r="E961" s="22"/>
    </row>
    <row r="962" ht="14.25" customHeight="1">
      <c r="E962" s="22"/>
    </row>
    <row r="963" ht="14.25" customHeight="1">
      <c r="E963" s="22"/>
    </row>
    <row r="964" ht="14.25" customHeight="1">
      <c r="E964" s="22"/>
    </row>
    <row r="965" ht="14.25" customHeight="1">
      <c r="E965" s="22"/>
    </row>
    <row r="966" ht="14.25" customHeight="1">
      <c r="E966" s="22"/>
    </row>
    <row r="967" ht="14.25" customHeight="1">
      <c r="E967" s="22"/>
    </row>
    <row r="968" ht="14.25" customHeight="1">
      <c r="E968" s="22"/>
    </row>
    <row r="969" ht="14.25" customHeight="1">
      <c r="E969" s="22"/>
    </row>
    <row r="970" ht="14.25" customHeight="1">
      <c r="E970" s="22"/>
    </row>
    <row r="971" ht="14.25" customHeight="1">
      <c r="E971" s="22"/>
    </row>
    <row r="972" ht="14.25" customHeight="1">
      <c r="E972" s="22"/>
    </row>
    <row r="973" ht="14.25" customHeight="1">
      <c r="E973" s="22"/>
    </row>
    <row r="974" ht="14.25" customHeight="1">
      <c r="E974" s="22"/>
    </row>
    <row r="975" ht="14.25" customHeight="1">
      <c r="E975" s="22"/>
    </row>
    <row r="976" ht="14.25" customHeight="1">
      <c r="E976" s="22"/>
    </row>
    <row r="977" ht="14.25" customHeight="1">
      <c r="E977" s="22"/>
    </row>
    <row r="978" ht="14.25" customHeight="1">
      <c r="E978" s="22"/>
    </row>
    <row r="979" ht="14.25" customHeight="1">
      <c r="E979" s="22"/>
    </row>
    <row r="980" ht="14.25" customHeight="1">
      <c r="E980" s="22"/>
    </row>
    <row r="981" ht="14.25" customHeight="1">
      <c r="E981" s="22"/>
    </row>
    <row r="982" ht="14.25" customHeight="1">
      <c r="E982" s="22"/>
    </row>
    <row r="983" ht="14.25" customHeight="1">
      <c r="E983" s="22"/>
    </row>
    <row r="984" ht="14.25" customHeight="1">
      <c r="E984" s="22"/>
    </row>
    <row r="985" ht="14.25" customHeight="1">
      <c r="E985" s="22"/>
    </row>
    <row r="986" ht="14.25" customHeight="1">
      <c r="E986" s="22"/>
    </row>
    <row r="987" ht="14.25" customHeight="1">
      <c r="E987" s="22"/>
    </row>
    <row r="988" ht="14.25" customHeight="1">
      <c r="E988" s="22"/>
    </row>
    <row r="989" ht="14.25" customHeight="1">
      <c r="E989" s="22"/>
    </row>
    <row r="990" ht="14.25" customHeight="1">
      <c r="E990" s="22"/>
    </row>
    <row r="991" ht="14.25" customHeight="1">
      <c r="E991" s="22"/>
    </row>
    <row r="992" ht="14.25" customHeight="1">
      <c r="E992" s="22"/>
    </row>
    <row r="993" ht="14.25" customHeight="1">
      <c r="E993" s="22"/>
    </row>
    <row r="994" ht="14.25" customHeight="1">
      <c r="E994" s="22"/>
    </row>
    <row r="995" ht="14.25" customHeight="1">
      <c r="E995" s="22"/>
    </row>
    <row r="996" ht="14.25" customHeight="1">
      <c r="E996" s="22"/>
    </row>
    <row r="997" ht="14.25" customHeight="1">
      <c r="E997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8" width="10.71"/>
    <col customWidth="1" min="19" max="19" width="3.43"/>
    <col customWidth="1" min="20" max="22" width="8.86"/>
    <col customWidth="1" min="23" max="23" width="18.0"/>
    <col customWidth="1" min="24" max="24" width="17.0"/>
    <col customWidth="1" min="25" max="25" width="17.71"/>
    <col customWidth="1" min="26" max="38" width="8.86"/>
  </cols>
  <sheetData>
    <row r="1" ht="14.25" customHeight="1">
      <c r="A1" s="37">
        <v>44825.0</v>
      </c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9"/>
      <c r="N1" s="38"/>
      <c r="O1" s="38"/>
      <c r="P1" s="38"/>
      <c r="Q1" s="38"/>
      <c r="R1" s="38"/>
      <c r="V1" s="6" t="s">
        <v>60</v>
      </c>
      <c r="W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42"/>
      <c r="S2" s="42"/>
      <c r="T2" s="42"/>
      <c r="U2" s="42"/>
      <c r="W2" s="21" t="s">
        <v>30</v>
      </c>
      <c r="X2" s="21" t="s">
        <v>39</v>
      </c>
      <c r="Y2" s="21" t="s">
        <v>40</v>
      </c>
      <c r="Z2" s="21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ht="14.25" customHeight="1">
      <c r="B3" s="44">
        <v>1.58948</v>
      </c>
      <c r="C3" s="44">
        <v>0.62527</v>
      </c>
      <c r="D3" s="44">
        <v>1.17393</v>
      </c>
      <c r="E3" s="44">
        <v>1.66654</v>
      </c>
      <c r="F3" s="45"/>
      <c r="G3" s="46"/>
      <c r="H3" s="44">
        <v>0.85017</v>
      </c>
      <c r="I3" s="44">
        <v>1.59279</v>
      </c>
      <c r="J3" s="44">
        <v>1.69421</v>
      </c>
      <c r="K3" s="44">
        <v>1.71865</v>
      </c>
      <c r="L3" s="45"/>
      <c r="M3" s="46"/>
      <c r="N3" s="44">
        <v>1.41199</v>
      </c>
      <c r="O3" s="44">
        <v>1.68517</v>
      </c>
      <c r="P3" s="44">
        <v>1.86092</v>
      </c>
      <c r="Q3" s="44">
        <v>1.90699</v>
      </c>
      <c r="R3" s="44"/>
      <c r="V3" s="6" t="s">
        <v>31</v>
      </c>
      <c r="W3" s="6">
        <f>AVERAGE(B$3:B$150)</f>
        <v>1.6314152</v>
      </c>
      <c r="X3" s="6">
        <f>AVERAGE(H$3:H$100)</f>
        <v>1.383318966</v>
      </c>
      <c r="Y3" s="6">
        <f>AVERAGE(N3:N150)</f>
        <v>1.556169811</v>
      </c>
      <c r="AA3" s="47"/>
    </row>
    <row r="4" ht="14.25" customHeight="1">
      <c r="B4" s="44">
        <v>1.99421</v>
      </c>
      <c r="C4" s="44">
        <v>1.72092</v>
      </c>
      <c r="D4" s="44">
        <v>1.53779</v>
      </c>
      <c r="E4" s="44">
        <v>2.02965</v>
      </c>
      <c r="F4" s="45"/>
      <c r="G4" s="46"/>
      <c r="H4" s="44">
        <v>1.21567</v>
      </c>
      <c r="I4" s="44">
        <v>1.53761</v>
      </c>
      <c r="J4" s="44">
        <v>1.75995</v>
      </c>
      <c r="K4" s="44">
        <v>1.28631</v>
      </c>
      <c r="L4" s="45"/>
      <c r="M4" s="46"/>
      <c r="N4" s="44">
        <v>1.59623</v>
      </c>
      <c r="O4" s="44">
        <v>1.62183</v>
      </c>
      <c r="P4" s="44">
        <v>1.54858</v>
      </c>
      <c r="Q4" s="44">
        <v>1.91787</v>
      </c>
      <c r="R4" s="44"/>
      <c r="V4" s="6" t="s">
        <v>32</v>
      </c>
      <c r="W4" s="6">
        <f>AVERAGE(C$3:C$150)</f>
        <v>1.590840426</v>
      </c>
      <c r="X4" s="6">
        <f>AVERAGE(I$3:I$100)</f>
        <v>1.506024146</v>
      </c>
      <c r="Y4" s="6">
        <f>AVERAGE(O3:O150)</f>
        <v>1.597797073</v>
      </c>
      <c r="AA4" s="47"/>
    </row>
    <row r="5" ht="14.25" customHeight="1">
      <c r="B5" s="44">
        <v>2.14087</v>
      </c>
      <c r="C5" s="44">
        <v>1.30758</v>
      </c>
      <c r="D5" s="44">
        <v>1.33048</v>
      </c>
      <c r="E5" s="44">
        <v>1.84265</v>
      </c>
      <c r="F5" s="45"/>
      <c r="G5" s="46"/>
      <c r="H5" s="44">
        <v>1.41756</v>
      </c>
      <c r="I5" s="44">
        <v>1.51077</v>
      </c>
      <c r="J5" s="44">
        <v>1.49643</v>
      </c>
      <c r="K5" s="44">
        <v>1.17076</v>
      </c>
      <c r="L5" s="45"/>
      <c r="M5" s="46"/>
      <c r="N5" s="44">
        <v>1.27183</v>
      </c>
      <c r="O5" s="44">
        <v>1.7891</v>
      </c>
      <c r="P5" s="44">
        <v>0.97957</v>
      </c>
      <c r="Q5" s="44">
        <v>1.449</v>
      </c>
      <c r="R5" s="44"/>
      <c r="V5" s="6" t="s">
        <v>33</v>
      </c>
      <c r="W5" s="6">
        <f>AVERAGE(D$3:D$150)</f>
        <v>1.428072791</v>
      </c>
      <c r="X5" s="6">
        <f>AVERAGE(J$3:J$100)</f>
        <v>1.520854643</v>
      </c>
      <c r="Y5" s="6">
        <f>AVERAGE(P3:P150)</f>
        <v>1.566955821</v>
      </c>
      <c r="AA5" s="47"/>
    </row>
    <row r="6" ht="14.25" customHeight="1">
      <c r="B6" s="44">
        <v>1.14527</v>
      </c>
      <c r="C6" s="44">
        <v>1.23</v>
      </c>
      <c r="D6" s="44">
        <v>1.1245</v>
      </c>
      <c r="E6" s="44">
        <v>1.68274</v>
      </c>
      <c r="F6" s="45"/>
      <c r="G6" s="46"/>
      <c r="H6" s="44">
        <v>1.36616</v>
      </c>
      <c r="I6" s="44">
        <v>1.35347</v>
      </c>
      <c r="J6" s="44">
        <v>1.59464</v>
      </c>
      <c r="K6" s="44">
        <v>1.66126</v>
      </c>
      <c r="L6" s="45"/>
      <c r="M6" s="46"/>
      <c r="N6" s="44">
        <v>1.7335</v>
      </c>
      <c r="O6" s="44">
        <v>1.45903</v>
      </c>
      <c r="P6" s="44">
        <v>1.48865</v>
      </c>
      <c r="Q6" s="44">
        <v>2.10227</v>
      </c>
      <c r="R6" s="44"/>
      <c r="V6" s="6" t="s">
        <v>34</v>
      </c>
      <c r="W6" s="6">
        <f>AVERAGE(E$3:E$150)</f>
        <v>1.449575385</v>
      </c>
      <c r="X6" s="6">
        <f>AVERAGE(K$3:K$100)</f>
        <v>1.563789508</v>
      </c>
      <c r="Y6" s="6">
        <f>AVERAGE(Q3:Q150)</f>
        <v>1.571031765</v>
      </c>
    </row>
    <row r="7" ht="14.25" customHeight="1">
      <c r="B7" s="44">
        <v>1.65594</v>
      </c>
      <c r="C7" s="44">
        <v>1.33048</v>
      </c>
      <c r="D7" s="44">
        <v>1.29857</v>
      </c>
      <c r="E7" s="44">
        <v>1.51806</v>
      </c>
      <c r="F7" s="45"/>
      <c r="G7" s="46"/>
      <c r="H7" s="44">
        <v>1.3721</v>
      </c>
      <c r="I7" s="44">
        <v>1.53362</v>
      </c>
      <c r="J7" s="44">
        <v>1.84856</v>
      </c>
      <c r="K7" s="44">
        <v>0.98847</v>
      </c>
      <c r="L7" s="45"/>
      <c r="M7" s="46"/>
      <c r="N7" s="44">
        <v>1.99288</v>
      </c>
      <c r="O7" s="44">
        <v>1.66278</v>
      </c>
      <c r="P7" s="44">
        <v>1.85055</v>
      </c>
      <c r="Q7" s="44">
        <v>1.44263</v>
      </c>
      <c r="R7" s="44"/>
      <c r="V7" s="6" t="s">
        <v>35</v>
      </c>
    </row>
    <row r="8" ht="14.25" customHeight="1">
      <c r="B8" s="44">
        <v>1.68848</v>
      </c>
      <c r="C8" s="44">
        <v>1.536</v>
      </c>
      <c r="D8" s="44">
        <v>1.62866</v>
      </c>
      <c r="E8" s="44">
        <v>1.54359</v>
      </c>
      <c r="F8" s="45"/>
      <c r="G8" s="46"/>
      <c r="H8" s="44">
        <v>1.53548</v>
      </c>
      <c r="I8" s="44">
        <v>1.72998</v>
      </c>
      <c r="J8" s="44">
        <v>1.32104</v>
      </c>
      <c r="K8" s="44">
        <v>1.80856</v>
      </c>
      <c r="L8" s="45"/>
      <c r="M8" s="46"/>
      <c r="N8" s="44">
        <v>0.91461</v>
      </c>
      <c r="O8" s="44">
        <v>1.5441</v>
      </c>
      <c r="P8" s="44">
        <v>1.57896</v>
      </c>
      <c r="Q8" s="44">
        <v>1.7414</v>
      </c>
      <c r="R8" s="44"/>
      <c r="V8" s="48" t="s">
        <v>66</v>
      </c>
      <c r="W8" s="48">
        <f t="shared" ref="W8:Y8" si="1">AVERAGE(W3:W7)</f>
        <v>1.52497595</v>
      </c>
      <c r="X8" s="48">
        <f t="shared" si="1"/>
        <v>1.493496816</v>
      </c>
      <c r="Y8" s="48">
        <f t="shared" si="1"/>
        <v>1.572988618</v>
      </c>
    </row>
    <row r="9" ht="14.25" customHeight="1">
      <c r="B9" s="44">
        <v>1.74972</v>
      </c>
      <c r="C9" s="44">
        <v>1.39006</v>
      </c>
      <c r="D9" s="44">
        <v>1.54821</v>
      </c>
      <c r="E9" s="44">
        <v>1.1436</v>
      </c>
      <c r="F9" s="45"/>
      <c r="G9" s="46"/>
      <c r="H9" s="44">
        <v>1.50836</v>
      </c>
      <c r="I9" s="44">
        <v>1.37396</v>
      </c>
      <c r="J9" s="44">
        <v>1.89575</v>
      </c>
      <c r="K9" s="44">
        <v>1.6903</v>
      </c>
      <c r="L9" s="45"/>
      <c r="M9" s="46"/>
      <c r="N9" s="44">
        <v>1.63107</v>
      </c>
      <c r="O9" s="44">
        <v>1.70174</v>
      </c>
      <c r="P9" s="44">
        <v>1.57102</v>
      </c>
      <c r="Q9" s="44">
        <v>1.44288</v>
      </c>
      <c r="R9" s="44"/>
      <c r="V9" s="48" t="s">
        <v>67</v>
      </c>
      <c r="W9" s="48">
        <f t="shared" ref="W9:Y9" si="2">STDEV(W3:W7)/SQRT(4)</f>
        <v>0.05061530617</v>
      </c>
      <c r="X9" s="48">
        <f t="shared" si="2"/>
        <v>0.0387143449</v>
      </c>
      <c r="Y9" s="48">
        <f t="shared" si="2"/>
        <v>0.008843809614</v>
      </c>
      <c r="Z9" s="47"/>
    </row>
    <row r="10" ht="14.25" customHeight="1">
      <c r="B10" s="44">
        <v>2.1541</v>
      </c>
      <c r="C10" s="44">
        <v>1.80326</v>
      </c>
      <c r="D10" s="44">
        <v>1.64595</v>
      </c>
      <c r="E10" s="44">
        <v>1.3044</v>
      </c>
      <c r="F10" s="45"/>
      <c r="G10" s="46"/>
      <c r="H10" s="44">
        <v>1.75815</v>
      </c>
      <c r="I10" s="44">
        <v>1.47275</v>
      </c>
      <c r="J10" s="44">
        <v>1.31031</v>
      </c>
      <c r="K10" s="44">
        <v>1.62579</v>
      </c>
      <c r="L10" s="45"/>
      <c r="M10" s="46"/>
      <c r="N10" s="44">
        <v>1.21018</v>
      </c>
      <c r="O10" s="44">
        <v>1.6483</v>
      </c>
      <c r="P10" s="44">
        <v>1.65439</v>
      </c>
      <c r="Q10" s="44">
        <v>1.88275</v>
      </c>
      <c r="R10" s="44"/>
      <c r="Z10" s="47"/>
    </row>
    <row r="11" ht="14.25" customHeight="1">
      <c r="B11" s="44">
        <v>1.5886</v>
      </c>
      <c r="C11" s="44">
        <v>1.57257</v>
      </c>
      <c r="D11" s="44">
        <v>1.57705</v>
      </c>
      <c r="E11" s="44">
        <v>1.61539</v>
      </c>
      <c r="F11" s="45"/>
      <c r="G11" s="46"/>
      <c r="H11" s="44">
        <v>1.36895</v>
      </c>
      <c r="I11" s="44">
        <v>1.49456</v>
      </c>
      <c r="J11" s="44">
        <v>1.63226</v>
      </c>
      <c r="K11" s="44">
        <v>1.2485</v>
      </c>
      <c r="L11" s="45"/>
      <c r="M11" s="46"/>
      <c r="N11" s="44">
        <v>1.53763</v>
      </c>
      <c r="O11" s="44">
        <v>1.61861</v>
      </c>
      <c r="P11" s="44">
        <v>1.74525</v>
      </c>
      <c r="Q11" s="44">
        <v>2.0281</v>
      </c>
      <c r="R11" s="44"/>
      <c r="V11" s="6" t="s">
        <v>68</v>
      </c>
      <c r="W11" s="6">
        <f>MIN(B3:F325)</f>
        <v>0.62527</v>
      </c>
      <c r="X11" s="6">
        <f>MIN(H3:L325)</f>
        <v>0.85017</v>
      </c>
      <c r="Y11" s="6">
        <f>MIN(N3:R325)</f>
        <v>0.63159</v>
      </c>
    </row>
    <row r="12" ht="14.25" customHeight="1">
      <c r="B12" s="44">
        <v>1.56144</v>
      </c>
      <c r="C12" s="44">
        <v>1.7789</v>
      </c>
      <c r="D12" s="44">
        <v>1.41381</v>
      </c>
      <c r="E12" s="44">
        <v>1.98416</v>
      </c>
      <c r="F12" s="45"/>
      <c r="G12" s="46"/>
      <c r="H12" s="44">
        <v>1.28353</v>
      </c>
      <c r="I12" s="44">
        <v>1.69221</v>
      </c>
      <c r="J12" s="44">
        <v>1.70229</v>
      </c>
      <c r="K12" s="44">
        <v>1.63108</v>
      </c>
      <c r="L12" s="45"/>
      <c r="M12" s="46"/>
      <c r="N12" s="44">
        <v>1.6505</v>
      </c>
      <c r="O12" s="44">
        <v>1.69062</v>
      </c>
      <c r="P12" s="44">
        <v>1.47225</v>
      </c>
      <c r="Q12" s="44">
        <v>1.21955</v>
      </c>
      <c r="R12" s="44"/>
      <c r="V12" s="6" t="s">
        <v>69</v>
      </c>
      <c r="W12" s="6">
        <f>MAX(B4:F326)</f>
        <v>2.23146</v>
      </c>
      <c r="X12" s="6">
        <f>MAX(H3:L325)</f>
        <v>1.95569</v>
      </c>
      <c r="Y12" s="6">
        <f>MAX(N3:R325)</f>
        <v>2.2066</v>
      </c>
    </row>
    <row r="13" ht="14.25" customHeight="1">
      <c r="B13" s="44">
        <v>1.8515</v>
      </c>
      <c r="C13" s="44">
        <v>1.71265</v>
      </c>
      <c r="D13" s="44">
        <v>1.25076</v>
      </c>
      <c r="E13" s="44">
        <v>1.34879</v>
      </c>
      <c r="F13" s="45"/>
      <c r="G13" s="46"/>
      <c r="H13" s="44">
        <v>1.5942</v>
      </c>
      <c r="I13" s="44">
        <v>1.74992</v>
      </c>
      <c r="J13" s="44">
        <v>1.49893</v>
      </c>
      <c r="K13" s="44">
        <v>1.74567</v>
      </c>
      <c r="L13" s="45"/>
      <c r="M13" s="46"/>
      <c r="N13" s="44">
        <v>1.65244</v>
      </c>
      <c r="O13" s="44">
        <v>1.06658</v>
      </c>
      <c r="P13" s="44">
        <v>1.56237</v>
      </c>
      <c r="Q13" s="44">
        <v>1.28364</v>
      </c>
      <c r="R13" s="44"/>
    </row>
    <row r="14" ht="14.25" customHeight="1">
      <c r="B14" s="44">
        <v>1.69522</v>
      </c>
      <c r="C14" s="44">
        <v>2.08813</v>
      </c>
      <c r="D14" s="44">
        <v>2.02457</v>
      </c>
      <c r="E14" s="44">
        <v>1.93791</v>
      </c>
      <c r="F14" s="45"/>
      <c r="G14" s="46"/>
      <c r="H14" s="44">
        <v>1.1265</v>
      </c>
      <c r="I14" s="44">
        <v>1.45892</v>
      </c>
      <c r="J14" s="44">
        <v>1.81191</v>
      </c>
      <c r="K14" s="44">
        <v>1.46855</v>
      </c>
      <c r="L14" s="45"/>
      <c r="M14" s="46"/>
      <c r="N14" s="44">
        <v>2.03998</v>
      </c>
      <c r="O14" s="44">
        <v>1.29209</v>
      </c>
      <c r="P14" s="44">
        <v>1.82782</v>
      </c>
      <c r="Q14" s="44">
        <v>1.18486</v>
      </c>
      <c r="R14" s="44"/>
      <c r="V14" s="1" t="s">
        <v>70</v>
      </c>
      <c r="W14" s="6">
        <f>COUNTIF(B3:F146, "&gt; 500")</f>
        <v>0</v>
      </c>
      <c r="X14" s="6">
        <f>COUNTIF(H3:L146, "&gt; 500")</f>
        <v>0</v>
      </c>
      <c r="Y14" s="6">
        <f>COUNTIF(N3:R146, "&gt; 500")</f>
        <v>0</v>
      </c>
    </row>
    <row r="15" ht="14.25" customHeight="1">
      <c r="B15" s="44">
        <v>1.4627</v>
      </c>
      <c r="C15" s="44">
        <v>1.8615</v>
      </c>
      <c r="D15" s="44">
        <v>1.82467</v>
      </c>
      <c r="E15" s="44">
        <v>0.67908</v>
      </c>
      <c r="F15" s="45"/>
      <c r="G15" s="46"/>
      <c r="H15" s="44">
        <v>1.00634</v>
      </c>
      <c r="I15" s="44">
        <v>1.5186</v>
      </c>
      <c r="J15" s="44">
        <v>1.64336</v>
      </c>
      <c r="K15" s="44">
        <v>1.81978</v>
      </c>
      <c r="L15" s="45"/>
      <c r="M15" s="46"/>
      <c r="N15" s="44">
        <v>1.23489</v>
      </c>
      <c r="O15" s="44">
        <v>1.48454</v>
      </c>
      <c r="P15" s="44">
        <v>1.37627</v>
      </c>
      <c r="Q15" s="44">
        <v>1.69834</v>
      </c>
      <c r="R15" s="44"/>
      <c r="V15" s="1" t="s">
        <v>71</v>
      </c>
      <c r="W15" s="49">
        <f t="shared" ref="W15:Y15" si="3">W14/SUM(W19:W23)</f>
        <v>0</v>
      </c>
      <c r="X15" s="49">
        <f t="shared" si="3"/>
        <v>0</v>
      </c>
      <c r="Y15" s="49">
        <f t="shared" si="3"/>
        <v>0</v>
      </c>
    </row>
    <row r="16" ht="14.25" customHeight="1">
      <c r="B16" s="44">
        <v>1.35127</v>
      </c>
      <c r="C16" s="44">
        <v>1.2451</v>
      </c>
      <c r="D16" s="44">
        <v>1.35622</v>
      </c>
      <c r="E16" s="44">
        <v>1.43109</v>
      </c>
      <c r="F16" s="45"/>
      <c r="G16" s="46"/>
      <c r="H16" s="44">
        <v>1.7459</v>
      </c>
      <c r="I16" s="44">
        <v>1.29869</v>
      </c>
      <c r="J16" s="44">
        <v>1.47053</v>
      </c>
      <c r="K16" s="44">
        <v>1.93574</v>
      </c>
      <c r="L16" s="45"/>
      <c r="M16" s="46"/>
      <c r="N16" s="44">
        <v>2.02949</v>
      </c>
      <c r="O16" s="44">
        <v>1.60405</v>
      </c>
      <c r="P16" s="44">
        <v>1.75043</v>
      </c>
      <c r="Q16" s="44">
        <v>0.92309</v>
      </c>
      <c r="R16" s="44"/>
    </row>
    <row r="17" ht="14.25" customHeight="1">
      <c r="B17" s="44">
        <v>1.15607</v>
      </c>
      <c r="C17" s="44">
        <v>1.45624</v>
      </c>
      <c r="D17" s="44">
        <v>1.6533</v>
      </c>
      <c r="E17" s="44">
        <v>1.59012</v>
      </c>
      <c r="F17" s="45"/>
      <c r="G17" s="46"/>
      <c r="H17" s="44">
        <v>1.40505</v>
      </c>
      <c r="I17" s="44">
        <v>1.68531</v>
      </c>
      <c r="J17" s="44">
        <v>1.70776</v>
      </c>
      <c r="K17" s="44">
        <v>1.60763</v>
      </c>
      <c r="L17" s="45"/>
      <c r="M17" s="46"/>
      <c r="N17" s="44">
        <v>1.203</v>
      </c>
      <c r="O17" s="44">
        <v>1.43734</v>
      </c>
      <c r="P17" s="44">
        <v>1.25374</v>
      </c>
      <c r="Q17" s="44">
        <v>1.89684</v>
      </c>
      <c r="R17" s="44"/>
      <c r="U17" s="50"/>
      <c r="V17" s="6" t="s">
        <v>72</v>
      </c>
      <c r="Z17" s="48"/>
    </row>
    <row r="18" ht="14.25" customHeight="1">
      <c r="B18" s="44">
        <v>1.84458</v>
      </c>
      <c r="C18" s="44">
        <v>1.70926</v>
      </c>
      <c r="D18" s="44">
        <v>1.78246</v>
      </c>
      <c r="E18" s="44">
        <v>0.85967</v>
      </c>
      <c r="F18" s="45"/>
      <c r="G18" s="46"/>
      <c r="H18" s="44">
        <v>1.19193</v>
      </c>
      <c r="I18" s="44">
        <v>1.63948</v>
      </c>
      <c r="J18" s="44">
        <v>1.46001</v>
      </c>
      <c r="K18" s="44">
        <v>1.73332</v>
      </c>
      <c r="L18" s="45"/>
      <c r="M18" s="46"/>
      <c r="N18" s="44">
        <v>1.53608</v>
      </c>
      <c r="O18" s="44">
        <v>1.5186</v>
      </c>
      <c r="P18" s="44">
        <v>1.41713</v>
      </c>
      <c r="Q18" s="44">
        <v>2.00459</v>
      </c>
      <c r="R18" s="44"/>
      <c r="W18" s="21" t="s">
        <v>30</v>
      </c>
      <c r="X18" s="21" t="s">
        <v>39</v>
      </c>
      <c r="Y18" s="21" t="s">
        <v>40</v>
      </c>
      <c r="Z18" s="48"/>
    </row>
    <row r="19" ht="14.25" customHeight="1">
      <c r="B19" s="44">
        <v>1.57257</v>
      </c>
      <c r="C19" s="44">
        <v>1.26647</v>
      </c>
      <c r="D19" s="44">
        <v>1.87124</v>
      </c>
      <c r="E19" s="44">
        <v>1.62332</v>
      </c>
      <c r="F19" s="45"/>
      <c r="G19" s="46"/>
      <c r="H19" s="44">
        <v>1.22987</v>
      </c>
      <c r="I19" s="44">
        <v>1.45364</v>
      </c>
      <c r="J19" s="44">
        <v>1.45988</v>
      </c>
      <c r="K19" s="44">
        <v>1.68166</v>
      </c>
      <c r="L19" s="45"/>
      <c r="M19" s="46"/>
      <c r="N19" s="44">
        <v>1.15388</v>
      </c>
      <c r="O19" s="44">
        <v>1.48866</v>
      </c>
      <c r="P19" s="44">
        <v>1.80842</v>
      </c>
      <c r="Q19" s="44">
        <v>1.17572</v>
      </c>
      <c r="R19" s="44"/>
      <c r="V19" s="6" t="s">
        <v>31</v>
      </c>
      <c r="W19" s="6">
        <f>COUNT(B3:B134)</f>
        <v>25</v>
      </c>
      <c r="X19" s="6">
        <f>COUNT(H3:H134)</f>
        <v>58</v>
      </c>
      <c r="Y19" s="6">
        <f>COUNT(N3:N42)</f>
        <v>40</v>
      </c>
    </row>
    <row r="20" ht="14.25" customHeight="1">
      <c r="B20" s="44">
        <v>1.89926</v>
      </c>
      <c r="C20" s="44">
        <v>2.21581</v>
      </c>
      <c r="D20" s="44">
        <v>1.92789</v>
      </c>
      <c r="E20" s="44">
        <v>1.30014</v>
      </c>
      <c r="F20" s="45"/>
      <c r="G20" s="46"/>
      <c r="H20" s="44">
        <v>1.27942</v>
      </c>
      <c r="I20" s="44">
        <v>1.73434</v>
      </c>
      <c r="J20" s="44">
        <v>1.56883</v>
      </c>
      <c r="K20" s="44">
        <v>1.79116</v>
      </c>
      <c r="L20" s="45"/>
      <c r="M20" s="46"/>
      <c r="N20" s="44">
        <v>1.54796</v>
      </c>
      <c r="O20" s="44">
        <v>1.38512</v>
      </c>
      <c r="P20" s="44">
        <v>1.16735</v>
      </c>
      <c r="Q20" s="44">
        <v>1.76578</v>
      </c>
      <c r="R20" s="44"/>
      <c r="V20" s="6" t="s">
        <v>32</v>
      </c>
      <c r="W20" s="6">
        <f>COUNT(C3:C134)</f>
        <v>47</v>
      </c>
      <c r="X20" s="6">
        <f>COUNT(I3:I134)</f>
        <v>41</v>
      </c>
      <c r="Y20" s="6">
        <f>COUNT(O3:O98)</f>
        <v>41</v>
      </c>
    </row>
    <row r="21" ht="14.25" customHeight="1">
      <c r="B21" s="44">
        <v>2.09625</v>
      </c>
      <c r="C21" s="44">
        <v>2.23146</v>
      </c>
      <c r="D21" s="44">
        <v>2.00511</v>
      </c>
      <c r="E21" s="44">
        <v>1.66654</v>
      </c>
      <c r="F21" s="45"/>
      <c r="G21" s="46"/>
      <c r="H21" s="44">
        <v>1.64028</v>
      </c>
      <c r="I21" s="44">
        <v>1.83487</v>
      </c>
      <c r="J21" s="44">
        <v>1.47535</v>
      </c>
      <c r="K21" s="44">
        <v>1.40823</v>
      </c>
      <c r="L21" s="45"/>
      <c r="M21" s="46"/>
      <c r="N21" s="44">
        <v>0.9679</v>
      </c>
      <c r="O21" s="44">
        <v>1.4432</v>
      </c>
      <c r="P21" s="44">
        <v>1.6016</v>
      </c>
      <c r="Q21" s="44">
        <v>1.55213</v>
      </c>
      <c r="R21" s="44"/>
      <c r="V21" s="6" t="s">
        <v>33</v>
      </c>
      <c r="W21" s="6">
        <f>COUNT(D3:D134)</f>
        <v>43</v>
      </c>
      <c r="X21" s="6">
        <f>COUNT(J3:J134)</f>
        <v>56</v>
      </c>
      <c r="Y21" s="6">
        <f>COUNT(P3:P241)</f>
        <v>67</v>
      </c>
    </row>
    <row r="22" ht="14.25" customHeight="1">
      <c r="B22" s="44">
        <v>1.60475</v>
      </c>
      <c r="C22" s="44">
        <v>1.52893</v>
      </c>
      <c r="D22" s="44">
        <v>1.68767</v>
      </c>
      <c r="E22" s="44">
        <v>1.55125</v>
      </c>
      <c r="F22" s="45"/>
      <c r="G22" s="46"/>
      <c r="H22" s="44">
        <v>1.33223</v>
      </c>
      <c r="I22" s="44">
        <v>1.42434</v>
      </c>
      <c r="J22" s="44">
        <v>1.10201</v>
      </c>
      <c r="K22" s="44">
        <v>1.95569</v>
      </c>
      <c r="L22" s="45"/>
      <c r="M22" s="46"/>
      <c r="N22" s="44">
        <v>1.19771</v>
      </c>
      <c r="O22" s="44">
        <v>1.93865</v>
      </c>
      <c r="P22" s="44">
        <v>1.59262</v>
      </c>
      <c r="Q22" s="44">
        <v>1.34354</v>
      </c>
      <c r="R22" s="44"/>
      <c r="V22" s="6" t="s">
        <v>34</v>
      </c>
      <c r="W22" s="6">
        <f>COUNT(E3:E134)</f>
        <v>52</v>
      </c>
      <c r="X22" s="6">
        <f>COUNT(K3:K134)</f>
        <v>61</v>
      </c>
      <c r="Y22" s="6">
        <f>COUNT(Q3:Q241)</f>
        <v>51</v>
      </c>
      <c r="Z22" s="47"/>
    </row>
    <row r="23" ht="14.25" customHeight="1">
      <c r="B23" s="44">
        <v>1.1678</v>
      </c>
      <c r="C23" s="44">
        <v>1.24707</v>
      </c>
      <c r="D23" s="44">
        <v>1.66688</v>
      </c>
      <c r="E23" s="44">
        <v>1.31128</v>
      </c>
      <c r="F23" s="45"/>
      <c r="G23" s="46"/>
      <c r="H23" s="44">
        <v>0.95937</v>
      </c>
      <c r="I23" s="44">
        <v>1.12982</v>
      </c>
      <c r="J23" s="44">
        <v>1.65524</v>
      </c>
      <c r="K23" s="44">
        <v>1.65296</v>
      </c>
      <c r="L23" s="45"/>
      <c r="M23" s="46"/>
      <c r="N23" s="44">
        <v>1.86664</v>
      </c>
      <c r="O23" s="44">
        <v>0.63159</v>
      </c>
      <c r="P23" s="44">
        <v>1.76819</v>
      </c>
      <c r="Q23" s="44">
        <v>1.17342</v>
      </c>
      <c r="R23" s="44"/>
      <c r="V23" s="6" t="s">
        <v>35</v>
      </c>
      <c r="W23" s="6">
        <f>COUNT(F3:F134)</f>
        <v>0</v>
      </c>
      <c r="X23" s="6">
        <f>COUNT(L3:L134)</f>
        <v>0</v>
      </c>
      <c r="Y23" s="6">
        <f>COUNT(R3:R275)</f>
        <v>0</v>
      </c>
      <c r="Z23" s="47"/>
    </row>
    <row r="24" ht="14.25" customHeight="1">
      <c r="B24" s="44">
        <v>1.49546</v>
      </c>
      <c r="C24" s="44">
        <v>1.89058</v>
      </c>
      <c r="D24" s="44">
        <v>1.00287</v>
      </c>
      <c r="E24" s="44">
        <v>1.64086</v>
      </c>
      <c r="F24" s="45"/>
      <c r="G24" s="46"/>
      <c r="H24" s="44">
        <v>1.55498</v>
      </c>
      <c r="I24" s="44">
        <v>1.31261</v>
      </c>
      <c r="J24" s="44">
        <v>1.5933</v>
      </c>
      <c r="K24" s="44">
        <v>1.77633</v>
      </c>
      <c r="L24" s="45"/>
      <c r="M24" s="46"/>
      <c r="N24" s="44">
        <v>1.65095</v>
      </c>
      <c r="O24" s="44">
        <v>1.59515</v>
      </c>
      <c r="P24" s="44">
        <v>1.27079</v>
      </c>
      <c r="Q24" s="44">
        <v>1.39879</v>
      </c>
      <c r="R24" s="44"/>
      <c r="U24" s="6" t="s">
        <v>73</v>
      </c>
    </row>
    <row r="25" ht="14.25" customHeight="1">
      <c r="B25" s="44">
        <v>1.14504</v>
      </c>
      <c r="C25" s="44">
        <v>2.08151</v>
      </c>
      <c r="D25" s="44">
        <v>0.95763</v>
      </c>
      <c r="E25" s="44">
        <v>1.81403</v>
      </c>
      <c r="F25" s="45"/>
      <c r="G25" s="46"/>
      <c r="H25" s="44">
        <v>1.17135</v>
      </c>
      <c r="I25" s="44">
        <v>1.86915</v>
      </c>
      <c r="J25" s="44">
        <v>1.46222</v>
      </c>
      <c r="K25" s="44">
        <v>1.62071</v>
      </c>
      <c r="L25" s="45"/>
      <c r="M25" s="46"/>
      <c r="N25" s="44">
        <v>1.73415</v>
      </c>
      <c r="O25" s="44">
        <v>1.3602</v>
      </c>
      <c r="P25" s="44">
        <v>1.73344</v>
      </c>
      <c r="Q25" s="44">
        <v>1.55007</v>
      </c>
      <c r="R25" s="44"/>
    </row>
    <row r="26" ht="14.25" customHeight="1">
      <c r="B26" s="44">
        <v>1.25142</v>
      </c>
      <c r="C26" s="44">
        <v>1.44499</v>
      </c>
      <c r="D26" s="44">
        <v>1.19515</v>
      </c>
      <c r="E26" s="44">
        <v>1.76834</v>
      </c>
      <c r="F26" s="45"/>
      <c r="G26" s="46"/>
      <c r="H26" s="44">
        <v>1.21726</v>
      </c>
      <c r="I26" s="44">
        <v>1.56283</v>
      </c>
      <c r="J26" s="44">
        <v>1.7434</v>
      </c>
      <c r="K26" s="44">
        <v>1.6295</v>
      </c>
      <c r="L26" s="45"/>
      <c r="M26" s="46"/>
      <c r="N26" s="44">
        <v>1.98935</v>
      </c>
      <c r="O26" s="44">
        <v>1.7164</v>
      </c>
      <c r="P26" s="44">
        <v>1.11559</v>
      </c>
      <c r="Q26" s="44">
        <v>1.94623</v>
      </c>
      <c r="R26" s="44"/>
      <c r="W26" s="21" t="s">
        <v>30</v>
      </c>
      <c r="X26" s="21" t="s">
        <v>39</v>
      </c>
      <c r="Y26" s="21" t="s">
        <v>40</v>
      </c>
    </row>
    <row r="27" ht="14.25" customHeight="1">
      <c r="B27" s="44">
        <v>1.92338</v>
      </c>
      <c r="C27" s="44">
        <v>1.70364</v>
      </c>
      <c r="D27" s="44">
        <v>1.23834</v>
      </c>
      <c r="E27" s="44">
        <v>1.61874</v>
      </c>
      <c r="F27" s="45"/>
      <c r="G27" s="46"/>
      <c r="H27" s="44">
        <v>1.14055</v>
      </c>
      <c r="I27" s="44">
        <v>1.07119</v>
      </c>
      <c r="J27" s="44">
        <v>1.77522</v>
      </c>
      <c r="K27" s="44">
        <v>1.79477</v>
      </c>
      <c r="L27" s="45"/>
      <c r="M27" s="46"/>
      <c r="N27" s="44">
        <v>2.17891</v>
      </c>
      <c r="O27" s="44">
        <v>1.82782</v>
      </c>
      <c r="P27" s="44">
        <v>1.56631</v>
      </c>
      <c r="Q27" s="44">
        <v>1.60258</v>
      </c>
      <c r="R27" s="44"/>
      <c r="V27" s="6" t="s">
        <v>31</v>
      </c>
      <c r="W27" s="6">
        <f>STDEV(B$3:B$52)</f>
        <v>0.3128830495</v>
      </c>
      <c r="Y27" s="6">
        <f>STDEV(N3:N292)</f>
        <v>0.3492116996</v>
      </c>
    </row>
    <row r="28" ht="14.25" customHeight="1">
      <c r="B28" s="45"/>
      <c r="C28" s="44">
        <v>1.64647</v>
      </c>
      <c r="D28" s="44">
        <v>1.40595</v>
      </c>
      <c r="E28" s="44">
        <v>1.31803</v>
      </c>
      <c r="F28" s="45"/>
      <c r="G28" s="46"/>
      <c r="H28" s="44">
        <v>1.40862</v>
      </c>
      <c r="I28" s="44">
        <v>1.50248</v>
      </c>
      <c r="J28" s="44">
        <v>1.72016</v>
      </c>
      <c r="K28" s="44">
        <v>1.67504</v>
      </c>
      <c r="L28" s="45"/>
      <c r="M28" s="46"/>
      <c r="N28" s="44">
        <v>1.70207</v>
      </c>
      <c r="O28" s="44">
        <v>1.95982</v>
      </c>
      <c r="P28" s="44">
        <v>1.77088</v>
      </c>
      <c r="Q28" s="44">
        <v>1.68274</v>
      </c>
      <c r="R28" s="44"/>
      <c r="V28" s="6" t="s">
        <v>32</v>
      </c>
      <c r="W28" s="6">
        <f>STDEV(C$3:C$52)</f>
        <v>0.2947522902</v>
      </c>
      <c r="X28" s="6">
        <f>STDEV(I$3:I$52)</f>
        <v>0.1909954513</v>
      </c>
      <c r="Y28" s="6">
        <f>STDEV(O3:O137)</f>
        <v>0.2545710217</v>
      </c>
    </row>
    <row r="29" ht="14.25" customHeight="1">
      <c r="B29" s="45"/>
      <c r="C29" s="44">
        <v>1.30112</v>
      </c>
      <c r="D29" s="44">
        <v>1.25755</v>
      </c>
      <c r="E29" s="44">
        <v>1.8867</v>
      </c>
      <c r="F29" s="45"/>
      <c r="G29" s="46"/>
      <c r="H29" s="44">
        <v>1.76549</v>
      </c>
      <c r="I29" s="44">
        <v>1.53958</v>
      </c>
      <c r="J29" s="44">
        <v>1.58319</v>
      </c>
      <c r="K29" s="44">
        <v>1.63741</v>
      </c>
      <c r="L29" s="45"/>
      <c r="M29" s="46"/>
      <c r="N29" s="44">
        <v>1.18857</v>
      </c>
      <c r="O29" s="44">
        <v>1.73137</v>
      </c>
      <c r="P29" s="44">
        <v>1.9477</v>
      </c>
      <c r="Q29" s="44">
        <v>1.61799</v>
      </c>
      <c r="R29" s="44"/>
      <c r="V29" s="6" t="s">
        <v>33</v>
      </c>
      <c r="W29" s="6">
        <f>STDEV(D$3:D$52)</f>
        <v>0.2871488627</v>
      </c>
      <c r="X29" s="6">
        <f>STDEV(J$3:J$52)</f>
        <v>0.2069380371</v>
      </c>
      <c r="Y29" s="6">
        <f>STDEV(P3:P121)</f>
        <v>0.2411290466</v>
      </c>
    </row>
    <row r="30" ht="14.25" customHeight="1">
      <c r="B30" s="45"/>
      <c r="C30" s="44">
        <v>1.84423</v>
      </c>
      <c r="D30" s="44">
        <v>1.41566</v>
      </c>
      <c r="E30" s="44">
        <v>1.1372</v>
      </c>
      <c r="F30" s="45"/>
      <c r="G30" s="46"/>
      <c r="H30" s="44">
        <v>1.7474</v>
      </c>
      <c r="I30" s="44">
        <v>1.54552</v>
      </c>
      <c r="J30" s="44">
        <v>1.77288</v>
      </c>
      <c r="K30" s="44">
        <v>1.74419</v>
      </c>
      <c r="L30" s="45"/>
      <c r="M30" s="46"/>
      <c r="N30" s="44">
        <v>1.7308</v>
      </c>
      <c r="O30" s="44">
        <v>1.86436</v>
      </c>
      <c r="P30" s="44">
        <v>1.78047</v>
      </c>
      <c r="Q30" s="44">
        <v>1.54238</v>
      </c>
      <c r="R30" s="44"/>
      <c r="V30" s="6" t="s">
        <v>34</v>
      </c>
      <c r="W30" s="6">
        <f>STDEV(E$3:E$52)</f>
        <v>0.3309835861</v>
      </c>
      <c r="X30" s="6">
        <f>STDEV(K$3:K$52)</f>
        <v>0.2166461742</v>
      </c>
      <c r="Y30" s="6">
        <f>STDEV(Q3:Q121)</f>
        <v>0.2865270005</v>
      </c>
    </row>
    <row r="31" ht="14.25" customHeight="1">
      <c r="B31" s="45"/>
      <c r="C31" s="44">
        <v>1.39113</v>
      </c>
      <c r="D31" s="44">
        <v>1.32035</v>
      </c>
      <c r="E31" s="44">
        <v>1.40797</v>
      </c>
      <c r="F31" s="45"/>
      <c r="G31" s="46"/>
      <c r="H31" s="44">
        <v>1.53039</v>
      </c>
      <c r="I31" s="44">
        <v>1.59128</v>
      </c>
      <c r="J31" s="44">
        <v>1.73504</v>
      </c>
      <c r="K31" s="44">
        <v>1.54119</v>
      </c>
      <c r="L31" s="45"/>
      <c r="M31" s="46"/>
      <c r="N31" s="44">
        <v>1.68362</v>
      </c>
      <c r="O31" s="44">
        <v>1.56686</v>
      </c>
      <c r="P31" s="44">
        <v>1.63556</v>
      </c>
      <c r="Q31" s="44">
        <v>1.31812</v>
      </c>
      <c r="R31" s="44"/>
      <c r="V31" s="6" t="s">
        <v>35</v>
      </c>
      <c r="W31" s="6" t="str">
        <f>STDEV(F$3:F$52)</f>
        <v>#DIV/0!</v>
      </c>
      <c r="X31" s="6" t="str">
        <f>STDEV(L$3:L$52)</f>
        <v>#DIV/0!</v>
      </c>
    </row>
    <row r="32" ht="14.25" customHeight="1">
      <c r="B32" s="45"/>
      <c r="C32" s="44">
        <v>1.75665</v>
      </c>
      <c r="D32" s="44">
        <v>1.25284</v>
      </c>
      <c r="E32" s="44">
        <v>1.79297</v>
      </c>
      <c r="F32" s="45"/>
      <c r="G32" s="46"/>
      <c r="H32" s="44">
        <v>1.54865</v>
      </c>
      <c r="I32" s="44">
        <v>1.13966</v>
      </c>
      <c r="J32" s="44">
        <v>1.36748</v>
      </c>
      <c r="K32" s="44">
        <v>1.23619</v>
      </c>
      <c r="L32" s="45"/>
      <c r="M32" s="46"/>
      <c r="N32" s="44">
        <v>1.24747</v>
      </c>
      <c r="O32" s="44">
        <v>1.3315</v>
      </c>
      <c r="P32" s="44">
        <v>2.07142</v>
      </c>
      <c r="Q32" s="44">
        <v>1.67485</v>
      </c>
      <c r="R32" s="44"/>
    </row>
    <row r="33" ht="14.25" customHeight="1">
      <c r="B33" s="45"/>
      <c r="C33" s="44">
        <v>1.66502</v>
      </c>
      <c r="D33" s="44">
        <v>0.97018</v>
      </c>
      <c r="E33" s="44">
        <v>0.90059</v>
      </c>
      <c r="F33" s="45"/>
      <c r="G33" s="46"/>
      <c r="H33" s="44">
        <v>1.55942</v>
      </c>
      <c r="I33" s="44">
        <v>1.53711</v>
      </c>
      <c r="J33" s="44">
        <v>1.61187</v>
      </c>
      <c r="K33" s="44">
        <v>1.70177</v>
      </c>
      <c r="L33" s="45"/>
      <c r="M33" s="46"/>
      <c r="N33" s="44">
        <v>1.59873</v>
      </c>
      <c r="O33" s="44">
        <v>1.80716</v>
      </c>
      <c r="P33" s="44">
        <v>1.78248</v>
      </c>
      <c r="Q33" s="44">
        <v>1.6032</v>
      </c>
      <c r="R33" s="44"/>
    </row>
    <row r="34" ht="14.25" customHeight="1">
      <c r="B34" s="45"/>
      <c r="C34" s="44">
        <v>1.51101</v>
      </c>
      <c r="D34" s="44">
        <v>1.51046</v>
      </c>
      <c r="E34" s="44">
        <v>1.53696</v>
      </c>
      <c r="F34" s="45"/>
      <c r="G34" s="46"/>
      <c r="H34" s="44">
        <v>1.34604</v>
      </c>
      <c r="I34" s="44">
        <v>1.15289</v>
      </c>
      <c r="J34" s="44">
        <v>1.11775</v>
      </c>
      <c r="K34" s="44">
        <v>1.33888</v>
      </c>
      <c r="L34" s="45"/>
      <c r="M34" s="46"/>
      <c r="N34" s="44">
        <v>1.48316</v>
      </c>
      <c r="O34" s="44">
        <v>1.75423</v>
      </c>
      <c r="P34" s="44">
        <v>1.8232</v>
      </c>
      <c r="Q34" s="44">
        <v>1.33648</v>
      </c>
      <c r="R34" s="44"/>
      <c r="U34" s="1" t="s">
        <v>74</v>
      </c>
    </row>
    <row r="35" ht="14.25" customHeight="1">
      <c r="B35" s="45"/>
      <c r="C35" s="44">
        <v>1.52335</v>
      </c>
      <c r="D35" s="44">
        <v>1.64441</v>
      </c>
      <c r="E35" s="44">
        <v>0.85331</v>
      </c>
      <c r="F35" s="45"/>
      <c r="G35" s="46"/>
      <c r="H35" s="44">
        <v>1.8034</v>
      </c>
      <c r="I35" s="44">
        <v>1.64126</v>
      </c>
      <c r="J35" s="44">
        <v>1.5979</v>
      </c>
      <c r="K35" s="44">
        <v>1.68828</v>
      </c>
      <c r="L35" s="45"/>
      <c r="M35" s="46"/>
      <c r="N35" s="44">
        <v>1.4457</v>
      </c>
      <c r="O35" s="44">
        <v>1.75956</v>
      </c>
      <c r="P35" s="44">
        <v>1.90488</v>
      </c>
      <c r="Q35" s="44">
        <v>1.35256</v>
      </c>
      <c r="R35" s="44"/>
      <c r="W35" s="21" t="s">
        <v>30</v>
      </c>
      <c r="X35" s="21" t="s">
        <v>39</v>
      </c>
      <c r="Y35" s="21" t="s">
        <v>40</v>
      </c>
    </row>
    <row r="36" ht="14.25" customHeight="1">
      <c r="B36" s="45"/>
      <c r="C36" s="44">
        <v>1.73927</v>
      </c>
      <c r="D36" s="44">
        <v>1.75309</v>
      </c>
      <c r="E36" s="44">
        <v>1.66879</v>
      </c>
      <c r="F36" s="45"/>
      <c r="G36" s="46"/>
      <c r="H36" s="44">
        <v>1.19115</v>
      </c>
      <c r="I36" s="44">
        <v>1.82613</v>
      </c>
      <c r="J36" s="44">
        <v>1.54308</v>
      </c>
      <c r="K36" s="44">
        <v>1.6556</v>
      </c>
      <c r="L36" s="45"/>
      <c r="M36" s="46"/>
      <c r="N36" s="44">
        <v>1.93842</v>
      </c>
      <c r="O36" s="44">
        <v>1.6991</v>
      </c>
      <c r="P36" s="44">
        <v>1.35925</v>
      </c>
      <c r="Q36" s="44">
        <v>1.7925</v>
      </c>
      <c r="R36" s="44"/>
      <c r="V36" s="6" t="s">
        <v>31</v>
      </c>
      <c r="W36" s="49">
        <f t="shared" ref="W36:Y36" si="4">(W27/W3)</f>
        <v>0.1917862783</v>
      </c>
      <c r="X36" s="49">
        <f t="shared" si="4"/>
        <v>0</v>
      </c>
      <c r="Y36" s="49">
        <f t="shared" si="4"/>
        <v>0.2244046228</v>
      </c>
    </row>
    <row r="37" ht="14.25" customHeight="1">
      <c r="B37" s="45"/>
      <c r="C37" s="44">
        <v>1.78161</v>
      </c>
      <c r="D37" s="44">
        <v>1.23809</v>
      </c>
      <c r="E37" s="44">
        <v>1.39722</v>
      </c>
      <c r="F37" s="45"/>
      <c r="G37" s="46"/>
      <c r="H37" s="44">
        <v>1.47206</v>
      </c>
      <c r="I37" s="44">
        <v>1.5368</v>
      </c>
      <c r="J37" s="44">
        <v>1.67981</v>
      </c>
      <c r="K37" s="44">
        <v>1.93286</v>
      </c>
      <c r="L37" s="45"/>
      <c r="M37" s="46"/>
      <c r="N37" s="44">
        <v>1.03861</v>
      </c>
      <c r="O37" s="44">
        <v>1.52661</v>
      </c>
      <c r="P37" s="44">
        <v>1.84525</v>
      </c>
      <c r="Q37" s="44">
        <v>1.61963</v>
      </c>
      <c r="R37" s="44"/>
      <c r="V37" s="6" t="s">
        <v>32</v>
      </c>
      <c r="W37" s="49">
        <f t="shared" ref="W37:Y37" si="5">(W28/W4)</f>
        <v>0.1852808651</v>
      </c>
      <c r="X37" s="49">
        <f t="shared" si="5"/>
        <v>0.1268209754</v>
      </c>
      <c r="Y37" s="49">
        <f t="shared" si="5"/>
        <v>0.1593262536</v>
      </c>
    </row>
    <row r="38" ht="14.25" customHeight="1">
      <c r="B38" s="45"/>
      <c r="C38" s="44">
        <v>1.64437</v>
      </c>
      <c r="D38" s="44">
        <v>1.36482</v>
      </c>
      <c r="E38" s="44">
        <v>1.91531</v>
      </c>
      <c r="F38" s="51"/>
      <c r="G38" s="46"/>
      <c r="H38" s="44">
        <v>1.32523</v>
      </c>
      <c r="I38" s="44">
        <v>1.35233</v>
      </c>
      <c r="J38" s="44">
        <v>1.4485</v>
      </c>
      <c r="K38" s="44">
        <v>1.21203</v>
      </c>
      <c r="L38" s="45"/>
      <c r="M38" s="46"/>
      <c r="N38" s="44">
        <v>1.62603</v>
      </c>
      <c r="O38" s="44">
        <v>1.80149</v>
      </c>
      <c r="P38" s="44">
        <v>1.70452</v>
      </c>
      <c r="Q38" s="44">
        <v>1.52305</v>
      </c>
      <c r="R38" s="44"/>
      <c r="V38" s="6" t="s">
        <v>33</v>
      </c>
      <c r="W38" s="49">
        <f t="shared" ref="W38:Y38" si="6">(W29/W5)</f>
        <v>0.2010743882</v>
      </c>
      <c r="X38" s="49">
        <f t="shared" si="6"/>
        <v>0.1360669398</v>
      </c>
      <c r="Y38" s="49">
        <f t="shared" si="6"/>
        <v>0.1538837556</v>
      </c>
    </row>
    <row r="39" ht="14.25" customHeight="1">
      <c r="B39" s="45"/>
      <c r="C39" s="44">
        <v>1.5059</v>
      </c>
      <c r="D39" s="44">
        <v>1.10555</v>
      </c>
      <c r="E39" s="44">
        <v>1.19258</v>
      </c>
      <c r="F39" s="51"/>
      <c r="G39" s="46"/>
      <c r="H39" s="44">
        <v>1.60655</v>
      </c>
      <c r="I39" s="44">
        <v>1.49998</v>
      </c>
      <c r="J39" s="44">
        <v>1.5245</v>
      </c>
      <c r="K39" s="44">
        <v>1.62472</v>
      </c>
      <c r="L39" s="45"/>
      <c r="M39" s="46"/>
      <c r="N39" s="44">
        <v>1.35031</v>
      </c>
      <c r="O39" s="44">
        <v>1.93316</v>
      </c>
      <c r="P39" s="44">
        <v>1.44368</v>
      </c>
      <c r="Q39" s="44">
        <v>1.63226</v>
      </c>
      <c r="R39" s="44"/>
      <c r="V39" s="6" t="s">
        <v>34</v>
      </c>
      <c r="W39" s="49">
        <f t="shared" ref="W39:Y39" si="7">(W30/W6)</f>
        <v>0.2283314063</v>
      </c>
      <c r="X39" s="49">
        <f t="shared" si="7"/>
        <v>0.1385392171</v>
      </c>
      <c r="Y39" s="49">
        <f t="shared" si="7"/>
        <v>0.1823814177</v>
      </c>
    </row>
    <row r="40" ht="14.25" customHeight="1">
      <c r="B40" s="45"/>
      <c r="C40" s="44">
        <v>1.67778</v>
      </c>
      <c r="D40" s="44">
        <v>1.15371</v>
      </c>
      <c r="E40" s="44">
        <v>1.75633</v>
      </c>
      <c r="F40" s="51"/>
      <c r="G40" s="46"/>
      <c r="H40" s="44">
        <v>1.6313</v>
      </c>
      <c r="I40" s="44">
        <v>1.50836</v>
      </c>
      <c r="J40" s="44">
        <v>1.4018</v>
      </c>
      <c r="K40" s="44">
        <v>1.60259</v>
      </c>
      <c r="L40" s="45"/>
      <c r="M40" s="46"/>
      <c r="N40" s="44">
        <v>1.93904</v>
      </c>
      <c r="O40" s="44">
        <v>1.81734</v>
      </c>
      <c r="P40" s="44">
        <v>1.1414</v>
      </c>
      <c r="Q40" s="44">
        <v>1.77503</v>
      </c>
      <c r="V40" s="6" t="s">
        <v>35</v>
      </c>
      <c r="W40" s="49" t="str">
        <f t="shared" ref="W40:Y40" si="8">(W31/W7)</f>
        <v>#DIV/0!</v>
      </c>
      <c r="X40" s="49" t="str">
        <f t="shared" si="8"/>
        <v>#DIV/0!</v>
      </c>
      <c r="Y40" s="49" t="str">
        <f t="shared" si="8"/>
        <v>#DIV/0!</v>
      </c>
    </row>
    <row r="41" ht="14.25" customHeight="1">
      <c r="B41" s="45"/>
      <c r="C41" s="44">
        <v>1.22111</v>
      </c>
      <c r="D41" s="44">
        <v>0.91332</v>
      </c>
      <c r="E41" s="44">
        <v>1.10818</v>
      </c>
      <c r="F41" s="51"/>
      <c r="G41" s="46"/>
      <c r="H41" s="44">
        <v>1.32584</v>
      </c>
      <c r="I41" s="44">
        <v>1.43745</v>
      </c>
      <c r="J41" s="44">
        <v>1.50838</v>
      </c>
      <c r="K41" s="44">
        <v>1.76645</v>
      </c>
      <c r="L41" s="45"/>
      <c r="M41" s="46"/>
      <c r="N41" s="44">
        <v>1.54594</v>
      </c>
      <c r="O41" s="44">
        <v>1.31966</v>
      </c>
      <c r="P41" s="44">
        <v>1.64273</v>
      </c>
      <c r="Q41" s="44">
        <v>1.57201</v>
      </c>
    </row>
    <row r="42" ht="14.25" customHeight="1">
      <c r="B42" s="45"/>
      <c r="C42" s="44">
        <v>1.33526</v>
      </c>
      <c r="D42" s="44">
        <v>1.36144</v>
      </c>
      <c r="E42" s="44">
        <v>1.7001</v>
      </c>
      <c r="F42" s="51"/>
      <c r="G42" s="46"/>
      <c r="H42" s="44">
        <v>1.10033</v>
      </c>
      <c r="I42" s="44">
        <v>1.26413</v>
      </c>
      <c r="J42" s="44">
        <v>1.70997</v>
      </c>
      <c r="K42" s="44">
        <v>1.40591</v>
      </c>
      <c r="L42" s="45"/>
      <c r="M42" s="46"/>
      <c r="N42" s="44">
        <v>1.45101</v>
      </c>
      <c r="O42" s="44">
        <v>1.47206</v>
      </c>
      <c r="P42" s="44">
        <v>1.28988</v>
      </c>
      <c r="Q42" s="44">
        <v>1.58698</v>
      </c>
    </row>
    <row r="43" ht="14.25" customHeight="1">
      <c r="B43" s="45"/>
      <c r="C43" s="44">
        <v>1.93115</v>
      </c>
      <c r="D43" s="44">
        <v>1.54419</v>
      </c>
      <c r="E43" s="44">
        <v>0.98356</v>
      </c>
      <c r="F43" s="51"/>
      <c r="G43" s="46"/>
      <c r="H43" s="44">
        <v>1.30509</v>
      </c>
      <c r="I43" s="44">
        <v>1.6366</v>
      </c>
      <c r="J43" s="44">
        <v>1.43758</v>
      </c>
      <c r="K43" s="44">
        <v>1.60008</v>
      </c>
      <c r="L43" s="45"/>
      <c r="M43" s="46"/>
      <c r="N43" s="44">
        <v>1.37112</v>
      </c>
      <c r="O43" s="44">
        <v>1.95413</v>
      </c>
      <c r="P43" s="44">
        <v>1.55072</v>
      </c>
      <c r="Q43" s="44">
        <v>1.87355</v>
      </c>
    </row>
    <row r="44" ht="14.25" customHeight="1">
      <c r="B44" s="45"/>
      <c r="C44" s="44">
        <v>1.26742</v>
      </c>
      <c r="D44" s="44">
        <v>1.1889</v>
      </c>
      <c r="E44" s="44">
        <v>1.26359</v>
      </c>
      <c r="F44" s="51"/>
      <c r="G44" s="46"/>
      <c r="H44" s="44">
        <v>1.07422</v>
      </c>
      <c r="I44" s="45"/>
      <c r="J44" s="44">
        <v>1.66161</v>
      </c>
      <c r="K44" s="44">
        <v>1.52971</v>
      </c>
      <c r="L44" s="45"/>
      <c r="M44" s="46"/>
      <c r="N44" s="44">
        <v>1.64569</v>
      </c>
      <c r="O44" s="51"/>
      <c r="P44" s="44">
        <v>1.54247</v>
      </c>
      <c r="Q44" s="44">
        <v>1.70373</v>
      </c>
    </row>
    <row r="45" ht="14.25" customHeight="1">
      <c r="B45" s="45"/>
      <c r="C45" s="44">
        <v>1.74844</v>
      </c>
      <c r="D45" s="44">
        <v>1.28291</v>
      </c>
      <c r="E45" s="44">
        <v>1.50086</v>
      </c>
      <c r="F45" s="51"/>
      <c r="G45" s="46"/>
      <c r="H45" s="44">
        <v>1.10708</v>
      </c>
      <c r="I45" s="45"/>
      <c r="J45" s="44">
        <v>1.21714</v>
      </c>
      <c r="K45" s="44">
        <v>1.80648</v>
      </c>
      <c r="L45" s="45"/>
      <c r="M45" s="46"/>
      <c r="N45" s="44">
        <v>1.6212</v>
      </c>
      <c r="O45" s="51"/>
      <c r="P45" s="44">
        <v>1.73759</v>
      </c>
      <c r="Q45" s="44">
        <v>1.37187</v>
      </c>
    </row>
    <row r="46" ht="14.25" customHeight="1">
      <c r="B46" s="45"/>
      <c r="C46" s="44">
        <v>1.54288</v>
      </c>
      <c r="D46" s="51"/>
      <c r="E46" s="44">
        <v>1.05819</v>
      </c>
      <c r="F46" s="51"/>
      <c r="G46" s="46"/>
      <c r="H46" s="44">
        <v>0.95263</v>
      </c>
      <c r="I46" s="45"/>
      <c r="J46" s="44">
        <v>1.10774</v>
      </c>
      <c r="K46" s="44">
        <v>1.35774</v>
      </c>
      <c r="L46" s="45"/>
      <c r="M46" s="46"/>
      <c r="N46" s="44">
        <v>0.96554</v>
      </c>
      <c r="O46" s="51"/>
      <c r="P46" s="44">
        <v>1.71236</v>
      </c>
      <c r="Q46" s="44">
        <v>1.74256</v>
      </c>
    </row>
    <row r="47" ht="14.25" customHeight="1">
      <c r="B47" s="45"/>
      <c r="C47" s="44">
        <v>1.57702</v>
      </c>
      <c r="D47" s="51"/>
      <c r="E47" s="44">
        <v>1.74081</v>
      </c>
      <c r="F47" s="51"/>
      <c r="G47" s="46"/>
      <c r="H47" s="44">
        <v>1.53402</v>
      </c>
      <c r="I47" s="45"/>
      <c r="J47" s="44">
        <v>1.3455</v>
      </c>
      <c r="K47" s="44">
        <v>1.90035</v>
      </c>
      <c r="L47" s="45"/>
      <c r="M47" s="46"/>
      <c r="N47" s="44">
        <v>1.20663</v>
      </c>
      <c r="O47" s="51"/>
      <c r="P47" s="44">
        <v>1.26904</v>
      </c>
      <c r="Q47" s="44">
        <v>1.87889</v>
      </c>
    </row>
    <row r="48" ht="14.25" customHeight="1">
      <c r="B48" s="45"/>
      <c r="C48" s="44">
        <v>1.54488</v>
      </c>
      <c r="D48" s="51"/>
      <c r="E48" s="44">
        <v>1.08652</v>
      </c>
      <c r="F48" s="51"/>
      <c r="G48" s="46"/>
      <c r="H48" s="44">
        <v>1.25583</v>
      </c>
      <c r="I48" s="45"/>
      <c r="J48" s="44">
        <v>1.16963</v>
      </c>
      <c r="K48" s="44">
        <v>1.44653</v>
      </c>
      <c r="L48" s="45"/>
      <c r="M48" s="46"/>
      <c r="N48" s="44">
        <v>2.14813</v>
      </c>
      <c r="O48" s="51"/>
      <c r="P48" s="44">
        <v>2.0066</v>
      </c>
      <c r="Q48" s="44">
        <v>0.92614</v>
      </c>
    </row>
    <row r="49" ht="14.25" customHeight="1">
      <c r="B49" s="45"/>
      <c r="C49" s="44">
        <v>1.63505</v>
      </c>
      <c r="D49" s="51"/>
      <c r="E49" s="44">
        <v>1.14294</v>
      </c>
      <c r="F49" s="51"/>
      <c r="G49" s="46"/>
      <c r="H49" s="44">
        <v>1.17896</v>
      </c>
      <c r="I49" s="45"/>
      <c r="J49" s="44">
        <v>1.31742</v>
      </c>
      <c r="K49" s="44">
        <v>1.77178</v>
      </c>
      <c r="L49" s="45"/>
      <c r="M49" s="46"/>
      <c r="N49" s="44">
        <v>1.37034</v>
      </c>
      <c r="O49" s="51"/>
      <c r="P49" s="44">
        <v>1.28888</v>
      </c>
      <c r="Q49" s="44">
        <v>0.94847</v>
      </c>
    </row>
    <row r="50" ht="14.25" customHeight="1">
      <c r="B50" s="45"/>
      <c r="C50" s="51"/>
      <c r="D50" s="51"/>
      <c r="E50" s="44">
        <v>1.27124</v>
      </c>
      <c r="F50" s="51"/>
      <c r="G50" s="46"/>
      <c r="H50" s="44">
        <v>1.43102</v>
      </c>
      <c r="I50" s="45"/>
      <c r="J50" s="44">
        <v>1.08555</v>
      </c>
      <c r="K50" s="44">
        <v>1.37412</v>
      </c>
      <c r="L50" s="51"/>
      <c r="M50" s="46"/>
      <c r="N50" s="44">
        <v>1.84186</v>
      </c>
      <c r="O50" s="51"/>
      <c r="P50" s="44">
        <v>1.22115</v>
      </c>
      <c r="Q50" s="44">
        <v>1.33047</v>
      </c>
    </row>
    <row r="51" ht="14.25" customHeight="1">
      <c r="B51" s="45"/>
      <c r="C51" s="51"/>
      <c r="D51" s="51"/>
      <c r="E51" s="44">
        <v>1.95636</v>
      </c>
      <c r="F51" s="51"/>
      <c r="G51" s="46"/>
      <c r="H51" s="44">
        <v>1.48529</v>
      </c>
      <c r="I51" s="45"/>
      <c r="J51" s="44">
        <v>1.44355</v>
      </c>
      <c r="K51" s="44">
        <v>1.33565</v>
      </c>
      <c r="L51" s="51"/>
      <c r="M51" s="46"/>
      <c r="N51" s="44">
        <v>1.78131</v>
      </c>
      <c r="O51" s="51"/>
      <c r="P51" s="44">
        <v>1.31557</v>
      </c>
      <c r="Q51" s="44">
        <v>1.52466</v>
      </c>
    </row>
    <row r="52" ht="14.25" customHeight="1">
      <c r="B52" s="45"/>
      <c r="C52" s="51"/>
      <c r="D52" s="51"/>
      <c r="E52" s="44">
        <v>1.35993</v>
      </c>
      <c r="F52" s="51"/>
      <c r="G52" s="46"/>
      <c r="H52" s="44">
        <v>1.71616</v>
      </c>
      <c r="I52" s="45"/>
      <c r="J52" s="44">
        <v>1.30452</v>
      </c>
      <c r="K52" s="44">
        <v>1.62798</v>
      </c>
      <c r="L52" s="51"/>
      <c r="M52" s="46"/>
      <c r="N52" s="44">
        <v>2.13757</v>
      </c>
      <c r="O52" s="51"/>
      <c r="P52" s="44">
        <v>1.35407</v>
      </c>
      <c r="Q52" s="44">
        <v>1.89796</v>
      </c>
    </row>
    <row r="53" ht="14.25" customHeight="1">
      <c r="B53" s="45"/>
      <c r="C53" s="51"/>
      <c r="D53" s="51"/>
      <c r="E53" s="44">
        <v>1.1439</v>
      </c>
      <c r="F53" s="51"/>
      <c r="G53" s="46"/>
      <c r="H53" s="44">
        <v>1.78309</v>
      </c>
      <c r="I53" s="45"/>
      <c r="J53" s="44">
        <v>1.66636</v>
      </c>
      <c r="K53" s="44">
        <v>1.42036</v>
      </c>
      <c r="L53" s="51"/>
      <c r="M53" s="46"/>
      <c r="N53" s="44">
        <v>2.2066</v>
      </c>
      <c r="O53" s="51"/>
      <c r="P53" s="44">
        <v>1.22349</v>
      </c>
      <c r="Q53" s="44">
        <v>1.66148</v>
      </c>
    </row>
    <row r="54" ht="14.25" customHeight="1">
      <c r="B54" s="45"/>
      <c r="C54" s="51"/>
      <c r="D54" s="51"/>
      <c r="E54" s="44">
        <v>0.82584</v>
      </c>
      <c r="F54" s="51"/>
      <c r="G54" s="46"/>
      <c r="H54" s="44">
        <v>1.21154</v>
      </c>
      <c r="I54" s="45"/>
      <c r="J54" s="44">
        <v>1.51689</v>
      </c>
      <c r="K54" s="44">
        <v>1.13277</v>
      </c>
      <c r="L54" s="51"/>
      <c r="M54" s="46"/>
      <c r="N54" s="44">
        <v>0.72404</v>
      </c>
      <c r="O54" s="51"/>
      <c r="P54" s="44">
        <v>1.90022</v>
      </c>
      <c r="Q54" s="51"/>
    </row>
    <row r="55" ht="14.25" customHeight="1">
      <c r="B55" s="45"/>
      <c r="C55" s="51"/>
      <c r="D55" s="51"/>
      <c r="E55" s="51"/>
      <c r="F55" s="51"/>
      <c r="G55" s="46"/>
      <c r="H55" s="44">
        <v>1.64452</v>
      </c>
      <c r="I55" s="45"/>
      <c r="J55" s="44">
        <v>1.64635</v>
      </c>
      <c r="K55" s="44">
        <v>1.34322</v>
      </c>
      <c r="L55" s="51"/>
      <c r="M55" s="46"/>
      <c r="N55" s="44">
        <v>1.55374</v>
      </c>
      <c r="O55" s="51"/>
      <c r="P55" s="44">
        <v>1.68686</v>
      </c>
      <c r="Q55" s="51"/>
    </row>
    <row r="56" ht="14.25" customHeight="1">
      <c r="B56" s="45"/>
      <c r="C56" s="51"/>
      <c r="D56" s="51"/>
      <c r="E56" s="51"/>
      <c r="F56" s="51"/>
      <c r="G56" s="46"/>
      <c r="H56" s="44">
        <v>1.67917</v>
      </c>
      <c r="I56" s="45"/>
      <c r="J56" s="44">
        <v>1.80622</v>
      </c>
      <c r="K56" s="44">
        <v>1.15397</v>
      </c>
      <c r="L56" s="51"/>
      <c r="M56" s="46"/>
      <c r="N56" s="51"/>
      <c r="O56" s="51"/>
      <c r="P56" s="44">
        <v>1.32571</v>
      </c>
      <c r="Q56" s="51"/>
    </row>
    <row r="57" ht="14.25" customHeight="1">
      <c r="B57" s="45"/>
      <c r="C57" s="51"/>
      <c r="D57" s="51"/>
      <c r="E57" s="51"/>
      <c r="F57" s="51"/>
      <c r="G57" s="46"/>
      <c r="H57" s="44">
        <v>1.33415</v>
      </c>
      <c r="I57" s="45"/>
      <c r="J57" s="44">
        <v>0.95138</v>
      </c>
      <c r="K57" s="44">
        <v>1.69869</v>
      </c>
      <c r="L57" s="51"/>
      <c r="M57" s="46"/>
      <c r="N57" s="51"/>
      <c r="O57" s="51"/>
      <c r="P57" s="44">
        <v>1.72227</v>
      </c>
      <c r="Q57" s="51"/>
    </row>
    <row r="58" ht="14.25" customHeight="1">
      <c r="B58" s="45"/>
      <c r="C58" s="51"/>
      <c r="D58" s="51"/>
      <c r="E58" s="51"/>
      <c r="F58" s="51"/>
      <c r="G58" s="46"/>
      <c r="H58" s="44">
        <v>1.47289</v>
      </c>
      <c r="I58" s="45"/>
      <c r="J58" s="44">
        <v>1.48472</v>
      </c>
      <c r="K58" s="44">
        <v>1.22022</v>
      </c>
      <c r="L58" s="51"/>
      <c r="M58" s="46"/>
      <c r="N58" s="51"/>
      <c r="O58" s="51"/>
      <c r="P58" s="44">
        <v>1.55361</v>
      </c>
      <c r="Q58" s="51"/>
    </row>
    <row r="59" ht="14.25" customHeight="1">
      <c r="B59" s="45"/>
      <c r="C59" s="51"/>
      <c r="D59" s="51"/>
      <c r="E59" s="51"/>
      <c r="F59" s="51"/>
      <c r="G59" s="46"/>
      <c r="H59" s="44">
        <v>1.07052</v>
      </c>
      <c r="I59" s="45"/>
      <c r="J59" s="45"/>
      <c r="K59" s="44">
        <v>1.44341</v>
      </c>
      <c r="L59" s="51"/>
      <c r="M59" s="46"/>
      <c r="N59" s="51"/>
      <c r="O59" s="51"/>
      <c r="P59" s="44">
        <v>1.59066</v>
      </c>
      <c r="Q59" s="51"/>
    </row>
    <row r="60" ht="14.25" customHeight="1">
      <c r="B60" s="45"/>
      <c r="C60" s="51"/>
      <c r="D60" s="51"/>
      <c r="E60" s="51"/>
      <c r="F60" s="51"/>
      <c r="G60" s="46"/>
      <c r="H60" s="44">
        <v>1.36309</v>
      </c>
      <c r="I60" s="45"/>
      <c r="J60" s="45"/>
      <c r="K60" s="44">
        <v>1.69314</v>
      </c>
      <c r="L60" s="51"/>
      <c r="M60" s="46"/>
      <c r="N60" s="51"/>
      <c r="O60" s="51"/>
      <c r="P60" s="44">
        <v>1.51457</v>
      </c>
      <c r="Q60" s="51"/>
    </row>
    <row r="61" ht="14.25" customHeight="1">
      <c r="B61" s="45"/>
      <c r="C61" s="51"/>
      <c r="D61" s="51"/>
      <c r="E61" s="51"/>
      <c r="F61" s="51"/>
      <c r="G61" s="46"/>
      <c r="H61" s="45"/>
      <c r="I61" s="45"/>
      <c r="J61" s="45"/>
      <c r="K61" s="44">
        <v>1.57142</v>
      </c>
      <c r="L61" s="51"/>
      <c r="M61" s="46"/>
      <c r="N61" s="51"/>
      <c r="O61" s="51"/>
      <c r="P61" s="44">
        <v>1.40631</v>
      </c>
      <c r="Q61" s="51"/>
    </row>
    <row r="62" ht="14.25" customHeight="1">
      <c r="B62" s="45"/>
      <c r="C62" s="51"/>
      <c r="D62" s="51"/>
      <c r="E62" s="51"/>
      <c r="F62" s="51"/>
      <c r="G62" s="46"/>
      <c r="H62" s="45"/>
      <c r="I62" s="45"/>
      <c r="J62" s="45"/>
      <c r="K62" s="44">
        <v>1.11939</v>
      </c>
      <c r="L62" s="51"/>
      <c r="M62" s="46"/>
      <c r="N62" s="51"/>
      <c r="O62" s="51"/>
      <c r="P62" s="44">
        <v>1.38124</v>
      </c>
      <c r="Q62" s="51"/>
    </row>
    <row r="63" ht="14.25" customHeight="1">
      <c r="B63" s="45"/>
      <c r="C63" s="51"/>
      <c r="D63" s="51"/>
      <c r="E63" s="51"/>
      <c r="F63" s="51"/>
      <c r="G63" s="46"/>
      <c r="H63" s="45"/>
      <c r="I63" s="51"/>
      <c r="J63" s="45"/>
      <c r="K63" s="44">
        <v>1.62966</v>
      </c>
      <c r="L63" s="51"/>
      <c r="M63" s="46"/>
      <c r="N63" s="51"/>
      <c r="O63" s="51"/>
      <c r="P63" s="44">
        <v>1.30741</v>
      </c>
      <c r="Q63" s="51"/>
    </row>
    <row r="64" ht="14.25" customHeight="1">
      <c r="B64" s="45"/>
      <c r="C64" s="51"/>
      <c r="D64" s="51"/>
      <c r="E64" s="51"/>
      <c r="F64" s="51"/>
      <c r="G64" s="46"/>
      <c r="H64" s="45"/>
      <c r="I64" s="51"/>
      <c r="J64" s="45"/>
      <c r="K64" s="45"/>
      <c r="L64" s="51"/>
      <c r="M64" s="46"/>
      <c r="N64" s="51"/>
      <c r="O64" s="51"/>
      <c r="P64" s="44">
        <v>1.27892</v>
      </c>
      <c r="Q64" s="51"/>
    </row>
    <row r="65" ht="14.25" customHeight="1">
      <c r="B65" s="45"/>
      <c r="C65" s="51"/>
      <c r="D65" s="51"/>
      <c r="E65" s="51"/>
      <c r="F65" s="51"/>
      <c r="G65" s="46"/>
      <c r="H65" s="45"/>
      <c r="I65" s="51"/>
      <c r="J65" s="45"/>
      <c r="K65" s="45"/>
      <c r="L65" s="51"/>
      <c r="M65" s="46"/>
      <c r="N65" s="51"/>
      <c r="O65" s="51"/>
      <c r="P65" s="44">
        <v>1.62091</v>
      </c>
      <c r="Q65" s="51"/>
    </row>
    <row r="66" ht="14.25" customHeight="1">
      <c r="B66" s="45"/>
      <c r="C66" s="51"/>
      <c r="D66" s="51"/>
      <c r="E66" s="51"/>
      <c r="F66" s="51"/>
      <c r="G66" s="46"/>
      <c r="H66" s="45"/>
      <c r="I66" s="51"/>
      <c r="J66" s="45"/>
      <c r="K66" s="45"/>
      <c r="L66" s="51"/>
      <c r="M66" s="46"/>
      <c r="N66" s="51"/>
      <c r="O66" s="51"/>
      <c r="P66" s="44">
        <v>1.53216</v>
      </c>
      <c r="Q66" s="51"/>
    </row>
    <row r="67" ht="14.25" customHeight="1">
      <c r="B67" s="45"/>
      <c r="C67" s="51"/>
      <c r="D67" s="51"/>
      <c r="E67" s="51"/>
      <c r="F67" s="51"/>
      <c r="G67" s="46"/>
      <c r="H67" s="45"/>
      <c r="I67" s="51"/>
      <c r="J67" s="45"/>
      <c r="K67" s="45"/>
      <c r="L67" s="51"/>
      <c r="M67" s="46"/>
      <c r="N67" s="51"/>
      <c r="O67" s="51"/>
      <c r="P67" s="44">
        <v>1.73755</v>
      </c>
      <c r="Q67" s="51"/>
    </row>
    <row r="68" ht="14.25" customHeight="1">
      <c r="B68" s="45"/>
      <c r="C68" s="51"/>
      <c r="D68" s="51"/>
      <c r="E68" s="51"/>
      <c r="F68" s="51"/>
      <c r="G68" s="46"/>
      <c r="H68" s="45"/>
      <c r="I68" s="51"/>
      <c r="J68" s="51"/>
      <c r="K68" s="45"/>
      <c r="L68" s="51"/>
      <c r="M68" s="46"/>
      <c r="N68" s="51"/>
      <c r="O68" s="51"/>
      <c r="P68" s="44">
        <v>1.84421</v>
      </c>
      <c r="Q68" s="51"/>
    </row>
    <row r="69" ht="14.25" customHeight="1">
      <c r="B69" s="45"/>
      <c r="C69" s="51"/>
      <c r="D69" s="51"/>
      <c r="E69" s="51"/>
      <c r="F69" s="51"/>
      <c r="G69" s="46"/>
      <c r="H69" s="45"/>
      <c r="I69" s="51"/>
      <c r="J69" s="51"/>
      <c r="K69" s="45"/>
      <c r="L69" s="51"/>
      <c r="M69" s="46"/>
      <c r="N69" s="51"/>
      <c r="O69" s="51"/>
      <c r="P69" s="44">
        <v>1.65598</v>
      </c>
      <c r="Q69" s="51"/>
    </row>
    <row r="70" ht="14.25" customHeight="1">
      <c r="B70" s="44"/>
      <c r="G70" s="39"/>
      <c r="H70" s="44"/>
      <c r="K70" s="44"/>
      <c r="M70" s="39"/>
    </row>
    <row r="71" ht="14.25" customHeight="1">
      <c r="B71" s="44"/>
      <c r="G71" s="39"/>
      <c r="H71" s="44"/>
      <c r="K71" s="44"/>
      <c r="M71" s="39"/>
    </row>
    <row r="72" ht="14.25" customHeight="1">
      <c r="B72" s="44"/>
      <c r="G72" s="39"/>
      <c r="H72" s="44"/>
      <c r="K72" s="44"/>
      <c r="M72" s="39"/>
    </row>
    <row r="73" ht="14.25" customHeight="1">
      <c r="B73" s="44"/>
      <c r="G73" s="39"/>
      <c r="H73" s="44"/>
      <c r="K73" s="44"/>
      <c r="M73" s="39"/>
    </row>
    <row r="74" ht="14.25" customHeight="1">
      <c r="B74" s="44"/>
      <c r="G74" s="39"/>
      <c r="H74" s="44"/>
      <c r="M74" s="39"/>
    </row>
    <row r="75" ht="14.25" customHeight="1">
      <c r="B75" s="44"/>
      <c r="G75" s="39"/>
      <c r="H75" s="44"/>
      <c r="M75" s="39"/>
    </row>
    <row r="76" ht="14.25" customHeight="1">
      <c r="G76" s="39"/>
      <c r="H76" s="44"/>
      <c r="M76" s="39"/>
    </row>
    <row r="77" ht="14.25" customHeight="1">
      <c r="G77" s="39"/>
      <c r="H77" s="44"/>
      <c r="M77" s="39"/>
    </row>
    <row r="78" ht="14.25" customHeight="1">
      <c r="G78" s="39"/>
      <c r="H78" s="44"/>
      <c r="M78" s="39"/>
    </row>
    <row r="79" ht="14.25" customHeight="1">
      <c r="G79" s="39"/>
      <c r="H79" s="44"/>
      <c r="M79" s="39"/>
    </row>
    <row r="80" ht="14.25" customHeight="1">
      <c r="G80" s="39"/>
      <c r="H80" s="44"/>
      <c r="M80" s="39"/>
    </row>
    <row r="81" ht="14.25" customHeight="1">
      <c r="G81" s="39"/>
      <c r="H81" s="44"/>
      <c r="M81" s="39"/>
    </row>
    <row r="82" ht="14.25" customHeight="1">
      <c r="G82" s="39"/>
      <c r="H82" s="44"/>
      <c r="M82" s="39"/>
    </row>
    <row r="83" ht="14.25" customHeight="1">
      <c r="G83" s="39"/>
      <c r="H83" s="44"/>
      <c r="M83" s="39"/>
    </row>
    <row r="84" ht="14.25" customHeight="1">
      <c r="G84" s="39"/>
      <c r="H84" s="44"/>
      <c r="M84" s="39"/>
    </row>
    <row r="85" ht="14.25" customHeight="1">
      <c r="G85" s="39"/>
      <c r="H85" s="44"/>
      <c r="M85" s="39"/>
    </row>
    <row r="86" ht="14.25" customHeight="1">
      <c r="G86" s="39"/>
      <c r="H86" s="44"/>
      <c r="M86" s="39"/>
    </row>
    <row r="87" ht="14.25" customHeight="1">
      <c r="G87" s="39"/>
      <c r="H87" s="44"/>
      <c r="M87" s="39"/>
    </row>
    <row r="88" ht="14.25" customHeight="1">
      <c r="G88" s="39"/>
      <c r="H88" s="44"/>
      <c r="M88" s="39"/>
    </row>
    <row r="89" ht="14.25" customHeight="1">
      <c r="G89" s="39"/>
      <c r="H89" s="44"/>
      <c r="M89" s="39"/>
    </row>
    <row r="90" ht="14.25" customHeight="1">
      <c r="G90" s="39"/>
      <c r="H90" s="44"/>
      <c r="M90" s="39"/>
    </row>
    <row r="91" ht="14.25" customHeight="1">
      <c r="G91" s="39"/>
      <c r="H91" s="44"/>
      <c r="M91" s="39"/>
    </row>
    <row r="92" ht="14.25" customHeight="1">
      <c r="G92" s="39"/>
      <c r="H92" s="44"/>
      <c r="M92" s="39"/>
    </row>
    <row r="93" ht="14.25" customHeight="1">
      <c r="G93" s="39"/>
      <c r="H93" s="44"/>
      <c r="M93" s="39"/>
    </row>
    <row r="94" ht="14.25" customHeight="1">
      <c r="G94" s="39"/>
      <c r="H94" s="44"/>
      <c r="M94" s="39"/>
    </row>
    <row r="95" ht="14.25" customHeight="1">
      <c r="G95" s="39"/>
      <c r="H95" s="44"/>
      <c r="M95" s="39"/>
    </row>
    <row r="96" ht="14.25" customHeight="1">
      <c r="G96" s="39"/>
      <c r="H96" s="44"/>
      <c r="M96" s="39"/>
    </row>
    <row r="97" ht="14.25" customHeight="1">
      <c r="G97" s="39"/>
      <c r="H97" s="44"/>
      <c r="M97" s="39"/>
    </row>
    <row r="98" ht="14.25" customHeight="1">
      <c r="G98" s="39"/>
      <c r="H98" s="44"/>
      <c r="M98" s="39"/>
    </row>
    <row r="99" ht="14.25" customHeight="1">
      <c r="G99" s="39"/>
      <c r="H99" s="44"/>
      <c r="M99" s="39"/>
    </row>
    <row r="100" ht="14.25" customHeight="1">
      <c r="G100" s="39"/>
      <c r="H100" s="44"/>
      <c r="M100" s="39"/>
    </row>
    <row r="101" ht="14.25" customHeight="1">
      <c r="G101" s="39"/>
      <c r="H101" s="44"/>
      <c r="M101" s="39"/>
    </row>
    <row r="102" ht="14.25" customHeight="1">
      <c r="G102" s="39"/>
      <c r="H102" s="44"/>
      <c r="M102" s="39"/>
    </row>
    <row r="103" ht="14.25" customHeight="1">
      <c r="G103" s="39"/>
      <c r="H103" s="44"/>
      <c r="M103" s="39"/>
    </row>
    <row r="104" ht="14.25" customHeight="1">
      <c r="G104" s="39"/>
      <c r="H104" s="44"/>
      <c r="M104" s="39"/>
    </row>
    <row r="105" ht="14.25" customHeight="1">
      <c r="G105" s="39"/>
      <c r="H105" s="44"/>
      <c r="M105" s="39"/>
    </row>
    <row r="106" ht="14.25" customHeight="1">
      <c r="G106" s="39"/>
      <c r="H106" s="44"/>
      <c r="M106" s="39"/>
    </row>
    <row r="107" ht="14.25" customHeight="1">
      <c r="G107" s="39"/>
      <c r="H107" s="44"/>
      <c r="M107" s="39"/>
    </row>
    <row r="108" ht="14.25" customHeight="1">
      <c r="G108" s="39"/>
      <c r="H108" s="44"/>
      <c r="M108" s="39"/>
    </row>
    <row r="109" ht="14.25" customHeight="1">
      <c r="G109" s="39"/>
      <c r="H109" s="44"/>
      <c r="M109" s="39"/>
    </row>
    <row r="110" ht="14.25" customHeight="1">
      <c r="G110" s="39"/>
      <c r="H110" s="44"/>
      <c r="M110" s="39"/>
    </row>
    <row r="111" ht="14.25" customHeight="1">
      <c r="G111" s="39"/>
      <c r="H111" s="44"/>
      <c r="M111" s="39"/>
    </row>
    <row r="112" ht="14.25" customHeight="1">
      <c r="G112" s="39"/>
      <c r="H112" s="44"/>
      <c r="M112" s="39"/>
    </row>
    <row r="113" ht="14.25" customHeight="1">
      <c r="G113" s="39"/>
      <c r="H113" s="44"/>
      <c r="M113" s="39"/>
    </row>
    <row r="114" ht="14.25" customHeight="1">
      <c r="G114" s="39"/>
      <c r="H114" s="44"/>
      <c r="M114" s="39"/>
    </row>
    <row r="115" ht="14.25" customHeight="1">
      <c r="G115" s="39"/>
      <c r="H115" s="44"/>
      <c r="M115" s="39"/>
    </row>
    <row r="116" ht="14.25" customHeight="1">
      <c r="G116" s="39"/>
      <c r="H116" s="44"/>
      <c r="M116" s="39"/>
    </row>
    <row r="117" ht="14.25" customHeight="1">
      <c r="G117" s="39"/>
      <c r="H117" s="44"/>
      <c r="M117" s="39"/>
    </row>
    <row r="118" ht="14.25" customHeight="1">
      <c r="G118" s="39"/>
      <c r="H118" s="44"/>
      <c r="M118" s="39"/>
    </row>
    <row r="119" ht="14.25" customHeight="1">
      <c r="G119" s="39"/>
      <c r="H119" s="44"/>
      <c r="M119" s="39"/>
    </row>
    <row r="120" ht="14.25" customHeight="1">
      <c r="G120" s="39"/>
      <c r="H120" s="44"/>
      <c r="M120" s="39"/>
    </row>
    <row r="121" ht="14.25" customHeight="1">
      <c r="G121" s="39"/>
      <c r="H121" s="44"/>
      <c r="M121" s="39"/>
    </row>
    <row r="122" ht="14.25" customHeight="1">
      <c r="G122" s="39"/>
      <c r="H122" s="44"/>
      <c r="M122" s="39"/>
    </row>
    <row r="123" ht="14.25" customHeight="1">
      <c r="G123" s="39"/>
      <c r="H123" s="44"/>
      <c r="M123" s="39"/>
    </row>
    <row r="124" ht="14.25" customHeight="1">
      <c r="G124" s="39"/>
      <c r="H124" s="44"/>
      <c r="M124" s="39"/>
    </row>
    <row r="125" ht="14.25" customHeight="1">
      <c r="G125" s="39"/>
      <c r="H125" s="44"/>
      <c r="M125" s="39"/>
    </row>
    <row r="126" ht="14.25" customHeight="1">
      <c r="G126" s="39"/>
      <c r="H126" s="44"/>
      <c r="M126" s="39"/>
    </row>
    <row r="127" ht="14.25" customHeight="1">
      <c r="G127" s="39"/>
      <c r="H127" s="44"/>
      <c r="M127" s="39"/>
    </row>
    <row r="128" ht="14.25" customHeight="1">
      <c r="G128" s="39"/>
      <c r="H128" s="44"/>
      <c r="M128" s="39"/>
    </row>
    <row r="129" ht="14.25" customHeight="1">
      <c r="G129" s="39"/>
      <c r="H129" s="44"/>
      <c r="M129" s="39"/>
    </row>
    <row r="130" ht="14.25" customHeight="1">
      <c r="G130" s="39"/>
      <c r="H130" s="44"/>
      <c r="M130" s="39"/>
    </row>
    <row r="131" ht="14.25" customHeight="1">
      <c r="G131" s="39"/>
      <c r="H131" s="44"/>
      <c r="M131" s="39"/>
    </row>
    <row r="132" ht="14.25" customHeight="1">
      <c r="G132" s="39"/>
      <c r="H132" s="44"/>
      <c r="M132" s="39"/>
    </row>
    <row r="133" ht="14.25" customHeight="1">
      <c r="G133" s="39"/>
      <c r="H133" s="44"/>
      <c r="M133" s="39"/>
    </row>
    <row r="134" ht="14.25" customHeight="1">
      <c r="G134" s="39"/>
      <c r="H134" s="44"/>
      <c r="M134" s="39"/>
    </row>
    <row r="135" ht="14.25" customHeight="1">
      <c r="G135" s="39"/>
      <c r="M135" s="39"/>
    </row>
    <row r="136" ht="14.25" customHeight="1">
      <c r="G136" s="39"/>
      <c r="M136" s="39"/>
    </row>
    <row r="137" ht="14.25" customHeight="1">
      <c r="G137" s="39"/>
      <c r="M137" s="39"/>
    </row>
    <row r="138" ht="14.25" customHeight="1">
      <c r="G138" s="39"/>
      <c r="M138" s="39"/>
    </row>
    <row r="139" ht="14.25" customHeight="1">
      <c r="G139" s="39"/>
      <c r="M139" s="39"/>
    </row>
    <row r="140" ht="14.25" customHeight="1">
      <c r="G140" s="39"/>
      <c r="M140" s="39"/>
    </row>
    <row r="141" ht="14.25" customHeight="1">
      <c r="G141" s="39"/>
      <c r="M141" s="39"/>
    </row>
    <row r="142" ht="14.25" customHeight="1">
      <c r="G142" s="39"/>
      <c r="M142" s="39"/>
    </row>
    <row r="143" ht="14.25" customHeight="1">
      <c r="G143" s="39"/>
      <c r="M143" s="39"/>
    </row>
    <row r="144" ht="14.25" customHeight="1">
      <c r="G144" s="39"/>
      <c r="M144" s="39"/>
    </row>
    <row r="145" ht="14.25" customHeight="1">
      <c r="G145" s="39"/>
      <c r="M145" s="39"/>
    </row>
    <row r="146" ht="14.25" customHeight="1">
      <c r="G146" s="39"/>
      <c r="M146" s="39"/>
    </row>
    <row r="147" ht="14.25" customHeight="1">
      <c r="G147" s="39"/>
      <c r="M147" s="39"/>
    </row>
    <row r="148" ht="14.25" customHeight="1">
      <c r="G148" s="39"/>
      <c r="M148" s="39"/>
    </row>
    <row r="149" ht="14.25" customHeight="1">
      <c r="G149" s="39"/>
      <c r="M149" s="39"/>
    </row>
    <row r="150" ht="14.25" customHeight="1">
      <c r="G150" s="39"/>
      <c r="M150" s="39"/>
    </row>
    <row r="151" ht="14.25" customHeight="1">
      <c r="G151" s="39"/>
      <c r="M151" s="39"/>
    </row>
    <row r="152" ht="14.25" customHeight="1">
      <c r="G152" s="39"/>
      <c r="M152" s="39"/>
    </row>
    <row r="153" ht="14.25" customHeight="1">
      <c r="G153" s="39"/>
      <c r="M153" s="39"/>
    </row>
    <row r="154" ht="14.25" customHeight="1">
      <c r="G154" s="39"/>
      <c r="M154" s="39"/>
    </row>
    <row r="155" ht="14.25" customHeight="1">
      <c r="G155" s="39"/>
      <c r="M155" s="39"/>
    </row>
    <row r="156" ht="14.25" customHeight="1">
      <c r="G156" s="39"/>
      <c r="M156" s="39"/>
    </row>
    <row r="157" ht="14.25" customHeight="1">
      <c r="G157" s="39"/>
      <c r="M157" s="39"/>
    </row>
    <row r="158" ht="14.25" customHeight="1">
      <c r="G158" s="39"/>
      <c r="M158" s="39"/>
    </row>
    <row r="159" ht="14.25" customHeight="1">
      <c r="G159" s="39"/>
      <c r="M159" s="39"/>
    </row>
    <row r="160" ht="14.25" customHeight="1">
      <c r="G160" s="39"/>
      <c r="M160" s="39"/>
    </row>
    <row r="161" ht="14.25" customHeight="1">
      <c r="G161" s="39"/>
      <c r="M161" s="39"/>
    </row>
    <row r="162" ht="14.25" customHeight="1">
      <c r="G162" s="39"/>
      <c r="M162" s="39"/>
    </row>
    <row r="163" ht="14.25" customHeight="1">
      <c r="G163" s="39"/>
      <c r="M163" s="39"/>
    </row>
    <row r="164" ht="14.25" customHeight="1">
      <c r="G164" s="39"/>
      <c r="M164" s="39"/>
    </row>
    <row r="165" ht="14.25" customHeight="1">
      <c r="G165" s="39"/>
      <c r="M165" s="39"/>
    </row>
    <row r="166" ht="14.25" customHeight="1">
      <c r="G166" s="39"/>
      <c r="M166" s="39"/>
    </row>
    <row r="167" ht="14.25" customHeight="1">
      <c r="G167" s="39"/>
      <c r="M167" s="39"/>
    </row>
    <row r="168" ht="14.25" customHeight="1">
      <c r="G168" s="39"/>
      <c r="M168" s="39"/>
    </row>
    <row r="169" ht="14.25" customHeight="1">
      <c r="G169" s="39"/>
      <c r="M169" s="39"/>
    </row>
    <row r="170" ht="14.25" customHeight="1">
      <c r="G170" s="39"/>
      <c r="M170" s="39"/>
    </row>
    <row r="171" ht="14.25" customHeight="1">
      <c r="G171" s="39"/>
      <c r="M171" s="39"/>
    </row>
    <row r="172" ht="14.25" customHeight="1">
      <c r="G172" s="39"/>
      <c r="M172" s="39"/>
    </row>
    <row r="173" ht="14.25" customHeight="1">
      <c r="G173" s="39"/>
      <c r="M173" s="39"/>
    </row>
    <row r="174" ht="14.25" customHeight="1">
      <c r="G174" s="39"/>
      <c r="M174" s="39"/>
    </row>
    <row r="175" ht="14.25" customHeight="1">
      <c r="G175" s="39"/>
      <c r="M175" s="39"/>
    </row>
    <row r="176" ht="14.25" customHeight="1">
      <c r="G176" s="39"/>
      <c r="M176" s="39"/>
    </row>
    <row r="177" ht="14.25" customHeight="1">
      <c r="G177" s="39"/>
      <c r="M177" s="39"/>
    </row>
    <row r="178" ht="14.25" customHeight="1">
      <c r="G178" s="39"/>
      <c r="M178" s="39"/>
    </row>
    <row r="179" ht="14.25" customHeight="1">
      <c r="G179" s="39"/>
      <c r="M179" s="39"/>
    </row>
    <row r="180" ht="14.25" customHeight="1">
      <c r="G180" s="39"/>
      <c r="M180" s="39"/>
    </row>
    <row r="181" ht="14.25" customHeight="1">
      <c r="G181" s="39"/>
      <c r="M181" s="39"/>
    </row>
    <row r="182" ht="14.25" customHeight="1">
      <c r="G182" s="39"/>
      <c r="M182" s="39"/>
    </row>
    <row r="183" ht="14.25" customHeight="1">
      <c r="G183" s="39"/>
      <c r="M183" s="39"/>
    </row>
    <row r="184" ht="14.25" customHeight="1">
      <c r="G184" s="39"/>
      <c r="M184" s="39"/>
    </row>
    <row r="185" ht="14.25" customHeight="1">
      <c r="G185" s="39"/>
      <c r="M185" s="39"/>
    </row>
    <row r="186" ht="14.25" customHeight="1">
      <c r="G186" s="39"/>
      <c r="M186" s="39"/>
    </row>
    <row r="187" ht="14.25" customHeight="1">
      <c r="G187" s="39"/>
      <c r="M187" s="39"/>
    </row>
    <row r="188" ht="14.25" customHeight="1">
      <c r="G188" s="39"/>
      <c r="M188" s="39"/>
    </row>
    <row r="189" ht="14.25" customHeight="1">
      <c r="G189" s="39"/>
      <c r="M189" s="39"/>
    </row>
    <row r="190" ht="14.25" customHeight="1">
      <c r="G190" s="39"/>
      <c r="M190" s="39"/>
    </row>
    <row r="191" ht="14.25" customHeight="1">
      <c r="G191" s="39"/>
      <c r="M191" s="39"/>
    </row>
    <row r="192" ht="14.25" customHeight="1">
      <c r="G192" s="39"/>
      <c r="M192" s="39"/>
    </row>
    <row r="193" ht="14.25" customHeight="1">
      <c r="G193" s="39"/>
      <c r="M193" s="39"/>
    </row>
    <row r="194" ht="14.25" customHeight="1">
      <c r="G194" s="39"/>
      <c r="M194" s="39"/>
    </row>
    <row r="195" ht="14.25" customHeight="1">
      <c r="G195" s="39"/>
      <c r="M195" s="39"/>
    </row>
    <row r="196" ht="14.25" customHeight="1">
      <c r="G196" s="39"/>
      <c r="M196" s="39"/>
    </row>
    <row r="197" ht="14.25" customHeight="1">
      <c r="G197" s="39"/>
      <c r="M197" s="39"/>
    </row>
    <row r="198" ht="14.25" customHeight="1">
      <c r="G198" s="39"/>
      <c r="M198" s="39"/>
    </row>
    <row r="199" ht="14.25" customHeight="1">
      <c r="G199" s="39"/>
      <c r="M199" s="39"/>
    </row>
    <row r="200" ht="14.25" customHeight="1">
      <c r="G200" s="39"/>
      <c r="M200" s="39"/>
    </row>
    <row r="201" ht="14.25" customHeight="1">
      <c r="G201" s="39"/>
      <c r="M201" s="39"/>
    </row>
    <row r="202" ht="14.25" customHeight="1">
      <c r="G202" s="39"/>
      <c r="M202" s="39"/>
    </row>
    <row r="203" ht="14.25" customHeight="1">
      <c r="G203" s="39"/>
      <c r="M203" s="39"/>
    </row>
    <row r="204" ht="14.25" customHeight="1">
      <c r="G204" s="39"/>
      <c r="M204" s="39"/>
    </row>
    <row r="205" ht="14.25" customHeight="1">
      <c r="G205" s="39"/>
      <c r="M205" s="39"/>
    </row>
    <row r="206" ht="14.25" customHeight="1">
      <c r="G206" s="39"/>
      <c r="M206" s="39"/>
    </row>
    <row r="207" ht="14.25" customHeight="1">
      <c r="G207" s="39"/>
      <c r="M207" s="39"/>
    </row>
    <row r="208" ht="14.25" customHeight="1">
      <c r="G208" s="39"/>
      <c r="M208" s="39"/>
    </row>
    <row r="209" ht="14.25" customHeight="1">
      <c r="G209" s="39"/>
      <c r="M209" s="39"/>
    </row>
    <row r="210" ht="14.25" customHeight="1">
      <c r="G210" s="39"/>
      <c r="M210" s="39"/>
    </row>
    <row r="211" ht="14.25" customHeight="1">
      <c r="G211" s="39"/>
      <c r="M211" s="39"/>
    </row>
    <row r="212" ht="14.25" customHeight="1">
      <c r="G212" s="39"/>
      <c r="M212" s="39"/>
    </row>
    <row r="213" ht="14.25" customHeight="1">
      <c r="G213" s="39"/>
      <c r="M213" s="39"/>
    </row>
    <row r="214" ht="14.25" customHeight="1">
      <c r="G214" s="39"/>
      <c r="M214" s="39"/>
    </row>
    <row r="215" ht="14.25" customHeight="1">
      <c r="G215" s="39"/>
      <c r="M215" s="39"/>
    </row>
    <row r="216" ht="14.25" customHeight="1">
      <c r="G216" s="39"/>
      <c r="M216" s="39"/>
    </row>
    <row r="217" ht="14.25" customHeight="1">
      <c r="G217" s="39"/>
      <c r="M217" s="39"/>
    </row>
    <row r="218" ht="14.25" customHeight="1">
      <c r="G218" s="39"/>
      <c r="M218" s="39"/>
    </row>
    <row r="219" ht="14.25" customHeight="1">
      <c r="G219" s="39"/>
      <c r="M219" s="39"/>
    </row>
    <row r="220" ht="14.25" customHeight="1">
      <c r="G220" s="39"/>
      <c r="M220" s="39"/>
    </row>
    <row r="221" ht="14.25" customHeight="1">
      <c r="G221" s="39"/>
      <c r="M221" s="39"/>
    </row>
    <row r="222" ht="14.25" customHeight="1">
      <c r="G222" s="39"/>
      <c r="M222" s="39"/>
    </row>
    <row r="223" ht="14.25" customHeight="1">
      <c r="G223" s="39"/>
      <c r="M223" s="39"/>
    </row>
    <row r="224" ht="14.25" customHeight="1">
      <c r="G224" s="39"/>
      <c r="M224" s="39"/>
    </row>
    <row r="225" ht="14.25" customHeight="1">
      <c r="G225" s="39"/>
      <c r="M225" s="39"/>
    </row>
    <row r="226" ht="14.25" customHeight="1">
      <c r="G226" s="39"/>
      <c r="M226" s="39"/>
    </row>
    <row r="227" ht="14.25" customHeight="1">
      <c r="G227" s="39"/>
      <c r="M227" s="39"/>
    </row>
    <row r="228" ht="14.25" customHeight="1">
      <c r="G228" s="39"/>
      <c r="M228" s="39"/>
    </row>
    <row r="229" ht="14.25" customHeight="1">
      <c r="G229" s="39"/>
      <c r="M229" s="39"/>
    </row>
    <row r="230" ht="14.25" customHeight="1">
      <c r="G230" s="39"/>
      <c r="M230" s="39"/>
    </row>
    <row r="231" ht="14.25" customHeight="1">
      <c r="G231" s="39"/>
      <c r="M231" s="39"/>
    </row>
    <row r="232" ht="14.25" customHeight="1">
      <c r="G232" s="39"/>
      <c r="M232" s="39"/>
    </row>
    <row r="233" ht="14.25" customHeight="1">
      <c r="G233" s="39"/>
      <c r="M233" s="39"/>
    </row>
    <row r="234" ht="14.25" customHeight="1">
      <c r="G234" s="39"/>
      <c r="M234" s="39"/>
    </row>
    <row r="235" ht="14.25" customHeight="1">
      <c r="G235" s="39"/>
      <c r="M235" s="39"/>
    </row>
    <row r="236" ht="14.25" customHeight="1">
      <c r="G236" s="39"/>
      <c r="M236" s="39"/>
    </row>
    <row r="237" ht="14.25" customHeight="1">
      <c r="G237" s="39"/>
      <c r="M237" s="39"/>
    </row>
    <row r="238" ht="14.25" customHeight="1">
      <c r="G238" s="39"/>
      <c r="M238" s="39"/>
    </row>
    <row r="239" ht="14.25" customHeight="1">
      <c r="G239" s="39"/>
      <c r="M239" s="39"/>
    </row>
    <row r="240" ht="14.25" customHeight="1">
      <c r="G240" s="39"/>
      <c r="M240" s="39"/>
    </row>
    <row r="241" ht="14.25" customHeight="1">
      <c r="G241" s="39"/>
      <c r="M241" s="39"/>
    </row>
    <row r="242" ht="14.25" customHeight="1">
      <c r="G242" s="39"/>
      <c r="M242" s="39"/>
    </row>
    <row r="243" ht="14.25" customHeight="1">
      <c r="G243" s="39"/>
      <c r="M243" s="39"/>
    </row>
    <row r="244" ht="14.25" customHeight="1">
      <c r="G244" s="39"/>
      <c r="M244" s="39"/>
    </row>
    <row r="245" ht="14.25" customHeight="1">
      <c r="G245" s="39"/>
      <c r="M245" s="39"/>
    </row>
    <row r="246" ht="14.25" customHeight="1">
      <c r="G246" s="39"/>
      <c r="M246" s="39"/>
    </row>
    <row r="247" ht="14.25" customHeight="1">
      <c r="G247" s="39"/>
      <c r="M247" s="39"/>
    </row>
    <row r="248" ht="14.25" customHeight="1">
      <c r="G248" s="39"/>
      <c r="M248" s="39"/>
    </row>
    <row r="249" ht="14.25" customHeight="1">
      <c r="G249" s="39"/>
      <c r="M249" s="39"/>
    </row>
    <row r="250" ht="14.25" customHeight="1">
      <c r="G250" s="39"/>
      <c r="M250" s="39"/>
    </row>
    <row r="251" ht="14.25" customHeight="1">
      <c r="G251" s="39"/>
      <c r="M251" s="39"/>
    </row>
    <row r="252" ht="14.25" customHeight="1">
      <c r="G252" s="39"/>
      <c r="M252" s="39"/>
    </row>
    <row r="253" ht="14.25" customHeight="1">
      <c r="G253" s="39"/>
      <c r="M253" s="39"/>
    </row>
    <row r="254" ht="14.25" customHeight="1">
      <c r="G254" s="39"/>
      <c r="M254" s="39"/>
    </row>
    <row r="255" ht="14.25" customHeight="1">
      <c r="G255" s="39"/>
      <c r="M255" s="39"/>
    </row>
    <row r="256" ht="14.25" customHeight="1">
      <c r="G256" s="39"/>
      <c r="M256" s="39"/>
    </row>
    <row r="257" ht="14.25" customHeight="1">
      <c r="G257" s="39"/>
      <c r="M257" s="39"/>
    </row>
    <row r="258" ht="14.25" customHeight="1">
      <c r="G258" s="39"/>
      <c r="M258" s="39"/>
    </row>
    <row r="259" ht="14.25" customHeight="1">
      <c r="G259" s="39"/>
      <c r="M259" s="39"/>
    </row>
    <row r="260" ht="14.25" customHeight="1">
      <c r="G260" s="39"/>
      <c r="M260" s="39"/>
    </row>
    <row r="261" ht="14.25" customHeight="1">
      <c r="G261" s="39"/>
      <c r="M261" s="39"/>
    </row>
    <row r="262" ht="14.25" customHeight="1">
      <c r="G262" s="39"/>
      <c r="M262" s="39"/>
    </row>
    <row r="263" ht="14.25" customHeight="1">
      <c r="G263" s="39"/>
      <c r="M263" s="39"/>
    </row>
    <row r="264" ht="14.25" customHeight="1">
      <c r="G264" s="39"/>
      <c r="M264" s="39"/>
    </row>
    <row r="265" ht="14.25" customHeight="1">
      <c r="G265" s="39"/>
      <c r="M265" s="39"/>
    </row>
    <row r="266" ht="14.25" customHeight="1">
      <c r="G266" s="39"/>
      <c r="M266" s="39"/>
    </row>
    <row r="267" ht="14.25" customHeight="1">
      <c r="G267" s="39"/>
      <c r="M267" s="39"/>
    </row>
    <row r="268" ht="14.25" customHeight="1">
      <c r="G268" s="39"/>
      <c r="M268" s="39"/>
    </row>
    <row r="269" ht="14.25" customHeight="1">
      <c r="G269" s="39"/>
      <c r="M269" s="39"/>
    </row>
    <row r="270" ht="14.25" customHeight="1">
      <c r="G270" s="39"/>
      <c r="M270" s="39"/>
    </row>
    <row r="271" ht="14.25" customHeight="1">
      <c r="G271" s="39"/>
      <c r="M271" s="39"/>
    </row>
    <row r="272" ht="14.25" customHeight="1">
      <c r="G272" s="39"/>
      <c r="M272" s="39"/>
    </row>
    <row r="273" ht="14.25" customHeight="1">
      <c r="G273" s="39"/>
      <c r="M273" s="39"/>
    </row>
    <row r="274" ht="14.25" customHeight="1">
      <c r="G274" s="39"/>
      <c r="M274" s="39"/>
    </row>
    <row r="275" ht="14.25" customHeight="1">
      <c r="G275" s="39"/>
      <c r="M275" s="39"/>
    </row>
    <row r="276" ht="14.25" customHeight="1">
      <c r="G276" s="39"/>
      <c r="M276" s="39"/>
    </row>
    <row r="277" ht="14.25" customHeight="1">
      <c r="G277" s="39"/>
      <c r="M277" s="39"/>
    </row>
    <row r="278" ht="14.25" customHeight="1">
      <c r="G278" s="39"/>
      <c r="M278" s="39"/>
    </row>
    <row r="279" ht="14.25" customHeight="1">
      <c r="G279" s="39"/>
      <c r="M279" s="39"/>
    </row>
    <row r="280" ht="14.25" customHeight="1">
      <c r="G280" s="39"/>
      <c r="M280" s="39"/>
    </row>
    <row r="281" ht="14.25" customHeight="1">
      <c r="G281" s="39"/>
      <c r="M281" s="39"/>
    </row>
    <row r="282" ht="14.25" customHeight="1">
      <c r="G282" s="39"/>
      <c r="M282" s="39"/>
    </row>
    <row r="283" ht="14.25" customHeight="1">
      <c r="G283" s="39"/>
      <c r="M283" s="39"/>
    </row>
    <row r="284" ht="14.25" customHeight="1">
      <c r="G284" s="39"/>
      <c r="M284" s="39"/>
    </row>
    <row r="285" ht="14.25" customHeight="1">
      <c r="G285" s="39"/>
      <c r="M285" s="39"/>
    </row>
    <row r="286" ht="14.25" customHeight="1">
      <c r="G286" s="39"/>
      <c r="M286" s="39"/>
    </row>
    <row r="287" ht="14.25" customHeight="1">
      <c r="G287" s="39"/>
      <c r="M287" s="39"/>
    </row>
    <row r="288" ht="14.25" customHeight="1">
      <c r="G288" s="39"/>
      <c r="M288" s="39"/>
    </row>
    <row r="289" ht="14.25" customHeight="1">
      <c r="G289" s="39"/>
      <c r="M289" s="39"/>
    </row>
    <row r="290" ht="14.25" customHeight="1">
      <c r="G290" s="39"/>
      <c r="M290" s="39"/>
    </row>
    <row r="291" ht="14.25" customHeight="1">
      <c r="G291" s="39"/>
      <c r="M291" s="39"/>
    </row>
    <row r="292" ht="14.25" customHeight="1">
      <c r="G292" s="39"/>
      <c r="M292" s="39"/>
    </row>
    <row r="293" ht="14.25" customHeight="1">
      <c r="G293" s="39"/>
      <c r="M293" s="39"/>
    </row>
    <row r="294" ht="14.25" customHeight="1">
      <c r="G294" s="39"/>
      <c r="M294" s="39"/>
    </row>
    <row r="295" ht="14.25" customHeight="1">
      <c r="G295" s="39"/>
      <c r="M295" s="39"/>
    </row>
    <row r="296" ht="14.25" customHeight="1">
      <c r="G296" s="39"/>
      <c r="M296" s="39"/>
    </row>
    <row r="297" ht="14.25" customHeight="1">
      <c r="G297" s="39"/>
      <c r="M297" s="39"/>
    </row>
    <row r="298" ht="14.25" customHeight="1">
      <c r="G298" s="39"/>
      <c r="M298" s="39"/>
    </row>
    <row r="299" ht="14.25" customHeight="1">
      <c r="G299" s="39"/>
      <c r="M299" s="39"/>
    </row>
    <row r="300" ht="14.25" customHeight="1">
      <c r="G300" s="39"/>
      <c r="M300" s="39"/>
    </row>
    <row r="301" ht="14.25" customHeight="1">
      <c r="G301" s="39"/>
      <c r="M301" s="39"/>
    </row>
    <row r="302" ht="14.25" customHeight="1">
      <c r="G302" s="39"/>
      <c r="M302" s="39"/>
    </row>
    <row r="303" ht="14.25" customHeight="1">
      <c r="G303" s="39"/>
      <c r="M303" s="39"/>
    </row>
    <row r="304" ht="14.25" customHeight="1">
      <c r="G304" s="39"/>
      <c r="M304" s="39"/>
    </row>
    <row r="305" ht="14.25" customHeight="1">
      <c r="G305" s="39"/>
      <c r="M305" s="39"/>
    </row>
    <row r="306" ht="14.25" customHeight="1">
      <c r="G306" s="39"/>
      <c r="M306" s="39"/>
    </row>
    <row r="307" ht="14.25" customHeight="1">
      <c r="G307" s="39"/>
      <c r="M307" s="39"/>
    </row>
    <row r="308" ht="14.25" customHeight="1">
      <c r="G308" s="39"/>
      <c r="M308" s="39"/>
    </row>
    <row r="309" ht="14.25" customHeight="1">
      <c r="G309" s="39"/>
      <c r="M309" s="39"/>
    </row>
    <row r="310" ht="14.25" customHeight="1">
      <c r="G310" s="39"/>
      <c r="M310" s="39"/>
    </row>
    <row r="311" ht="14.25" customHeight="1">
      <c r="G311" s="39"/>
      <c r="M311" s="39"/>
    </row>
    <row r="312" ht="14.25" customHeight="1">
      <c r="G312" s="39"/>
      <c r="M312" s="39"/>
    </row>
    <row r="313" ht="14.25" customHeight="1">
      <c r="G313" s="39"/>
      <c r="M313" s="39"/>
    </row>
    <row r="314" ht="14.25" customHeight="1">
      <c r="G314" s="39"/>
      <c r="M314" s="39"/>
    </row>
    <row r="315" ht="14.25" customHeight="1">
      <c r="G315" s="39"/>
      <c r="M315" s="39"/>
    </row>
    <row r="316" ht="14.25" customHeight="1">
      <c r="G316" s="39"/>
      <c r="M316" s="39"/>
    </row>
    <row r="317" ht="14.25" customHeight="1">
      <c r="G317" s="39"/>
      <c r="M317" s="39"/>
    </row>
    <row r="318" ht="14.25" customHeight="1">
      <c r="G318" s="39"/>
      <c r="M318" s="39"/>
    </row>
    <row r="319" ht="14.25" customHeight="1">
      <c r="G319" s="39"/>
      <c r="M319" s="39"/>
    </row>
    <row r="320" ht="14.25" customHeight="1">
      <c r="G320" s="39"/>
      <c r="M320" s="39"/>
    </row>
    <row r="321" ht="14.25" customHeight="1">
      <c r="G321" s="39"/>
      <c r="M321" s="39"/>
    </row>
    <row r="322" ht="14.25" customHeight="1">
      <c r="G322" s="39"/>
      <c r="M322" s="39"/>
    </row>
    <row r="323" ht="14.25" customHeight="1">
      <c r="G323" s="39"/>
      <c r="M323" s="39"/>
    </row>
    <row r="324" ht="14.25" customHeight="1">
      <c r="G324" s="39"/>
      <c r="M324" s="39"/>
    </row>
    <row r="325" ht="14.25" customHeight="1">
      <c r="G325" s="39"/>
      <c r="M325" s="39"/>
    </row>
    <row r="326" ht="14.25" customHeight="1">
      <c r="G326" s="39"/>
      <c r="M326" s="39"/>
    </row>
    <row r="327" ht="14.25" customHeight="1">
      <c r="G327" s="39"/>
      <c r="M327" s="39"/>
    </row>
    <row r="328" ht="14.25" customHeight="1">
      <c r="G328" s="39"/>
      <c r="M328" s="39"/>
    </row>
    <row r="329" ht="14.25" customHeight="1">
      <c r="G329" s="39"/>
      <c r="M329" s="39"/>
    </row>
    <row r="330" ht="14.25" customHeight="1">
      <c r="G330" s="39"/>
      <c r="M330" s="39"/>
    </row>
    <row r="331" ht="14.25" customHeight="1">
      <c r="G331" s="39"/>
      <c r="M331" s="39"/>
    </row>
    <row r="332" ht="14.25" customHeight="1">
      <c r="G332" s="39"/>
      <c r="M332" s="39"/>
    </row>
    <row r="333" ht="14.25" customHeight="1">
      <c r="G333" s="39"/>
      <c r="M333" s="39"/>
    </row>
    <row r="334" ht="14.25" customHeight="1">
      <c r="G334" s="39"/>
      <c r="M334" s="39"/>
    </row>
    <row r="335" ht="14.25" customHeight="1">
      <c r="G335" s="39"/>
      <c r="M335" s="39"/>
    </row>
    <row r="336" ht="14.25" customHeight="1">
      <c r="G336" s="39"/>
      <c r="M336" s="39"/>
    </row>
    <row r="337" ht="14.25" customHeight="1">
      <c r="G337" s="39"/>
      <c r="M337" s="39"/>
    </row>
    <row r="338" ht="14.25" customHeight="1">
      <c r="G338" s="39"/>
      <c r="M338" s="39"/>
    </row>
    <row r="339" ht="14.25" customHeight="1">
      <c r="G339" s="39"/>
      <c r="M339" s="39"/>
    </row>
    <row r="340" ht="14.25" customHeight="1">
      <c r="G340" s="39"/>
      <c r="M340" s="39"/>
    </row>
    <row r="341" ht="14.25" customHeight="1">
      <c r="G341" s="39"/>
      <c r="M341" s="39"/>
    </row>
    <row r="342" ht="14.25" customHeight="1">
      <c r="G342" s="39"/>
      <c r="M342" s="39"/>
    </row>
    <row r="343" ht="14.25" customHeight="1">
      <c r="G343" s="39"/>
      <c r="M343" s="39"/>
    </row>
    <row r="344" ht="14.25" customHeight="1">
      <c r="G344" s="39"/>
      <c r="M344" s="39"/>
    </row>
    <row r="345" ht="14.25" customHeight="1">
      <c r="G345" s="39"/>
      <c r="M345" s="39"/>
    </row>
    <row r="346" ht="14.25" customHeight="1">
      <c r="G346" s="39"/>
      <c r="M346" s="39"/>
    </row>
    <row r="347" ht="14.25" customHeight="1">
      <c r="G347" s="39"/>
      <c r="M347" s="39"/>
    </row>
    <row r="348" ht="14.25" customHeight="1">
      <c r="G348" s="39"/>
      <c r="M348" s="39"/>
    </row>
    <row r="349" ht="14.25" customHeight="1">
      <c r="G349" s="39"/>
      <c r="M349" s="39"/>
    </row>
    <row r="350" ht="14.25" customHeight="1">
      <c r="G350" s="39"/>
      <c r="M350" s="39"/>
    </row>
    <row r="351" ht="14.25" customHeight="1">
      <c r="G351" s="39"/>
      <c r="M351" s="39"/>
    </row>
    <row r="352" ht="14.25" customHeight="1">
      <c r="G352" s="39"/>
      <c r="M352" s="39"/>
    </row>
    <row r="353" ht="14.25" customHeight="1">
      <c r="G353" s="39"/>
      <c r="M353" s="39"/>
    </row>
    <row r="354" ht="14.25" customHeight="1">
      <c r="G354" s="39"/>
      <c r="M354" s="39"/>
    </row>
    <row r="355" ht="14.25" customHeight="1">
      <c r="G355" s="39"/>
      <c r="M355" s="39"/>
    </row>
    <row r="356" ht="14.25" customHeight="1">
      <c r="G356" s="39"/>
      <c r="M356" s="39"/>
    </row>
    <row r="357" ht="14.25" customHeight="1">
      <c r="G357" s="39"/>
      <c r="M357" s="39"/>
    </row>
    <row r="358" ht="14.25" customHeight="1">
      <c r="G358" s="39"/>
      <c r="M358" s="39"/>
    </row>
    <row r="359" ht="14.25" customHeight="1">
      <c r="G359" s="39"/>
      <c r="M359" s="39"/>
    </row>
    <row r="360" ht="14.25" customHeight="1">
      <c r="G360" s="39"/>
      <c r="M360" s="39"/>
    </row>
    <row r="361" ht="14.25" customHeight="1">
      <c r="G361" s="39"/>
      <c r="M361" s="39"/>
    </row>
    <row r="362" ht="14.25" customHeight="1">
      <c r="G362" s="39"/>
      <c r="M362" s="39"/>
    </row>
    <row r="363" ht="14.25" customHeight="1">
      <c r="G363" s="39"/>
      <c r="M363" s="39"/>
    </row>
    <row r="364" ht="14.25" customHeight="1">
      <c r="G364" s="39"/>
      <c r="M364" s="39"/>
    </row>
    <row r="365" ht="14.25" customHeight="1">
      <c r="G365" s="39"/>
      <c r="M365" s="39"/>
    </row>
    <row r="366" ht="14.25" customHeight="1">
      <c r="G366" s="39"/>
      <c r="M366" s="39"/>
    </row>
    <row r="367" ht="14.25" customHeight="1">
      <c r="G367" s="39"/>
      <c r="M367" s="39"/>
    </row>
    <row r="368" ht="14.25" customHeight="1">
      <c r="G368" s="39"/>
      <c r="M368" s="39"/>
    </row>
    <row r="369" ht="14.25" customHeight="1">
      <c r="G369" s="39"/>
      <c r="M369" s="39"/>
    </row>
    <row r="370" ht="14.25" customHeight="1">
      <c r="G370" s="39"/>
      <c r="M370" s="39"/>
    </row>
    <row r="371" ht="14.25" customHeight="1">
      <c r="G371" s="39"/>
      <c r="M371" s="39"/>
    </row>
    <row r="372" ht="14.25" customHeight="1">
      <c r="G372" s="39"/>
      <c r="M372" s="39"/>
    </row>
    <row r="373" ht="14.25" customHeight="1">
      <c r="G373" s="39"/>
      <c r="M373" s="39"/>
    </row>
    <row r="374" ht="14.25" customHeight="1">
      <c r="G374" s="39"/>
      <c r="M374" s="39"/>
    </row>
    <row r="375" ht="14.25" customHeight="1">
      <c r="G375" s="39"/>
      <c r="M375" s="39"/>
    </row>
    <row r="376" ht="14.25" customHeight="1">
      <c r="G376" s="39"/>
      <c r="M376" s="39"/>
    </row>
    <row r="377" ht="14.25" customHeight="1">
      <c r="G377" s="39"/>
      <c r="M377" s="39"/>
    </row>
    <row r="378" ht="14.25" customHeight="1">
      <c r="G378" s="39"/>
      <c r="M378" s="39"/>
    </row>
    <row r="379" ht="14.25" customHeight="1">
      <c r="G379" s="39"/>
      <c r="M379" s="39"/>
    </row>
    <row r="380" ht="14.25" customHeight="1">
      <c r="G380" s="39"/>
      <c r="M380" s="39"/>
    </row>
    <row r="381" ht="14.25" customHeight="1">
      <c r="G381" s="39"/>
      <c r="M381" s="39"/>
    </row>
    <row r="382" ht="14.25" customHeight="1">
      <c r="G382" s="39"/>
      <c r="M382" s="39"/>
    </row>
    <row r="383" ht="14.25" customHeight="1">
      <c r="G383" s="39"/>
      <c r="M383" s="39"/>
    </row>
    <row r="384" ht="14.25" customHeight="1">
      <c r="G384" s="39"/>
      <c r="M384" s="39"/>
    </row>
    <row r="385" ht="14.25" customHeight="1">
      <c r="G385" s="39"/>
      <c r="M385" s="39"/>
    </row>
    <row r="386" ht="14.25" customHeight="1">
      <c r="G386" s="39"/>
      <c r="M386" s="39"/>
    </row>
    <row r="387" ht="14.25" customHeight="1">
      <c r="G387" s="39"/>
      <c r="M387" s="39"/>
    </row>
    <row r="388" ht="14.25" customHeight="1">
      <c r="G388" s="39"/>
      <c r="M388" s="39"/>
    </row>
    <row r="389" ht="14.25" customHeight="1">
      <c r="G389" s="39"/>
      <c r="M389" s="39"/>
    </row>
    <row r="390" ht="14.25" customHeight="1">
      <c r="G390" s="39"/>
      <c r="M390" s="39"/>
    </row>
    <row r="391" ht="14.25" customHeight="1">
      <c r="G391" s="39"/>
      <c r="M391" s="39"/>
    </row>
    <row r="392" ht="14.25" customHeight="1">
      <c r="G392" s="39"/>
      <c r="M392" s="39"/>
    </row>
    <row r="393" ht="14.25" customHeight="1">
      <c r="G393" s="39"/>
      <c r="M393" s="39"/>
    </row>
    <row r="394" ht="14.25" customHeight="1">
      <c r="G394" s="39"/>
      <c r="M394" s="39"/>
    </row>
    <row r="395" ht="14.25" customHeight="1">
      <c r="G395" s="39"/>
      <c r="M395" s="39"/>
    </row>
    <row r="396" ht="14.25" customHeight="1">
      <c r="G396" s="39"/>
      <c r="M396" s="39"/>
    </row>
    <row r="397" ht="14.25" customHeight="1">
      <c r="G397" s="39"/>
      <c r="M397" s="39"/>
    </row>
    <row r="398" ht="14.25" customHeight="1">
      <c r="G398" s="39"/>
      <c r="M398" s="39"/>
    </row>
    <row r="399" ht="14.25" customHeight="1">
      <c r="G399" s="39"/>
      <c r="M399" s="39"/>
    </row>
    <row r="400" ht="14.25" customHeight="1">
      <c r="G400" s="39"/>
      <c r="M400" s="39"/>
    </row>
    <row r="401" ht="14.25" customHeight="1">
      <c r="G401" s="39"/>
      <c r="M401" s="39"/>
    </row>
    <row r="402" ht="14.25" customHeight="1">
      <c r="G402" s="39"/>
      <c r="M402" s="39"/>
    </row>
    <row r="403" ht="14.25" customHeight="1">
      <c r="G403" s="39"/>
      <c r="M403" s="39"/>
    </row>
    <row r="404" ht="14.25" customHeight="1">
      <c r="G404" s="39"/>
      <c r="M404" s="39"/>
    </row>
    <row r="405" ht="14.25" customHeight="1">
      <c r="G405" s="39"/>
      <c r="M405" s="39"/>
    </row>
    <row r="406" ht="14.25" customHeight="1">
      <c r="G406" s="39"/>
      <c r="M406" s="39"/>
    </row>
    <row r="407" ht="14.25" customHeight="1">
      <c r="G407" s="39"/>
      <c r="M407" s="39"/>
    </row>
    <row r="408" ht="14.25" customHeight="1">
      <c r="G408" s="39"/>
      <c r="M408" s="39"/>
    </row>
    <row r="409" ht="14.25" customHeight="1">
      <c r="G409" s="39"/>
      <c r="M409" s="39"/>
    </row>
    <row r="410" ht="14.25" customHeight="1">
      <c r="G410" s="39"/>
      <c r="M410" s="39"/>
    </row>
    <row r="411" ht="14.25" customHeight="1">
      <c r="G411" s="39"/>
      <c r="M411" s="39"/>
    </row>
    <row r="412" ht="14.25" customHeight="1">
      <c r="G412" s="39"/>
      <c r="M412" s="39"/>
    </row>
    <row r="413" ht="14.25" customHeight="1">
      <c r="G413" s="39"/>
      <c r="M413" s="39"/>
    </row>
    <row r="414" ht="14.25" customHeight="1">
      <c r="G414" s="39"/>
      <c r="M414" s="39"/>
    </row>
    <row r="415" ht="14.25" customHeight="1">
      <c r="G415" s="39"/>
      <c r="M415" s="39"/>
    </row>
    <row r="416" ht="14.25" customHeight="1">
      <c r="G416" s="39"/>
      <c r="M416" s="39"/>
    </row>
    <row r="417" ht="14.25" customHeight="1">
      <c r="G417" s="39"/>
      <c r="M417" s="39"/>
    </row>
    <row r="418" ht="14.25" customHeight="1">
      <c r="G418" s="39"/>
      <c r="M418" s="39"/>
    </row>
    <row r="419" ht="14.25" customHeight="1">
      <c r="G419" s="39"/>
      <c r="M419" s="39"/>
    </row>
    <row r="420" ht="14.25" customHeight="1">
      <c r="G420" s="39"/>
      <c r="M420" s="39"/>
    </row>
    <row r="421" ht="14.25" customHeight="1">
      <c r="G421" s="39"/>
      <c r="M421" s="39"/>
    </row>
    <row r="422" ht="14.25" customHeight="1">
      <c r="G422" s="39"/>
      <c r="M422" s="39"/>
    </row>
    <row r="423" ht="14.25" customHeight="1">
      <c r="G423" s="39"/>
      <c r="M423" s="39"/>
    </row>
    <row r="424" ht="14.25" customHeight="1">
      <c r="G424" s="39"/>
      <c r="M424" s="39"/>
    </row>
    <row r="425" ht="14.25" customHeight="1">
      <c r="G425" s="39"/>
      <c r="M425" s="39"/>
    </row>
    <row r="426" ht="14.25" customHeight="1">
      <c r="G426" s="39"/>
      <c r="M426" s="39"/>
    </row>
    <row r="427" ht="14.25" customHeight="1">
      <c r="G427" s="39"/>
      <c r="M427" s="39"/>
    </row>
    <row r="428" ht="14.25" customHeight="1">
      <c r="G428" s="39"/>
      <c r="M428" s="39"/>
    </row>
    <row r="429" ht="14.25" customHeight="1">
      <c r="G429" s="39"/>
      <c r="M429" s="39"/>
    </row>
    <row r="430" ht="14.25" customHeight="1">
      <c r="G430" s="39"/>
      <c r="M430" s="39"/>
    </row>
    <row r="431" ht="14.25" customHeight="1">
      <c r="G431" s="39"/>
      <c r="M431" s="39"/>
    </row>
    <row r="432" ht="14.25" customHeight="1">
      <c r="G432" s="39"/>
      <c r="M432" s="39"/>
    </row>
    <row r="433" ht="14.25" customHeight="1">
      <c r="G433" s="39"/>
      <c r="M433" s="39"/>
    </row>
    <row r="434" ht="14.25" customHeight="1">
      <c r="G434" s="39"/>
      <c r="M434" s="39"/>
    </row>
    <row r="435" ht="14.25" customHeight="1">
      <c r="G435" s="39"/>
      <c r="M435" s="39"/>
    </row>
    <row r="436" ht="14.25" customHeight="1">
      <c r="G436" s="39"/>
      <c r="M436" s="39"/>
    </row>
    <row r="437" ht="14.25" customHeight="1">
      <c r="G437" s="39"/>
      <c r="M437" s="39"/>
    </row>
    <row r="438" ht="14.25" customHeight="1">
      <c r="G438" s="39"/>
      <c r="M438" s="39"/>
    </row>
    <row r="439" ht="14.25" customHeight="1">
      <c r="G439" s="39"/>
      <c r="M439" s="39"/>
    </row>
    <row r="440" ht="14.25" customHeight="1">
      <c r="G440" s="39"/>
      <c r="M440" s="39"/>
    </row>
    <row r="441" ht="14.25" customHeight="1">
      <c r="G441" s="39"/>
      <c r="M441" s="39"/>
    </row>
    <row r="442" ht="14.25" customHeight="1">
      <c r="G442" s="39"/>
      <c r="M442" s="39"/>
    </row>
    <row r="443" ht="14.25" customHeight="1">
      <c r="G443" s="39"/>
      <c r="M443" s="39"/>
    </row>
    <row r="444" ht="14.25" customHeight="1">
      <c r="G444" s="39"/>
      <c r="M444" s="39"/>
    </row>
    <row r="445" ht="14.25" customHeight="1">
      <c r="G445" s="39"/>
      <c r="M445" s="39"/>
    </row>
    <row r="446" ht="14.25" customHeight="1">
      <c r="G446" s="39"/>
      <c r="M446" s="39"/>
    </row>
    <row r="447" ht="14.25" customHeight="1">
      <c r="G447" s="39"/>
      <c r="M447" s="39"/>
    </row>
    <row r="448" ht="14.25" customHeight="1">
      <c r="G448" s="39"/>
      <c r="M448" s="39"/>
    </row>
    <row r="449" ht="14.25" customHeight="1">
      <c r="G449" s="39"/>
      <c r="M449" s="39"/>
    </row>
    <row r="450" ht="14.25" customHeight="1">
      <c r="G450" s="39"/>
      <c r="M450" s="39"/>
    </row>
    <row r="451" ht="14.25" customHeight="1">
      <c r="G451" s="39"/>
      <c r="M451" s="39"/>
    </row>
    <row r="452" ht="14.25" customHeight="1">
      <c r="G452" s="39"/>
      <c r="M452" s="39"/>
    </row>
    <row r="453" ht="14.25" customHeight="1">
      <c r="G453" s="39"/>
      <c r="M453" s="39"/>
    </row>
    <row r="454" ht="14.25" customHeight="1">
      <c r="G454" s="39"/>
      <c r="M454" s="39"/>
    </row>
    <row r="455" ht="14.25" customHeight="1">
      <c r="G455" s="39"/>
      <c r="M455" s="39"/>
    </row>
    <row r="456" ht="14.25" customHeight="1">
      <c r="G456" s="39"/>
      <c r="M456" s="39"/>
    </row>
    <row r="457" ht="14.25" customHeight="1">
      <c r="G457" s="39"/>
      <c r="M457" s="39"/>
    </row>
    <row r="458" ht="14.25" customHeight="1">
      <c r="G458" s="39"/>
      <c r="M458" s="39"/>
    </row>
    <row r="459" ht="14.25" customHeight="1">
      <c r="G459" s="39"/>
      <c r="M459" s="39"/>
    </row>
    <row r="460" ht="14.25" customHeight="1">
      <c r="G460" s="39"/>
      <c r="M460" s="39"/>
    </row>
    <row r="461" ht="14.25" customHeight="1">
      <c r="G461" s="39"/>
      <c r="M461" s="39"/>
    </row>
    <row r="462" ht="14.25" customHeight="1">
      <c r="G462" s="39"/>
      <c r="M462" s="39"/>
    </row>
    <row r="463" ht="14.25" customHeight="1">
      <c r="G463" s="39"/>
      <c r="M463" s="39"/>
    </row>
    <row r="464" ht="14.25" customHeight="1">
      <c r="G464" s="39"/>
      <c r="M464" s="39"/>
    </row>
    <row r="465" ht="14.25" customHeight="1">
      <c r="G465" s="39"/>
      <c r="M465" s="39"/>
    </row>
    <row r="466" ht="14.25" customHeight="1">
      <c r="G466" s="39"/>
      <c r="M466" s="39"/>
    </row>
    <row r="467" ht="14.25" customHeight="1">
      <c r="G467" s="39"/>
      <c r="M467" s="39"/>
    </row>
    <row r="468" ht="14.25" customHeight="1">
      <c r="G468" s="39"/>
      <c r="M468" s="39"/>
    </row>
    <row r="469" ht="14.25" customHeight="1">
      <c r="G469" s="39"/>
      <c r="M469" s="39"/>
    </row>
    <row r="470" ht="14.25" customHeight="1">
      <c r="G470" s="39"/>
      <c r="M470" s="39"/>
    </row>
    <row r="471" ht="14.25" customHeight="1">
      <c r="G471" s="39"/>
      <c r="M471" s="39"/>
    </row>
    <row r="472" ht="14.25" customHeight="1">
      <c r="G472" s="39"/>
      <c r="M472" s="39"/>
    </row>
    <row r="473" ht="14.25" customHeight="1">
      <c r="G473" s="39"/>
      <c r="M473" s="39"/>
    </row>
    <row r="474" ht="14.25" customHeight="1">
      <c r="G474" s="39"/>
      <c r="M474" s="39"/>
    </row>
    <row r="475" ht="14.25" customHeight="1">
      <c r="G475" s="39"/>
      <c r="M475" s="39"/>
    </row>
    <row r="476" ht="14.25" customHeight="1">
      <c r="G476" s="39"/>
      <c r="M476" s="39"/>
    </row>
    <row r="477" ht="14.25" customHeight="1">
      <c r="G477" s="39"/>
      <c r="M477" s="39"/>
    </row>
    <row r="478" ht="14.25" customHeight="1">
      <c r="G478" s="39"/>
      <c r="M478" s="39"/>
    </row>
    <row r="479" ht="14.25" customHeight="1">
      <c r="G479" s="39"/>
      <c r="M479" s="39"/>
    </row>
    <row r="480" ht="14.25" customHeight="1">
      <c r="G480" s="39"/>
      <c r="M480" s="39"/>
    </row>
    <row r="481" ht="14.25" customHeight="1">
      <c r="G481" s="39"/>
      <c r="M481" s="39"/>
    </row>
    <row r="482" ht="14.25" customHeight="1">
      <c r="G482" s="39"/>
      <c r="M482" s="39"/>
    </row>
    <row r="483" ht="14.25" customHeight="1">
      <c r="G483" s="39"/>
      <c r="M483" s="39"/>
    </row>
    <row r="484" ht="14.25" customHeight="1">
      <c r="G484" s="39"/>
      <c r="M484" s="39"/>
    </row>
    <row r="485" ht="14.25" customHeight="1">
      <c r="G485" s="39"/>
      <c r="M485" s="39"/>
    </row>
    <row r="486" ht="14.25" customHeight="1">
      <c r="G486" s="39"/>
      <c r="M486" s="39"/>
    </row>
    <row r="487" ht="14.25" customHeight="1">
      <c r="G487" s="39"/>
      <c r="M487" s="39"/>
    </row>
    <row r="488" ht="14.25" customHeight="1">
      <c r="G488" s="39"/>
      <c r="M488" s="39"/>
    </row>
    <row r="489" ht="14.25" customHeight="1">
      <c r="G489" s="39"/>
      <c r="M489" s="39"/>
    </row>
    <row r="490" ht="14.25" customHeight="1">
      <c r="G490" s="39"/>
      <c r="M490" s="39"/>
    </row>
    <row r="491" ht="14.25" customHeight="1">
      <c r="G491" s="39"/>
      <c r="M491" s="39"/>
    </row>
    <row r="492" ht="14.25" customHeight="1">
      <c r="G492" s="39"/>
      <c r="M492" s="39"/>
    </row>
    <row r="493" ht="14.25" customHeight="1">
      <c r="G493" s="39"/>
      <c r="M493" s="39"/>
    </row>
    <row r="494" ht="14.25" customHeight="1">
      <c r="G494" s="39"/>
      <c r="M494" s="39"/>
    </row>
    <row r="495" ht="14.25" customHeight="1">
      <c r="G495" s="39"/>
      <c r="M495" s="39"/>
    </row>
    <row r="496" ht="14.25" customHeight="1">
      <c r="G496" s="39"/>
      <c r="M496" s="39"/>
    </row>
    <row r="497" ht="14.25" customHeight="1">
      <c r="G497" s="39"/>
      <c r="M497" s="39"/>
    </row>
    <row r="498" ht="14.25" customHeight="1">
      <c r="G498" s="39"/>
      <c r="M498" s="39"/>
    </row>
    <row r="499" ht="14.25" customHeight="1">
      <c r="G499" s="39"/>
      <c r="M499" s="39"/>
    </row>
    <row r="500" ht="14.25" customHeight="1">
      <c r="G500" s="39"/>
      <c r="M500" s="39"/>
    </row>
    <row r="501" ht="14.25" customHeight="1">
      <c r="G501" s="39"/>
      <c r="M501" s="39"/>
    </row>
    <row r="502" ht="14.25" customHeight="1">
      <c r="G502" s="39"/>
      <c r="M502" s="39"/>
    </row>
    <row r="503" ht="14.25" customHeight="1">
      <c r="G503" s="39"/>
      <c r="M503" s="39"/>
    </row>
    <row r="504" ht="14.25" customHeight="1">
      <c r="G504" s="39"/>
      <c r="M504" s="39"/>
    </row>
    <row r="505" ht="14.25" customHeight="1">
      <c r="G505" s="39"/>
      <c r="M505" s="39"/>
    </row>
    <row r="506" ht="14.25" customHeight="1">
      <c r="G506" s="39"/>
      <c r="M506" s="39"/>
    </row>
    <row r="507" ht="14.25" customHeight="1">
      <c r="G507" s="39"/>
      <c r="M507" s="39"/>
    </row>
    <row r="508" ht="14.25" customHeight="1">
      <c r="G508" s="39"/>
      <c r="M508" s="39"/>
    </row>
    <row r="509" ht="14.25" customHeight="1">
      <c r="G509" s="39"/>
      <c r="M509" s="39"/>
    </row>
    <row r="510" ht="14.25" customHeight="1">
      <c r="G510" s="39"/>
      <c r="M510" s="39"/>
    </row>
    <row r="511" ht="14.25" customHeight="1">
      <c r="G511" s="39"/>
      <c r="M511" s="39"/>
    </row>
    <row r="512" ht="14.25" customHeight="1">
      <c r="G512" s="39"/>
      <c r="M512" s="39"/>
    </row>
    <row r="513" ht="14.25" customHeight="1">
      <c r="G513" s="39"/>
      <c r="M513" s="39"/>
    </row>
    <row r="514" ht="14.25" customHeight="1">
      <c r="G514" s="39"/>
      <c r="M514" s="39"/>
    </row>
    <row r="515" ht="14.25" customHeight="1">
      <c r="G515" s="39"/>
      <c r="M515" s="39"/>
    </row>
    <row r="516" ht="14.25" customHeight="1">
      <c r="G516" s="39"/>
      <c r="M516" s="39"/>
    </row>
    <row r="517" ht="14.25" customHeight="1">
      <c r="G517" s="39"/>
      <c r="M517" s="39"/>
    </row>
    <row r="518" ht="14.25" customHeight="1">
      <c r="G518" s="39"/>
      <c r="M518" s="39"/>
    </row>
    <row r="519" ht="14.25" customHeight="1">
      <c r="G519" s="39"/>
      <c r="M519" s="39"/>
    </row>
    <row r="520" ht="14.25" customHeight="1">
      <c r="G520" s="39"/>
      <c r="M520" s="39"/>
    </row>
    <row r="521" ht="14.25" customHeight="1">
      <c r="G521" s="39"/>
      <c r="M521" s="39"/>
    </row>
    <row r="522" ht="14.25" customHeight="1">
      <c r="G522" s="39"/>
      <c r="M522" s="39"/>
    </row>
    <row r="523" ht="14.25" customHeight="1">
      <c r="G523" s="39"/>
      <c r="M523" s="39"/>
    </row>
    <row r="524" ht="14.25" customHeight="1">
      <c r="G524" s="39"/>
      <c r="M524" s="39"/>
    </row>
    <row r="525" ht="14.25" customHeight="1">
      <c r="G525" s="39"/>
      <c r="M525" s="39"/>
    </row>
    <row r="526" ht="14.25" customHeight="1">
      <c r="G526" s="39"/>
      <c r="M526" s="39"/>
    </row>
    <row r="527" ht="14.25" customHeight="1">
      <c r="G527" s="39"/>
      <c r="M527" s="39"/>
    </row>
    <row r="528" ht="14.25" customHeight="1">
      <c r="G528" s="39"/>
      <c r="M528" s="39"/>
    </row>
    <row r="529" ht="14.25" customHeight="1">
      <c r="G529" s="39"/>
      <c r="M529" s="39"/>
    </row>
    <row r="530" ht="14.25" customHeight="1">
      <c r="G530" s="39"/>
      <c r="M530" s="39"/>
    </row>
    <row r="531" ht="14.25" customHeight="1">
      <c r="G531" s="39"/>
      <c r="M531" s="39"/>
    </row>
    <row r="532" ht="14.25" customHeight="1">
      <c r="G532" s="39"/>
      <c r="M532" s="39"/>
    </row>
    <row r="533" ht="14.25" customHeight="1">
      <c r="G533" s="39"/>
      <c r="M533" s="39"/>
    </row>
    <row r="534" ht="14.25" customHeight="1">
      <c r="G534" s="39"/>
      <c r="M534" s="39"/>
    </row>
    <row r="535" ht="14.25" customHeight="1">
      <c r="G535" s="39"/>
      <c r="M535" s="39"/>
    </row>
    <row r="536" ht="14.25" customHeight="1">
      <c r="G536" s="39"/>
      <c r="M536" s="39"/>
    </row>
    <row r="537" ht="14.25" customHeight="1">
      <c r="G537" s="39"/>
      <c r="M537" s="39"/>
    </row>
    <row r="538" ht="14.25" customHeight="1">
      <c r="G538" s="39"/>
      <c r="M538" s="39"/>
    </row>
    <row r="539" ht="14.25" customHeight="1">
      <c r="G539" s="39"/>
      <c r="M539" s="39"/>
    </row>
    <row r="540" ht="14.25" customHeight="1">
      <c r="G540" s="39"/>
      <c r="M540" s="39"/>
    </row>
    <row r="541" ht="14.25" customHeight="1">
      <c r="G541" s="39"/>
      <c r="M541" s="39"/>
    </row>
    <row r="542" ht="14.25" customHeight="1">
      <c r="G542" s="39"/>
      <c r="M542" s="39"/>
    </row>
    <row r="543" ht="14.25" customHeight="1">
      <c r="G543" s="39"/>
      <c r="M543" s="39"/>
    </row>
    <row r="544" ht="14.25" customHeight="1">
      <c r="G544" s="39"/>
      <c r="M544" s="39"/>
    </row>
    <row r="545" ht="14.25" customHeight="1">
      <c r="G545" s="39"/>
      <c r="M545" s="39"/>
    </row>
    <row r="546" ht="14.25" customHeight="1">
      <c r="G546" s="39"/>
      <c r="M546" s="39"/>
    </row>
    <row r="547" ht="14.25" customHeight="1">
      <c r="G547" s="39"/>
      <c r="M547" s="39"/>
    </row>
    <row r="548" ht="14.25" customHeight="1">
      <c r="G548" s="39"/>
      <c r="M548" s="39"/>
    </row>
    <row r="549" ht="14.25" customHeight="1">
      <c r="G549" s="39"/>
      <c r="M549" s="39"/>
    </row>
    <row r="550" ht="14.25" customHeight="1">
      <c r="G550" s="39"/>
      <c r="M550" s="39"/>
    </row>
    <row r="551" ht="14.25" customHeight="1">
      <c r="G551" s="39"/>
      <c r="M551" s="39"/>
    </row>
    <row r="552" ht="14.25" customHeight="1">
      <c r="G552" s="39"/>
      <c r="M552" s="39"/>
    </row>
    <row r="553" ht="14.25" customHeight="1">
      <c r="G553" s="39"/>
      <c r="M553" s="39"/>
    </row>
    <row r="554" ht="14.25" customHeight="1">
      <c r="G554" s="39"/>
      <c r="M554" s="39"/>
    </row>
    <row r="555" ht="14.25" customHeight="1">
      <c r="G555" s="39"/>
      <c r="M555" s="39"/>
    </row>
    <row r="556" ht="14.25" customHeight="1">
      <c r="G556" s="39"/>
      <c r="M556" s="39"/>
    </row>
    <row r="557" ht="14.25" customHeight="1">
      <c r="G557" s="39"/>
      <c r="M557" s="39"/>
    </row>
    <row r="558" ht="14.25" customHeight="1">
      <c r="G558" s="39"/>
      <c r="M558" s="39"/>
    </row>
    <row r="559" ht="14.25" customHeight="1">
      <c r="G559" s="39"/>
      <c r="M559" s="39"/>
    </row>
    <row r="560" ht="14.25" customHeight="1">
      <c r="G560" s="39"/>
      <c r="M560" s="39"/>
    </row>
    <row r="561" ht="14.25" customHeight="1">
      <c r="G561" s="39"/>
      <c r="M561" s="39"/>
    </row>
    <row r="562" ht="14.25" customHeight="1">
      <c r="G562" s="39"/>
      <c r="M562" s="39"/>
    </row>
    <row r="563" ht="14.25" customHeight="1">
      <c r="G563" s="39"/>
      <c r="M563" s="39"/>
    </row>
    <row r="564" ht="14.25" customHeight="1">
      <c r="G564" s="39"/>
      <c r="M564" s="39"/>
    </row>
    <row r="565" ht="14.25" customHeight="1">
      <c r="G565" s="39"/>
      <c r="M565" s="39"/>
    </row>
    <row r="566" ht="14.25" customHeight="1">
      <c r="G566" s="39"/>
      <c r="M566" s="39"/>
    </row>
    <row r="567" ht="14.25" customHeight="1">
      <c r="G567" s="39"/>
      <c r="M567" s="39"/>
    </row>
    <row r="568" ht="14.25" customHeight="1">
      <c r="G568" s="39"/>
      <c r="M568" s="39"/>
    </row>
    <row r="569" ht="14.25" customHeight="1">
      <c r="G569" s="39"/>
      <c r="M569" s="39"/>
    </row>
    <row r="570" ht="14.25" customHeight="1">
      <c r="G570" s="39"/>
      <c r="M570" s="39"/>
    </row>
    <row r="571" ht="14.25" customHeight="1">
      <c r="G571" s="39"/>
      <c r="M571" s="39"/>
    </row>
    <row r="572" ht="14.25" customHeight="1">
      <c r="G572" s="39"/>
      <c r="M572" s="39"/>
    </row>
    <row r="573" ht="14.25" customHeight="1">
      <c r="G573" s="39"/>
      <c r="M573" s="39"/>
    </row>
    <row r="574" ht="14.25" customHeight="1">
      <c r="G574" s="39"/>
      <c r="M574" s="39"/>
    </row>
    <row r="575" ht="14.25" customHeight="1">
      <c r="G575" s="39"/>
      <c r="M575" s="39"/>
    </row>
    <row r="576" ht="14.25" customHeight="1">
      <c r="G576" s="39"/>
      <c r="M576" s="39"/>
    </row>
    <row r="577" ht="14.25" customHeight="1">
      <c r="G577" s="39"/>
      <c r="M577" s="39"/>
    </row>
    <row r="578" ht="14.25" customHeight="1">
      <c r="G578" s="39"/>
      <c r="M578" s="39"/>
    </row>
    <row r="579" ht="14.25" customHeight="1">
      <c r="G579" s="39"/>
      <c r="M579" s="39"/>
    </row>
    <row r="580" ht="14.25" customHeight="1">
      <c r="G580" s="39"/>
      <c r="M580" s="39"/>
    </row>
    <row r="581" ht="14.25" customHeight="1">
      <c r="G581" s="39"/>
      <c r="M581" s="39"/>
    </row>
    <row r="582" ht="14.25" customHeight="1">
      <c r="G582" s="39"/>
      <c r="M582" s="39"/>
    </row>
    <row r="583" ht="14.25" customHeight="1">
      <c r="G583" s="39"/>
      <c r="M583" s="39"/>
    </row>
    <row r="584" ht="14.25" customHeight="1">
      <c r="G584" s="39"/>
      <c r="M584" s="39"/>
    </row>
    <row r="585" ht="14.25" customHeight="1">
      <c r="G585" s="39"/>
      <c r="M585" s="39"/>
    </row>
    <row r="586" ht="14.25" customHeight="1">
      <c r="G586" s="39"/>
      <c r="M586" s="39"/>
    </row>
    <row r="587" ht="14.25" customHeight="1">
      <c r="G587" s="39"/>
      <c r="M587" s="39"/>
    </row>
    <row r="588" ht="14.25" customHeight="1">
      <c r="G588" s="39"/>
      <c r="M588" s="39"/>
    </row>
    <row r="589" ht="14.25" customHeight="1">
      <c r="G589" s="39"/>
      <c r="M589" s="39"/>
    </row>
    <row r="590" ht="14.25" customHeight="1">
      <c r="G590" s="39"/>
      <c r="M590" s="39"/>
    </row>
    <row r="591" ht="14.25" customHeight="1">
      <c r="G591" s="39"/>
      <c r="M591" s="39"/>
    </row>
    <row r="592" ht="14.25" customHeight="1">
      <c r="G592" s="39"/>
      <c r="M592" s="39"/>
    </row>
    <row r="593" ht="14.25" customHeight="1">
      <c r="G593" s="39"/>
      <c r="M593" s="39"/>
    </row>
    <row r="594" ht="14.25" customHeight="1">
      <c r="G594" s="39"/>
      <c r="M594" s="39"/>
    </row>
    <row r="595" ht="14.25" customHeight="1">
      <c r="G595" s="39"/>
      <c r="M595" s="39"/>
    </row>
    <row r="596" ht="14.25" customHeight="1">
      <c r="G596" s="39"/>
      <c r="M596" s="39"/>
    </row>
    <row r="597" ht="14.25" customHeight="1">
      <c r="G597" s="39"/>
      <c r="M597" s="39"/>
    </row>
    <row r="598" ht="14.25" customHeight="1">
      <c r="G598" s="39"/>
      <c r="M598" s="39"/>
    </row>
    <row r="599" ht="14.25" customHeight="1">
      <c r="G599" s="39"/>
      <c r="M599" s="39"/>
    </row>
    <row r="600" ht="14.25" customHeight="1">
      <c r="G600" s="39"/>
      <c r="M600" s="39"/>
    </row>
    <row r="601" ht="14.25" customHeight="1">
      <c r="G601" s="39"/>
      <c r="M601" s="39"/>
    </row>
    <row r="602" ht="14.25" customHeight="1">
      <c r="G602" s="39"/>
      <c r="M602" s="39"/>
    </row>
    <row r="603" ht="14.25" customHeight="1">
      <c r="G603" s="39"/>
      <c r="M603" s="39"/>
    </row>
    <row r="604" ht="14.25" customHeight="1">
      <c r="G604" s="39"/>
      <c r="M604" s="39"/>
    </row>
    <row r="605" ht="14.25" customHeight="1">
      <c r="G605" s="39"/>
      <c r="M605" s="39"/>
    </row>
    <row r="606" ht="14.25" customHeight="1">
      <c r="G606" s="39"/>
      <c r="M606" s="39"/>
    </row>
    <row r="607" ht="14.25" customHeight="1">
      <c r="G607" s="39"/>
      <c r="M607" s="39"/>
    </row>
    <row r="608" ht="14.25" customHeight="1">
      <c r="G608" s="39"/>
      <c r="M608" s="39"/>
    </row>
    <row r="609" ht="14.25" customHeight="1">
      <c r="G609" s="39"/>
      <c r="M609" s="39"/>
    </row>
    <row r="610" ht="14.25" customHeight="1">
      <c r="G610" s="39"/>
      <c r="M610" s="39"/>
    </row>
    <row r="611" ht="14.25" customHeight="1">
      <c r="G611" s="39"/>
      <c r="M611" s="39"/>
    </row>
    <row r="612" ht="14.25" customHeight="1">
      <c r="G612" s="39"/>
      <c r="M612" s="39"/>
    </row>
    <row r="613" ht="14.25" customHeight="1">
      <c r="G613" s="39"/>
      <c r="M613" s="39"/>
    </row>
    <row r="614" ht="14.25" customHeight="1">
      <c r="G614" s="39"/>
      <c r="M614" s="39"/>
    </row>
    <row r="615" ht="14.25" customHeight="1">
      <c r="G615" s="39"/>
      <c r="M615" s="39"/>
    </row>
    <row r="616" ht="14.25" customHeight="1">
      <c r="G616" s="39"/>
      <c r="M616" s="39"/>
    </row>
    <row r="617" ht="14.25" customHeight="1">
      <c r="G617" s="39"/>
      <c r="M617" s="39"/>
    </row>
    <row r="618" ht="14.25" customHeight="1">
      <c r="G618" s="39"/>
      <c r="M618" s="39"/>
    </row>
    <row r="619" ht="14.25" customHeight="1">
      <c r="G619" s="39"/>
      <c r="M619" s="39"/>
    </row>
    <row r="620" ht="14.25" customHeight="1">
      <c r="G620" s="39"/>
      <c r="M620" s="39"/>
    </row>
    <row r="621" ht="14.25" customHeight="1">
      <c r="G621" s="39"/>
      <c r="M621" s="39"/>
    </row>
    <row r="622" ht="14.25" customHeight="1">
      <c r="G622" s="39"/>
      <c r="M622" s="39"/>
    </row>
    <row r="623" ht="14.25" customHeight="1">
      <c r="G623" s="39"/>
      <c r="M623" s="39"/>
    </row>
    <row r="624" ht="14.25" customHeight="1">
      <c r="G624" s="39"/>
      <c r="M624" s="39"/>
    </row>
    <row r="625" ht="14.25" customHeight="1">
      <c r="G625" s="39"/>
      <c r="M625" s="39"/>
    </row>
    <row r="626" ht="14.25" customHeight="1">
      <c r="G626" s="39"/>
      <c r="M626" s="39"/>
    </row>
    <row r="627" ht="14.25" customHeight="1">
      <c r="G627" s="39"/>
      <c r="M627" s="39"/>
    </row>
    <row r="628" ht="14.25" customHeight="1">
      <c r="G628" s="39"/>
      <c r="M628" s="39"/>
    </row>
    <row r="629" ht="14.25" customHeight="1">
      <c r="G629" s="39"/>
      <c r="M629" s="39"/>
    </row>
    <row r="630" ht="14.25" customHeight="1">
      <c r="G630" s="39"/>
      <c r="M630" s="39"/>
    </row>
    <row r="631" ht="14.25" customHeight="1">
      <c r="G631" s="39"/>
      <c r="M631" s="39"/>
    </row>
    <row r="632" ht="14.25" customHeight="1">
      <c r="G632" s="39"/>
      <c r="M632" s="39"/>
    </row>
    <row r="633" ht="14.25" customHeight="1">
      <c r="G633" s="39"/>
      <c r="M633" s="39"/>
    </row>
    <row r="634" ht="14.25" customHeight="1">
      <c r="G634" s="39"/>
      <c r="M634" s="39"/>
    </row>
    <row r="635" ht="14.25" customHeight="1">
      <c r="G635" s="39"/>
      <c r="M635" s="39"/>
    </row>
    <row r="636" ht="14.25" customHeight="1">
      <c r="G636" s="39"/>
      <c r="M636" s="39"/>
    </row>
    <row r="637" ht="14.25" customHeight="1">
      <c r="G637" s="39"/>
      <c r="M637" s="39"/>
    </row>
    <row r="638" ht="14.25" customHeight="1">
      <c r="G638" s="39"/>
      <c r="M638" s="39"/>
    </row>
    <row r="639" ht="14.25" customHeight="1">
      <c r="G639" s="39"/>
      <c r="M639" s="39"/>
    </row>
    <row r="640" ht="14.25" customHeight="1">
      <c r="G640" s="39"/>
      <c r="M640" s="39"/>
    </row>
    <row r="641" ht="14.25" customHeight="1">
      <c r="G641" s="39"/>
      <c r="M641" s="39"/>
    </row>
    <row r="642" ht="14.25" customHeight="1">
      <c r="G642" s="39"/>
      <c r="M642" s="39"/>
    </row>
    <row r="643" ht="14.25" customHeight="1">
      <c r="G643" s="39"/>
      <c r="M643" s="39"/>
    </row>
    <row r="644" ht="14.25" customHeight="1">
      <c r="G644" s="39"/>
      <c r="M644" s="39"/>
    </row>
    <row r="645" ht="14.25" customHeight="1">
      <c r="G645" s="39"/>
      <c r="M645" s="39"/>
    </row>
    <row r="646" ht="14.25" customHeight="1">
      <c r="G646" s="39"/>
      <c r="M646" s="39"/>
    </row>
    <row r="647" ht="14.25" customHeight="1">
      <c r="G647" s="39"/>
      <c r="M647" s="39"/>
    </row>
    <row r="648" ht="14.25" customHeight="1">
      <c r="G648" s="39"/>
      <c r="M648" s="39"/>
    </row>
    <row r="649" ht="14.25" customHeight="1">
      <c r="G649" s="39"/>
      <c r="M649" s="39"/>
    </row>
    <row r="650" ht="14.25" customHeight="1">
      <c r="G650" s="39"/>
      <c r="M650" s="39"/>
    </row>
    <row r="651" ht="14.25" customHeight="1">
      <c r="G651" s="39"/>
      <c r="M651" s="39"/>
    </row>
    <row r="652" ht="14.25" customHeight="1">
      <c r="G652" s="39"/>
      <c r="M652" s="39"/>
    </row>
    <row r="653" ht="14.25" customHeight="1">
      <c r="G653" s="39"/>
      <c r="M653" s="39"/>
    </row>
    <row r="654" ht="14.25" customHeight="1">
      <c r="G654" s="39"/>
      <c r="M654" s="39"/>
    </row>
    <row r="655" ht="14.25" customHeight="1">
      <c r="G655" s="39"/>
      <c r="M655" s="39"/>
    </row>
    <row r="656" ht="14.25" customHeight="1">
      <c r="G656" s="39"/>
      <c r="M656" s="39"/>
    </row>
    <row r="657" ht="14.25" customHeight="1">
      <c r="G657" s="39"/>
      <c r="M657" s="39"/>
    </row>
    <row r="658" ht="14.25" customHeight="1">
      <c r="G658" s="39"/>
      <c r="M658" s="39"/>
    </row>
    <row r="659" ht="14.25" customHeight="1">
      <c r="G659" s="39"/>
      <c r="M659" s="39"/>
    </row>
    <row r="660" ht="14.25" customHeight="1">
      <c r="G660" s="39"/>
      <c r="M660" s="39"/>
    </row>
    <row r="661" ht="14.25" customHeight="1">
      <c r="G661" s="39"/>
      <c r="M661" s="39"/>
    </row>
    <row r="662" ht="14.25" customHeight="1">
      <c r="G662" s="39"/>
      <c r="M662" s="39"/>
    </row>
    <row r="663" ht="14.25" customHeight="1">
      <c r="G663" s="39"/>
      <c r="M663" s="39"/>
    </row>
    <row r="664" ht="14.25" customHeight="1">
      <c r="G664" s="39"/>
      <c r="M664" s="39"/>
    </row>
    <row r="665" ht="14.25" customHeight="1">
      <c r="G665" s="39"/>
      <c r="M665" s="39"/>
    </row>
    <row r="666" ht="14.25" customHeight="1">
      <c r="G666" s="39"/>
      <c r="M666" s="39"/>
    </row>
    <row r="667" ht="14.25" customHeight="1">
      <c r="G667" s="39"/>
      <c r="M667" s="39"/>
    </row>
    <row r="668" ht="14.25" customHeight="1">
      <c r="G668" s="39"/>
      <c r="M668" s="39"/>
    </row>
    <row r="669" ht="14.25" customHeight="1">
      <c r="G669" s="39"/>
      <c r="M669" s="39"/>
    </row>
    <row r="670" ht="14.25" customHeight="1">
      <c r="G670" s="39"/>
      <c r="M670" s="39"/>
    </row>
    <row r="671" ht="14.25" customHeight="1">
      <c r="G671" s="39"/>
      <c r="M671" s="39"/>
    </row>
    <row r="672" ht="14.25" customHeight="1">
      <c r="G672" s="39"/>
      <c r="M672" s="39"/>
    </row>
    <row r="673" ht="14.25" customHeight="1">
      <c r="G673" s="39"/>
      <c r="M673" s="39"/>
    </row>
    <row r="674" ht="14.25" customHeight="1">
      <c r="G674" s="39"/>
      <c r="M674" s="39"/>
    </row>
    <row r="675" ht="14.25" customHeight="1">
      <c r="G675" s="39"/>
      <c r="M675" s="39"/>
    </row>
    <row r="676" ht="14.25" customHeight="1">
      <c r="G676" s="39"/>
      <c r="M676" s="39"/>
    </row>
    <row r="677" ht="14.25" customHeight="1">
      <c r="G677" s="39"/>
      <c r="M677" s="39"/>
    </row>
    <row r="678" ht="14.25" customHeight="1">
      <c r="G678" s="39"/>
      <c r="M678" s="39"/>
    </row>
    <row r="679" ht="14.25" customHeight="1">
      <c r="G679" s="39"/>
      <c r="M679" s="39"/>
    </row>
    <row r="680" ht="14.25" customHeight="1">
      <c r="G680" s="39"/>
      <c r="M680" s="39"/>
    </row>
    <row r="681" ht="14.25" customHeight="1">
      <c r="G681" s="39"/>
      <c r="M681" s="39"/>
    </row>
    <row r="682" ht="14.25" customHeight="1">
      <c r="G682" s="39"/>
      <c r="M682" s="39"/>
    </row>
    <row r="683" ht="14.25" customHeight="1">
      <c r="G683" s="39"/>
      <c r="M683" s="39"/>
    </row>
    <row r="684" ht="14.25" customHeight="1">
      <c r="G684" s="39"/>
      <c r="M684" s="39"/>
    </row>
    <row r="685" ht="14.25" customHeight="1">
      <c r="G685" s="39"/>
      <c r="M685" s="39"/>
    </row>
    <row r="686" ht="14.25" customHeight="1">
      <c r="G686" s="39"/>
      <c r="M686" s="39"/>
    </row>
    <row r="687" ht="14.25" customHeight="1">
      <c r="G687" s="39"/>
      <c r="M687" s="39"/>
    </row>
    <row r="688" ht="14.25" customHeight="1">
      <c r="G688" s="39"/>
      <c r="M688" s="39"/>
    </row>
    <row r="689" ht="14.25" customHeight="1">
      <c r="G689" s="39"/>
      <c r="M689" s="39"/>
    </row>
    <row r="690" ht="14.25" customHeight="1">
      <c r="G690" s="39"/>
      <c r="M690" s="39"/>
    </row>
    <row r="691" ht="14.25" customHeight="1">
      <c r="G691" s="39"/>
      <c r="M691" s="39"/>
    </row>
    <row r="692" ht="14.25" customHeight="1">
      <c r="G692" s="39"/>
      <c r="M692" s="39"/>
    </row>
    <row r="693" ht="14.25" customHeight="1">
      <c r="G693" s="39"/>
      <c r="M693" s="39"/>
    </row>
    <row r="694" ht="14.25" customHeight="1">
      <c r="G694" s="39"/>
      <c r="M694" s="39"/>
    </row>
    <row r="695" ht="14.25" customHeight="1">
      <c r="G695" s="39"/>
      <c r="M695" s="39"/>
    </row>
    <row r="696" ht="14.25" customHeight="1">
      <c r="G696" s="39"/>
      <c r="M696" s="39"/>
    </row>
    <row r="697" ht="14.25" customHeight="1">
      <c r="G697" s="39"/>
      <c r="M697" s="39"/>
    </row>
    <row r="698" ht="14.25" customHeight="1">
      <c r="G698" s="39"/>
      <c r="M698" s="39"/>
    </row>
    <row r="699" ht="14.25" customHeight="1">
      <c r="G699" s="39"/>
      <c r="M699" s="39"/>
    </row>
    <row r="700" ht="14.25" customHeight="1">
      <c r="G700" s="39"/>
      <c r="M700" s="39"/>
    </row>
    <row r="701" ht="14.25" customHeight="1">
      <c r="G701" s="39"/>
      <c r="M701" s="39"/>
    </row>
    <row r="702" ht="14.25" customHeight="1">
      <c r="G702" s="39"/>
      <c r="M702" s="39"/>
    </row>
    <row r="703" ht="14.25" customHeight="1">
      <c r="G703" s="39"/>
      <c r="M703" s="39"/>
    </row>
    <row r="704" ht="14.25" customHeight="1">
      <c r="G704" s="39"/>
      <c r="M704" s="39"/>
    </row>
    <row r="705" ht="14.25" customHeight="1">
      <c r="G705" s="39"/>
      <c r="M705" s="39"/>
    </row>
    <row r="706" ht="14.25" customHeight="1">
      <c r="G706" s="39"/>
      <c r="M706" s="39"/>
    </row>
    <row r="707" ht="14.25" customHeight="1">
      <c r="G707" s="39"/>
      <c r="M707" s="39"/>
    </row>
    <row r="708" ht="14.25" customHeight="1">
      <c r="G708" s="39"/>
      <c r="M708" s="39"/>
    </row>
    <row r="709" ht="14.25" customHeight="1">
      <c r="G709" s="39"/>
      <c r="M709" s="39"/>
    </row>
    <row r="710" ht="14.25" customHeight="1">
      <c r="G710" s="39"/>
      <c r="M710" s="39"/>
    </row>
    <row r="711" ht="14.25" customHeight="1">
      <c r="G711" s="39"/>
      <c r="M711" s="39"/>
    </row>
    <row r="712" ht="14.25" customHeight="1">
      <c r="G712" s="39"/>
      <c r="M712" s="39"/>
    </row>
    <row r="713" ht="14.25" customHeight="1">
      <c r="G713" s="39"/>
      <c r="M713" s="39"/>
    </row>
    <row r="714" ht="14.25" customHeight="1">
      <c r="G714" s="39"/>
      <c r="M714" s="39"/>
    </row>
    <row r="715" ht="14.25" customHeight="1">
      <c r="G715" s="39"/>
      <c r="M715" s="39"/>
    </row>
    <row r="716" ht="14.25" customHeight="1">
      <c r="G716" s="39"/>
      <c r="M716" s="39"/>
    </row>
    <row r="717" ht="14.25" customHeight="1">
      <c r="G717" s="39"/>
      <c r="M717" s="39"/>
    </row>
    <row r="718" ht="14.25" customHeight="1">
      <c r="G718" s="39"/>
      <c r="M718" s="39"/>
    </row>
    <row r="719" ht="14.25" customHeight="1">
      <c r="G719" s="39"/>
      <c r="M719" s="39"/>
    </row>
    <row r="720" ht="14.25" customHeight="1">
      <c r="G720" s="39"/>
      <c r="M720" s="39"/>
    </row>
    <row r="721" ht="14.25" customHeight="1">
      <c r="G721" s="39"/>
      <c r="M721" s="39"/>
    </row>
    <row r="722" ht="14.25" customHeight="1">
      <c r="G722" s="39"/>
      <c r="M722" s="39"/>
    </row>
    <row r="723" ht="14.25" customHeight="1">
      <c r="G723" s="39"/>
      <c r="M723" s="39"/>
    </row>
    <row r="724" ht="14.25" customHeight="1">
      <c r="G724" s="39"/>
      <c r="M724" s="39"/>
    </row>
    <row r="725" ht="14.25" customHeight="1">
      <c r="G725" s="39"/>
      <c r="M725" s="39"/>
    </row>
    <row r="726" ht="14.25" customHeight="1">
      <c r="G726" s="39"/>
      <c r="M726" s="39"/>
    </row>
    <row r="727" ht="14.25" customHeight="1">
      <c r="G727" s="39"/>
      <c r="M727" s="39"/>
    </row>
    <row r="728" ht="14.25" customHeight="1">
      <c r="G728" s="39"/>
      <c r="M728" s="39"/>
    </row>
    <row r="729" ht="14.25" customHeight="1">
      <c r="G729" s="39"/>
      <c r="M729" s="39"/>
    </row>
    <row r="730" ht="14.25" customHeight="1">
      <c r="G730" s="39"/>
      <c r="M730" s="39"/>
    </row>
    <row r="731" ht="14.25" customHeight="1">
      <c r="G731" s="39"/>
      <c r="M731" s="39"/>
    </row>
    <row r="732" ht="14.25" customHeight="1">
      <c r="G732" s="39"/>
      <c r="M732" s="39"/>
    </row>
    <row r="733" ht="14.25" customHeight="1">
      <c r="G733" s="39"/>
      <c r="M733" s="39"/>
    </row>
    <row r="734" ht="14.25" customHeight="1">
      <c r="G734" s="39"/>
      <c r="M734" s="39"/>
    </row>
    <row r="735" ht="14.25" customHeight="1">
      <c r="G735" s="39"/>
      <c r="M735" s="39"/>
    </row>
    <row r="736" ht="14.25" customHeight="1">
      <c r="G736" s="39"/>
      <c r="M736" s="39"/>
    </row>
    <row r="737" ht="14.25" customHeight="1">
      <c r="G737" s="39"/>
      <c r="M737" s="39"/>
    </row>
    <row r="738" ht="14.25" customHeight="1">
      <c r="G738" s="39"/>
      <c r="M738" s="39"/>
    </row>
    <row r="739" ht="14.25" customHeight="1">
      <c r="G739" s="39"/>
      <c r="M739" s="39"/>
    </row>
    <row r="740" ht="14.25" customHeight="1">
      <c r="G740" s="39"/>
      <c r="M740" s="39"/>
    </row>
    <row r="741" ht="14.25" customHeight="1">
      <c r="G741" s="39"/>
      <c r="M741" s="39"/>
    </row>
    <row r="742" ht="14.25" customHeight="1">
      <c r="G742" s="39"/>
      <c r="M742" s="39"/>
    </row>
    <row r="743" ht="14.25" customHeight="1">
      <c r="G743" s="39"/>
      <c r="M743" s="39"/>
    </row>
    <row r="744" ht="14.25" customHeight="1">
      <c r="G744" s="39"/>
      <c r="M744" s="39"/>
    </row>
    <row r="745" ht="14.25" customHeight="1">
      <c r="G745" s="39"/>
      <c r="M745" s="39"/>
    </row>
    <row r="746" ht="14.25" customHeight="1">
      <c r="G746" s="39"/>
      <c r="M746" s="39"/>
    </row>
    <row r="747" ht="14.25" customHeight="1">
      <c r="G747" s="39"/>
      <c r="M747" s="39"/>
    </row>
    <row r="748" ht="14.25" customHeight="1">
      <c r="G748" s="39"/>
      <c r="M748" s="39"/>
    </row>
    <row r="749" ht="14.25" customHeight="1">
      <c r="G749" s="39"/>
      <c r="M749" s="39"/>
    </row>
    <row r="750" ht="14.25" customHeight="1">
      <c r="G750" s="39"/>
      <c r="M750" s="39"/>
    </row>
    <row r="751" ht="14.25" customHeight="1">
      <c r="G751" s="39"/>
      <c r="M751" s="39"/>
    </row>
    <row r="752" ht="14.25" customHeight="1">
      <c r="G752" s="39"/>
      <c r="M752" s="39"/>
    </row>
    <row r="753" ht="14.25" customHeight="1">
      <c r="G753" s="39"/>
      <c r="M753" s="39"/>
    </row>
    <row r="754" ht="14.25" customHeight="1">
      <c r="G754" s="39"/>
      <c r="M754" s="39"/>
    </row>
    <row r="755" ht="14.25" customHeight="1">
      <c r="G755" s="39"/>
      <c r="M755" s="39"/>
    </row>
    <row r="756" ht="14.25" customHeight="1">
      <c r="G756" s="39"/>
      <c r="M756" s="39"/>
    </row>
    <row r="757" ht="14.25" customHeight="1">
      <c r="G757" s="39"/>
      <c r="M757" s="39"/>
    </row>
    <row r="758" ht="14.25" customHeight="1">
      <c r="G758" s="39"/>
      <c r="M758" s="39"/>
    </row>
    <row r="759" ht="14.25" customHeight="1">
      <c r="G759" s="39"/>
      <c r="M759" s="39"/>
    </row>
    <row r="760" ht="14.25" customHeight="1">
      <c r="G760" s="39"/>
      <c r="M760" s="39"/>
    </row>
    <row r="761" ht="14.25" customHeight="1">
      <c r="G761" s="39"/>
      <c r="M761" s="39"/>
    </row>
    <row r="762" ht="14.25" customHeight="1">
      <c r="G762" s="39"/>
      <c r="M762" s="39"/>
    </row>
    <row r="763" ht="14.25" customHeight="1">
      <c r="G763" s="39"/>
      <c r="M763" s="39"/>
    </row>
    <row r="764" ht="14.25" customHeight="1">
      <c r="G764" s="39"/>
      <c r="M764" s="39"/>
    </row>
    <row r="765" ht="14.25" customHeight="1">
      <c r="G765" s="39"/>
      <c r="M765" s="39"/>
    </row>
    <row r="766" ht="14.25" customHeight="1">
      <c r="G766" s="39"/>
      <c r="M766" s="39"/>
    </row>
    <row r="767" ht="14.25" customHeight="1">
      <c r="G767" s="39"/>
      <c r="M767" s="39"/>
    </row>
    <row r="768" ht="14.25" customHeight="1">
      <c r="G768" s="39"/>
      <c r="M768" s="39"/>
    </row>
    <row r="769" ht="14.25" customHeight="1">
      <c r="G769" s="39"/>
      <c r="M769" s="39"/>
    </row>
    <row r="770" ht="14.25" customHeight="1">
      <c r="G770" s="39"/>
      <c r="M770" s="39"/>
    </row>
    <row r="771" ht="14.25" customHeight="1">
      <c r="G771" s="39"/>
      <c r="M771" s="39"/>
    </row>
    <row r="772" ht="14.25" customHeight="1">
      <c r="G772" s="39"/>
      <c r="M772" s="39"/>
    </row>
    <row r="773" ht="14.25" customHeight="1">
      <c r="G773" s="39"/>
      <c r="M773" s="39"/>
    </row>
    <row r="774" ht="14.25" customHeight="1">
      <c r="G774" s="39"/>
      <c r="M774" s="39"/>
    </row>
    <row r="775" ht="14.25" customHeight="1">
      <c r="G775" s="39"/>
      <c r="M775" s="39"/>
    </row>
    <row r="776" ht="14.25" customHeight="1">
      <c r="G776" s="39"/>
      <c r="M776" s="39"/>
    </row>
    <row r="777" ht="14.25" customHeight="1">
      <c r="G777" s="39"/>
      <c r="M777" s="39"/>
    </row>
    <row r="778" ht="14.25" customHeight="1">
      <c r="G778" s="39"/>
      <c r="M778" s="39"/>
    </row>
    <row r="779" ht="14.25" customHeight="1">
      <c r="G779" s="39"/>
      <c r="M779" s="39"/>
    </row>
    <row r="780" ht="14.25" customHeight="1">
      <c r="G780" s="39"/>
      <c r="M780" s="39"/>
    </row>
    <row r="781" ht="14.25" customHeight="1">
      <c r="G781" s="39"/>
      <c r="M781" s="39"/>
    </row>
    <row r="782" ht="14.25" customHeight="1">
      <c r="G782" s="39"/>
      <c r="M782" s="39"/>
    </row>
    <row r="783" ht="14.25" customHeight="1">
      <c r="G783" s="39"/>
      <c r="M783" s="39"/>
    </row>
    <row r="784" ht="14.25" customHeight="1">
      <c r="G784" s="39"/>
      <c r="M784" s="39"/>
    </row>
    <row r="785" ht="14.25" customHeight="1">
      <c r="G785" s="39"/>
      <c r="M785" s="39"/>
    </row>
    <row r="786" ht="14.25" customHeight="1">
      <c r="G786" s="39"/>
      <c r="M786" s="39"/>
    </row>
    <row r="787" ht="14.25" customHeight="1">
      <c r="G787" s="39"/>
      <c r="M787" s="39"/>
    </row>
    <row r="788" ht="14.25" customHeight="1">
      <c r="G788" s="39"/>
      <c r="M788" s="39"/>
    </row>
    <row r="789" ht="14.25" customHeight="1">
      <c r="G789" s="39"/>
      <c r="M789" s="39"/>
    </row>
    <row r="790" ht="14.25" customHeight="1">
      <c r="G790" s="39"/>
      <c r="M790" s="39"/>
    </row>
    <row r="791" ht="14.25" customHeight="1">
      <c r="G791" s="39"/>
      <c r="M791" s="39"/>
    </row>
    <row r="792" ht="14.25" customHeight="1">
      <c r="G792" s="39"/>
      <c r="M792" s="39"/>
    </row>
    <row r="793" ht="14.25" customHeight="1">
      <c r="G793" s="39"/>
      <c r="M793" s="39"/>
    </row>
    <row r="794" ht="14.25" customHeight="1">
      <c r="G794" s="39"/>
      <c r="M794" s="39"/>
    </row>
    <row r="795" ht="14.25" customHeight="1">
      <c r="G795" s="39"/>
      <c r="M795" s="39"/>
    </row>
    <row r="796" ht="14.25" customHeight="1">
      <c r="G796" s="39"/>
      <c r="M796" s="39"/>
    </row>
    <row r="797" ht="14.25" customHeight="1">
      <c r="G797" s="39"/>
      <c r="M797" s="39"/>
    </row>
    <row r="798" ht="14.25" customHeight="1">
      <c r="G798" s="39"/>
      <c r="M798" s="39"/>
    </row>
    <row r="799" ht="14.25" customHeight="1">
      <c r="G799" s="39"/>
      <c r="M799" s="39"/>
    </row>
    <row r="800" ht="14.25" customHeight="1">
      <c r="G800" s="39"/>
      <c r="M800" s="39"/>
    </row>
    <row r="801" ht="14.25" customHeight="1">
      <c r="G801" s="39"/>
      <c r="M801" s="39"/>
    </row>
    <row r="802" ht="14.25" customHeight="1">
      <c r="G802" s="39"/>
      <c r="M802" s="39"/>
    </row>
    <row r="803" ht="14.25" customHeight="1">
      <c r="G803" s="39"/>
      <c r="M803" s="39"/>
    </row>
    <row r="804" ht="14.25" customHeight="1">
      <c r="G804" s="39"/>
      <c r="M804" s="39"/>
    </row>
    <row r="805" ht="14.25" customHeight="1">
      <c r="G805" s="39"/>
      <c r="M805" s="39"/>
    </row>
    <row r="806" ht="14.25" customHeight="1">
      <c r="G806" s="39"/>
      <c r="M806" s="39"/>
    </row>
    <row r="807" ht="14.25" customHeight="1">
      <c r="G807" s="39"/>
      <c r="M807" s="39"/>
    </row>
    <row r="808" ht="14.25" customHeight="1">
      <c r="G808" s="39"/>
      <c r="M808" s="39"/>
    </row>
    <row r="809" ht="14.25" customHeight="1">
      <c r="G809" s="39"/>
      <c r="M809" s="39"/>
    </row>
    <row r="810" ht="14.25" customHeight="1">
      <c r="G810" s="39"/>
      <c r="M810" s="39"/>
    </row>
    <row r="811" ht="14.25" customHeight="1">
      <c r="G811" s="39"/>
      <c r="M811" s="39"/>
    </row>
    <row r="812" ht="14.25" customHeight="1">
      <c r="G812" s="39"/>
      <c r="M812" s="39"/>
    </row>
    <row r="813" ht="14.25" customHeight="1">
      <c r="G813" s="39"/>
      <c r="M813" s="39"/>
    </row>
    <row r="814" ht="14.25" customHeight="1">
      <c r="G814" s="39"/>
      <c r="M814" s="39"/>
    </row>
    <row r="815" ht="14.25" customHeight="1">
      <c r="G815" s="39"/>
      <c r="M815" s="39"/>
    </row>
    <row r="816" ht="14.25" customHeight="1">
      <c r="G816" s="39"/>
      <c r="M816" s="39"/>
    </row>
    <row r="817" ht="14.25" customHeight="1">
      <c r="G817" s="39"/>
      <c r="M817" s="39"/>
    </row>
    <row r="818" ht="14.25" customHeight="1">
      <c r="G818" s="39"/>
      <c r="M818" s="39"/>
    </row>
    <row r="819" ht="14.25" customHeight="1">
      <c r="G819" s="39"/>
      <c r="M819" s="39"/>
    </row>
    <row r="820" ht="14.25" customHeight="1">
      <c r="G820" s="39"/>
      <c r="M820" s="39"/>
    </row>
    <row r="821" ht="14.25" customHeight="1">
      <c r="G821" s="39"/>
      <c r="M821" s="39"/>
    </row>
    <row r="822" ht="14.25" customHeight="1">
      <c r="G822" s="39"/>
      <c r="M822" s="39"/>
    </row>
    <row r="823" ht="14.25" customHeight="1">
      <c r="G823" s="39"/>
      <c r="M823" s="39"/>
    </row>
    <row r="824" ht="14.25" customHeight="1">
      <c r="G824" s="39"/>
      <c r="M824" s="39"/>
    </row>
    <row r="825" ht="14.25" customHeight="1">
      <c r="G825" s="39"/>
      <c r="M825" s="39"/>
    </row>
    <row r="826" ht="14.25" customHeight="1">
      <c r="G826" s="39"/>
      <c r="M826" s="39"/>
    </row>
    <row r="827" ht="14.25" customHeight="1">
      <c r="G827" s="39"/>
      <c r="M827" s="39"/>
    </row>
    <row r="828" ht="14.25" customHeight="1">
      <c r="G828" s="39"/>
      <c r="M828" s="39"/>
    </row>
    <row r="829" ht="14.25" customHeight="1">
      <c r="G829" s="39"/>
      <c r="M829" s="39"/>
    </row>
    <row r="830" ht="14.25" customHeight="1">
      <c r="G830" s="39"/>
      <c r="M830" s="39"/>
    </row>
    <row r="831" ht="14.25" customHeight="1">
      <c r="G831" s="39"/>
      <c r="M831" s="39"/>
    </row>
    <row r="832" ht="14.25" customHeight="1">
      <c r="G832" s="39"/>
      <c r="M832" s="39"/>
    </row>
    <row r="833" ht="14.25" customHeight="1">
      <c r="G833" s="39"/>
      <c r="M833" s="39"/>
    </row>
    <row r="834" ht="14.25" customHeight="1">
      <c r="G834" s="39"/>
      <c r="M834" s="39"/>
    </row>
    <row r="835" ht="14.25" customHeight="1">
      <c r="G835" s="39"/>
      <c r="M835" s="39"/>
    </row>
    <row r="836" ht="14.25" customHeight="1">
      <c r="G836" s="39"/>
      <c r="M836" s="39"/>
    </row>
    <row r="837" ht="14.25" customHeight="1">
      <c r="G837" s="39"/>
      <c r="M837" s="39"/>
    </row>
    <row r="838" ht="14.25" customHeight="1">
      <c r="G838" s="39"/>
      <c r="M838" s="39"/>
    </row>
    <row r="839" ht="14.25" customHeight="1">
      <c r="G839" s="39"/>
      <c r="M839" s="39"/>
    </row>
    <row r="840" ht="14.25" customHeight="1">
      <c r="G840" s="39"/>
      <c r="M840" s="39"/>
    </row>
    <row r="841" ht="14.25" customHeight="1">
      <c r="G841" s="39"/>
      <c r="M841" s="39"/>
    </row>
    <row r="842" ht="14.25" customHeight="1">
      <c r="G842" s="39"/>
      <c r="M842" s="39"/>
    </row>
    <row r="843" ht="14.25" customHeight="1">
      <c r="G843" s="39"/>
      <c r="M843" s="39"/>
    </row>
    <row r="844" ht="14.25" customHeight="1">
      <c r="G844" s="39"/>
      <c r="M844" s="39"/>
    </row>
    <row r="845" ht="14.25" customHeight="1">
      <c r="G845" s="39"/>
      <c r="M845" s="39"/>
    </row>
    <row r="846" ht="14.25" customHeight="1">
      <c r="G846" s="39"/>
      <c r="M846" s="39"/>
    </row>
    <row r="847" ht="14.25" customHeight="1">
      <c r="G847" s="39"/>
      <c r="M847" s="39"/>
    </row>
    <row r="848" ht="14.25" customHeight="1">
      <c r="G848" s="39"/>
      <c r="M848" s="39"/>
    </row>
    <row r="849" ht="14.25" customHeight="1">
      <c r="G849" s="39"/>
      <c r="M849" s="39"/>
    </row>
    <row r="850" ht="14.25" customHeight="1">
      <c r="G850" s="39"/>
      <c r="M850" s="39"/>
    </row>
    <row r="851" ht="14.25" customHeight="1">
      <c r="G851" s="39"/>
      <c r="M851" s="39"/>
    </row>
    <row r="852" ht="14.25" customHeight="1">
      <c r="G852" s="39"/>
      <c r="M852" s="39"/>
    </row>
    <row r="853" ht="14.25" customHeight="1">
      <c r="G853" s="39"/>
      <c r="M853" s="39"/>
    </row>
    <row r="854" ht="14.25" customHeight="1">
      <c r="G854" s="39"/>
      <c r="M854" s="39"/>
    </row>
    <row r="855" ht="14.25" customHeight="1">
      <c r="G855" s="39"/>
      <c r="M855" s="39"/>
    </row>
    <row r="856" ht="14.25" customHeight="1">
      <c r="G856" s="39"/>
      <c r="M856" s="39"/>
    </row>
    <row r="857" ht="14.25" customHeight="1">
      <c r="G857" s="39"/>
      <c r="M857" s="39"/>
    </row>
    <row r="858" ht="14.25" customHeight="1">
      <c r="G858" s="39"/>
      <c r="M858" s="39"/>
    </row>
    <row r="859" ht="14.25" customHeight="1">
      <c r="G859" s="39"/>
      <c r="M859" s="39"/>
    </row>
    <row r="860" ht="14.25" customHeight="1">
      <c r="G860" s="39"/>
      <c r="M860" s="39"/>
    </row>
    <row r="861" ht="14.25" customHeight="1">
      <c r="G861" s="39"/>
      <c r="M861" s="39"/>
    </row>
    <row r="862" ht="14.25" customHeight="1">
      <c r="G862" s="39"/>
      <c r="M862" s="39"/>
    </row>
    <row r="863" ht="14.25" customHeight="1">
      <c r="G863" s="39"/>
      <c r="M863" s="39"/>
    </row>
    <row r="864" ht="14.25" customHeight="1">
      <c r="G864" s="39"/>
      <c r="M864" s="39"/>
    </row>
    <row r="865" ht="14.25" customHeight="1">
      <c r="G865" s="39"/>
      <c r="M865" s="39"/>
    </row>
    <row r="866" ht="14.25" customHeight="1">
      <c r="G866" s="39"/>
      <c r="M866" s="39"/>
    </row>
    <row r="867" ht="14.25" customHeight="1">
      <c r="G867" s="39"/>
      <c r="M867" s="39"/>
    </row>
    <row r="868" ht="14.25" customHeight="1">
      <c r="G868" s="39"/>
      <c r="M868" s="39"/>
    </row>
    <row r="869" ht="14.25" customHeight="1">
      <c r="G869" s="39"/>
      <c r="M869" s="39"/>
    </row>
    <row r="870" ht="14.25" customHeight="1">
      <c r="G870" s="39"/>
      <c r="M870" s="39"/>
    </row>
    <row r="871" ht="14.25" customHeight="1">
      <c r="G871" s="39"/>
      <c r="M871" s="39"/>
    </row>
    <row r="872" ht="14.25" customHeight="1">
      <c r="G872" s="39"/>
      <c r="M872" s="39"/>
    </row>
    <row r="873" ht="14.25" customHeight="1">
      <c r="G873" s="39"/>
      <c r="M873" s="39"/>
    </row>
    <row r="874" ht="14.25" customHeight="1">
      <c r="G874" s="39"/>
      <c r="M874" s="39"/>
    </row>
    <row r="875" ht="14.25" customHeight="1">
      <c r="G875" s="39"/>
      <c r="M875" s="39"/>
    </row>
    <row r="876" ht="14.25" customHeight="1">
      <c r="G876" s="39"/>
      <c r="M876" s="39"/>
    </row>
    <row r="877" ht="14.25" customHeight="1">
      <c r="G877" s="39"/>
      <c r="M877" s="39"/>
    </row>
    <row r="878" ht="14.25" customHeight="1">
      <c r="G878" s="39"/>
      <c r="M878" s="39"/>
    </row>
    <row r="879" ht="14.25" customHeight="1">
      <c r="G879" s="39"/>
      <c r="M879" s="39"/>
    </row>
    <row r="880" ht="14.25" customHeight="1">
      <c r="G880" s="39"/>
      <c r="M880" s="39"/>
    </row>
    <row r="881" ht="14.25" customHeight="1">
      <c r="G881" s="39"/>
      <c r="M881" s="39"/>
    </row>
    <row r="882" ht="14.25" customHeight="1">
      <c r="G882" s="39"/>
      <c r="M882" s="39"/>
    </row>
    <row r="883" ht="14.25" customHeight="1">
      <c r="G883" s="39"/>
      <c r="M883" s="39"/>
    </row>
    <row r="884" ht="14.25" customHeight="1">
      <c r="G884" s="39"/>
      <c r="M884" s="39"/>
    </row>
    <row r="885" ht="14.25" customHeight="1">
      <c r="G885" s="39"/>
      <c r="M885" s="39"/>
    </row>
    <row r="886" ht="14.25" customHeight="1">
      <c r="G886" s="39"/>
      <c r="M886" s="39"/>
    </row>
    <row r="887" ht="14.25" customHeight="1">
      <c r="G887" s="39"/>
      <c r="M887" s="39"/>
    </row>
    <row r="888" ht="14.25" customHeight="1">
      <c r="G888" s="39"/>
      <c r="M888" s="39"/>
    </row>
    <row r="889" ht="14.25" customHeight="1">
      <c r="G889" s="39"/>
      <c r="M889" s="39"/>
    </row>
    <row r="890" ht="14.25" customHeight="1">
      <c r="G890" s="39"/>
      <c r="M890" s="39"/>
    </row>
    <row r="891" ht="14.25" customHeight="1">
      <c r="G891" s="39"/>
      <c r="M891" s="39"/>
    </row>
    <row r="892" ht="14.25" customHeight="1">
      <c r="G892" s="39"/>
      <c r="M892" s="39"/>
    </row>
    <row r="893" ht="14.25" customHeight="1">
      <c r="G893" s="39"/>
      <c r="M893" s="39"/>
    </row>
    <row r="894" ht="14.25" customHeight="1">
      <c r="G894" s="39"/>
      <c r="M894" s="39"/>
    </row>
    <row r="895" ht="14.25" customHeight="1">
      <c r="G895" s="39"/>
      <c r="M895" s="39"/>
    </row>
    <row r="896" ht="14.25" customHeight="1">
      <c r="G896" s="39"/>
      <c r="M896" s="39"/>
    </row>
    <row r="897" ht="14.25" customHeight="1">
      <c r="G897" s="39"/>
      <c r="M897" s="39"/>
    </row>
    <row r="898" ht="14.25" customHeight="1">
      <c r="G898" s="39"/>
      <c r="M898" s="39"/>
    </row>
    <row r="899" ht="14.25" customHeight="1">
      <c r="G899" s="39"/>
      <c r="M899" s="39"/>
    </row>
    <row r="900" ht="14.25" customHeight="1">
      <c r="G900" s="39"/>
      <c r="M900" s="39"/>
    </row>
    <row r="901" ht="14.25" customHeight="1">
      <c r="G901" s="39"/>
      <c r="M901" s="39"/>
    </row>
    <row r="902" ht="14.25" customHeight="1">
      <c r="G902" s="39"/>
      <c r="M902" s="39"/>
    </row>
    <row r="903" ht="14.25" customHeight="1">
      <c r="G903" s="39"/>
      <c r="M903" s="39"/>
    </row>
    <row r="904" ht="14.25" customHeight="1">
      <c r="G904" s="39"/>
      <c r="M904" s="39"/>
    </row>
    <row r="905" ht="14.25" customHeight="1">
      <c r="G905" s="39"/>
      <c r="M905" s="39"/>
    </row>
    <row r="906" ht="14.25" customHeight="1">
      <c r="G906" s="39"/>
      <c r="M906" s="39"/>
    </row>
    <row r="907" ht="14.25" customHeight="1">
      <c r="G907" s="39"/>
      <c r="M907" s="39"/>
    </row>
    <row r="908" ht="14.25" customHeight="1">
      <c r="G908" s="39"/>
      <c r="M908" s="39"/>
    </row>
    <row r="909" ht="14.25" customHeight="1">
      <c r="G909" s="39"/>
      <c r="M909" s="39"/>
    </row>
    <row r="910" ht="14.25" customHeight="1">
      <c r="G910" s="39"/>
      <c r="M910" s="39"/>
    </row>
    <row r="911" ht="14.25" customHeight="1">
      <c r="G911" s="39"/>
      <c r="M911" s="39"/>
    </row>
    <row r="912" ht="14.25" customHeight="1">
      <c r="G912" s="39"/>
      <c r="M912" s="39"/>
    </row>
    <row r="913" ht="14.25" customHeight="1">
      <c r="G913" s="39"/>
      <c r="M913" s="39"/>
    </row>
    <row r="914" ht="14.25" customHeight="1">
      <c r="G914" s="39"/>
      <c r="M914" s="39"/>
    </row>
    <row r="915" ht="14.25" customHeight="1">
      <c r="G915" s="39"/>
      <c r="M915" s="39"/>
    </row>
    <row r="916" ht="14.25" customHeight="1">
      <c r="G916" s="39"/>
      <c r="M916" s="39"/>
    </row>
    <row r="917" ht="14.25" customHeight="1">
      <c r="G917" s="39"/>
      <c r="M917" s="39"/>
    </row>
    <row r="918" ht="14.25" customHeight="1">
      <c r="G918" s="39"/>
      <c r="M918" s="39"/>
    </row>
    <row r="919" ht="14.25" customHeight="1">
      <c r="G919" s="39"/>
      <c r="M919" s="39"/>
    </row>
    <row r="920" ht="14.25" customHeight="1">
      <c r="G920" s="39"/>
      <c r="M920" s="39"/>
    </row>
    <row r="921" ht="14.25" customHeight="1">
      <c r="G921" s="39"/>
      <c r="M921" s="39"/>
    </row>
    <row r="922" ht="14.25" customHeight="1">
      <c r="G922" s="39"/>
      <c r="M922" s="39"/>
    </row>
    <row r="923" ht="14.25" customHeight="1">
      <c r="G923" s="39"/>
      <c r="M923" s="39"/>
    </row>
    <row r="924" ht="14.25" customHeight="1">
      <c r="G924" s="39"/>
      <c r="M924" s="39"/>
    </row>
    <row r="925" ht="14.25" customHeight="1">
      <c r="G925" s="39"/>
      <c r="M925" s="39"/>
    </row>
    <row r="926" ht="14.25" customHeight="1">
      <c r="G926" s="39"/>
      <c r="M926" s="39"/>
    </row>
    <row r="927" ht="14.25" customHeight="1">
      <c r="G927" s="39"/>
      <c r="M927" s="39"/>
    </row>
    <row r="928" ht="14.25" customHeight="1">
      <c r="G928" s="39"/>
      <c r="M928" s="39"/>
    </row>
    <row r="929" ht="14.25" customHeight="1">
      <c r="G929" s="39"/>
      <c r="M929" s="39"/>
    </row>
    <row r="930" ht="14.25" customHeight="1">
      <c r="G930" s="39"/>
      <c r="M930" s="39"/>
    </row>
    <row r="931" ht="14.25" customHeight="1">
      <c r="G931" s="39"/>
      <c r="M931" s="39"/>
    </row>
    <row r="932" ht="14.25" customHeight="1">
      <c r="G932" s="39"/>
      <c r="M932" s="39"/>
    </row>
    <row r="933" ht="14.25" customHeight="1">
      <c r="G933" s="39"/>
      <c r="M933" s="39"/>
    </row>
    <row r="934" ht="14.25" customHeight="1">
      <c r="G934" s="39"/>
      <c r="M934" s="39"/>
    </row>
    <row r="935" ht="14.25" customHeight="1">
      <c r="G935" s="39"/>
      <c r="M935" s="39"/>
    </row>
    <row r="936" ht="14.25" customHeight="1">
      <c r="G936" s="39"/>
      <c r="M936" s="39"/>
    </row>
    <row r="937" ht="14.25" customHeight="1">
      <c r="G937" s="39"/>
      <c r="M937" s="39"/>
    </row>
    <row r="938" ht="14.25" customHeight="1">
      <c r="G938" s="39"/>
      <c r="M938" s="39"/>
    </row>
    <row r="939" ht="14.25" customHeight="1">
      <c r="G939" s="39"/>
      <c r="M939" s="39"/>
    </row>
    <row r="940" ht="14.25" customHeight="1">
      <c r="G940" s="39"/>
      <c r="M940" s="39"/>
    </row>
    <row r="941" ht="14.25" customHeight="1">
      <c r="G941" s="39"/>
      <c r="M941" s="39"/>
    </row>
    <row r="942" ht="14.25" customHeight="1">
      <c r="G942" s="39"/>
      <c r="M942" s="39"/>
    </row>
    <row r="943" ht="14.25" customHeight="1">
      <c r="G943" s="39"/>
      <c r="M943" s="39"/>
    </row>
    <row r="944" ht="14.25" customHeight="1">
      <c r="G944" s="39"/>
      <c r="M944" s="39"/>
    </row>
    <row r="945" ht="14.25" customHeight="1">
      <c r="G945" s="39"/>
      <c r="M945" s="39"/>
    </row>
    <row r="946" ht="14.25" customHeight="1">
      <c r="G946" s="39"/>
      <c r="M946" s="39"/>
    </row>
    <row r="947" ht="14.25" customHeight="1">
      <c r="G947" s="39"/>
      <c r="M947" s="39"/>
    </row>
    <row r="948" ht="14.25" customHeight="1">
      <c r="G948" s="39"/>
      <c r="M948" s="39"/>
    </row>
    <row r="949" ht="14.25" customHeight="1">
      <c r="G949" s="39"/>
      <c r="M949" s="39"/>
    </row>
    <row r="950" ht="14.25" customHeight="1">
      <c r="G950" s="39"/>
      <c r="M950" s="39"/>
    </row>
    <row r="951" ht="14.25" customHeight="1">
      <c r="G951" s="39"/>
      <c r="M951" s="39"/>
    </row>
    <row r="952" ht="14.25" customHeight="1">
      <c r="G952" s="39"/>
      <c r="M952" s="39"/>
    </row>
    <row r="953" ht="14.25" customHeight="1">
      <c r="G953" s="39"/>
      <c r="M953" s="39"/>
    </row>
    <row r="954" ht="14.25" customHeight="1">
      <c r="G954" s="39"/>
      <c r="M954" s="39"/>
    </row>
    <row r="955" ht="14.25" customHeight="1">
      <c r="G955" s="39"/>
      <c r="M955" s="39"/>
    </row>
    <row r="956" ht="14.25" customHeight="1">
      <c r="G956" s="39"/>
      <c r="M956" s="39"/>
    </row>
    <row r="957" ht="14.25" customHeight="1">
      <c r="G957" s="39"/>
      <c r="M957" s="39"/>
    </row>
    <row r="958" ht="14.25" customHeight="1">
      <c r="G958" s="39"/>
      <c r="M958" s="39"/>
    </row>
    <row r="959" ht="14.25" customHeight="1">
      <c r="G959" s="39"/>
      <c r="M959" s="39"/>
    </row>
    <row r="960" ht="14.25" customHeight="1">
      <c r="G960" s="39"/>
      <c r="M960" s="39"/>
    </row>
    <row r="961" ht="14.25" customHeight="1">
      <c r="G961" s="39"/>
      <c r="M961" s="39"/>
    </row>
    <row r="962" ht="14.25" customHeight="1">
      <c r="G962" s="39"/>
      <c r="M962" s="39"/>
    </row>
    <row r="963" ht="14.25" customHeight="1">
      <c r="G963" s="39"/>
      <c r="M963" s="39"/>
    </row>
    <row r="964" ht="14.25" customHeight="1">
      <c r="G964" s="39"/>
      <c r="M964" s="39"/>
    </row>
    <row r="965" ht="14.25" customHeight="1">
      <c r="G965" s="39"/>
      <c r="M965" s="39"/>
    </row>
    <row r="966" ht="14.25" customHeight="1">
      <c r="G966" s="39"/>
      <c r="M966" s="39"/>
    </row>
    <row r="967" ht="14.25" customHeight="1">
      <c r="G967" s="39"/>
      <c r="M967" s="39"/>
    </row>
    <row r="968" ht="14.25" customHeight="1">
      <c r="G968" s="39"/>
      <c r="M968" s="39"/>
    </row>
    <row r="969" ht="14.25" customHeight="1">
      <c r="G969" s="39"/>
      <c r="M969" s="39"/>
    </row>
    <row r="970" ht="14.25" customHeight="1">
      <c r="G970" s="39"/>
      <c r="M970" s="39"/>
    </row>
    <row r="971" ht="14.25" customHeight="1">
      <c r="G971" s="39"/>
      <c r="M971" s="39"/>
    </row>
    <row r="972" ht="14.25" customHeight="1">
      <c r="G972" s="39"/>
      <c r="M972" s="39"/>
    </row>
    <row r="973" ht="14.25" customHeight="1">
      <c r="G973" s="39"/>
      <c r="M973" s="39"/>
    </row>
    <row r="974" ht="14.25" customHeight="1">
      <c r="G974" s="39"/>
      <c r="M974" s="39"/>
    </row>
    <row r="975" ht="14.25" customHeight="1">
      <c r="G975" s="39"/>
      <c r="M975" s="39"/>
    </row>
    <row r="976" ht="14.25" customHeight="1">
      <c r="G976" s="39"/>
      <c r="M976" s="39"/>
    </row>
    <row r="977" ht="14.25" customHeight="1">
      <c r="G977" s="39"/>
      <c r="M977" s="39"/>
    </row>
    <row r="978" ht="14.25" customHeight="1">
      <c r="G978" s="39"/>
      <c r="M978" s="39"/>
    </row>
    <row r="979" ht="14.25" customHeight="1">
      <c r="G979" s="39"/>
      <c r="M979" s="39"/>
    </row>
    <row r="980" ht="14.25" customHeight="1">
      <c r="G980" s="39"/>
      <c r="M980" s="39"/>
    </row>
    <row r="981" ht="14.25" customHeight="1">
      <c r="G981" s="39"/>
      <c r="M981" s="39"/>
    </row>
    <row r="982" ht="14.25" customHeight="1">
      <c r="G982" s="39"/>
      <c r="M982" s="39"/>
    </row>
    <row r="983" ht="14.25" customHeight="1">
      <c r="G983" s="39"/>
      <c r="M983" s="39"/>
    </row>
    <row r="984" ht="14.25" customHeight="1">
      <c r="G984" s="39"/>
      <c r="M984" s="39"/>
    </row>
    <row r="985" ht="14.25" customHeight="1">
      <c r="G985" s="39"/>
      <c r="M985" s="39"/>
    </row>
    <row r="986" ht="14.25" customHeight="1">
      <c r="G986" s="39"/>
      <c r="M986" s="39"/>
    </row>
    <row r="987" ht="14.25" customHeight="1">
      <c r="G987" s="39"/>
      <c r="M987" s="39"/>
    </row>
    <row r="988" ht="14.25" customHeight="1">
      <c r="G988" s="39"/>
      <c r="M988" s="39"/>
    </row>
    <row r="989" ht="14.25" customHeight="1">
      <c r="G989" s="39"/>
      <c r="M989" s="39"/>
    </row>
    <row r="990" ht="14.25" customHeight="1">
      <c r="G990" s="39"/>
      <c r="M990" s="39"/>
    </row>
    <row r="991" ht="14.25" customHeight="1">
      <c r="G991" s="39"/>
      <c r="M991" s="39"/>
    </row>
    <row r="992" ht="14.25" customHeight="1">
      <c r="G992" s="39"/>
      <c r="M992" s="39"/>
    </row>
    <row r="993" ht="14.25" customHeight="1">
      <c r="G993" s="39"/>
      <c r="M993" s="39"/>
    </row>
    <row r="994" ht="14.25" customHeight="1">
      <c r="G994" s="39"/>
      <c r="M994" s="39"/>
    </row>
    <row r="995" ht="14.25" customHeight="1">
      <c r="G995" s="39"/>
      <c r="M995" s="39"/>
    </row>
    <row r="996" ht="14.25" customHeight="1">
      <c r="G996" s="39"/>
      <c r="M996" s="39"/>
    </row>
    <row r="997" ht="14.25" customHeight="1">
      <c r="G997" s="39"/>
      <c r="M997" s="39"/>
    </row>
    <row r="998" ht="14.25" customHeight="1">
      <c r="G998" s="39"/>
      <c r="M998" s="39"/>
    </row>
    <row r="999" ht="14.25" customHeight="1">
      <c r="G999" s="39"/>
      <c r="M999" s="39"/>
    </row>
    <row r="1000" ht="14.25" customHeight="1">
      <c r="G1000" s="39"/>
      <c r="M1000" s="39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8" width="10.71"/>
    <col customWidth="1" min="19" max="19" width="3.43"/>
    <col customWidth="1" min="20" max="22" width="8.86"/>
    <col customWidth="1" min="23" max="23" width="18.0"/>
    <col customWidth="1" min="24" max="24" width="17.0"/>
    <col customWidth="1" min="25" max="25" width="17.71"/>
    <col customWidth="1" min="26" max="38" width="8.86"/>
  </cols>
  <sheetData>
    <row r="1" ht="14.25" customHeight="1">
      <c r="A1" s="37">
        <v>44839.0</v>
      </c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9"/>
      <c r="N1" s="38"/>
      <c r="O1" s="52"/>
      <c r="P1" s="38"/>
      <c r="Q1" s="38"/>
      <c r="R1" s="38"/>
      <c r="V1" s="6" t="s">
        <v>60</v>
      </c>
      <c r="W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42"/>
      <c r="S2" s="42"/>
      <c r="T2" s="42"/>
      <c r="U2" s="42"/>
      <c r="W2" s="21" t="s">
        <v>30</v>
      </c>
      <c r="X2" s="21" t="s">
        <v>39</v>
      </c>
      <c r="Y2" s="21" t="s">
        <v>40</v>
      </c>
      <c r="Z2" s="21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ht="14.25" customHeight="1">
      <c r="B3" s="44">
        <v>4.99589</v>
      </c>
      <c r="C3" s="44">
        <v>2.29818</v>
      </c>
      <c r="D3" s="44">
        <v>4.24101</v>
      </c>
      <c r="E3" s="44">
        <v>3.29542</v>
      </c>
      <c r="F3" s="45"/>
      <c r="G3" s="46"/>
      <c r="H3" s="44">
        <v>4.12181</v>
      </c>
      <c r="I3" s="44">
        <v>3.15844</v>
      </c>
      <c r="J3" s="44">
        <v>3.01363</v>
      </c>
      <c r="K3" s="44">
        <v>3.82483</v>
      </c>
      <c r="L3" s="45"/>
      <c r="M3" s="46"/>
      <c r="N3" s="44">
        <v>2.58767</v>
      </c>
      <c r="O3" s="44">
        <v>2.89582</v>
      </c>
      <c r="P3" s="44">
        <v>4.01631</v>
      </c>
      <c r="Q3" s="44">
        <v>3.35477</v>
      </c>
      <c r="V3" s="6" t="s">
        <v>31</v>
      </c>
      <c r="W3" s="6">
        <f>AVERAGE(B$3:B$150)</f>
        <v>3.682802326</v>
      </c>
      <c r="X3" s="6">
        <f>AVERAGE(H$3:H$100)</f>
        <v>2.980206792</v>
      </c>
      <c r="Y3" s="6">
        <f>AVERAGE(N3:N150)</f>
        <v>3.040136176</v>
      </c>
      <c r="AA3" s="47"/>
    </row>
    <row r="4" ht="14.25" customHeight="1">
      <c r="B4" s="44">
        <v>3.89932</v>
      </c>
      <c r="C4" s="44">
        <v>3.25324</v>
      </c>
      <c r="D4" s="44">
        <v>3.7202</v>
      </c>
      <c r="E4" s="44">
        <v>3.22602</v>
      </c>
      <c r="F4" s="45"/>
      <c r="G4" s="46"/>
      <c r="H4" s="44">
        <v>2.89293</v>
      </c>
      <c r="I4" s="44">
        <v>4.3784</v>
      </c>
      <c r="J4" s="44">
        <v>3.37946</v>
      </c>
      <c r="K4" s="44">
        <v>2.94423</v>
      </c>
      <c r="L4" s="45"/>
      <c r="M4" s="46"/>
      <c r="N4" s="44">
        <v>3.00931</v>
      </c>
      <c r="O4" s="44">
        <v>2.70304</v>
      </c>
      <c r="P4" s="44">
        <v>2.482</v>
      </c>
      <c r="Q4" s="44">
        <v>4.43542</v>
      </c>
      <c r="V4" s="6" t="s">
        <v>32</v>
      </c>
      <c r="W4" s="6">
        <f>AVERAGE(C$3:C$150)</f>
        <v>3.234620862</v>
      </c>
      <c r="X4" s="6">
        <f>AVERAGE(I$3:I$100)</f>
        <v>3.369474038</v>
      </c>
      <c r="Y4" s="6">
        <f>AVERAGE(O3:O150)</f>
        <v>2.745850652</v>
      </c>
      <c r="AA4" s="47"/>
    </row>
    <row r="5" ht="14.25" customHeight="1">
      <c r="B5" s="44">
        <v>3.76475</v>
      </c>
      <c r="C5" s="44">
        <v>3.54619</v>
      </c>
      <c r="D5" s="44">
        <v>4.32757</v>
      </c>
      <c r="E5" s="44">
        <v>3.87191</v>
      </c>
      <c r="F5" s="45"/>
      <c r="G5" s="46"/>
      <c r="H5" s="44">
        <v>2.12931</v>
      </c>
      <c r="I5" s="44">
        <v>3.4144</v>
      </c>
      <c r="J5" s="44">
        <v>2.66781</v>
      </c>
      <c r="K5" s="44">
        <v>2.39597</v>
      </c>
      <c r="L5" s="45"/>
      <c r="M5" s="46"/>
      <c r="N5" s="44">
        <v>3.17286</v>
      </c>
      <c r="O5" s="44">
        <v>2.89257</v>
      </c>
      <c r="P5" s="44">
        <v>3.04587</v>
      </c>
      <c r="Q5" s="44">
        <v>2.86904</v>
      </c>
      <c r="V5" s="6" t="s">
        <v>33</v>
      </c>
      <c r="W5" s="6">
        <f>AVERAGE(D$3:D$150)</f>
        <v>3.224885769</v>
      </c>
      <c r="X5" s="6">
        <f>AVERAGE(J$3:J$100)</f>
        <v>2.975914638</v>
      </c>
      <c r="Y5" s="6">
        <f>AVERAGE(P3:P150)</f>
        <v>2.783598571</v>
      </c>
      <c r="AA5" s="47"/>
    </row>
    <row r="6" ht="14.25" customHeight="1">
      <c r="B6" s="44">
        <v>3.45481</v>
      </c>
      <c r="C6" s="44">
        <v>2.7521</v>
      </c>
      <c r="D6" s="44">
        <v>3.21363</v>
      </c>
      <c r="E6" s="44">
        <v>3.93732</v>
      </c>
      <c r="F6" s="45"/>
      <c r="G6" s="46"/>
      <c r="H6" s="44">
        <v>3.45545</v>
      </c>
      <c r="I6" s="44">
        <v>4.14714</v>
      </c>
      <c r="J6" s="44">
        <v>3.68719</v>
      </c>
      <c r="K6" s="44">
        <v>3.16009</v>
      </c>
      <c r="L6" s="45"/>
      <c r="M6" s="46"/>
      <c r="N6" s="44">
        <v>3.01777</v>
      </c>
      <c r="O6" s="44">
        <v>3.48943</v>
      </c>
      <c r="P6" s="44">
        <v>3.72835</v>
      </c>
      <c r="Q6" s="44">
        <v>3.25933</v>
      </c>
      <c r="V6" s="6" t="s">
        <v>34</v>
      </c>
      <c r="W6" s="6">
        <f>AVERAGE(E$3:E$150)</f>
        <v>3.010666087</v>
      </c>
      <c r="X6" s="6">
        <f>AVERAGE(K$3:K$100)</f>
        <v>3.515203611</v>
      </c>
      <c r="Y6" s="6">
        <f>AVERAGE(Q3:Q150)</f>
        <v>3.4675276</v>
      </c>
    </row>
    <row r="7" ht="14.25" customHeight="1">
      <c r="B7" s="44">
        <v>1.72842</v>
      </c>
      <c r="C7" s="44">
        <v>3.10105</v>
      </c>
      <c r="D7" s="44">
        <v>1.70842</v>
      </c>
      <c r="E7" s="44">
        <v>3.66706</v>
      </c>
      <c r="F7" s="45"/>
      <c r="G7" s="46"/>
      <c r="H7" s="44">
        <v>3.41773</v>
      </c>
      <c r="I7" s="44">
        <v>3.03495</v>
      </c>
      <c r="J7" s="44">
        <v>3.99886</v>
      </c>
      <c r="K7" s="44">
        <v>4.12334</v>
      </c>
      <c r="L7" s="45"/>
      <c r="M7" s="46"/>
      <c r="N7" s="44">
        <v>4.08598</v>
      </c>
      <c r="O7" s="44">
        <v>3.94304</v>
      </c>
      <c r="P7" s="44">
        <v>3.52137</v>
      </c>
      <c r="Q7" s="44">
        <v>4.93101</v>
      </c>
      <c r="V7" s="6" t="s">
        <v>35</v>
      </c>
    </row>
    <row r="8" ht="14.25" customHeight="1">
      <c r="B8" s="44">
        <v>3.24983</v>
      </c>
      <c r="C8" s="44">
        <v>3.30441</v>
      </c>
      <c r="D8" s="44">
        <v>3.67693</v>
      </c>
      <c r="E8" s="44">
        <v>2.79897</v>
      </c>
      <c r="F8" s="45"/>
      <c r="G8" s="46"/>
      <c r="H8" s="44">
        <v>2.96009</v>
      </c>
      <c r="I8" s="44">
        <v>3.12213</v>
      </c>
      <c r="J8" s="44">
        <v>3.24785</v>
      </c>
      <c r="K8" s="44">
        <v>3.17468</v>
      </c>
      <c r="L8" s="45"/>
      <c r="M8" s="46"/>
      <c r="N8" s="44">
        <v>3.35251</v>
      </c>
      <c r="O8" s="44">
        <v>2.93244</v>
      </c>
      <c r="P8" s="44">
        <v>3.53918</v>
      </c>
      <c r="Q8" s="44">
        <v>2.24674</v>
      </c>
      <c r="V8" s="48" t="s">
        <v>66</v>
      </c>
      <c r="W8" s="48">
        <f t="shared" ref="W8:Y8" si="1">AVERAGE(W3:W7)</f>
        <v>3.288243761</v>
      </c>
      <c r="X8" s="48">
        <f t="shared" si="1"/>
        <v>3.21019977</v>
      </c>
      <c r="Y8" s="48">
        <f t="shared" si="1"/>
        <v>3.00927825</v>
      </c>
    </row>
    <row r="9" ht="14.25" customHeight="1">
      <c r="B9" s="44">
        <v>4.0156</v>
      </c>
      <c r="C9" s="44">
        <v>3.31272</v>
      </c>
      <c r="D9" s="44">
        <v>3.84828</v>
      </c>
      <c r="E9" s="44">
        <v>2.0281</v>
      </c>
      <c r="F9" s="45"/>
      <c r="G9" s="46"/>
      <c r="H9" s="44">
        <v>3.99594</v>
      </c>
      <c r="I9" s="44">
        <v>3.235</v>
      </c>
      <c r="J9" s="44">
        <v>3.62296</v>
      </c>
      <c r="K9" s="44">
        <v>1.58612</v>
      </c>
      <c r="L9" s="45"/>
      <c r="M9" s="46"/>
      <c r="N9" s="44">
        <v>3.34559</v>
      </c>
      <c r="O9" s="44">
        <v>1.48362</v>
      </c>
      <c r="P9" s="44">
        <v>2.49186</v>
      </c>
      <c r="Q9" s="44">
        <v>3.7383</v>
      </c>
      <c r="V9" s="48" t="s">
        <v>67</v>
      </c>
      <c r="W9" s="48">
        <f t="shared" ref="W9:Y9" si="2">STDEV(W3:W7)/SQRT(4)</f>
        <v>0.1413080195</v>
      </c>
      <c r="X9" s="48">
        <f t="shared" si="2"/>
        <v>0.1372898177</v>
      </c>
      <c r="Y9" s="48">
        <f t="shared" si="2"/>
        <v>0.1661500564</v>
      </c>
      <c r="Z9" s="47"/>
    </row>
    <row r="10" ht="14.25" customHeight="1">
      <c r="B10" s="44">
        <v>4.52785</v>
      </c>
      <c r="C10" s="44">
        <v>2.00193</v>
      </c>
      <c r="D10" s="44">
        <v>2.80593</v>
      </c>
      <c r="E10" s="44">
        <v>2.33707</v>
      </c>
      <c r="F10" s="45"/>
      <c r="G10" s="46"/>
      <c r="H10" s="44">
        <v>3.10826</v>
      </c>
      <c r="I10" s="44">
        <v>3.00348</v>
      </c>
      <c r="J10" s="44">
        <v>2.98736</v>
      </c>
      <c r="K10" s="44">
        <v>3.3879</v>
      </c>
      <c r="L10" s="45"/>
      <c r="M10" s="46"/>
      <c r="N10" s="44">
        <v>3.27344</v>
      </c>
      <c r="O10" s="44">
        <v>2.50338</v>
      </c>
      <c r="P10" s="44">
        <v>3.12388</v>
      </c>
      <c r="Q10" s="44">
        <v>3.99061</v>
      </c>
      <c r="Z10" s="47"/>
    </row>
    <row r="11" ht="14.25" customHeight="1">
      <c r="B11" s="44">
        <v>3.39881</v>
      </c>
      <c r="C11" s="44">
        <v>2.07795</v>
      </c>
      <c r="D11" s="44">
        <v>4.5107</v>
      </c>
      <c r="E11" s="44">
        <v>1.52928</v>
      </c>
      <c r="F11" s="45"/>
      <c r="G11" s="46"/>
      <c r="H11" s="44">
        <v>2.10349</v>
      </c>
      <c r="I11" s="44">
        <v>4.14484</v>
      </c>
      <c r="J11" s="44">
        <v>2.75725</v>
      </c>
      <c r="K11" s="44">
        <v>2.80523</v>
      </c>
      <c r="L11" s="45"/>
      <c r="M11" s="46"/>
      <c r="N11" s="44">
        <v>2.56245</v>
      </c>
      <c r="O11" s="44">
        <v>4.45709</v>
      </c>
      <c r="P11" s="44">
        <v>3.71731</v>
      </c>
      <c r="Q11" s="44">
        <v>3.44621</v>
      </c>
      <c r="V11" s="6" t="s">
        <v>68</v>
      </c>
      <c r="W11" s="6">
        <f>MIN(B3:F325)</f>
        <v>1.13226</v>
      </c>
      <c r="X11" s="6">
        <f>MIN(H3:L325)</f>
        <v>0.93333</v>
      </c>
      <c r="Y11" s="6">
        <f>MIN(N3:R325)</f>
        <v>0.92492</v>
      </c>
    </row>
    <row r="12" ht="14.25" customHeight="1">
      <c r="B12" s="44">
        <v>3.85177</v>
      </c>
      <c r="C12" s="44">
        <v>3.67924</v>
      </c>
      <c r="D12" s="44">
        <v>3.31741</v>
      </c>
      <c r="E12" s="44">
        <v>1.99529</v>
      </c>
      <c r="F12" s="45"/>
      <c r="G12" s="46"/>
      <c r="H12" s="44">
        <v>3.53653</v>
      </c>
      <c r="I12" s="44">
        <v>2.89455</v>
      </c>
      <c r="J12" s="44">
        <v>3.4038</v>
      </c>
      <c r="K12" s="44">
        <v>4.14797</v>
      </c>
      <c r="L12" s="45"/>
      <c r="M12" s="46"/>
      <c r="N12" s="44">
        <v>1.98192</v>
      </c>
      <c r="O12" s="44">
        <v>2.93208</v>
      </c>
      <c r="P12" s="44">
        <v>2.5609</v>
      </c>
      <c r="Q12" s="44">
        <v>3.76815</v>
      </c>
      <c r="V12" s="6" t="s">
        <v>69</v>
      </c>
      <c r="W12" s="6">
        <f>MAX(B4:F326)</f>
        <v>5.6859</v>
      </c>
      <c r="X12" s="6">
        <f>MAX(H3:L325)</f>
        <v>4.70448</v>
      </c>
      <c r="Y12" s="6">
        <f>MAX(N3:R325)</f>
        <v>5.23729</v>
      </c>
    </row>
    <row r="13" ht="14.25" customHeight="1">
      <c r="B13" s="44">
        <v>4.07019</v>
      </c>
      <c r="C13" s="44">
        <v>4.02791</v>
      </c>
      <c r="D13" s="44">
        <v>3.3033</v>
      </c>
      <c r="E13" s="44">
        <v>2.07598</v>
      </c>
      <c r="F13" s="45"/>
      <c r="G13" s="46"/>
      <c r="H13" s="44">
        <v>4.05122</v>
      </c>
      <c r="I13" s="44">
        <v>2.54348</v>
      </c>
      <c r="J13" s="44">
        <v>3.39519</v>
      </c>
      <c r="K13" s="44">
        <v>3.81944</v>
      </c>
      <c r="L13" s="45"/>
      <c r="M13" s="46"/>
      <c r="N13" s="44">
        <v>2.01965</v>
      </c>
      <c r="O13" s="44">
        <v>1.67863</v>
      </c>
      <c r="P13" s="44">
        <v>3.20297</v>
      </c>
      <c r="Q13" s="44">
        <v>4.87809</v>
      </c>
      <c r="V13" s="1" t="s">
        <v>75</v>
      </c>
      <c r="W13" s="49">
        <f t="shared" ref="W13:Y13" si="3">(W27/W3)</f>
        <v>0.2119073958</v>
      </c>
      <c r="X13" s="49">
        <f t="shared" si="3"/>
        <v>0</v>
      </c>
      <c r="Y13" s="49">
        <f t="shared" si="3"/>
        <v>0.2002669301</v>
      </c>
    </row>
    <row r="14" ht="14.25" customHeight="1">
      <c r="B14" s="44">
        <v>3.88531</v>
      </c>
      <c r="C14" s="44">
        <v>3.94667</v>
      </c>
      <c r="D14" s="44">
        <v>3.58174</v>
      </c>
      <c r="E14" s="44">
        <v>2.00428</v>
      </c>
      <c r="F14" s="45"/>
      <c r="G14" s="46"/>
      <c r="H14" s="44">
        <v>3.59026</v>
      </c>
      <c r="I14" s="44">
        <v>3.2674</v>
      </c>
      <c r="J14" s="44">
        <v>2.50067</v>
      </c>
      <c r="K14" s="44">
        <v>3.45886</v>
      </c>
      <c r="L14" s="45"/>
      <c r="M14" s="46"/>
      <c r="N14" s="44">
        <v>3.27563</v>
      </c>
      <c r="O14" s="44">
        <v>1.39265</v>
      </c>
      <c r="P14" s="44">
        <v>3.17588</v>
      </c>
      <c r="Q14" s="44">
        <v>4.38371</v>
      </c>
      <c r="V14" s="1" t="s">
        <v>76</v>
      </c>
      <c r="W14" s="6">
        <f>COUNTIF(B3:F146, "&gt; 700")</f>
        <v>0</v>
      </c>
      <c r="X14" s="6">
        <f>COUNTIF(H3:L146, "&gt; 700")</f>
        <v>0</v>
      </c>
      <c r="Y14" s="6">
        <f>COUNTIF(N3:R146, "&gt; 700")</f>
        <v>0</v>
      </c>
    </row>
    <row r="15" ht="14.25" customHeight="1">
      <c r="B15" s="44">
        <v>4.44693</v>
      </c>
      <c r="C15" s="44">
        <v>3.25901</v>
      </c>
      <c r="D15" s="44">
        <v>2.53725</v>
      </c>
      <c r="E15" s="44">
        <v>3.95326</v>
      </c>
      <c r="F15" s="45"/>
      <c r="G15" s="46"/>
      <c r="H15" s="44">
        <v>4.04962</v>
      </c>
      <c r="I15" s="44">
        <v>3.07133</v>
      </c>
      <c r="J15" s="44">
        <v>3.40268</v>
      </c>
      <c r="K15" s="44">
        <v>4.09918</v>
      </c>
      <c r="L15" s="45"/>
      <c r="M15" s="46"/>
      <c r="N15" s="44">
        <v>3.28184</v>
      </c>
      <c r="O15" s="44">
        <v>2.05902</v>
      </c>
      <c r="P15" s="44">
        <v>3.31119</v>
      </c>
      <c r="Q15" s="44">
        <v>3.8086</v>
      </c>
      <c r="V15" s="1" t="s">
        <v>77</v>
      </c>
      <c r="W15" s="49">
        <f t="shared" ref="W15:Y15" si="4">W14/SUM(W19:W23)</f>
        <v>0</v>
      </c>
      <c r="X15" s="49">
        <f t="shared" si="4"/>
        <v>0</v>
      </c>
      <c r="Y15" s="49">
        <f t="shared" si="4"/>
        <v>0</v>
      </c>
    </row>
    <row r="16" ht="14.25" customHeight="1">
      <c r="B16" s="44">
        <v>3.41359</v>
      </c>
      <c r="C16" s="44">
        <v>2.703</v>
      </c>
      <c r="D16" s="44">
        <v>4.27623</v>
      </c>
      <c r="E16" s="44">
        <v>4.1354</v>
      </c>
      <c r="F16" s="45"/>
      <c r="G16" s="46"/>
      <c r="H16" s="44">
        <v>2.20088</v>
      </c>
      <c r="I16" s="44">
        <v>3.40117</v>
      </c>
      <c r="J16" s="44">
        <v>2.74673</v>
      </c>
      <c r="K16" s="44">
        <v>3.45008</v>
      </c>
      <c r="L16" s="45"/>
      <c r="M16" s="46"/>
      <c r="N16" s="44">
        <v>4.46881</v>
      </c>
      <c r="O16" s="44">
        <v>2.96928</v>
      </c>
      <c r="P16" s="44">
        <v>3.37799</v>
      </c>
      <c r="Q16" s="44">
        <v>3.11138</v>
      </c>
    </row>
    <row r="17" ht="14.25" customHeight="1">
      <c r="B17" s="44">
        <v>3.54726</v>
      </c>
      <c r="C17" s="44">
        <v>3.58451</v>
      </c>
      <c r="D17" s="44">
        <v>4.16937</v>
      </c>
      <c r="E17" s="44">
        <v>2.53672</v>
      </c>
      <c r="F17" s="45"/>
      <c r="G17" s="46"/>
      <c r="H17" s="44">
        <v>2.96459</v>
      </c>
      <c r="I17" s="44">
        <v>2.72805</v>
      </c>
      <c r="J17" s="44">
        <v>3.32994</v>
      </c>
      <c r="K17" s="44">
        <v>3.86901</v>
      </c>
      <c r="L17" s="45"/>
      <c r="M17" s="46"/>
      <c r="N17" s="44">
        <v>3.41799</v>
      </c>
      <c r="O17" s="44">
        <v>3.66574</v>
      </c>
      <c r="P17" s="44">
        <v>3.75969</v>
      </c>
      <c r="Q17" s="44">
        <v>4.08124</v>
      </c>
      <c r="U17" s="50"/>
      <c r="V17" s="6" t="s">
        <v>72</v>
      </c>
      <c r="Z17" s="48"/>
    </row>
    <row r="18" ht="14.25" customHeight="1">
      <c r="B18" s="44">
        <v>4.7966</v>
      </c>
      <c r="C18" s="44">
        <v>3.16063</v>
      </c>
      <c r="D18" s="44">
        <v>2.47308</v>
      </c>
      <c r="E18" s="44">
        <v>2.52568</v>
      </c>
      <c r="F18" s="45"/>
      <c r="G18" s="46"/>
      <c r="H18" s="44">
        <v>3.35268</v>
      </c>
      <c r="I18" s="44">
        <v>2.97727</v>
      </c>
      <c r="J18" s="44">
        <v>2.66267</v>
      </c>
      <c r="K18" s="44">
        <v>2.7223</v>
      </c>
      <c r="L18" s="45"/>
      <c r="M18" s="46"/>
      <c r="N18" s="44">
        <v>2.62906</v>
      </c>
      <c r="O18" s="44">
        <v>2.00169</v>
      </c>
      <c r="P18" s="44">
        <v>3.76122</v>
      </c>
      <c r="Q18" s="44">
        <v>4.09707</v>
      </c>
      <c r="W18" s="21" t="s">
        <v>30</v>
      </c>
      <c r="X18" s="21" t="s">
        <v>39</v>
      </c>
      <c r="Y18" s="21" t="s">
        <v>40</v>
      </c>
      <c r="Z18" s="48"/>
    </row>
    <row r="19" ht="14.25" customHeight="1">
      <c r="B19" s="44">
        <v>3.8977</v>
      </c>
      <c r="C19" s="44">
        <v>3.32979</v>
      </c>
      <c r="D19" s="44">
        <v>2.93508</v>
      </c>
      <c r="E19" s="44">
        <v>1.60405</v>
      </c>
      <c r="F19" s="45"/>
      <c r="G19" s="46"/>
      <c r="H19" s="44">
        <v>2.34925</v>
      </c>
      <c r="I19" s="44">
        <v>3.43951</v>
      </c>
      <c r="J19" s="44">
        <v>3.19725</v>
      </c>
      <c r="K19" s="44">
        <v>4.26769</v>
      </c>
      <c r="L19" s="45"/>
      <c r="M19" s="46"/>
      <c r="N19" s="44">
        <v>3.34813</v>
      </c>
      <c r="O19" s="44">
        <v>2.83397</v>
      </c>
      <c r="P19" s="44">
        <v>2.38064</v>
      </c>
      <c r="Q19" s="44">
        <v>3.13123</v>
      </c>
      <c r="V19" s="6" t="s">
        <v>31</v>
      </c>
      <c r="W19" s="6">
        <f>COUNT(B3:B134)</f>
        <v>43</v>
      </c>
      <c r="X19" s="6">
        <f>COUNT(H3:H134)</f>
        <v>53</v>
      </c>
      <c r="Y19" s="6">
        <f>COUNT(N3:N42)</f>
        <v>40</v>
      </c>
    </row>
    <row r="20" ht="14.25" customHeight="1">
      <c r="B20" s="44">
        <v>4.71578</v>
      </c>
      <c r="C20" s="44">
        <v>1.91773</v>
      </c>
      <c r="D20" s="44">
        <v>3.87318</v>
      </c>
      <c r="E20" s="44">
        <v>2.60357</v>
      </c>
      <c r="F20" s="45"/>
      <c r="G20" s="46"/>
      <c r="H20" s="44">
        <v>2.70911</v>
      </c>
      <c r="I20" s="44">
        <v>3.4228</v>
      </c>
      <c r="J20" s="44">
        <v>0.96162</v>
      </c>
      <c r="K20" s="44">
        <v>2.31208</v>
      </c>
      <c r="L20" s="45"/>
      <c r="M20" s="46"/>
      <c r="N20" s="44">
        <v>2.83234</v>
      </c>
      <c r="O20" s="44">
        <v>4.26219</v>
      </c>
      <c r="P20" s="44">
        <v>2.72383</v>
      </c>
      <c r="Q20" s="44">
        <v>2.77317</v>
      </c>
      <c r="V20" s="6" t="s">
        <v>32</v>
      </c>
      <c r="W20" s="6">
        <f>COUNT(C3:C134)</f>
        <v>58</v>
      </c>
      <c r="X20" s="6">
        <f>COUNT(I3:I134)</f>
        <v>52</v>
      </c>
      <c r="Y20" s="6">
        <f>COUNT(O3:O98)</f>
        <v>46</v>
      </c>
    </row>
    <row r="21" ht="14.25" customHeight="1">
      <c r="B21" s="44">
        <v>3.65881</v>
      </c>
      <c r="C21" s="44">
        <v>3.97365</v>
      </c>
      <c r="D21" s="44">
        <v>2.8427</v>
      </c>
      <c r="E21" s="44">
        <v>3.26233</v>
      </c>
      <c r="F21" s="45"/>
      <c r="G21" s="46"/>
      <c r="H21" s="44">
        <v>2.45407</v>
      </c>
      <c r="I21" s="44">
        <v>4.26427</v>
      </c>
      <c r="J21" s="44">
        <v>3.86913</v>
      </c>
      <c r="K21" s="44">
        <v>3.66261</v>
      </c>
      <c r="L21" s="45"/>
      <c r="M21" s="46"/>
      <c r="N21" s="44">
        <v>2.67514</v>
      </c>
      <c r="O21" s="44">
        <v>2.1343</v>
      </c>
      <c r="P21" s="44">
        <v>1.62485</v>
      </c>
      <c r="Q21" s="44">
        <v>3.22064</v>
      </c>
      <c r="V21" s="6" t="s">
        <v>33</v>
      </c>
      <c r="W21" s="6">
        <f>COUNT(D3:D134)</f>
        <v>52</v>
      </c>
      <c r="X21" s="6">
        <f>COUNT(J3:J134)</f>
        <v>69</v>
      </c>
      <c r="Y21" s="6">
        <f>COUNT(P3:P241)</f>
        <v>63</v>
      </c>
    </row>
    <row r="22" ht="14.25" customHeight="1">
      <c r="B22" s="44">
        <v>4.43562</v>
      </c>
      <c r="C22" s="44">
        <v>4.05775</v>
      </c>
      <c r="D22" s="44">
        <v>4.69903</v>
      </c>
      <c r="E22" s="44">
        <v>3.90183</v>
      </c>
      <c r="F22" s="45"/>
      <c r="G22" s="46"/>
      <c r="H22" s="44">
        <v>2.67983</v>
      </c>
      <c r="I22" s="44">
        <v>3.50536</v>
      </c>
      <c r="J22" s="44">
        <v>3.5319</v>
      </c>
      <c r="K22" s="44">
        <v>2.80835</v>
      </c>
      <c r="L22" s="45"/>
      <c r="M22" s="46"/>
      <c r="N22" s="44">
        <v>3.29733</v>
      </c>
      <c r="O22" s="44">
        <v>2.49045</v>
      </c>
      <c r="P22" s="44">
        <v>3.28809</v>
      </c>
      <c r="Q22" s="44">
        <v>3.75271</v>
      </c>
      <c r="V22" s="6" t="s">
        <v>34</v>
      </c>
      <c r="W22" s="6">
        <f>COUNT(E3:E134)</f>
        <v>69</v>
      </c>
      <c r="X22" s="6">
        <f>COUNT(K3:K134)</f>
        <v>36</v>
      </c>
      <c r="Y22" s="6">
        <f>COUNT(Q3:Q241)</f>
        <v>50</v>
      </c>
      <c r="Z22" s="47"/>
    </row>
    <row r="23" ht="14.25" customHeight="1">
      <c r="B23" s="44">
        <v>5.6859</v>
      </c>
      <c r="C23" s="44">
        <v>1.92538</v>
      </c>
      <c r="D23" s="44">
        <v>3.51645</v>
      </c>
      <c r="E23" s="44">
        <v>3.19459</v>
      </c>
      <c r="F23" s="45"/>
      <c r="G23" s="46"/>
      <c r="H23" s="44">
        <v>1.71583</v>
      </c>
      <c r="I23" s="44">
        <v>2.5022</v>
      </c>
      <c r="J23" s="44">
        <v>2.32594</v>
      </c>
      <c r="K23" s="44">
        <v>3.68948</v>
      </c>
      <c r="L23" s="45"/>
      <c r="M23" s="46"/>
      <c r="N23" s="44">
        <v>2.1983</v>
      </c>
      <c r="O23" s="44">
        <v>2.99743</v>
      </c>
      <c r="P23" s="44">
        <v>3.07498</v>
      </c>
      <c r="Q23" s="44">
        <v>2.77441</v>
      </c>
      <c r="Z23" s="47"/>
    </row>
    <row r="24" ht="14.25" customHeight="1">
      <c r="B24" s="44">
        <v>2.85701</v>
      </c>
      <c r="C24" s="44">
        <v>2.08459</v>
      </c>
      <c r="D24" s="44">
        <v>2.70877</v>
      </c>
      <c r="E24" s="44">
        <v>4.06603</v>
      </c>
      <c r="F24" s="45"/>
      <c r="G24" s="46"/>
      <c r="H24" s="44">
        <v>2.04124</v>
      </c>
      <c r="I24" s="44">
        <v>3.41096</v>
      </c>
      <c r="J24" s="44">
        <v>3.57524</v>
      </c>
      <c r="K24" s="44">
        <v>3.26266</v>
      </c>
      <c r="L24" s="45"/>
      <c r="M24" s="46"/>
      <c r="N24" s="44">
        <v>2.78272</v>
      </c>
      <c r="O24" s="44">
        <v>2.52654</v>
      </c>
      <c r="P24" s="44">
        <v>1.7123</v>
      </c>
      <c r="Q24" s="44">
        <v>2.3226</v>
      </c>
      <c r="U24" s="6" t="s">
        <v>73</v>
      </c>
    </row>
    <row r="25" ht="14.25" customHeight="1">
      <c r="B25" s="44">
        <v>3.85323</v>
      </c>
      <c r="C25" s="44">
        <v>3.59222</v>
      </c>
      <c r="D25" s="44">
        <v>4.97759</v>
      </c>
      <c r="E25" s="44">
        <v>3.22337</v>
      </c>
      <c r="F25" s="45"/>
      <c r="G25" s="46"/>
      <c r="H25" s="44">
        <v>3.02528</v>
      </c>
      <c r="I25" s="44">
        <v>3.5039</v>
      </c>
      <c r="J25" s="44">
        <v>3.03795</v>
      </c>
      <c r="K25" s="44">
        <v>4.59935</v>
      </c>
      <c r="L25" s="45"/>
      <c r="M25" s="46"/>
      <c r="N25" s="44">
        <v>3.30295</v>
      </c>
      <c r="O25" s="44">
        <v>1.38634</v>
      </c>
      <c r="P25" s="44">
        <v>2.51566</v>
      </c>
      <c r="Q25" s="44">
        <v>2.12841</v>
      </c>
    </row>
    <row r="26" ht="14.25" customHeight="1">
      <c r="B26" s="44">
        <v>3.37442</v>
      </c>
      <c r="C26" s="44">
        <v>1.18226</v>
      </c>
      <c r="D26" s="44">
        <v>3.65315</v>
      </c>
      <c r="E26" s="44">
        <v>2.98125</v>
      </c>
      <c r="F26" s="45"/>
      <c r="G26" s="46"/>
      <c r="H26" s="44">
        <v>3.26396</v>
      </c>
      <c r="I26" s="44">
        <v>3.91052</v>
      </c>
      <c r="J26" s="44">
        <v>3.03934</v>
      </c>
      <c r="K26" s="44">
        <v>3.53918</v>
      </c>
      <c r="L26" s="45"/>
      <c r="M26" s="46"/>
      <c r="N26" s="44">
        <v>3.56863</v>
      </c>
      <c r="O26" s="44">
        <v>1.83677</v>
      </c>
      <c r="P26" s="44">
        <v>3.32013</v>
      </c>
      <c r="Q26" s="44">
        <v>1.71315</v>
      </c>
      <c r="W26" s="21" t="s">
        <v>30</v>
      </c>
      <c r="X26" s="21" t="s">
        <v>39</v>
      </c>
      <c r="Y26" s="21" t="s">
        <v>40</v>
      </c>
    </row>
    <row r="27" ht="14.25" customHeight="1">
      <c r="B27" s="44">
        <v>3.80387</v>
      </c>
      <c r="C27" s="44">
        <v>4.03083</v>
      </c>
      <c r="D27" s="44">
        <v>2.4141</v>
      </c>
      <c r="E27" s="44">
        <v>2.38268</v>
      </c>
      <c r="F27" s="45"/>
      <c r="G27" s="46"/>
      <c r="H27" s="44">
        <v>3.14924</v>
      </c>
      <c r="I27" s="44">
        <v>2.85002</v>
      </c>
      <c r="J27" s="44">
        <v>2.65041</v>
      </c>
      <c r="K27" s="44">
        <v>2.81442</v>
      </c>
      <c r="L27" s="45"/>
      <c r="M27" s="46"/>
      <c r="N27" s="44">
        <v>2.60373</v>
      </c>
      <c r="O27" s="44">
        <v>0.92492</v>
      </c>
      <c r="P27" s="44">
        <v>3.13254</v>
      </c>
      <c r="Q27" s="44">
        <v>2.64207</v>
      </c>
      <c r="V27" s="6" t="s">
        <v>31</v>
      </c>
      <c r="W27" s="6">
        <f>STDEV(B$3:B$52)</f>
        <v>0.7804130499</v>
      </c>
      <c r="Y27" s="6">
        <f>STDEV(N3:N292)</f>
        <v>0.6088387392</v>
      </c>
    </row>
    <row r="28" ht="14.25" customHeight="1">
      <c r="B28" s="44">
        <v>3.68653</v>
      </c>
      <c r="C28" s="44">
        <v>3.87269</v>
      </c>
      <c r="D28" s="44">
        <v>2.91549</v>
      </c>
      <c r="E28" s="44">
        <v>3.49345</v>
      </c>
      <c r="F28" s="45"/>
      <c r="G28" s="46"/>
      <c r="H28" s="44">
        <v>2.61147</v>
      </c>
      <c r="I28" s="44">
        <v>2.79787</v>
      </c>
      <c r="J28" s="44">
        <v>1.92555</v>
      </c>
      <c r="K28" s="44">
        <v>3.92781</v>
      </c>
      <c r="L28" s="45"/>
      <c r="M28" s="46"/>
      <c r="N28" s="44">
        <v>2.85683</v>
      </c>
      <c r="O28" s="44">
        <v>1.6794</v>
      </c>
      <c r="P28" s="44">
        <v>2.64176</v>
      </c>
      <c r="Q28" s="44">
        <v>2.56223</v>
      </c>
      <c r="V28" s="6" t="s">
        <v>32</v>
      </c>
      <c r="W28" s="6">
        <f>STDEV(C$3:C$52)</f>
        <v>0.9030878195</v>
      </c>
      <c r="X28" s="6">
        <f>STDEV(I$3:I$52)</f>
        <v>0.4834135707</v>
      </c>
      <c r="Y28" s="6">
        <f>STDEV(O3:O137)</f>
        <v>0.8713689729</v>
      </c>
    </row>
    <row r="29" ht="14.25" customHeight="1">
      <c r="B29" s="44">
        <v>4.29499</v>
      </c>
      <c r="C29" s="44">
        <v>4.6681</v>
      </c>
      <c r="D29" s="44">
        <v>4.30194</v>
      </c>
      <c r="E29" s="44">
        <v>3.58991</v>
      </c>
      <c r="F29" s="45"/>
      <c r="G29" s="46"/>
      <c r="H29" s="44">
        <v>3.11424</v>
      </c>
      <c r="I29" s="44">
        <v>3.2252</v>
      </c>
      <c r="J29" s="44">
        <v>3.14323</v>
      </c>
      <c r="K29" s="44">
        <v>3.55269</v>
      </c>
      <c r="L29" s="51"/>
      <c r="M29" s="46"/>
      <c r="N29" s="44">
        <v>4.34429</v>
      </c>
      <c r="O29" s="44">
        <v>2.41884</v>
      </c>
      <c r="P29" s="44">
        <v>1.61818</v>
      </c>
      <c r="Q29" s="44">
        <v>3.55472</v>
      </c>
      <c r="V29" s="6" t="s">
        <v>33</v>
      </c>
      <c r="W29" s="6">
        <f>STDEV(D$3:D$52)</f>
        <v>0.9551865351</v>
      </c>
      <c r="X29" s="6">
        <f>STDEV(J$3:J$52)</f>
        <v>0.6702179463</v>
      </c>
      <c r="Y29" s="6">
        <f>STDEV(P3:P121)</f>
        <v>0.6457002508</v>
      </c>
    </row>
    <row r="30" ht="14.25" customHeight="1">
      <c r="B30" s="44">
        <v>2.91602</v>
      </c>
      <c r="C30" s="44">
        <v>1.23698</v>
      </c>
      <c r="D30" s="44">
        <v>3.22971</v>
      </c>
      <c r="E30" s="44">
        <v>4.66452</v>
      </c>
      <c r="F30" s="45"/>
      <c r="G30" s="46"/>
      <c r="H30" s="44">
        <v>1.79611</v>
      </c>
      <c r="I30" s="44">
        <v>3.27179</v>
      </c>
      <c r="J30" s="44">
        <v>2.78331</v>
      </c>
      <c r="K30" s="44">
        <v>4.70448</v>
      </c>
      <c r="L30" s="51"/>
      <c r="M30" s="46"/>
      <c r="N30" s="44">
        <v>3.67411</v>
      </c>
      <c r="O30" s="44">
        <v>1.81164</v>
      </c>
      <c r="P30" s="44">
        <v>3.10526</v>
      </c>
      <c r="Q30" s="44">
        <v>4.17935</v>
      </c>
      <c r="V30" s="6" t="s">
        <v>34</v>
      </c>
      <c r="W30" s="6">
        <f>STDEV(E$3:E$52)</f>
        <v>0.8373916683</v>
      </c>
      <c r="X30" s="6">
        <f>STDEV(K$3:K$52)</f>
        <v>0.6725988291</v>
      </c>
      <c r="Y30" s="6">
        <f>STDEV(Q3:Q121)</f>
        <v>0.8679746675</v>
      </c>
    </row>
    <row r="31" ht="14.25" customHeight="1">
      <c r="B31" s="44">
        <v>4.4085</v>
      </c>
      <c r="C31" s="44">
        <v>4.2544</v>
      </c>
      <c r="D31" s="44">
        <v>3.37215</v>
      </c>
      <c r="E31" s="44">
        <v>3.55719</v>
      </c>
      <c r="F31" s="45"/>
      <c r="G31" s="46"/>
      <c r="H31" s="44">
        <v>2.7132</v>
      </c>
      <c r="I31" s="44">
        <v>2.83431</v>
      </c>
      <c r="J31" s="44">
        <v>3.5446</v>
      </c>
      <c r="K31" s="44">
        <v>4.12828</v>
      </c>
      <c r="L31" s="51"/>
      <c r="M31" s="46"/>
      <c r="N31" s="44">
        <v>3.0271</v>
      </c>
      <c r="O31" s="44">
        <v>3.07059</v>
      </c>
      <c r="P31" s="44">
        <v>2.51556</v>
      </c>
      <c r="Q31" s="44">
        <v>3.08527</v>
      </c>
    </row>
    <row r="32" ht="14.25" customHeight="1">
      <c r="B32" s="44">
        <v>4.01127</v>
      </c>
      <c r="C32" s="44">
        <v>3.09098</v>
      </c>
      <c r="D32" s="44">
        <v>1.39644</v>
      </c>
      <c r="E32" s="44">
        <v>3.83112</v>
      </c>
      <c r="F32" s="45"/>
      <c r="G32" s="46"/>
      <c r="H32" s="44">
        <v>3.49198</v>
      </c>
      <c r="I32" s="44">
        <v>2.60148</v>
      </c>
      <c r="J32" s="44">
        <v>2.99143</v>
      </c>
      <c r="K32" s="44">
        <v>3.40609</v>
      </c>
      <c r="L32" s="51"/>
      <c r="M32" s="46"/>
      <c r="N32" s="44">
        <v>3.489</v>
      </c>
      <c r="O32" s="44">
        <v>4.09206</v>
      </c>
      <c r="P32" s="44">
        <v>2.58501</v>
      </c>
      <c r="Q32" s="44">
        <v>4.01497</v>
      </c>
    </row>
    <row r="33" ht="14.25" customHeight="1">
      <c r="B33" s="44">
        <v>4.01314</v>
      </c>
      <c r="C33" s="44">
        <v>3.32514</v>
      </c>
      <c r="D33" s="44">
        <v>3.49095</v>
      </c>
      <c r="E33" s="44">
        <v>2.02063</v>
      </c>
      <c r="F33" s="45"/>
      <c r="G33" s="46"/>
      <c r="H33" s="44">
        <v>3.26338</v>
      </c>
      <c r="I33" s="44">
        <v>3.30987</v>
      </c>
      <c r="J33" s="44">
        <v>3.57353</v>
      </c>
      <c r="K33" s="44">
        <v>3.48653</v>
      </c>
      <c r="L33" s="51"/>
      <c r="M33" s="46"/>
      <c r="N33" s="44">
        <v>2.75488</v>
      </c>
      <c r="O33" s="44">
        <v>3.02022</v>
      </c>
      <c r="P33" s="44">
        <v>1.61963</v>
      </c>
      <c r="Q33" s="44">
        <v>2.8715</v>
      </c>
    </row>
    <row r="34" ht="14.25" customHeight="1">
      <c r="B34" s="44">
        <v>2.72345</v>
      </c>
      <c r="C34" s="44">
        <v>4.15852</v>
      </c>
      <c r="D34" s="44">
        <v>1.46647</v>
      </c>
      <c r="E34" s="44">
        <v>1.82278</v>
      </c>
      <c r="F34" s="45"/>
      <c r="G34" s="46"/>
      <c r="H34" s="44">
        <v>3.26586</v>
      </c>
      <c r="I34" s="44">
        <v>4.02593</v>
      </c>
      <c r="J34" s="44">
        <v>3.27516</v>
      </c>
      <c r="K34" s="44">
        <v>4.0472</v>
      </c>
      <c r="L34" s="51"/>
      <c r="M34" s="46"/>
      <c r="N34" s="44">
        <v>2.59705</v>
      </c>
      <c r="O34" s="44">
        <v>3.02928</v>
      </c>
      <c r="P34" s="44">
        <v>3.3771</v>
      </c>
      <c r="Q34" s="44">
        <v>3.32052</v>
      </c>
      <c r="U34" s="1" t="s">
        <v>74</v>
      </c>
    </row>
    <row r="35" ht="14.25" customHeight="1">
      <c r="B35" s="44">
        <v>3.45793</v>
      </c>
      <c r="C35" s="44">
        <v>3.20282</v>
      </c>
      <c r="D35" s="44">
        <v>4.16781</v>
      </c>
      <c r="E35" s="44">
        <v>3.15204</v>
      </c>
      <c r="F35" s="45"/>
      <c r="G35" s="46"/>
      <c r="H35" s="44">
        <v>4.43778</v>
      </c>
      <c r="I35" s="44">
        <v>3.21335</v>
      </c>
      <c r="J35" s="44">
        <v>0.93333</v>
      </c>
      <c r="K35" s="44">
        <v>3.16847</v>
      </c>
      <c r="L35" s="51"/>
      <c r="M35" s="46"/>
      <c r="N35" s="44">
        <v>2.91672</v>
      </c>
      <c r="O35" s="44">
        <v>3.48313</v>
      </c>
      <c r="P35" s="44">
        <v>2.98562</v>
      </c>
      <c r="Q35" s="44">
        <v>2.42141</v>
      </c>
      <c r="W35" s="21" t="s">
        <v>30</v>
      </c>
      <c r="X35" s="21" t="s">
        <v>39</v>
      </c>
      <c r="Y35" s="21" t="s">
        <v>40</v>
      </c>
    </row>
    <row r="36" ht="14.25" customHeight="1">
      <c r="B36" s="44">
        <v>2.61364</v>
      </c>
      <c r="C36" s="44">
        <v>3.4504</v>
      </c>
      <c r="D36" s="44">
        <v>2.11037</v>
      </c>
      <c r="E36" s="44">
        <v>2.24782</v>
      </c>
      <c r="F36" s="45"/>
      <c r="G36" s="46"/>
      <c r="H36" s="44">
        <v>2.26783</v>
      </c>
      <c r="I36" s="44">
        <v>4.16787</v>
      </c>
      <c r="J36" s="44">
        <v>1.63997</v>
      </c>
      <c r="K36" s="44">
        <v>4.00888</v>
      </c>
      <c r="L36" s="51"/>
      <c r="M36" s="46"/>
      <c r="N36" s="44">
        <v>2.99349</v>
      </c>
      <c r="O36" s="44">
        <v>3.06285</v>
      </c>
      <c r="P36" s="44">
        <v>3.07632</v>
      </c>
      <c r="Q36" s="44">
        <v>3.12183</v>
      </c>
      <c r="V36" s="6" t="s">
        <v>31</v>
      </c>
      <c r="W36" s="49">
        <f t="shared" ref="W36:Y36" si="5">(W27/W3)</f>
        <v>0.2119073958</v>
      </c>
      <c r="X36" s="49">
        <f t="shared" si="5"/>
        <v>0</v>
      </c>
      <c r="Y36" s="49">
        <f t="shared" si="5"/>
        <v>0.2002669301</v>
      </c>
    </row>
    <row r="37" ht="14.25" customHeight="1">
      <c r="B37" s="44">
        <v>3.71529</v>
      </c>
      <c r="C37" s="44">
        <v>5.15394</v>
      </c>
      <c r="D37" s="44">
        <v>2.73649</v>
      </c>
      <c r="E37" s="44">
        <v>1.707</v>
      </c>
      <c r="F37" s="45"/>
      <c r="G37" s="46"/>
      <c r="H37" s="44">
        <v>2.04626</v>
      </c>
      <c r="I37" s="44">
        <v>3.33293</v>
      </c>
      <c r="J37" s="44">
        <v>2.88928</v>
      </c>
      <c r="K37" s="44">
        <v>3.85313</v>
      </c>
      <c r="L37" s="51"/>
      <c r="M37" s="46"/>
      <c r="N37" s="44">
        <v>3.62902</v>
      </c>
      <c r="O37" s="44">
        <v>3.23227</v>
      </c>
      <c r="P37" s="44">
        <v>3.13182</v>
      </c>
      <c r="Q37" s="44">
        <v>4.21116</v>
      </c>
      <c r="V37" s="6" t="s">
        <v>32</v>
      </c>
      <c r="W37" s="49">
        <f t="shared" ref="W37:Y37" si="6">(W28/W4)</f>
        <v>0.2791943347</v>
      </c>
      <c r="X37" s="49">
        <f t="shared" si="6"/>
        <v>0.1434685548</v>
      </c>
      <c r="Y37" s="49">
        <f t="shared" si="6"/>
        <v>0.3173402647</v>
      </c>
    </row>
    <row r="38" ht="14.25" customHeight="1">
      <c r="B38" s="44">
        <v>2.53268</v>
      </c>
      <c r="C38" s="44">
        <v>4.31419</v>
      </c>
      <c r="D38" s="44">
        <v>2.747</v>
      </c>
      <c r="E38" s="44">
        <v>1.83027</v>
      </c>
      <c r="F38" s="45"/>
      <c r="G38" s="46"/>
      <c r="H38" s="44">
        <v>3.31286</v>
      </c>
      <c r="I38" s="44">
        <v>3.62561</v>
      </c>
      <c r="J38" s="44">
        <v>2.97542</v>
      </c>
      <c r="K38" s="44">
        <v>4.33872</v>
      </c>
      <c r="L38" s="51"/>
      <c r="M38" s="46"/>
      <c r="N38" s="44">
        <v>2.93183</v>
      </c>
      <c r="O38" s="44">
        <v>3.06358</v>
      </c>
      <c r="P38" s="44">
        <v>3.16768</v>
      </c>
      <c r="Q38" s="44">
        <v>2.87713</v>
      </c>
      <c r="V38" s="6" t="s">
        <v>33</v>
      </c>
      <c r="W38" s="49">
        <f t="shared" ref="W38:Y38" si="7">(W29/W5)</f>
        <v>0.2961923626</v>
      </c>
      <c r="X38" s="49">
        <f t="shared" si="7"/>
        <v>0.2252141032</v>
      </c>
      <c r="Y38" s="49">
        <f t="shared" si="7"/>
        <v>0.2319660088</v>
      </c>
    </row>
    <row r="39" ht="14.25" customHeight="1">
      <c r="B39" s="44">
        <v>3.6888</v>
      </c>
      <c r="C39" s="44">
        <v>4.81283</v>
      </c>
      <c r="D39" s="44">
        <v>3.66364</v>
      </c>
      <c r="E39" s="44">
        <v>3.01395</v>
      </c>
      <c r="F39" s="45"/>
      <c r="G39" s="46"/>
      <c r="H39" s="44">
        <v>3.38814</v>
      </c>
      <c r="I39" s="44">
        <v>3.49573</v>
      </c>
      <c r="J39" s="44">
        <v>3.82934</v>
      </c>
      <c r="K39" s="45"/>
      <c r="L39" s="51"/>
      <c r="M39" s="46"/>
      <c r="N39" s="44">
        <v>2.37644</v>
      </c>
      <c r="O39" s="44">
        <v>2.10538</v>
      </c>
      <c r="P39" s="44">
        <v>3.25184</v>
      </c>
      <c r="Q39" s="44">
        <v>2.57926</v>
      </c>
      <c r="V39" s="6" t="s">
        <v>34</v>
      </c>
      <c r="W39" s="49">
        <f t="shared" ref="W39:Y39" si="8">(W30/W6)</f>
        <v>0.2781416617</v>
      </c>
      <c r="X39" s="49">
        <f t="shared" si="8"/>
        <v>0.1913399346</v>
      </c>
      <c r="Y39" s="49">
        <f t="shared" si="8"/>
        <v>0.2503151431</v>
      </c>
    </row>
    <row r="40" ht="14.25" customHeight="1">
      <c r="B40" s="44">
        <v>2.81251</v>
      </c>
      <c r="C40" s="44">
        <v>3.39831</v>
      </c>
      <c r="D40" s="44">
        <v>2.08677</v>
      </c>
      <c r="E40" s="44">
        <v>3.01482</v>
      </c>
      <c r="F40" s="45"/>
      <c r="G40" s="46"/>
      <c r="H40" s="44">
        <v>2.57741</v>
      </c>
      <c r="I40" s="44">
        <v>2.67167</v>
      </c>
      <c r="J40" s="44">
        <v>2.36965</v>
      </c>
      <c r="K40" s="45"/>
      <c r="L40" s="51"/>
      <c r="M40" s="46"/>
      <c r="N40" s="44">
        <v>2.53465</v>
      </c>
      <c r="O40" s="44">
        <v>2.80485</v>
      </c>
      <c r="P40" s="44">
        <v>2.54233</v>
      </c>
      <c r="Q40" s="44">
        <v>1.73198</v>
      </c>
      <c r="W40" s="49"/>
      <c r="X40" s="49"/>
      <c r="Y40" s="49"/>
    </row>
    <row r="41" ht="14.25" customHeight="1">
      <c r="B41" s="44">
        <v>4.18115</v>
      </c>
      <c r="C41" s="44">
        <v>4.12636</v>
      </c>
      <c r="D41" s="44">
        <v>3.0879</v>
      </c>
      <c r="E41" s="44">
        <v>3.49429</v>
      </c>
      <c r="F41" s="45"/>
      <c r="G41" s="46"/>
      <c r="H41" s="44">
        <v>3.24912</v>
      </c>
      <c r="I41" s="44">
        <v>4.12338</v>
      </c>
      <c r="J41" s="44">
        <v>2.72721</v>
      </c>
      <c r="K41" s="45"/>
      <c r="L41" s="51"/>
      <c r="M41" s="46"/>
      <c r="N41" s="44">
        <v>3.57527</v>
      </c>
      <c r="O41" s="44">
        <v>4.38146</v>
      </c>
      <c r="P41" s="44">
        <v>3.01944</v>
      </c>
      <c r="Q41" s="44">
        <v>3.21596</v>
      </c>
    </row>
    <row r="42" ht="14.25" customHeight="1">
      <c r="B42" s="44">
        <v>3.91908</v>
      </c>
      <c r="C42" s="44">
        <v>3.32177</v>
      </c>
      <c r="D42" s="44">
        <v>3.74233</v>
      </c>
      <c r="E42" s="44">
        <v>4.23948</v>
      </c>
      <c r="F42" s="45"/>
      <c r="G42" s="46"/>
      <c r="H42" s="44">
        <v>3.57647</v>
      </c>
      <c r="I42" s="44">
        <v>3.32137</v>
      </c>
      <c r="J42" s="44">
        <v>3.10894</v>
      </c>
      <c r="K42" s="45"/>
      <c r="L42" s="51"/>
      <c r="M42" s="46"/>
      <c r="N42" s="44">
        <v>3.23379</v>
      </c>
      <c r="O42" s="44">
        <v>2.33499</v>
      </c>
      <c r="P42" s="44">
        <v>2.92351</v>
      </c>
      <c r="Q42" s="44">
        <v>4.50821</v>
      </c>
    </row>
    <row r="43" ht="14.25" customHeight="1">
      <c r="B43" s="44">
        <v>2.48158</v>
      </c>
      <c r="C43" s="44">
        <v>2.75616</v>
      </c>
      <c r="D43" s="44">
        <v>1.13226</v>
      </c>
      <c r="E43" s="44">
        <v>2.16422</v>
      </c>
      <c r="F43" s="45"/>
      <c r="G43" s="46"/>
      <c r="H43" s="44">
        <v>2.09811</v>
      </c>
      <c r="I43" s="44">
        <v>4.13608</v>
      </c>
      <c r="J43" s="44">
        <v>3.21031</v>
      </c>
      <c r="K43" s="45"/>
      <c r="L43" s="51"/>
      <c r="M43" s="46"/>
      <c r="N43" s="44">
        <v>3.94056</v>
      </c>
      <c r="O43" s="44">
        <v>3.42892</v>
      </c>
      <c r="P43" s="44">
        <v>3.34104</v>
      </c>
      <c r="Q43" s="44">
        <v>4.68634</v>
      </c>
    </row>
    <row r="44" ht="14.25" customHeight="1">
      <c r="B44" s="44">
        <v>2.10309</v>
      </c>
      <c r="C44" s="44">
        <v>2.48309</v>
      </c>
      <c r="D44" s="44">
        <v>1.63717</v>
      </c>
      <c r="E44" s="44">
        <v>3.65138</v>
      </c>
      <c r="F44" s="45"/>
      <c r="G44" s="46"/>
      <c r="H44" s="44">
        <v>3.31346</v>
      </c>
      <c r="I44" s="44">
        <v>3.56242</v>
      </c>
      <c r="J44" s="44">
        <v>2.16967</v>
      </c>
      <c r="K44" s="45"/>
      <c r="L44" s="51"/>
      <c r="M44" s="46"/>
      <c r="N44" s="44">
        <v>4.34664</v>
      </c>
      <c r="O44" s="44">
        <v>2.82565</v>
      </c>
      <c r="P44" s="44">
        <v>2.61872</v>
      </c>
      <c r="Q44" s="44">
        <v>3.71551</v>
      </c>
    </row>
    <row r="45" ht="14.25" customHeight="1">
      <c r="B45" s="44">
        <v>3.47158</v>
      </c>
      <c r="C45" s="44">
        <v>1.56883</v>
      </c>
      <c r="D45" s="44">
        <v>3.32188</v>
      </c>
      <c r="E45" s="44">
        <v>1.69108</v>
      </c>
      <c r="F45" s="45"/>
      <c r="G45" s="46"/>
      <c r="H45" s="44">
        <v>3.01313</v>
      </c>
      <c r="I45" s="44">
        <v>3.33838</v>
      </c>
      <c r="J45" s="44">
        <v>3.67954</v>
      </c>
      <c r="K45" s="45"/>
      <c r="L45" s="51"/>
      <c r="M45" s="46"/>
      <c r="N45" s="44">
        <v>3.16458</v>
      </c>
      <c r="O45" s="44">
        <v>2.46364</v>
      </c>
      <c r="P45" s="44">
        <v>1.74177</v>
      </c>
      <c r="Q45" s="44">
        <v>4.35245</v>
      </c>
    </row>
    <row r="46" ht="14.25" customHeight="1">
      <c r="B46" s="51"/>
      <c r="C46" s="44">
        <v>3.92459</v>
      </c>
      <c r="D46" s="44">
        <v>3.10293</v>
      </c>
      <c r="E46" s="44">
        <v>3.342</v>
      </c>
      <c r="F46" s="45"/>
      <c r="G46" s="46"/>
      <c r="H46" s="44">
        <v>3.17471</v>
      </c>
      <c r="I46" s="44">
        <v>3.24022</v>
      </c>
      <c r="J46" s="44">
        <v>3.72071</v>
      </c>
      <c r="K46" s="45"/>
      <c r="L46" s="51"/>
      <c r="M46" s="46"/>
      <c r="N46" s="44">
        <v>2.32431</v>
      </c>
      <c r="O46" s="44">
        <v>1.32968</v>
      </c>
      <c r="P46" s="44">
        <v>2.45556</v>
      </c>
      <c r="Q46" s="44">
        <v>2.36486</v>
      </c>
    </row>
    <row r="47" ht="14.25" customHeight="1">
      <c r="B47" s="51"/>
      <c r="C47" s="44">
        <v>4.0782</v>
      </c>
      <c r="D47" s="44">
        <v>3.48841</v>
      </c>
      <c r="E47" s="44">
        <v>3.38804</v>
      </c>
      <c r="F47" s="45"/>
      <c r="G47" s="46"/>
      <c r="H47" s="44">
        <v>2.9459</v>
      </c>
      <c r="I47" s="44">
        <v>3.28061</v>
      </c>
      <c r="J47" s="44">
        <v>3.82921</v>
      </c>
      <c r="K47" s="45"/>
      <c r="L47" s="51"/>
      <c r="M47" s="46"/>
      <c r="N47" s="44">
        <v>3.21371</v>
      </c>
      <c r="O47" s="44">
        <v>2.87681</v>
      </c>
      <c r="P47" s="44">
        <v>2.1799</v>
      </c>
      <c r="Q47" s="44">
        <v>4.71514</v>
      </c>
    </row>
    <row r="48" ht="14.25" customHeight="1">
      <c r="B48" s="51"/>
      <c r="C48" s="44">
        <v>2.84247</v>
      </c>
      <c r="D48" s="44">
        <v>2.78349</v>
      </c>
      <c r="E48" s="44">
        <v>3.45646</v>
      </c>
      <c r="F48" s="45"/>
      <c r="G48" s="46"/>
      <c r="H48" s="44">
        <v>3.64146</v>
      </c>
      <c r="I48" s="44">
        <v>2.96331</v>
      </c>
      <c r="J48" s="44">
        <v>3.25559</v>
      </c>
      <c r="K48" s="45"/>
      <c r="L48" s="51"/>
      <c r="M48" s="46"/>
      <c r="N48" s="44">
        <v>3.05899</v>
      </c>
      <c r="O48" s="44">
        <v>4.40146</v>
      </c>
      <c r="P48" s="44">
        <v>2.90223</v>
      </c>
      <c r="Q48" s="44">
        <v>5.23729</v>
      </c>
    </row>
    <row r="49" ht="14.25" customHeight="1">
      <c r="B49" s="51"/>
      <c r="C49" s="44">
        <v>2.21543</v>
      </c>
      <c r="D49" s="44">
        <v>3.45561</v>
      </c>
      <c r="E49" s="44">
        <v>1.74227</v>
      </c>
      <c r="F49" s="45"/>
      <c r="G49" s="46"/>
      <c r="H49" s="44">
        <v>2.86819</v>
      </c>
      <c r="I49" s="44">
        <v>3.5933</v>
      </c>
      <c r="J49" s="44">
        <v>2.51137</v>
      </c>
      <c r="K49" s="45"/>
      <c r="L49" s="51"/>
      <c r="M49" s="46"/>
      <c r="N49" s="44">
        <v>2.5324</v>
      </c>
      <c r="O49" s="51"/>
      <c r="P49" s="44">
        <v>1.91087</v>
      </c>
      <c r="Q49" s="44">
        <v>3.99682</v>
      </c>
    </row>
    <row r="50" ht="14.25" customHeight="1">
      <c r="B50" s="51"/>
      <c r="C50" s="44">
        <v>2.56982</v>
      </c>
      <c r="D50" s="44">
        <v>5.34934</v>
      </c>
      <c r="E50" s="44">
        <v>3.65328</v>
      </c>
      <c r="F50" s="45"/>
      <c r="G50" s="46"/>
      <c r="H50" s="44">
        <v>2.07817</v>
      </c>
      <c r="I50" s="44">
        <v>3.04039</v>
      </c>
      <c r="J50" s="44">
        <v>3.10229</v>
      </c>
      <c r="K50" s="45"/>
      <c r="L50" s="51"/>
      <c r="M50" s="46"/>
      <c r="N50" s="44">
        <v>2.83351</v>
      </c>
      <c r="O50" s="51"/>
      <c r="P50" s="44">
        <v>2.3584</v>
      </c>
      <c r="Q50" s="44">
        <v>3.41299</v>
      </c>
    </row>
    <row r="51" ht="14.25" customHeight="1">
      <c r="B51" s="51"/>
      <c r="C51" s="44">
        <v>3.479</v>
      </c>
      <c r="D51" s="44">
        <v>4.32811</v>
      </c>
      <c r="E51" s="44">
        <v>3.87285</v>
      </c>
      <c r="F51" s="45"/>
      <c r="G51" s="46"/>
      <c r="H51" s="44">
        <v>2.40014</v>
      </c>
      <c r="I51" s="44">
        <v>4.16439</v>
      </c>
      <c r="J51" s="44">
        <v>2.89739</v>
      </c>
      <c r="K51" s="45"/>
      <c r="L51" s="51"/>
      <c r="M51" s="46"/>
      <c r="N51" s="44">
        <v>3.13369</v>
      </c>
      <c r="O51" s="51"/>
      <c r="P51" s="44">
        <v>2.16602</v>
      </c>
      <c r="Q51" s="44">
        <v>4.7489</v>
      </c>
    </row>
    <row r="52" ht="14.25" customHeight="1">
      <c r="B52" s="51"/>
      <c r="C52" s="44">
        <v>2.90669</v>
      </c>
      <c r="D52" s="44">
        <v>1.76989</v>
      </c>
      <c r="E52" s="44">
        <v>3.52299</v>
      </c>
      <c r="F52" s="51"/>
      <c r="G52" s="46"/>
      <c r="H52" s="44">
        <v>2.85888</v>
      </c>
      <c r="I52" s="44">
        <v>3.13828</v>
      </c>
      <c r="J52" s="44">
        <v>2.18007</v>
      </c>
      <c r="K52" s="45"/>
      <c r="L52" s="51"/>
      <c r="M52" s="46"/>
      <c r="N52" s="44">
        <v>1.8797</v>
      </c>
      <c r="O52" s="51"/>
      <c r="P52" s="44">
        <v>3.66017</v>
      </c>
      <c r="Q52" s="44">
        <v>3.03252</v>
      </c>
    </row>
    <row r="53" ht="14.25" customHeight="1">
      <c r="B53" s="51"/>
      <c r="C53" s="44">
        <v>2.49266</v>
      </c>
      <c r="D53" s="44">
        <v>2.27256</v>
      </c>
      <c r="E53" s="44">
        <v>3.7181</v>
      </c>
      <c r="F53" s="51"/>
      <c r="G53" s="46"/>
      <c r="H53" s="44">
        <v>3.47562</v>
      </c>
      <c r="I53" s="44">
        <v>3.21673</v>
      </c>
      <c r="J53" s="44">
        <v>3.24384</v>
      </c>
      <c r="K53" s="45"/>
      <c r="L53" s="51"/>
      <c r="M53" s="46"/>
      <c r="N53" s="44">
        <v>2.65571</v>
      </c>
      <c r="O53" s="51"/>
      <c r="P53" s="44">
        <v>3.69449</v>
      </c>
      <c r="Q53" s="51"/>
    </row>
    <row r="54" ht="14.25" customHeight="1">
      <c r="B54" s="51"/>
      <c r="C54" s="44">
        <v>2.68483</v>
      </c>
      <c r="D54" s="44">
        <v>3.20585</v>
      </c>
      <c r="E54" s="44">
        <v>2.24858</v>
      </c>
      <c r="F54" s="51"/>
      <c r="G54" s="46"/>
      <c r="H54" s="44">
        <v>3.06466</v>
      </c>
      <c r="I54" s="44">
        <v>4.18861</v>
      </c>
      <c r="J54" s="44">
        <v>3.74254</v>
      </c>
      <c r="K54" s="45"/>
      <c r="L54" s="51"/>
      <c r="M54" s="46"/>
      <c r="N54" s="44">
        <v>2.3288</v>
      </c>
      <c r="O54" s="51"/>
      <c r="P54" s="44">
        <v>2.18336</v>
      </c>
      <c r="Q54" s="51"/>
    </row>
    <row r="55" ht="14.25" customHeight="1">
      <c r="B55" s="51"/>
      <c r="C55" s="44">
        <v>4.46705</v>
      </c>
      <c r="D55" s="45"/>
      <c r="E55" s="44">
        <v>1.96494</v>
      </c>
      <c r="F55" s="51"/>
      <c r="G55" s="46"/>
      <c r="H55" s="44">
        <v>2.58782</v>
      </c>
      <c r="I55" s="45"/>
      <c r="J55" s="44">
        <v>3.2939</v>
      </c>
      <c r="K55" s="45"/>
      <c r="L55" s="51"/>
      <c r="M55" s="46"/>
      <c r="N55" s="44">
        <v>4.38582</v>
      </c>
      <c r="O55" s="51"/>
      <c r="P55" s="44">
        <v>1.85846</v>
      </c>
      <c r="Q55" s="51"/>
    </row>
    <row r="56" ht="14.25" customHeight="1">
      <c r="B56" s="51"/>
      <c r="C56" s="44">
        <v>4.21279</v>
      </c>
      <c r="D56" s="51"/>
      <c r="E56" s="44">
        <v>1.85284</v>
      </c>
      <c r="F56" s="51"/>
      <c r="G56" s="46"/>
      <c r="H56" s="45"/>
      <c r="I56" s="45"/>
      <c r="J56" s="44">
        <v>2.86663</v>
      </c>
      <c r="K56" s="45"/>
      <c r="L56" s="51"/>
      <c r="M56" s="46"/>
      <c r="N56" s="44">
        <v>3.31106</v>
      </c>
      <c r="O56" s="51"/>
      <c r="P56" s="44">
        <v>2.11493</v>
      </c>
      <c r="Q56" s="51"/>
    </row>
    <row r="57" ht="14.25" customHeight="1">
      <c r="B57" s="51"/>
      <c r="C57" s="44">
        <v>2.99075</v>
      </c>
      <c r="D57" s="51"/>
      <c r="E57" s="44">
        <v>3.07927</v>
      </c>
      <c r="F57" s="51"/>
      <c r="G57" s="46"/>
      <c r="H57" s="45"/>
      <c r="I57" s="45"/>
      <c r="J57" s="44">
        <v>3.5319</v>
      </c>
      <c r="K57" s="45"/>
      <c r="L57" s="51"/>
      <c r="M57" s="46"/>
      <c r="N57" s="44">
        <v>1.77277</v>
      </c>
      <c r="O57" s="51"/>
      <c r="P57" s="44">
        <v>2.45532</v>
      </c>
      <c r="Q57" s="51"/>
    </row>
    <row r="58" ht="14.25" customHeight="1">
      <c r="B58" s="51"/>
      <c r="C58" s="44">
        <v>3.477</v>
      </c>
      <c r="D58" s="51"/>
      <c r="E58" s="44">
        <v>3.09094</v>
      </c>
      <c r="F58" s="51"/>
      <c r="G58" s="46"/>
      <c r="H58" s="45"/>
      <c r="I58" s="51"/>
      <c r="J58" s="44">
        <v>3.30897</v>
      </c>
      <c r="K58" s="45"/>
      <c r="L58" s="51"/>
      <c r="M58" s="46"/>
      <c r="N58" s="44">
        <v>3.08263</v>
      </c>
      <c r="O58" s="51"/>
      <c r="P58" s="44">
        <v>3.50695</v>
      </c>
      <c r="Q58" s="51"/>
    </row>
    <row r="59" ht="14.25" customHeight="1">
      <c r="B59" s="51"/>
      <c r="C59" s="44">
        <v>2.23186</v>
      </c>
      <c r="D59" s="51"/>
      <c r="E59" s="44">
        <v>3.95179</v>
      </c>
      <c r="F59" s="51"/>
      <c r="G59" s="46"/>
      <c r="H59" s="45"/>
      <c r="I59" s="51"/>
      <c r="J59" s="44">
        <v>2.16075</v>
      </c>
      <c r="K59" s="45"/>
      <c r="L59" s="51"/>
      <c r="M59" s="46"/>
      <c r="N59" s="44">
        <v>2.04091</v>
      </c>
      <c r="O59" s="51"/>
      <c r="P59" s="44">
        <v>1.76555</v>
      </c>
      <c r="Q59" s="51"/>
    </row>
    <row r="60" ht="14.25" customHeight="1">
      <c r="B60" s="51"/>
      <c r="C60" s="44">
        <v>3.73642</v>
      </c>
      <c r="D60" s="51"/>
      <c r="E60" s="44">
        <v>4.32464</v>
      </c>
      <c r="F60" s="51"/>
      <c r="G60" s="46"/>
      <c r="H60" s="45"/>
      <c r="I60" s="51"/>
      <c r="J60" s="44">
        <v>2.9085</v>
      </c>
      <c r="K60" s="45"/>
      <c r="L60" s="51"/>
      <c r="M60" s="46"/>
      <c r="N60" s="44">
        <v>2.61936</v>
      </c>
      <c r="O60" s="51"/>
      <c r="P60" s="44">
        <v>2.00707</v>
      </c>
      <c r="Q60" s="51"/>
    </row>
    <row r="61" ht="14.25" customHeight="1">
      <c r="B61" s="51"/>
      <c r="C61" s="45"/>
      <c r="D61" s="51"/>
      <c r="E61" s="44">
        <v>2.14142</v>
      </c>
      <c r="F61" s="51"/>
      <c r="G61" s="46"/>
      <c r="H61" s="45"/>
      <c r="I61" s="51"/>
      <c r="J61" s="44">
        <v>2.68237</v>
      </c>
      <c r="K61" s="51"/>
      <c r="L61" s="51"/>
      <c r="M61" s="46"/>
      <c r="N61" s="44">
        <v>3.49526</v>
      </c>
      <c r="O61" s="51"/>
      <c r="P61" s="44">
        <v>2.15172</v>
      </c>
      <c r="Q61" s="51"/>
    </row>
    <row r="62" ht="14.25" customHeight="1">
      <c r="B62" s="51"/>
      <c r="C62" s="45"/>
      <c r="D62" s="51"/>
      <c r="E62" s="44">
        <v>3.31649</v>
      </c>
      <c r="F62" s="51"/>
      <c r="G62" s="46"/>
      <c r="H62" s="45"/>
      <c r="I62" s="51"/>
      <c r="J62" s="44">
        <v>2.38186</v>
      </c>
      <c r="K62" s="51"/>
      <c r="L62" s="51"/>
      <c r="M62" s="46"/>
      <c r="N62" s="44">
        <v>3.4115</v>
      </c>
      <c r="O62" s="51"/>
      <c r="P62" s="44">
        <v>2.69979</v>
      </c>
      <c r="Q62" s="51"/>
    </row>
    <row r="63" ht="14.25" customHeight="1">
      <c r="B63" s="51"/>
      <c r="C63" s="45"/>
      <c r="D63" s="51"/>
      <c r="E63" s="44">
        <v>3.25532</v>
      </c>
      <c r="F63" s="51"/>
      <c r="G63" s="46"/>
      <c r="H63" s="45"/>
      <c r="I63" s="51"/>
      <c r="J63" s="44">
        <v>1.01004</v>
      </c>
      <c r="K63" s="51"/>
      <c r="L63" s="51"/>
      <c r="M63" s="46"/>
      <c r="N63" s="44">
        <v>3.57254</v>
      </c>
      <c r="O63" s="51"/>
      <c r="P63" s="44">
        <v>1.58713</v>
      </c>
      <c r="Q63" s="51"/>
    </row>
    <row r="64" ht="14.25" customHeight="1">
      <c r="B64" s="51"/>
      <c r="C64" s="45"/>
      <c r="D64" s="51"/>
      <c r="E64" s="44">
        <v>3.08092</v>
      </c>
      <c r="F64" s="51"/>
      <c r="G64" s="46"/>
      <c r="H64" s="45"/>
      <c r="I64" s="51"/>
      <c r="J64" s="44">
        <v>3.36704</v>
      </c>
      <c r="K64" s="51"/>
      <c r="L64" s="51"/>
      <c r="M64" s="46"/>
      <c r="N64" s="44">
        <v>3.22107</v>
      </c>
      <c r="O64" s="51"/>
      <c r="P64" s="44">
        <v>2.92453</v>
      </c>
      <c r="Q64" s="51"/>
    </row>
    <row r="65" ht="14.25" customHeight="1">
      <c r="B65" s="51"/>
      <c r="C65" s="45"/>
      <c r="D65" s="51"/>
      <c r="E65" s="44">
        <v>3.09989</v>
      </c>
      <c r="F65" s="51"/>
      <c r="G65" s="46"/>
      <c r="H65" s="45"/>
      <c r="I65" s="51"/>
      <c r="J65" s="44">
        <v>3.2643</v>
      </c>
      <c r="K65" s="51"/>
      <c r="L65" s="51"/>
      <c r="M65" s="46"/>
      <c r="N65" s="44">
        <v>3.58996</v>
      </c>
      <c r="O65" s="51"/>
      <c r="P65" s="44">
        <v>2.93268</v>
      </c>
      <c r="Q65" s="51"/>
    </row>
    <row r="66" ht="14.25" customHeight="1">
      <c r="B66" s="51"/>
      <c r="C66" s="45"/>
      <c r="D66" s="51"/>
      <c r="E66" s="44">
        <v>3.70538</v>
      </c>
      <c r="F66" s="51"/>
      <c r="G66" s="46"/>
      <c r="H66" s="45"/>
      <c r="I66" s="51"/>
      <c r="J66" s="44">
        <v>2.42462</v>
      </c>
      <c r="K66" s="51"/>
      <c r="L66" s="51"/>
      <c r="M66" s="46"/>
      <c r="N66" s="44">
        <v>2.45419</v>
      </c>
      <c r="O66" s="51"/>
      <c r="P66" s="51"/>
      <c r="Q66" s="51"/>
    </row>
    <row r="67" ht="14.25" customHeight="1">
      <c r="B67" s="51"/>
      <c r="C67" s="45"/>
      <c r="D67" s="51"/>
      <c r="E67" s="44">
        <v>4.37401</v>
      </c>
      <c r="F67" s="51"/>
      <c r="G67" s="46"/>
      <c r="H67" s="45"/>
      <c r="I67" s="51"/>
      <c r="J67" s="44">
        <v>3.76839</v>
      </c>
      <c r="K67" s="51"/>
      <c r="L67" s="51"/>
      <c r="M67" s="46"/>
      <c r="N67" s="44">
        <v>2.02527</v>
      </c>
      <c r="O67" s="51"/>
      <c r="P67" s="51"/>
      <c r="Q67" s="51"/>
    </row>
    <row r="68" ht="14.25" customHeight="1">
      <c r="B68" s="51"/>
      <c r="C68" s="51"/>
      <c r="D68" s="51"/>
      <c r="E68" s="44">
        <v>2.82647</v>
      </c>
      <c r="F68" s="51"/>
      <c r="G68" s="46"/>
      <c r="H68" s="45"/>
      <c r="I68" s="51"/>
      <c r="J68" s="44">
        <v>2.41688</v>
      </c>
      <c r="K68" s="51"/>
      <c r="L68" s="51"/>
      <c r="M68" s="46"/>
      <c r="N68" s="44">
        <v>3.43914</v>
      </c>
      <c r="O68" s="51"/>
      <c r="P68" s="51"/>
      <c r="Q68" s="51"/>
    </row>
    <row r="69" ht="14.25" customHeight="1">
      <c r="B69" s="51"/>
      <c r="C69" s="51"/>
      <c r="D69" s="51"/>
      <c r="E69" s="44">
        <v>3.95313</v>
      </c>
      <c r="F69" s="51"/>
      <c r="G69" s="46"/>
      <c r="H69" s="45"/>
      <c r="I69" s="51"/>
      <c r="J69" s="44">
        <v>3.04812</v>
      </c>
      <c r="K69" s="51"/>
      <c r="L69" s="51"/>
      <c r="M69" s="46"/>
      <c r="N69" s="44">
        <v>2.63259</v>
      </c>
      <c r="O69" s="51"/>
      <c r="P69" s="51"/>
      <c r="Q69" s="51"/>
    </row>
    <row r="70" ht="14.25" customHeight="1">
      <c r="B70" s="51"/>
      <c r="C70" s="51"/>
      <c r="D70" s="51"/>
      <c r="E70" s="44">
        <v>1.35305</v>
      </c>
      <c r="F70" s="51"/>
      <c r="G70" s="46"/>
      <c r="H70" s="45"/>
      <c r="I70" s="51"/>
      <c r="J70" s="44">
        <v>2.99363</v>
      </c>
      <c r="K70" s="51"/>
      <c r="L70" s="51"/>
      <c r="M70" s="46"/>
      <c r="N70" s="44">
        <v>3.23637</v>
      </c>
      <c r="O70" s="51"/>
      <c r="P70" s="51"/>
      <c r="Q70" s="51"/>
    </row>
    <row r="71" ht="14.25" customHeight="1">
      <c r="B71" s="51"/>
      <c r="C71" s="51"/>
      <c r="D71" s="51"/>
      <c r="E71" s="44">
        <v>3.09748</v>
      </c>
      <c r="F71" s="51"/>
      <c r="G71" s="46"/>
      <c r="H71" s="45"/>
      <c r="I71" s="51"/>
      <c r="J71" s="44">
        <v>3.6649</v>
      </c>
      <c r="K71" s="51"/>
      <c r="L71" s="51"/>
      <c r="M71" s="46"/>
      <c r="N71" s="51"/>
      <c r="O71" s="51"/>
      <c r="P71" s="51"/>
      <c r="Q71" s="51"/>
    </row>
    <row r="72" ht="14.25" customHeight="1">
      <c r="G72" s="39"/>
      <c r="H72" s="44"/>
      <c r="M72" s="39"/>
    </row>
    <row r="73" ht="14.25" customHeight="1">
      <c r="G73" s="39"/>
      <c r="H73" s="44"/>
      <c r="M73" s="39"/>
    </row>
    <row r="74" ht="14.25" customHeight="1">
      <c r="G74" s="39"/>
      <c r="H74" s="44"/>
      <c r="M74" s="39"/>
    </row>
    <row r="75" ht="14.25" customHeight="1">
      <c r="G75" s="39"/>
      <c r="H75" s="44"/>
      <c r="M75" s="39"/>
    </row>
    <row r="76" ht="14.25" customHeight="1">
      <c r="G76" s="39"/>
      <c r="M76" s="39"/>
    </row>
    <row r="77" ht="14.25" customHeight="1">
      <c r="G77" s="39"/>
      <c r="M77" s="39"/>
    </row>
    <row r="78" ht="14.25" customHeight="1">
      <c r="G78" s="39"/>
      <c r="M78" s="39"/>
    </row>
    <row r="79" ht="14.25" customHeight="1">
      <c r="G79" s="39"/>
      <c r="M79" s="39"/>
    </row>
    <row r="80" ht="14.25" customHeight="1">
      <c r="G80" s="39"/>
      <c r="M80" s="39"/>
    </row>
    <row r="81" ht="14.25" customHeight="1">
      <c r="G81" s="39"/>
      <c r="M81" s="39"/>
    </row>
    <row r="82" ht="14.25" customHeight="1">
      <c r="G82" s="39"/>
      <c r="M82" s="39"/>
    </row>
    <row r="83" ht="14.25" customHeight="1">
      <c r="G83" s="39"/>
      <c r="M83" s="39"/>
    </row>
    <row r="84" ht="14.25" customHeight="1">
      <c r="G84" s="39"/>
      <c r="M84" s="39"/>
    </row>
    <row r="85" ht="14.25" customHeight="1">
      <c r="G85" s="39"/>
      <c r="M85" s="39"/>
    </row>
    <row r="86" ht="14.25" customHeight="1">
      <c r="G86" s="39"/>
      <c r="M86" s="39"/>
    </row>
    <row r="87" ht="14.25" customHeight="1">
      <c r="G87" s="39"/>
      <c r="M87" s="39"/>
    </row>
    <row r="88" ht="14.25" customHeight="1">
      <c r="G88" s="39"/>
      <c r="M88" s="39"/>
    </row>
    <row r="89" ht="14.25" customHeight="1">
      <c r="G89" s="39"/>
      <c r="M89" s="39"/>
    </row>
    <row r="90" ht="14.25" customHeight="1">
      <c r="G90" s="39"/>
      <c r="M90" s="39"/>
    </row>
    <row r="91" ht="14.25" customHeight="1">
      <c r="G91" s="39"/>
      <c r="M91" s="39"/>
    </row>
    <row r="92" ht="14.25" customHeight="1">
      <c r="G92" s="39"/>
      <c r="M92" s="39"/>
    </row>
    <row r="93" ht="14.25" customHeight="1">
      <c r="G93" s="39"/>
      <c r="M93" s="39"/>
    </row>
    <row r="94" ht="14.25" customHeight="1">
      <c r="G94" s="39"/>
      <c r="M94" s="39"/>
    </row>
    <row r="95" ht="14.25" customHeight="1">
      <c r="G95" s="39"/>
      <c r="M95" s="39"/>
    </row>
    <row r="96" ht="14.25" customHeight="1">
      <c r="G96" s="39"/>
      <c r="M96" s="39"/>
    </row>
    <row r="97" ht="14.25" customHeight="1">
      <c r="G97" s="39"/>
      <c r="M97" s="39"/>
    </row>
    <row r="98" ht="14.25" customHeight="1">
      <c r="G98" s="39"/>
      <c r="M98" s="39"/>
    </row>
    <row r="99" ht="14.25" customHeight="1">
      <c r="G99" s="39"/>
      <c r="M99" s="39"/>
    </row>
    <row r="100" ht="14.25" customHeight="1">
      <c r="G100" s="39"/>
      <c r="M100" s="39"/>
    </row>
    <row r="101" ht="14.25" customHeight="1">
      <c r="G101" s="39"/>
      <c r="M101" s="39"/>
    </row>
    <row r="102" ht="14.25" customHeight="1">
      <c r="G102" s="39"/>
      <c r="M102" s="39"/>
    </row>
    <row r="103" ht="14.25" customHeight="1">
      <c r="G103" s="39"/>
      <c r="M103" s="39"/>
    </row>
    <row r="104" ht="14.25" customHeight="1">
      <c r="G104" s="39"/>
      <c r="M104" s="39"/>
    </row>
    <row r="105" ht="14.25" customHeight="1">
      <c r="G105" s="39"/>
      <c r="M105" s="39"/>
    </row>
    <row r="106" ht="14.25" customHeight="1">
      <c r="G106" s="39"/>
      <c r="M106" s="39"/>
    </row>
    <row r="107" ht="14.25" customHeight="1">
      <c r="G107" s="39"/>
      <c r="M107" s="39"/>
    </row>
    <row r="108" ht="14.25" customHeight="1">
      <c r="G108" s="39"/>
      <c r="M108" s="39"/>
    </row>
    <row r="109" ht="14.25" customHeight="1">
      <c r="G109" s="39"/>
      <c r="M109" s="39"/>
    </row>
    <row r="110" ht="14.25" customHeight="1">
      <c r="G110" s="39"/>
      <c r="M110" s="39"/>
    </row>
    <row r="111" ht="14.25" customHeight="1">
      <c r="G111" s="39"/>
      <c r="M111" s="39"/>
    </row>
    <row r="112" ht="14.25" customHeight="1">
      <c r="G112" s="39"/>
      <c r="M112" s="39"/>
    </row>
    <row r="113" ht="14.25" customHeight="1">
      <c r="G113" s="39"/>
      <c r="M113" s="39"/>
    </row>
    <row r="114" ht="14.25" customHeight="1">
      <c r="G114" s="39"/>
      <c r="M114" s="39"/>
    </row>
    <row r="115" ht="14.25" customHeight="1">
      <c r="G115" s="39"/>
      <c r="M115" s="39"/>
    </row>
    <row r="116" ht="14.25" customHeight="1">
      <c r="G116" s="39"/>
      <c r="M116" s="39"/>
    </row>
    <row r="117" ht="14.25" customHeight="1">
      <c r="G117" s="39"/>
      <c r="M117" s="39"/>
    </row>
    <row r="118" ht="14.25" customHeight="1">
      <c r="G118" s="39"/>
      <c r="M118" s="39"/>
    </row>
    <row r="119" ht="14.25" customHeight="1">
      <c r="G119" s="39"/>
      <c r="M119" s="39"/>
    </row>
    <row r="120" ht="14.25" customHeight="1">
      <c r="G120" s="39"/>
      <c r="M120" s="39"/>
    </row>
    <row r="121" ht="14.25" customHeight="1">
      <c r="G121" s="39"/>
      <c r="M121" s="39"/>
    </row>
    <row r="122" ht="14.25" customHeight="1">
      <c r="G122" s="39"/>
      <c r="M122" s="39"/>
    </row>
    <row r="123" ht="14.25" customHeight="1">
      <c r="G123" s="39"/>
      <c r="M123" s="39"/>
    </row>
    <row r="124" ht="14.25" customHeight="1">
      <c r="G124" s="39"/>
      <c r="M124" s="39"/>
    </row>
    <row r="125" ht="14.25" customHeight="1">
      <c r="G125" s="39"/>
      <c r="M125" s="39"/>
    </row>
    <row r="126" ht="14.25" customHeight="1">
      <c r="G126" s="39"/>
      <c r="M126" s="39"/>
    </row>
    <row r="127" ht="14.25" customHeight="1">
      <c r="G127" s="39"/>
      <c r="M127" s="39"/>
    </row>
    <row r="128" ht="14.25" customHeight="1">
      <c r="G128" s="39"/>
      <c r="M128" s="39"/>
    </row>
    <row r="129" ht="14.25" customHeight="1">
      <c r="G129" s="39"/>
      <c r="M129" s="39"/>
    </row>
    <row r="130" ht="14.25" customHeight="1">
      <c r="G130" s="39"/>
      <c r="M130" s="39"/>
    </row>
    <row r="131" ht="14.25" customHeight="1">
      <c r="G131" s="39"/>
      <c r="M131" s="39"/>
    </row>
    <row r="132" ht="14.25" customHeight="1">
      <c r="G132" s="39"/>
      <c r="M132" s="39"/>
    </row>
    <row r="133" ht="14.25" customHeight="1">
      <c r="G133" s="39"/>
      <c r="M133" s="39"/>
    </row>
    <row r="134" ht="14.25" customHeight="1">
      <c r="G134" s="39"/>
      <c r="M134" s="39"/>
    </row>
    <row r="135" ht="14.25" customHeight="1">
      <c r="G135" s="39"/>
      <c r="M135" s="39"/>
    </row>
    <row r="136" ht="14.25" customHeight="1">
      <c r="G136" s="39"/>
      <c r="M136" s="39"/>
    </row>
    <row r="137" ht="14.25" customHeight="1">
      <c r="G137" s="39"/>
      <c r="M137" s="39"/>
    </row>
    <row r="138" ht="14.25" customHeight="1">
      <c r="G138" s="39"/>
      <c r="M138" s="39"/>
    </row>
    <row r="139" ht="14.25" customHeight="1">
      <c r="G139" s="39"/>
      <c r="M139" s="39"/>
    </row>
    <row r="140" ht="14.25" customHeight="1">
      <c r="G140" s="39"/>
      <c r="M140" s="39"/>
    </row>
    <row r="141" ht="14.25" customHeight="1">
      <c r="G141" s="39"/>
      <c r="M141" s="39"/>
    </row>
    <row r="142" ht="14.25" customHeight="1">
      <c r="G142" s="39"/>
      <c r="M142" s="39"/>
    </row>
    <row r="143" ht="14.25" customHeight="1">
      <c r="G143" s="39"/>
      <c r="M143" s="39"/>
    </row>
    <row r="144" ht="14.25" customHeight="1">
      <c r="G144" s="39"/>
      <c r="M144" s="39"/>
    </row>
    <row r="145" ht="14.25" customHeight="1">
      <c r="G145" s="39"/>
      <c r="M145" s="39"/>
    </row>
    <row r="146" ht="14.25" customHeight="1">
      <c r="G146" s="39"/>
      <c r="M146" s="39"/>
    </row>
    <row r="147" ht="14.25" customHeight="1">
      <c r="G147" s="39"/>
      <c r="M147" s="39"/>
    </row>
    <row r="148" ht="14.25" customHeight="1">
      <c r="G148" s="39"/>
      <c r="M148" s="39"/>
    </row>
    <row r="149" ht="14.25" customHeight="1">
      <c r="G149" s="39"/>
      <c r="M149" s="39"/>
    </row>
    <row r="150" ht="14.25" customHeight="1">
      <c r="G150" s="39"/>
      <c r="M150" s="39"/>
    </row>
    <row r="151" ht="14.25" customHeight="1">
      <c r="G151" s="39"/>
      <c r="M151" s="39"/>
    </row>
    <row r="152" ht="14.25" customHeight="1">
      <c r="G152" s="39"/>
      <c r="M152" s="39"/>
    </row>
    <row r="153" ht="14.25" customHeight="1">
      <c r="G153" s="39"/>
      <c r="M153" s="39"/>
    </row>
    <row r="154" ht="14.25" customHeight="1">
      <c r="G154" s="39"/>
      <c r="M154" s="39"/>
    </row>
    <row r="155" ht="14.25" customHeight="1">
      <c r="G155" s="39"/>
      <c r="M155" s="39"/>
    </row>
    <row r="156" ht="14.25" customHeight="1">
      <c r="G156" s="39"/>
      <c r="M156" s="39"/>
    </row>
    <row r="157" ht="14.25" customHeight="1">
      <c r="G157" s="39"/>
      <c r="M157" s="39"/>
    </row>
    <row r="158" ht="14.25" customHeight="1">
      <c r="G158" s="39"/>
      <c r="M158" s="39"/>
    </row>
    <row r="159" ht="14.25" customHeight="1">
      <c r="G159" s="39"/>
      <c r="M159" s="39"/>
    </row>
    <row r="160" ht="14.25" customHeight="1">
      <c r="G160" s="39"/>
      <c r="M160" s="39"/>
    </row>
    <row r="161" ht="14.25" customHeight="1">
      <c r="G161" s="39"/>
      <c r="M161" s="39"/>
    </row>
    <row r="162" ht="14.25" customHeight="1">
      <c r="G162" s="39"/>
      <c r="M162" s="39"/>
    </row>
    <row r="163" ht="14.25" customHeight="1">
      <c r="G163" s="39"/>
      <c r="M163" s="39"/>
    </row>
    <row r="164" ht="14.25" customHeight="1">
      <c r="G164" s="39"/>
      <c r="M164" s="39"/>
    </row>
    <row r="165" ht="14.25" customHeight="1">
      <c r="G165" s="39"/>
      <c r="M165" s="39"/>
    </row>
    <row r="166" ht="14.25" customHeight="1">
      <c r="G166" s="39"/>
      <c r="M166" s="39"/>
    </row>
    <row r="167" ht="14.25" customHeight="1">
      <c r="G167" s="39"/>
      <c r="M167" s="39"/>
    </row>
    <row r="168" ht="14.25" customHeight="1">
      <c r="G168" s="39"/>
      <c r="M168" s="39"/>
    </row>
    <row r="169" ht="14.25" customHeight="1">
      <c r="G169" s="39"/>
      <c r="M169" s="39"/>
    </row>
    <row r="170" ht="14.25" customHeight="1">
      <c r="G170" s="39"/>
      <c r="M170" s="39"/>
    </row>
    <row r="171" ht="14.25" customHeight="1">
      <c r="G171" s="39"/>
      <c r="M171" s="39"/>
    </row>
    <row r="172" ht="14.25" customHeight="1">
      <c r="G172" s="39"/>
      <c r="M172" s="39"/>
    </row>
    <row r="173" ht="14.25" customHeight="1">
      <c r="G173" s="39"/>
      <c r="M173" s="39"/>
    </row>
    <row r="174" ht="14.25" customHeight="1">
      <c r="G174" s="39"/>
      <c r="M174" s="39"/>
    </row>
    <row r="175" ht="14.25" customHeight="1">
      <c r="G175" s="39"/>
      <c r="M175" s="39"/>
    </row>
    <row r="176" ht="14.25" customHeight="1">
      <c r="G176" s="39"/>
      <c r="M176" s="39"/>
    </row>
    <row r="177" ht="14.25" customHeight="1">
      <c r="G177" s="39"/>
      <c r="M177" s="39"/>
    </row>
    <row r="178" ht="14.25" customHeight="1">
      <c r="G178" s="39"/>
      <c r="M178" s="39"/>
    </row>
    <row r="179" ht="14.25" customHeight="1">
      <c r="G179" s="39"/>
      <c r="M179" s="39"/>
    </row>
    <row r="180" ht="14.25" customHeight="1">
      <c r="G180" s="39"/>
      <c r="M180" s="39"/>
    </row>
    <row r="181" ht="14.25" customHeight="1">
      <c r="G181" s="39"/>
      <c r="M181" s="39"/>
    </row>
    <row r="182" ht="14.25" customHeight="1">
      <c r="G182" s="39"/>
      <c r="M182" s="39"/>
    </row>
    <row r="183" ht="14.25" customHeight="1">
      <c r="G183" s="39"/>
      <c r="M183" s="39"/>
    </row>
    <row r="184" ht="14.25" customHeight="1">
      <c r="G184" s="39"/>
      <c r="M184" s="39"/>
    </row>
    <row r="185" ht="14.25" customHeight="1">
      <c r="G185" s="39"/>
      <c r="M185" s="39"/>
    </row>
    <row r="186" ht="14.25" customHeight="1">
      <c r="G186" s="39"/>
      <c r="M186" s="39"/>
    </row>
    <row r="187" ht="14.25" customHeight="1">
      <c r="G187" s="39"/>
      <c r="M187" s="39"/>
    </row>
    <row r="188" ht="14.25" customHeight="1">
      <c r="G188" s="39"/>
      <c r="M188" s="39"/>
    </row>
    <row r="189" ht="14.25" customHeight="1">
      <c r="G189" s="39"/>
      <c r="M189" s="39"/>
    </row>
    <row r="190" ht="14.25" customHeight="1">
      <c r="G190" s="39"/>
      <c r="M190" s="39"/>
    </row>
    <row r="191" ht="14.25" customHeight="1">
      <c r="G191" s="39"/>
      <c r="M191" s="39"/>
    </row>
    <row r="192" ht="14.25" customHeight="1">
      <c r="G192" s="39"/>
      <c r="M192" s="39"/>
    </row>
    <row r="193" ht="14.25" customHeight="1">
      <c r="G193" s="39"/>
      <c r="M193" s="39"/>
    </row>
    <row r="194" ht="14.25" customHeight="1">
      <c r="G194" s="39"/>
      <c r="M194" s="39"/>
    </row>
    <row r="195" ht="14.25" customHeight="1">
      <c r="G195" s="39"/>
      <c r="M195" s="39"/>
    </row>
    <row r="196" ht="14.25" customHeight="1">
      <c r="G196" s="39"/>
      <c r="M196" s="39"/>
    </row>
    <row r="197" ht="14.25" customHeight="1">
      <c r="G197" s="39"/>
      <c r="M197" s="39"/>
    </row>
    <row r="198" ht="14.25" customHeight="1">
      <c r="G198" s="39"/>
      <c r="M198" s="39"/>
    </row>
    <row r="199" ht="14.25" customHeight="1">
      <c r="G199" s="39"/>
      <c r="M199" s="39"/>
    </row>
    <row r="200" ht="14.25" customHeight="1">
      <c r="G200" s="39"/>
      <c r="M200" s="39"/>
    </row>
    <row r="201" ht="14.25" customHeight="1">
      <c r="G201" s="39"/>
      <c r="M201" s="39"/>
    </row>
    <row r="202" ht="14.25" customHeight="1">
      <c r="G202" s="39"/>
      <c r="M202" s="39"/>
    </row>
    <row r="203" ht="14.25" customHeight="1">
      <c r="G203" s="39"/>
      <c r="M203" s="39"/>
    </row>
    <row r="204" ht="14.25" customHeight="1">
      <c r="G204" s="39"/>
      <c r="M204" s="39"/>
    </row>
    <row r="205" ht="14.25" customHeight="1">
      <c r="G205" s="39"/>
      <c r="M205" s="39"/>
    </row>
    <row r="206" ht="14.25" customHeight="1">
      <c r="G206" s="39"/>
      <c r="M206" s="39"/>
    </row>
    <row r="207" ht="14.25" customHeight="1">
      <c r="G207" s="39"/>
      <c r="M207" s="39"/>
    </row>
    <row r="208" ht="14.25" customHeight="1">
      <c r="G208" s="39"/>
      <c r="M208" s="39"/>
    </row>
    <row r="209" ht="14.25" customHeight="1">
      <c r="G209" s="39"/>
      <c r="M209" s="39"/>
    </row>
    <row r="210" ht="14.25" customHeight="1">
      <c r="G210" s="39"/>
      <c r="M210" s="39"/>
    </row>
    <row r="211" ht="14.25" customHeight="1">
      <c r="G211" s="39"/>
      <c r="M211" s="39"/>
    </row>
    <row r="212" ht="14.25" customHeight="1">
      <c r="G212" s="39"/>
      <c r="M212" s="39"/>
    </row>
    <row r="213" ht="14.25" customHeight="1">
      <c r="G213" s="39"/>
      <c r="M213" s="39"/>
    </row>
    <row r="214" ht="14.25" customHeight="1">
      <c r="G214" s="39"/>
      <c r="M214" s="39"/>
    </row>
    <row r="215" ht="14.25" customHeight="1">
      <c r="G215" s="39"/>
      <c r="M215" s="39"/>
    </row>
    <row r="216" ht="14.25" customHeight="1">
      <c r="G216" s="39"/>
      <c r="M216" s="39"/>
    </row>
    <row r="217" ht="14.25" customHeight="1">
      <c r="G217" s="39"/>
      <c r="M217" s="39"/>
    </row>
    <row r="218" ht="14.25" customHeight="1">
      <c r="G218" s="39"/>
      <c r="M218" s="39"/>
    </row>
    <row r="219" ht="14.25" customHeight="1">
      <c r="G219" s="39"/>
      <c r="M219" s="39"/>
    </row>
    <row r="220" ht="14.25" customHeight="1">
      <c r="G220" s="39"/>
      <c r="M220" s="39"/>
    </row>
    <row r="221" ht="14.25" customHeight="1">
      <c r="G221" s="39"/>
      <c r="M221" s="39"/>
    </row>
    <row r="222" ht="14.25" customHeight="1">
      <c r="G222" s="39"/>
      <c r="M222" s="39"/>
    </row>
    <row r="223" ht="14.25" customHeight="1">
      <c r="G223" s="39"/>
      <c r="M223" s="39"/>
    </row>
    <row r="224" ht="14.25" customHeight="1">
      <c r="G224" s="39"/>
      <c r="M224" s="39"/>
    </row>
    <row r="225" ht="14.25" customHeight="1">
      <c r="G225" s="39"/>
      <c r="M225" s="39"/>
    </row>
    <row r="226" ht="14.25" customHeight="1">
      <c r="G226" s="39"/>
      <c r="M226" s="39"/>
    </row>
    <row r="227" ht="14.25" customHeight="1">
      <c r="G227" s="39"/>
      <c r="M227" s="39"/>
    </row>
    <row r="228" ht="14.25" customHeight="1">
      <c r="G228" s="39"/>
      <c r="M228" s="39"/>
    </row>
    <row r="229" ht="14.25" customHeight="1">
      <c r="G229" s="39"/>
      <c r="M229" s="39"/>
    </row>
    <row r="230" ht="14.25" customHeight="1">
      <c r="G230" s="39"/>
      <c r="M230" s="39"/>
    </row>
    <row r="231" ht="14.25" customHeight="1">
      <c r="G231" s="39"/>
      <c r="M231" s="39"/>
    </row>
    <row r="232" ht="14.25" customHeight="1">
      <c r="G232" s="39"/>
      <c r="M232" s="39"/>
    </row>
    <row r="233" ht="14.25" customHeight="1">
      <c r="G233" s="39"/>
      <c r="M233" s="39"/>
    </row>
    <row r="234" ht="14.25" customHeight="1">
      <c r="G234" s="39"/>
      <c r="M234" s="39"/>
    </row>
    <row r="235" ht="14.25" customHeight="1">
      <c r="G235" s="39"/>
      <c r="M235" s="39"/>
    </row>
    <row r="236" ht="14.25" customHeight="1">
      <c r="G236" s="39"/>
      <c r="M236" s="39"/>
    </row>
    <row r="237" ht="14.25" customHeight="1">
      <c r="G237" s="39"/>
      <c r="M237" s="39"/>
    </row>
    <row r="238" ht="14.25" customHeight="1">
      <c r="G238" s="39"/>
      <c r="M238" s="39"/>
    </row>
    <row r="239" ht="14.25" customHeight="1">
      <c r="G239" s="39"/>
      <c r="M239" s="39"/>
    </row>
    <row r="240" ht="14.25" customHeight="1">
      <c r="G240" s="39"/>
      <c r="M240" s="39"/>
    </row>
    <row r="241" ht="14.25" customHeight="1">
      <c r="G241" s="39"/>
      <c r="M241" s="39"/>
    </row>
    <row r="242" ht="14.25" customHeight="1">
      <c r="G242" s="39"/>
      <c r="M242" s="39"/>
    </row>
    <row r="243" ht="14.25" customHeight="1">
      <c r="G243" s="39"/>
      <c r="M243" s="39"/>
    </row>
    <row r="244" ht="14.25" customHeight="1">
      <c r="G244" s="39"/>
      <c r="M244" s="39"/>
    </row>
    <row r="245" ht="14.25" customHeight="1">
      <c r="G245" s="39"/>
      <c r="M245" s="39"/>
    </row>
    <row r="246" ht="14.25" customHeight="1">
      <c r="G246" s="39"/>
      <c r="M246" s="39"/>
    </row>
    <row r="247" ht="14.25" customHeight="1">
      <c r="G247" s="39"/>
      <c r="M247" s="39"/>
    </row>
    <row r="248" ht="14.25" customHeight="1">
      <c r="G248" s="39"/>
      <c r="M248" s="39"/>
    </row>
    <row r="249" ht="14.25" customHeight="1">
      <c r="G249" s="39"/>
      <c r="M249" s="39"/>
    </row>
    <row r="250" ht="14.25" customHeight="1">
      <c r="G250" s="39"/>
      <c r="M250" s="39"/>
    </row>
    <row r="251" ht="14.25" customHeight="1">
      <c r="G251" s="39"/>
      <c r="M251" s="39"/>
    </row>
    <row r="252" ht="14.25" customHeight="1">
      <c r="G252" s="39"/>
      <c r="M252" s="39"/>
    </row>
    <row r="253" ht="14.25" customHeight="1">
      <c r="G253" s="39"/>
      <c r="M253" s="39"/>
    </row>
    <row r="254" ht="14.25" customHeight="1">
      <c r="G254" s="39"/>
      <c r="M254" s="39"/>
    </row>
    <row r="255" ht="14.25" customHeight="1">
      <c r="G255" s="39"/>
      <c r="M255" s="39"/>
    </row>
    <row r="256" ht="14.25" customHeight="1">
      <c r="G256" s="39"/>
      <c r="M256" s="39"/>
    </row>
    <row r="257" ht="14.25" customHeight="1">
      <c r="G257" s="39"/>
      <c r="M257" s="39"/>
    </row>
    <row r="258" ht="14.25" customHeight="1">
      <c r="G258" s="39"/>
      <c r="M258" s="39"/>
    </row>
    <row r="259" ht="14.25" customHeight="1">
      <c r="G259" s="39"/>
      <c r="M259" s="39"/>
    </row>
    <row r="260" ht="14.25" customHeight="1">
      <c r="G260" s="39"/>
      <c r="M260" s="39"/>
    </row>
    <row r="261" ht="14.25" customHeight="1">
      <c r="G261" s="39"/>
      <c r="M261" s="39"/>
    </row>
    <row r="262" ht="14.25" customHeight="1">
      <c r="G262" s="39"/>
      <c r="M262" s="39"/>
    </row>
    <row r="263" ht="14.25" customHeight="1">
      <c r="G263" s="39"/>
      <c r="M263" s="39"/>
    </row>
    <row r="264" ht="14.25" customHeight="1">
      <c r="G264" s="39"/>
      <c r="M264" s="39"/>
    </row>
    <row r="265" ht="14.25" customHeight="1">
      <c r="G265" s="39"/>
      <c r="M265" s="39"/>
    </row>
    <row r="266" ht="14.25" customHeight="1">
      <c r="G266" s="39"/>
      <c r="M266" s="39"/>
    </row>
    <row r="267" ht="14.25" customHeight="1">
      <c r="G267" s="39"/>
      <c r="M267" s="39"/>
    </row>
    <row r="268" ht="14.25" customHeight="1">
      <c r="G268" s="39"/>
      <c r="M268" s="39"/>
    </row>
    <row r="269" ht="14.25" customHeight="1">
      <c r="G269" s="39"/>
      <c r="M269" s="39"/>
    </row>
    <row r="270" ht="14.25" customHeight="1">
      <c r="G270" s="39"/>
      <c r="M270" s="39"/>
    </row>
    <row r="271" ht="14.25" customHeight="1">
      <c r="G271" s="39"/>
      <c r="M271" s="39"/>
    </row>
    <row r="272" ht="14.25" customHeight="1">
      <c r="G272" s="39"/>
      <c r="M272" s="39"/>
    </row>
    <row r="273" ht="14.25" customHeight="1">
      <c r="G273" s="39"/>
      <c r="M273" s="39"/>
    </row>
    <row r="274" ht="14.25" customHeight="1">
      <c r="G274" s="39"/>
      <c r="M274" s="39"/>
    </row>
    <row r="275" ht="14.25" customHeight="1">
      <c r="G275" s="39"/>
      <c r="M275" s="39"/>
    </row>
    <row r="276" ht="14.25" customHeight="1">
      <c r="G276" s="39"/>
      <c r="M276" s="39"/>
    </row>
    <row r="277" ht="14.25" customHeight="1">
      <c r="G277" s="39"/>
      <c r="M277" s="39"/>
    </row>
    <row r="278" ht="14.25" customHeight="1">
      <c r="G278" s="39"/>
      <c r="M278" s="39"/>
    </row>
    <row r="279" ht="14.25" customHeight="1">
      <c r="G279" s="39"/>
      <c r="M279" s="39"/>
    </row>
    <row r="280" ht="14.25" customHeight="1">
      <c r="G280" s="39"/>
      <c r="M280" s="39"/>
    </row>
    <row r="281" ht="14.25" customHeight="1">
      <c r="G281" s="39"/>
      <c r="M281" s="39"/>
    </row>
    <row r="282" ht="14.25" customHeight="1">
      <c r="G282" s="39"/>
      <c r="M282" s="39"/>
    </row>
    <row r="283" ht="14.25" customHeight="1">
      <c r="G283" s="39"/>
      <c r="M283" s="39"/>
    </row>
    <row r="284" ht="14.25" customHeight="1">
      <c r="G284" s="39"/>
      <c r="M284" s="39"/>
    </row>
    <row r="285" ht="14.25" customHeight="1">
      <c r="G285" s="39"/>
      <c r="M285" s="39"/>
    </row>
    <row r="286" ht="14.25" customHeight="1">
      <c r="G286" s="39"/>
      <c r="M286" s="39"/>
    </row>
    <row r="287" ht="14.25" customHeight="1">
      <c r="G287" s="39"/>
      <c r="M287" s="39"/>
    </row>
    <row r="288" ht="14.25" customHeight="1">
      <c r="G288" s="39"/>
      <c r="M288" s="39"/>
    </row>
    <row r="289" ht="14.25" customHeight="1">
      <c r="G289" s="39"/>
      <c r="M289" s="39"/>
    </row>
    <row r="290" ht="14.25" customHeight="1">
      <c r="G290" s="39"/>
      <c r="M290" s="39"/>
    </row>
    <row r="291" ht="14.25" customHeight="1">
      <c r="G291" s="39"/>
      <c r="M291" s="39"/>
    </row>
    <row r="292" ht="14.25" customHeight="1">
      <c r="G292" s="39"/>
      <c r="M292" s="39"/>
    </row>
    <row r="293" ht="14.25" customHeight="1">
      <c r="G293" s="39"/>
      <c r="M293" s="39"/>
    </row>
    <row r="294" ht="14.25" customHeight="1">
      <c r="G294" s="39"/>
      <c r="M294" s="39"/>
    </row>
    <row r="295" ht="14.25" customHeight="1">
      <c r="G295" s="39"/>
      <c r="M295" s="39"/>
    </row>
    <row r="296" ht="14.25" customHeight="1">
      <c r="G296" s="39"/>
      <c r="M296" s="39"/>
    </row>
    <row r="297" ht="14.25" customHeight="1">
      <c r="G297" s="39"/>
      <c r="M297" s="39"/>
    </row>
    <row r="298" ht="14.25" customHeight="1">
      <c r="G298" s="39"/>
      <c r="M298" s="39"/>
    </row>
    <row r="299" ht="14.25" customHeight="1">
      <c r="G299" s="39"/>
      <c r="M299" s="39"/>
    </row>
    <row r="300" ht="14.25" customHeight="1">
      <c r="G300" s="39"/>
      <c r="M300" s="39"/>
    </row>
    <row r="301" ht="14.25" customHeight="1">
      <c r="G301" s="39"/>
      <c r="M301" s="39"/>
    </row>
    <row r="302" ht="14.25" customHeight="1">
      <c r="G302" s="39"/>
      <c r="M302" s="39"/>
    </row>
    <row r="303" ht="14.25" customHeight="1">
      <c r="G303" s="39"/>
      <c r="M303" s="39"/>
    </row>
    <row r="304" ht="14.25" customHeight="1">
      <c r="G304" s="39"/>
      <c r="M304" s="39"/>
    </row>
    <row r="305" ht="14.25" customHeight="1">
      <c r="G305" s="39"/>
      <c r="M305" s="39"/>
    </row>
    <row r="306" ht="14.25" customHeight="1">
      <c r="G306" s="39"/>
      <c r="M306" s="39"/>
    </row>
    <row r="307" ht="14.25" customHeight="1">
      <c r="G307" s="39"/>
      <c r="M307" s="39"/>
    </row>
    <row r="308" ht="14.25" customHeight="1">
      <c r="G308" s="39"/>
      <c r="M308" s="39"/>
    </row>
    <row r="309" ht="14.25" customHeight="1">
      <c r="G309" s="39"/>
      <c r="M309" s="39"/>
    </row>
    <row r="310" ht="14.25" customHeight="1">
      <c r="G310" s="39"/>
      <c r="M310" s="39"/>
    </row>
    <row r="311" ht="14.25" customHeight="1">
      <c r="G311" s="39"/>
      <c r="M311" s="39"/>
    </row>
    <row r="312" ht="14.25" customHeight="1">
      <c r="G312" s="39"/>
      <c r="M312" s="39"/>
    </row>
    <row r="313" ht="14.25" customHeight="1">
      <c r="G313" s="39"/>
      <c r="M313" s="39"/>
    </row>
    <row r="314" ht="14.25" customHeight="1">
      <c r="G314" s="39"/>
      <c r="M314" s="39"/>
    </row>
    <row r="315" ht="14.25" customHeight="1">
      <c r="G315" s="39"/>
      <c r="M315" s="39"/>
    </row>
    <row r="316" ht="14.25" customHeight="1">
      <c r="G316" s="39"/>
      <c r="M316" s="39"/>
    </row>
    <row r="317" ht="14.25" customHeight="1">
      <c r="G317" s="39"/>
      <c r="M317" s="39"/>
    </row>
    <row r="318" ht="14.25" customHeight="1">
      <c r="G318" s="39"/>
      <c r="M318" s="39"/>
    </row>
    <row r="319" ht="14.25" customHeight="1">
      <c r="G319" s="39"/>
      <c r="M319" s="39"/>
    </row>
    <row r="320" ht="14.25" customHeight="1">
      <c r="G320" s="39"/>
      <c r="M320" s="39"/>
    </row>
    <row r="321" ht="14.25" customHeight="1">
      <c r="G321" s="39"/>
      <c r="M321" s="39"/>
    </row>
    <row r="322" ht="14.25" customHeight="1">
      <c r="G322" s="39"/>
      <c r="M322" s="39"/>
    </row>
    <row r="323" ht="14.25" customHeight="1">
      <c r="G323" s="39"/>
      <c r="M323" s="39"/>
    </row>
    <row r="324" ht="14.25" customHeight="1">
      <c r="G324" s="39"/>
      <c r="M324" s="39"/>
    </row>
    <row r="325" ht="14.25" customHeight="1">
      <c r="G325" s="39"/>
      <c r="M325" s="39"/>
    </row>
    <row r="326" ht="14.25" customHeight="1">
      <c r="G326" s="39"/>
      <c r="M326" s="39"/>
    </row>
    <row r="327" ht="14.25" customHeight="1">
      <c r="G327" s="39"/>
      <c r="M327" s="39"/>
    </row>
    <row r="328" ht="14.25" customHeight="1">
      <c r="G328" s="39"/>
      <c r="M328" s="39"/>
    </row>
    <row r="329" ht="14.25" customHeight="1">
      <c r="G329" s="39"/>
      <c r="M329" s="39"/>
    </row>
    <row r="330" ht="14.25" customHeight="1">
      <c r="G330" s="39"/>
      <c r="M330" s="39"/>
    </row>
    <row r="331" ht="14.25" customHeight="1">
      <c r="G331" s="39"/>
      <c r="M331" s="39"/>
    </row>
    <row r="332" ht="14.25" customHeight="1">
      <c r="G332" s="39"/>
      <c r="M332" s="39"/>
    </row>
    <row r="333" ht="14.25" customHeight="1">
      <c r="G333" s="39"/>
      <c r="M333" s="39"/>
    </row>
    <row r="334" ht="14.25" customHeight="1">
      <c r="G334" s="39"/>
      <c r="M334" s="39"/>
    </row>
    <row r="335" ht="14.25" customHeight="1">
      <c r="G335" s="39"/>
      <c r="M335" s="39"/>
    </row>
    <row r="336" ht="14.25" customHeight="1">
      <c r="G336" s="39"/>
      <c r="M336" s="39"/>
    </row>
    <row r="337" ht="14.25" customHeight="1">
      <c r="G337" s="39"/>
      <c r="M337" s="39"/>
    </row>
    <row r="338" ht="14.25" customHeight="1">
      <c r="G338" s="39"/>
      <c r="M338" s="39"/>
    </row>
    <row r="339" ht="14.25" customHeight="1">
      <c r="G339" s="39"/>
      <c r="M339" s="39"/>
    </row>
    <row r="340" ht="14.25" customHeight="1">
      <c r="G340" s="39"/>
      <c r="M340" s="39"/>
    </row>
    <row r="341" ht="14.25" customHeight="1">
      <c r="G341" s="39"/>
      <c r="M341" s="39"/>
    </row>
    <row r="342" ht="14.25" customHeight="1">
      <c r="G342" s="39"/>
      <c r="M342" s="39"/>
    </row>
    <row r="343" ht="14.25" customHeight="1">
      <c r="G343" s="39"/>
      <c r="M343" s="39"/>
    </row>
    <row r="344" ht="14.25" customHeight="1">
      <c r="G344" s="39"/>
      <c r="M344" s="39"/>
    </row>
    <row r="345" ht="14.25" customHeight="1">
      <c r="G345" s="39"/>
      <c r="M345" s="39"/>
    </row>
    <row r="346" ht="14.25" customHeight="1">
      <c r="G346" s="39"/>
      <c r="M346" s="39"/>
    </row>
    <row r="347" ht="14.25" customHeight="1">
      <c r="G347" s="39"/>
      <c r="M347" s="39"/>
    </row>
    <row r="348" ht="14.25" customHeight="1">
      <c r="G348" s="39"/>
      <c r="M348" s="39"/>
    </row>
    <row r="349" ht="14.25" customHeight="1">
      <c r="G349" s="39"/>
      <c r="M349" s="39"/>
    </row>
    <row r="350" ht="14.25" customHeight="1">
      <c r="G350" s="39"/>
      <c r="M350" s="39"/>
    </row>
    <row r="351" ht="14.25" customHeight="1">
      <c r="G351" s="39"/>
      <c r="M351" s="39"/>
    </row>
    <row r="352" ht="14.25" customHeight="1">
      <c r="G352" s="39"/>
      <c r="M352" s="39"/>
    </row>
    <row r="353" ht="14.25" customHeight="1">
      <c r="G353" s="39"/>
      <c r="M353" s="39"/>
    </row>
    <row r="354" ht="14.25" customHeight="1">
      <c r="G354" s="39"/>
      <c r="M354" s="39"/>
    </row>
    <row r="355" ht="14.25" customHeight="1">
      <c r="G355" s="39"/>
      <c r="M355" s="39"/>
    </row>
    <row r="356" ht="14.25" customHeight="1">
      <c r="G356" s="39"/>
      <c r="M356" s="39"/>
    </row>
    <row r="357" ht="14.25" customHeight="1">
      <c r="G357" s="39"/>
      <c r="M357" s="39"/>
    </row>
    <row r="358" ht="14.25" customHeight="1">
      <c r="G358" s="39"/>
      <c r="M358" s="39"/>
    </row>
    <row r="359" ht="14.25" customHeight="1">
      <c r="G359" s="39"/>
      <c r="M359" s="39"/>
    </row>
    <row r="360" ht="14.25" customHeight="1">
      <c r="G360" s="39"/>
      <c r="M360" s="39"/>
    </row>
    <row r="361" ht="14.25" customHeight="1">
      <c r="G361" s="39"/>
      <c r="M361" s="39"/>
    </row>
    <row r="362" ht="14.25" customHeight="1">
      <c r="G362" s="39"/>
      <c r="M362" s="39"/>
    </row>
    <row r="363" ht="14.25" customHeight="1">
      <c r="G363" s="39"/>
      <c r="M363" s="39"/>
    </row>
    <row r="364" ht="14.25" customHeight="1">
      <c r="G364" s="39"/>
      <c r="M364" s="39"/>
    </row>
    <row r="365" ht="14.25" customHeight="1">
      <c r="G365" s="39"/>
      <c r="M365" s="39"/>
    </row>
    <row r="366" ht="14.25" customHeight="1">
      <c r="G366" s="39"/>
      <c r="M366" s="39"/>
    </row>
    <row r="367" ht="14.25" customHeight="1">
      <c r="G367" s="39"/>
      <c r="M367" s="39"/>
    </row>
    <row r="368" ht="14.25" customHeight="1">
      <c r="G368" s="39"/>
      <c r="M368" s="39"/>
    </row>
    <row r="369" ht="14.25" customHeight="1">
      <c r="G369" s="39"/>
      <c r="M369" s="39"/>
    </row>
    <row r="370" ht="14.25" customHeight="1">
      <c r="G370" s="39"/>
      <c r="M370" s="39"/>
    </row>
    <row r="371" ht="14.25" customHeight="1">
      <c r="G371" s="39"/>
      <c r="M371" s="39"/>
    </row>
    <row r="372" ht="14.25" customHeight="1">
      <c r="G372" s="39"/>
      <c r="M372" s="39"/>
    </row>
    <row r="373" ht="14.25" customHeight="1">
      <c r="G373" s="39"/>
      <c r="M373" s="39"/>
    </row>
    <row r="374" ht="14.25" customHeight="1">
      <c r="G374" s="39"/>
      <c r="M374" s="39"/>
    </row>
    <row r="375" ht="14.25" customHeight="1">
      <c r="G375" s="39"/>
      <c r="M375" s="39"/>
    </row>
    <row r="376" ht="14.25" customHeight="1">
      <c r="G376" s="39"/>
      <c r="M376" s="39"/>
    </row>
    <row r="377" ht="14.25" customHeight="1">
      <c r="G377" s="39"/>
      <c r="M377" s="39"/>
    </row>
    <row r="378" ht="14.25" customHeight="1">
      <c r="G378" s="39"/>
      <c r="M378" s="39"/>
    </row>
    <row r="379" ht="14.25" customHeight="1">
      <c r="G379" s="39"/>
      <c r="M379" s="39"/>
    </row>
    <row r="380" ht="14.25" customHeight="1">
      <c r="G380" s="39"/>
      <c r="M380" s="39"/>
    </row>
    <row r="381" ht="14.25" customHeight="1">
      <c r="G381" s="39"/>
      <c r="M381" s="39"/>
    </row>
    <row r="382" ht="14.25" customHeight="1">
      <c r="G382" s="39"/>
      <c r="M382" s="39"/>
    </row>
    <row r="383" ht="14.25" customHeight="1">
      <c r="G383" s="39"/>
      <c r="M383" s="39"/>
    </row>
    <row r="384" ht="14.25" customHeight="1">
      <c r="G384" s="39"/>
      <c r="M384" s="39"/>
    </row>
    <row r="385" ht="14.25" customHeight="1">
      <c r="G385" s="39"/>
      <c r="M385" s="39"/>
    </row>
    <row r="386" ht="14.25" customHeight="1">
      <c r="G386" s="39"/>
      <c r="M386" s="39"/>
    </row>
    <row r="387" ht="14.25" customHeight="1">
      <c r="G387" s="39"/>
      <c r="M387" s="39"/>
    </row>
    <row r="388" ht="14.25" customHeight="1">
      <c r="G388" s="39"/>
      <c r="M388" s="39"/>
    </row>
    <row r="389" ht="14.25" customHeight="1">
      <c r="G389" s="39"/>
      <c r="M389" s="39"/>
    </row>
    <row r="390" ht="14.25" customHeight="1">
      <c r="G390" s="39"/>
      <c r="M390" s="39"/>
    </row>
    <row r="391" ht="14.25" customHeight="1">
      <c r="G391" s="39"/>
      <c r="M391" s="39"/>
    </row>
    <row r="392" ht="14.25" customHeight="1">
      <c r="G392" s="39"/>
      <c r="M392" s="39"/>
    </row>
    <row r="393" ht="14.25" customHeight="1">
      <c r="G393" s="39"/>
      <c r="M393" s="39"/>
    </row>
    <row r="394" ht="14.25" customHeight="1">
      <c r="G394" s="39"/>
      <c r="M394" s="39"/>
    </row>
    <row r="395" ht="14.25" customHeight="1">
      <c r="G395" s="39"/>
      <c r="M395" s="39"/>
    </row>
    <row r="396" ht="14.25" customHeight="1">
      <c r="G396" s="39"/>
      <c r="M396" s="39"/>
    </row>
    <row r="397" ht="14.25" customHeight="1">
      <c r="G397" s="39"/>
      <c r="M397" s="39"/>
    </row>
    <row r="398" ht="14.25" customHeight="1">
      <c r="G398" s="39"/>
      <c r="M398" s="39"/>
    </row>
    <row r="399" ht="14.25" customHeight="1">
      <c r="G399" s="39"/>
      <c r="M399" s="39"/>
    </row>
    <row r="400" ht="14.25" customHeight="1">
      <c r="G400" s="39"/>
      <c r="M400" s="39"/>
    </row>
    <row r="401" ht="14.25" customHeight="1">
      <c r="G401" s="39"/>
      <c r="M401" s="39"/>
    </row>
    <row r="402" ht="14.25" customHeight="1">
      <c r="G402" s="39"/>
      <c r="M402" s="39"/>
    </row>
    <row r="403" ht="14.25" customHeight="1">
      <c r="G403" s="39"/>
      <c r="M403" s="39"/>
    </row>
    <row r="404" ht="14.25" customHeight="1">
      <c r="G404" s="39"/>
      <c r="M404" s="39"/>
    </row>
    <row r="405" ht="14.25" customHeight="1">
      <c r="G405" s="39"/>
      <c r="M405" s="39"/>
    </row>
    <row r="406" ht="14.25" customHeight="1">
      <c r="G406" s="39"/>
      <c r="M406" s="39"/>
    </row>
    <row r="407" ht="14.25" customHeight="1">
      <c r="G407" s="39"/>
      <c r="M407" s="39"/>
    </row>
    <row r="408" ht="14.25" customHeight="1">
      <c r="G408" s="39"/>
      <c r="M408" s="39"/>
    </row>
    <row r="409" ht="14.25" customHeight="1">
      <c r="G409" s="39"/>
      <c r="M409" s="39"/>
    </row>
    <row r="410" ht="14.25" customHeight="1">
      <c r="G410" s="39"/>
      <c r="M410" s="39"/>
    </row>
    <row r="411" ht="14.25" customHeight="1">
      <c r="G411" s="39"/>
      <c r="M411" s="39"/>
    </row>
    <row r="412" ht="14.25" customHeight="1">
      <c r="G412" s="39"/>
      <c r="M412" s="39"/>
    </row>
    <row r="413" ht="14.25" customHeight="1">
      <c r="G413" s="39"/>
      <c r="M413" s="39"/>
    </row>
    <row r="414" ht="14.25" customHeight="1">
      <c r="G414" s="39"/>
      <c r="M414" s="39"/>
    </row>
    <row r="415" ht="14.25" customHeight="1">
      <c r="G415" s="39"/>
      <c r="M415" s="39"/>
    </row>
    <row r="416" ht="14.25" customHeight="1">
      <c r="G416" s="39"/>
      <c r="M416" s="39"/>
    </row>
    <row r="417" ht="14.25" customHeight="1">
      <c r="G417" s="39"/>
      <c r="M417" s="39"/>
    </row>
    <row r="418" ht="14.25" customHeight="1">
      <c r="G418" s="39"/>
      <c r="M418" s="39"/>
    </row>
    <row r="419" ht="14.25" customHeight="1">
      <c r="G419" s="39"/>
      <c r="M419" s="39"/>
    </row>
    <row r="420" ht="14.25" customHeight="1">
      <c r="G420" s="39"/>
      <c r="M420" s="39"/>
    </row>
    <row r="421" ht="14.25" customHeight="1">
      <c r="G421" s="39"/>
      <c r="M421" s="39"/>
    </row>
    <row r="422" ht="14.25" customHeight="1">
      <c r="G422" s="39"/>
      <c r="M422" s="39"/>
    </row>
    <row r="423" ht="14.25" customHeight="1">
      <c r="G423" s="39"/>
      <c r="M423" s="39"/>
    </row>
    <row r="424" ht="14.25" customHeight="1">
      <c r="G424" s="39"/>
      <c r="M424" s="39"/>
    </row>
    <row r="425" ht="14.25" customHeight="1">
      <c r="G425" s="39"/>
      <c r="M425" s="39"/>
    </row>
    <row r="426" ht="14.25" customHeight="1">
      <c r="G426" s="39"/>
      <c r="M426" s="39"/>
    </row>
    <row r="427" ht="14.25" customHeight="1">
      <c r="G427" s="39"/>
      <c r="M427" s="39"/>
    </row>
    <row r="428" ht="14.25" customHeight="1">
      <c r="G428" s="39"/>
      <c r="M428" s="39"/>
    </row>
    <row r="429" ht="14.25" customHeight="1">
      <c r="G429" s="39"/>
      <c r="M429" s="39"/>
    </row>
    <row r="430" ht="14.25" customHeight="1">
      <c r="G430" s="39"/>
      <c r="M430" s="39"/>
    </row>
    <row r="431" ht="14.25" customHeight="1">
      <c r="G431" s="39"/>
      <c r="M431" s="39"/>
    </row>
    <row r="432" ht="14.25" customHeight="1">
      <c r="G432" s="39"/>
      <c r="M432" s="39"/>
    </row>
    <row r="433" ht="14.25" customHeight="1">
      <c r="G433" s="39"/>
      <c r="M433" s="39"/>
    </row>
    <row r="434" ht="14.25" customHeight="1">
      <c r="G434" s="39"/>
      <c r="M434" s="39"/>
    </row>
    <row r="435" ht="14.25" customHeight="1">
      <c r="G435" s="39"/>
      <c r="M435" s="39"/>
    </row>
    <row r="436" ht="14.25" customHeight="1">
      <c r="G436" s="39"/>
      <c r="M436" s="39"/>
    </row>
    <row r="437" ht="14.25" customHeight="1">
      <c r="G437" s="39"/>
      <c r="M437" s="39"/>
    </row>
    <row r="438" ht="14.25" customHeight="1">
      <c r="G438" s="39"/>
      <c r="M438" s="39"/>
    </row>
    <row r="439" ht="14.25" customHeight="1">
      <c r="G439" s="39"/>
      <c r="M439" s="39"/>
    </row>
    <row r="440" ht="14.25" customHeight="1">
      <c r="G440" s="39"/>
      <c r="M440" s="39"/>
    </row>
    <row r="441" ht="14.25" customHeight="1">
      <c r="G441" s="39"/>
      <c r="M441" s="39"/>
    </row>
    <row r="442" ht="14.25" customHeight="1">
      <c r="G442" s="39"/>
      <c r="M442" s="39"/>
    </row>
    <row r="443" ht="14.25" customHeight="1">
      <c r="G443" s="39"/>
      <c r="M443" s="39"/>
    </row>
    <row r="444" ht="14.25" customHeight="1">
      <c r="G444" s="39"/>
      <c r="M444" s="39"/>
    </row>
    <row r="445" ht="14.25" customHeight="1">
      <c r="G445" s="39"/>
      <c r="M445" s="39"/>
    </row>
    <row r="446" ht="14.25" customHeight="1">
      <c r="G446" s="39"/>
      <c r="M446" s="39"/>
    </row>
    <row r="447" ht="14.25" customHeight="1">
      <c r="G447" s="39"/>
      <c r="M447" s="39"/>
    </row>
    <row r="448" ht="14.25" customHeight="1">
      <c r="G448" s="39"/>
      <c r="M448" s="39"/>
    </row>
    <row r="449" ht="14.25" customHeight="1">
      <c r="G449" s="39"/>
      <c r="M449" s="39"/>
    </row>
    <row r="450" ht="14.25" customHeight="1">
      <c r="G450" s="39"/>
      <c r="M450" s="39"/>
    </row>
    <row r="451" ht="14.25" customHeight="1">
      <c r="G451" s="39"/>
      <c r="M451" s="39"/>
    </row>
    <row r="452" ht="14.25" customHeight="1">
      <c r="G452" s="39"/>
      <c r="M452" s="39"/>
    </row>
    <row r="453" ht="14.25" customHeight="1">
      <c r="G453" s="39"/>
      <c r="M453" s="39"/>
    </row>
    <row r="454" ht="14.25" customHeight="1">
      <c r="G454" s="39"/>
      <c r="M454" s="39"/>
    </row>
    <row r="455" ht="14.25" customHeight="1">
      <c r="G455" s="39"/>
      <c r="M455" s="39"/>
    </row>
    <row r="456" ht="14.25" customHeight="1">
      <c r="G456" s="39"/>
      <c r="M456" s="39"/>
    </row>
    <row r="457" ht="14.25" customHeight="1">
      <c r="G457" s="39"/>
      <c r="M457" s="39"/>
    </row>
    <row r="458" ht="14.25" customHeight="1">
      <c r="G458" s="39"/>
      <c r="M458" s="39"/>
    </row>
    <row r="459" ht="14.25" customHeight="1">
      <c r="G459" s="39"/>
      <c r="M459" s="39"/>
    </row>
    <row r="460" ht="14.25" customHeight="1">
      <c r="G460" s="39"/>
      <c r="M460" s="39"/>
    </row>
    <row r="461" ht="14.25" customHeight="1">
      <c r="G461" s="39"/>
      <c r="M461" s="39"/>
    </row>
    <row r="462" ht="14.25" customHeight="1">
      <c r="G462" s="39"/>
      <c r="M462" s="39"/>
    </row>
    <row r="463" ht="14.25" customHeight="1">
      <c r="G463" s="39"/>
      <c r="M463" s="39"/>
    </row>
    <row r="464" ht="14.25" customHeight="1">
      <c r="G464" s="39"/>
      <c r="M464" s="39"/>
    </row>
    <row r="465" ht="14.25" customHeight="1">
      <c r="G465" s="39"/>
      <c r="M465" s="39"/>
    </row>
    <row r="466" ht="14.25" customHeight="1">
      <c r="G466" s="39"/>
      <c r="M466" s="39"/>
    </row>
    <row r="467" ht="14.25" customHeight="1">
      <c r="G467" s="39"/>
      <c r="M467" s="39"/>
    </row>
    <row r="468" ht="14.25" customHeight="1">
      <c r="G468" s="39"/>
      <c r="M468" s="39"/>
    </row>
    <row r="469" ht="14.25" customHeight="1">
      <c r="G469" s="39"/>
      <c r="M469" s="39"/>
    </row>
    <row r="470" ht="14.25" customHeight="1">
      <c r="G470" s="39"/>
      <c r="M470" s="39"/>
    </row>
    <row r="471" ht="14.25" customHeight="1">
      <c r="G471" s="39"/>
      <c r="M471" s="39"/>
    </row>
    <row r="472" ht="14.25" customHeight="1">
      <c r="G472" s="39"/>
      <c r="M472" s="39"/>
    </row>
    <row r="473" ht="14.25" customHeight="1">
      <c r="G473" s="39"/>
      <c r="M473" s="39"/>
    </row>
    <row r="474" ht="14.25" customHeight="1">
      <c r="G474" s="39"/>
      <c r="M474" s="39"/>
    </row>
    <row r="475" ht="14.25" customHeight="1">
      <c r="G475" s="39"/>
      <c r="M475" s="39"/>
    </row>
    <row r="476" ht="14.25" customHeight="1">
      <c r="G476" s="39"/>
      <c r="M476" s="39"/>
    </row>
    <row r="477" ht="14.25" customHeight="1">
      <c r="G477" s="39"/>
      <c r="M477" s="39"/>
    </row>
    <row r="478" ht="14.25" customHeight="1">
      <c r="G478" s="39"/>
      <c r="M478" s="39"/>
    </row>
    <row r="479" ht="14.25" customHeight="1">
      <c r="G479" s="39"/>
      <c r="M479" s="39"/>
    </row>
    <row r="480" ht="14.25" customHeight="1">
      <c r="G480" s="39"/>
      <c r="M480" s="39"/>
    </row>
    <row r="481" ht="14.25" customHeight="1">
      <c r="G481" s="39"/>
      <c r="M481" s="39"/>
    </row>
    <row r="482" ht="14.25" customHeight="1">
      <c r="G482" s="39"/>
      <c r="M482" s="39"/>
    </row>
    <row r="483" ht="14.25" customHeight="1">
      <c r="G483" s="39"/>
      <c r="M483" s="39"/>
    </row>
    <row r="484" ht="14.25" customHeight="1">
      <c r="G484" s="39"/>
      <c r="M484" s="39"/>
    </row>
    <row r="485" ht="14.25" customHeight="1">
      <c r="G485" s="39"/>
      <c r="M485" s="39"/>
    </row>
    <row r="486" ht="14.25" customHeight="1">
      <c r="G486" s="39"/>
      <c r="M486" s="39"/>
    </row>
    <row r="487" ht="14.25" customHeight="1">
      <c r="G487" s="39"/>
      <c r="M487" s="39"/>
    </row>
    <row r="488" ht="14.25" customHeight="1">
      <c r="G488" s="39"/>
      <c r="M488" s="39"/>
    </row>
    <row r="489" ht="14.25" customHeight="1">
      <c r="G489" s="39"/>
      <c r="M489" s="39"/>
    </row>
    <row r="490" ht="14.25" customHeight="1">
      <c r="G490" s="39"/>
      <c r="M490" s="39"/>
    </row>
    <row r="491" ht="14.25" customHeight="1">
      <c r="G491" s="39"/>
      <c r="M491" s="39"/>
    </row>
    <row r="492" ht="14.25" customHeight="1">
      <c r="G492" s="39"/>
      <c r="M492" s="39"/>
    </row>
    <row r="493" ht="14.25" customHeight="1">
      <c r="G493" s="39"/>
      <c r="M493" s="39"/>
    </row>
    <row r="494" ht="14.25" customHeight="1">
      <c r="G494" s="39"/>
      <c r="M494" s="39"/>
    </row>
    <row r="495" ht="14.25" customHeight="1">
      <c r="G495" s="39"/>
      <c r="M495" s="39"/>
    </row>
    <row r="496" ht="14.25" customHeight="1">
      <c r="G496" s="39"/>
      <c r="M496" s="39"/>
    </row>
    <row r="497" ht="14.25" customHeight="1">
      <c r="G497" s="39"/>
      <c r="M497" s="39"/>
    </row>
    <row r="498" ht="14.25" customHeight="1">
      <c r="G498" s="39"/>
      <c r="M498" s="39"/>
    </row>
    <row r="499" ht="14.25" customHeight="1">
      <c r="G499" s="39"/>
      <c r="M499" s="39"/>
    </row>
    <row r="500" ht="14.25" customHeight="1">
      <c r="G500" s="39"/>
      <c r="M500" s="39"/>
    </row>
    <row r="501" ht="14.25" customHeight="1">
      <c r="G501" s="39"/>
      <c r="M501" s="39"/>
    </row>
    <row r="502" ht="14.25" customHeight="1">
      <c r="G502" s="39"/>
      <c r="M502" s="39"/>
    </row>
    <row r="503" ht="14.25" customHeight="1">
      <c r="G503" s="39"/>
      <c r="M503" s="39"/>
    </row>
    <row r="504" ht="14.25" customHeight="1">
      <c r="G504" s="39"/>
      <c r="M504" s="39"/>
    </row>
    <row r="505" ht="14.25" customHeight="1">
      <c r="G505" s="39"/>
      <c r="M505" s="39"/>
    </row>
    <row r="506" ht="14.25" customHeight="1">
      <c r="G506" s="39"/>
      <c r="M506" s="39"/>
    </row>
    <row r="507" ht="14.25" customHeight="1">
      <c r="G507" s="39"/>
      <c r="M507" s="39"/>
    </row>
    <row r="508" ht="14.25" customHeight="1">
      <c r="G508" s="39"/>
      <c r="M508" s="39"/>
    </row>
    <row r="509" ht="14.25" customHeight="1">
      <c r="G509" s="39"/>
      <c r="M509" s="39"/>
    </row>
    <row r="510" ht="14.25" customHeight="1">
      <c r="G510" s="39"/>
      <c r="M510" s="39"/>
    </row>
    <row r="511" ht="14.25" customHeight="1">
      <c r="G511" s="39"/>
      <c r="M511" s="39"/>
    </row>
    <row r="512" ht="14.25" customHeight="1">
      <c r="G512" s="39"/>
      <c r="M512" s="39"/>
    </row>
    <row r="513" ht="14.25" customHeight="1">
      <c r="G513" s="39"/>
      <c r="M513" s="39"/>
    </row>
    <row r="514" ht="14.25" customHeight="1">
      <c r="G514" s="39"/>
      <c r="M514" s="39"/>
    </row>
    <row r="515" ht="14.25" customHeight="1">
      <c r="G515" s="39"/>
      <c r="M515" s="39"/>
    </row>
    <row r="516" ht="14.25" customHeight="1">
      <c r="G516" s="39"/>
      <c r="M516" s="39"/>
    </row>
    <row r="517" ht="14.25" customHeight="1">
      <c r="G517" s="39"/>
      <c r="M517" s="39"/>
    </row>
    <row r="518" ht="14.25" customHeight="1">
      <c r="G518" s="39"/>
      <c r="M518" s="39"/>
    </row>
    <row r="519" ht="14.25" customHeight="1">
      <c r="G519" s="39"/>
      <c r="M519" s="39"/>
    </row>
    <row r="520" ht="14.25" customHeight="1">
      <c r="G520" s="39"/>
      <c r="M520" s="39"/>
    </row>
    <row r="521" ht="14.25" customHeight="1">
      <c r="G521" s="39"/>
      <c r="M521" s="39"/>
    </row>
    <row r="522" ht="14.25" customHeight="1">
      <c r="G522" s="39"/>
      <c r="M522" s="39"/>
    </row>
    <row r="523" ht="14.25" customHeight="1">
      <c r="G523" s="39"/>
      <c r="M523" s="39"/>
    </row>
    <row r="524" ht="14.25" customHeight="1">
      <c r="G524" s="39"/>
      <c r="M524" s="39"/>
    </row>
    <row r="525" ht="14.25" customHeight="1">
      <c r="G525" s="39"/>
      <c r="M525" s="39"/>
    </row>
    <row r="526" ht="14.25" customHeight="1">
      <c r="G526" s="39"/>
      <c r="M526" s="39"/>
    </row>
    <row r="527" ht="14.25" customHeight="1">
      <c r="G527" s="39"/>
      <c r="M527" s="39"/>
    </row>
    <row r="528" ht="14.25" customHeight="1">
      <c r="G528" s="39"/>
      <c r="M528" s="39"/>
    </row>
    <row r="529" ht="14.25" customHeight="1">
      <c r="G529" s="39"/>
      <c r="M529" s="39"/>
    </row>
    <row r="530" ht="14.25" customHeight="1">
      <c r="G530" s="39"/>
      <c r="M530" s="39"/>
    </row>
    <row r="531" ht="14.25" customHeight="1">
      <c r="G531" s="39"/>
      <c r="M531" s="39"/>
    </row>
    <row r="532" ht="14.25" customHeight="1">
      <c r="G532" s="39"/>
      <c r="M532" s="39"/>
    </row>
    <row r="533" ht="14.25" customHeight="1">
      <c r="G533" s="39"/>
      <c r="M533" s="39"/>
    </row>
    <row r="534" ht="14.25" customHeight="1">
      <c r="G534" s="39"/>
      <c r="M534" s="39"/>
    </row>
    <row r="535" ht="14.25" customHeight="1">
      <c r="G535" s="39"/>
      <c r="M535" s="39"/>
    </row>
    <row r="536" ht="14.25" customHeight="1">
      <c r="G536" s="39"/>
      <c r="M536" s="39"/>
    </row>
    <row r="537" ht="14.25" customHeight="1">
      <c r="G537" s="39"/>
      <c r="M537" s="39"/>
    </row>
    <row r="538" ht="14.25" customHeight="1">
      <c r="G538" s="39"/>
      <c r="M538" s="39"/>
    </row>
    <row r="539" ht="14.25" customHeight="1">
      <c r="G539" s="39"/>
      <c r="M539" s="39"/>
    </row>
    <row r="540" ht="14.25" customHeight="1">
      <c r="G540" s="39"/>
      <c r="M540" s="39"/>
    </row>
    <row r="541" ht="14.25" customHeight="1">
      <c r="G541" s="39"/>
      <c r="M541" s="39"/>
    </row>
    <row r="542" ht="14.25" customHeight="1">
      <c r="G542" s="39"/>
      <c r="M542" s="39"/>
    </row>
    <row r="543" ht="14.25" customHeight="1">
      <c r="G543" s="39"/>
      <c r="M543" s="39"/>
    </row>
    <row r="544" ht="14.25" customHeight="1">
      <c r="G544" s="39"/>
      <c r="M544" s="39"/>
    </row>
    <row r="545" ht="14.25" customHeight="1">
      <c r="G545" s="39"/>
      <c r="M545" s="39"/>
    </row>
    <row r="546" ht="14.25" customHeight="1">
      <c r="G546" s="39"/>
      <c r="M546" s="39"/>
    </row>
    <row r="547" ht="14.25" customHeight="1">
      <c r="G547" s="39"/>
      <c r="M547" s="39"/>
    </row>
    <row r="548" ht="14.25" customHeight="1">
      <c r="G548" s="39"/>
      <c r="M548" s="39"/>
    </row>
    <row r="549" ht="14.25" customHeight="1">
      <c r="G549" s="39"/>
      <c r="M549" s="39"/>
    </row>
    <row r="550" ht="14.25" customHeight="1">
      <c r="G550" s="39"/>
      <c r="M550" s="39"/>
    </row>
    <row r="551" ht="14.25" customHeight="1">
      <c r="G551" s="39"/>
      <c r="M551" s="39"/>
    </row>
    <row r="552" ht="14.25" customHeight="1">
      <c r="G552" s="39"/>
      <c r="M552" s="39"/>
    </row>
    <row r="553" ht="14.25" customHeight="1">
      <c r="G553" s="39"/>
      <c r="M553" s="39"/>
    </row>
    <row r="554" ht="14.25" customHeight="1">
      <c r="G554" s="39"/>
      <c r="M554" s="39"/>
    </row>
    <row r="555" ht="14.25" customHeight="1">
      <c r="G555" s="39"/>
      <c r="M555" s="39"/>
    </row>
    <row r="556" ht="14.25" customHeight="1">
      <c r="G556" s="39"/>
      <c r="M556" s="39"/>
    </row>
    <row r="557" ht="14.25" customHeight="1">
      <c r="G557" s="39"/>
      <c r="M557" s="39"/>
    </row>
    <row r="558" ht="14.25" customHeight="1">
      <c r="G558" s="39"/>
      <c r="M558" s="39"/>
    </row>
    <row r="559" ht="14.25" customHeight="1">
      <c r="G559" s="39"/>
      <c r="M559" s="39"/>
    </row>
    <row r="560" ht="14.25" customHeight="1">
      <c r="G560" s="39"/>
      <c r="M560" s="39"/>
    </row>
    <row r="561" ht="14.25" customHeight="1">
      <c r="G561" s="39"/>
      <c r="M561" s="39"/>
    </row>
    <row r="562" ht="14.25" customHeight="1">
      <c r="G562" s="39"/>
      <c r="M562" s="39"/>
    </row>
    <row r="563" ht="14.25" customHeight="1">
      <c r="G563" s="39"/>
      <c r="M563" s="39"/>
    </row>
    <row r="564" ht="14.25" customHeight="1">
      <c r="G564" s="39"/>
      <c r="M564" s="39"/>
    </row>
    <row r="565" ht="14.25" customHeight="1">
      <c r="G565" s="39"/>
      <c r="M565" s="39"/>
    </row>
    <row r="566" ht="14.25" customHeight="1">
      <c r="G566" s="39"/>
      <c r="M566" s="39"/>
    </row>
    <row r="567" ht="14.25" customHeight="1">
      <c r="G567" s="39"/>
      <c r="M567" s="39"/>
    </row>
    <row r="568" ht="14.25" customHeight="1">
      <c r="G568" s="39"/>
      <c r="M568" s="39"/>
    </row>
    <row r="569" ht="14.25" customHeight="1">
      <c r="G569" s="39"/>
      <c r="M569" s="39"/>
    </row>
    <row r="570" ht="14.25" customHeight="1">
      <c r="G570" s="39"/>
      <c r="M570" s="39"/>
    </row>
    <row r="571" ht="14.25" customHeight="1">
      <c r="G571" s="39"/>
      <c r="M571" s="39"/>
    </row>
    <row r="572" ht="14.25" customHeight="1">
      <c r="G572" s="39"/>
      <c r="M572" s="39"/>
    </row>
    <row r="573" ht="14.25" customHeight="1">
      <c r="G573" s="39"/>
      <c r="M573" s="39"/>
    </row>
    <row r="574" ht="14.25" customHeight="1">
      <c r="G574" s="39"/>
      <c r="M574" s="39"/>
    </row>
    <row r="575" ht="14.25" customHeight="1">
      <c r="G575" s="39"/>
      <c r="M575" s="39"/>
    </row>
    <row r="576" ht="14.25" customHeight="1">
      <c r="G576" s="39"/>
      <c r="M576" s="39"/>
    </row>
    <row r="577" ht="14.25" customHeight="1">
      <c r="G577" s="39"/>
      <c r="M577" s="39"/>
    </row>
    <row r="578" ht="14.25" customHeight="1">
      <c r="G578" s="39"/>
      <c r="M578" s="39"/>
    </row>
    <row r="579" ht="14.25" customHeight="1">
      <c r="G579" s="39"/>
      <c r="M579" s="39"/>
    </row>
    <row r="580" ht="14.25" customHeight="1">
      <c r="G580" s="39"/>
      <c r="M580" s="39"/>
    </row>
    <row r="581" ht="14.25" customHeight="1">
      <c r="G581" s="39"/>
      <c r="M581" s="39"/>
    </row>
    <row r="582" ht="14.25" customHeight="1">
      <c r="G582" s="39"/>
      <c r="M582" s="39"/>
    </row>
    <row r="583" ht="14.25" customHeight="1">
      <c r="G583" s="39"/>
      <c r="M583" s="39"/>
    </row>
    <row r="584" ht="14.25" customHeight="1">
      <c r="G584" s="39"/>
      <c r="M584" s="39"/>
    </row>
    <row r="585" ht="14.25" customHeight="1">
      <c r="G585" s="39"/>
      <c r="M585" s="39"/>
    </row>
    <row r="586" ht="14.25" customHeight="1">
      <c r="G586" s="39"/>
      <c r="M586" s="39"/>
    </row>
    <row r="587" ht="14.25" customHeight="1">
      <c r="G587" s="39"/>
      <c r="M587" s="39"/>
    </row>
    <row r="588" ht="14.25" customHeight="1">
      <c r="G588" s="39"/>
      <c r="M588" s="39"/>
    </row>
    <row r="589" ht="14.25" customHeight="1">
      <c r="G589" s="39"/>
      <c r="M589" s="39"/>
    </row>
    <row r="590" ht="14.25" customHeight="1">
      <c r="G590" s="39"/>
      <c r="M590" s="39"/>
    </row>
    <row r="591" ht="14.25" customHeight="1">
      <c r="G591" s="39"/>
      <c r="M591" s="39"/>
    </row>
    <row r="592" ht="14.25" customHeight="1">
      <c r="G592" s="39"/>
      <c r="M592" s="39"/>
    </row>
    <row r="593" ht="14.25" customHeight="1">
      <c r="G593" s="39"/>
      <c r="M593" s="39"/>
    </row>
    <row r="594" ht="14.25" customHeight="1">
      <c r="G594" s="39"/>
      <c r="M594" s="39"/>
    </row>
    <row r="595" ht="14.25" customHeight="1">
      <c r="G595" s="39"/>
      <c r="M595" s="39"/>
    </row>
    <row r="596" ht="14.25" customHeight="1">
      <c r="G596" s="39"/>
      <c r="M596" s="39"/>
    </row>
    <row r="597" ht="14.25" customHeight="1">
      <c r="G597" s="39"/>
      <c r="M597" s="39"/>
    </row>
    <row r="598" ht="14.25" customHeight="1">
      <c r="G598" s="39"/>
      <c r="M598" s="39"/>
    </row>
    <row r="599" ht="14.25" customHeight="1">
      <c r="G599" s="39"/>
      <c r="M599" s="39"/>
    </row>
    <row r="600" ht="14.25" customHeight="1">
      <c r="G600" s="39"/>
      <c r="M600" s="39"/>
    </row>
    <row r="601" ht="14.25" customHeight="1">
      <c r="G601" s="39"/>
      <c r="M601" s="39"/>
    </row>
    <row r="602" ht="14.25" customHeight="1">
      <c r="G602" s="39"/>
      <c r="M602" s="39"/>
    </row>
    <row r="603" ht="14.25" customHeight="1">
      <c r="G603" s="39"/>
      <c r="M603" s="39"/>
    </row>
    <row r="604" ht="14.25" customHeight="1">
      <c r="G604" s="39"/>
      <c r="M604" s="39"/>
    </row>
    <row r="605" ht="14.25" customHeight="1">
      <c r="G605" s="39"/>
      <c r="M605" s="39"/>
    </row>
    <row r="606" ht="14.25" customHeight="1">
      <c r="G606" s="39"/>
      <c r="M606" s="39"/>
    </row>
    <row r="607" ht="14.25" customHeight="1">
      <c r="G607" s="39"/>
      <c r="M607" s="39"/>
    </row>
    <row r="608" ht="14.25" customHeight="1">
      <c r="G608" s="39"/>
      <c r="M608" s="39"/>
    </row>
    <row r="609" ht="14.25" customHeight="1">
      <c r="G609" s="39"/>
      <c r="M609" s="39"/>
    </row>
    <row r="610" ht="14.25" customHeight="1">
      <c r="G610" s="39"/>
      <c r="M610" s="39"/>
    </row>
    <row r="611" ht="14.25" customHeight="1">
      <c r="G611" s="39"/>
      <c r="M611" s="39"/>
    </row>
    <row r="612" ht="14.25" customHeight="1">
      <c r="G612" s="39"/>
      <c r="M612" s="39"/>
    </row>
    <row r="613" ht="14.25" customHeight="1">
      <c r="G613" s="39"/>
      <c r="M613" s="39"/>
    </row>
    <row r="614" ht="14.25" customHeight="1">
      <c r="G614" s="39"/>
      <c r="M614" s="39"/>
    </row>
    <row r="615" ht="14.25" customHeight="1">
      <c r="G615" s="39"/>
      <c r="M615" s="39"/>
    </row>
    <row r="616" ht="14.25" customHeight="1">
      <c r="G616" s="39"/>
      <c r="M616" s="39"/>
    </row>
    <row r="617" ht="14.25" customHeight="1">
      <c r="G617" s="39"/>
      <c r="M617" s="39"/>
    </row>
    <row r="618" ht="14.25" customHeight="1">
      <c r="G618" s="39"/>
      <c r="M618" s="39"/>
    </row>
    <row r="619" ht="14.25" customHeight="1">
      <c r="G619" s="39"/>
      <c r="M619" s="39"/>
    </row>
    <row r="620" ht="14.25" customHeight="1">
      <c r="G620" s="39"/>
      <c r="M620" s="39"/>
    </row>
    <row r="621" ht="14.25" customHeight="1">
      <c r="G621" s="39"/>
      <c r="M621" s="39"/>
    </row>
    <row r="622" ht="14.25" customHeight="1">
      <c r="G622" s="39"/>
      <c r="M622" s="39"/>
    </row>
    <row r="623" ht="14.25" customHeight="1">
      <c r="G623" s="39"/>
      <c r="M623" s="39"/>
    </row>
    <row r="624" ht="14.25" customHeight="1">
      <c r="G624" s="39"/>
      <c r="M624" s="39"/>
    </row>
    <row r="625" ht="14.25" customHeight="1">
      <c r="G625" s="39"/>
      <c r="M625" s="39"/>
    </row>
    <row r="626" ht="14.25" customHeight="1">
      <c r="G626" s="39"/>
      <c r="M626" s="39"/>
    </row>
    <row r="627" ht="14.25" customHeight="1">
      <c r="G627" s="39"/>
      <c r="M627" s="39"/>
    </row>
    <row r="628" ht="14.25" customHeight="1">
      <c r="G628" s="39"/>
      <c r="M628" s="39"/>
    </row>
    <row r="629" ht="14.25" customHeight="1">
      <c r="G629" s="39"/>
      <c r="M629" s="39"/>
    </row>
    <row r="630" ht="14.25" customHeight="1">
      <c r="G630" s="39"/>
      <c r="M630" s="39"/>
    </row>
    <row r="631" ht="14.25" customHeight="1">
      <c r="G631" s="39"/>
      <c r="M631" s="39"/>
    </row>
    <row r="632" ht="14.25" customHeight="1">
      <c r="G632" s="39"/>
      <c r="M632" s="39"/>
    </row>
    <row r="633" ht="14.25" customHeight="1">
      <c r="G633" s="39"/>
      <c r="M633" s="39"/>
    </row>
    <row r="634" ht="14.25" customHeight="1">
      <c r="G634" s="39"/>
      <c r="M634" s="39"/>
    </row>
    <row r="635" ht="14.25" customHeight="1">
      <c r="G635" s="39"/>
      <c r="M635" s="39"/>
    </row>
    <row r="636" ht="14.25" customHeight="1">
      <c r="G636" s="39"/>
      <c r="M636" s="39"/>
    </row>
    <row r="637" ht="14.25" customHeight="1">
      <c r="G637" s="39"/>
      <c r="M637" s="39"/>
    </row>
    <row r="638" ht="14.25" customHeight="1">
      <c r="G638" s="39"/>
      <c r="M638" s="39"/>
    </row>
    <row r="639" ht="14.25" customHeight="1">
      <c r="G639" s="39"/>
      <c r="M639" s="39"/>
    </row>
    <row r="640" ht="14.25" customHeight="1">
      <c r="G640" s="39"/>
      <c r="M640" s="39"/>
    </row>
    <row r="641" ht="14.25" customHeight="1">
      <c r="G641" s="39"/>
      <c r="M641" s="39"/>
    </row>
    <row r="642" ht="14.25" customHeight="1">
      <c r="G642" s="39"/>
      <c r="M642" s="39"/>
    </row>
    <row r="643" ht="14.25" customHeight="1">
      <c r="G643" s="39"/>
      <c r="M643" s="39"/>
    </row>
    <row r="644" ht="14.25" customHeight="1">
      <c r="G644" s="39"/>
      <c r="M644" s="39"/>
    </row>
    <row r="645" ht="14.25" customHeight="1">
      <c r="G645" s="39"/>
      <c r="M645" s="39"/>
    </row>
    <row r="646" ht="14.25" customHeight="1">
      <c r="G646" s="39"/>
      <c r="M646" s="39"/>
    </row>
    <row r="647" ht="14.25" customHeight="1">
      <c r="G647" s="39"/>
      <c r="M647" s="39"/>
    </row>
    <row r="648" ht="14.25" customHeight="1">
      <c r="G648" s="39"/>
      <c r="M648" s="39"/>
    </row>
    <row r="649" ht="14.25" customHeight="1">
      <c r="G649" s="39"/>
      <c r="M649" s="39"/>
    </row>
    <row r="650" ht="14.25" customHeight="1">
      <c r="G650" s="39"/>
      <c r="M650" s="39"/>
    </row>
    <row r="651" ht="14.25" customHeight="1">
      <c r="G651" s="39"/>
      <c r="M651" s="39"/>
    </row>
    <row r="652" ht="14.25" customHeight="1">
      <c r="G652" s="39"/>
      <c r="M652" s="39"/>
    </row>
    <row r="653" ht="14.25" customHeight="1">
      <c r="G653" s="39"/>
      <c r="M653" s="39"/>
    </row>
    <row r="654" ht="14.25" customHeight="1">
      <c r="G654" s="39"/>
      <c r="M654" s="39"/>
    </row>
    <row r="655" ht="14.25" customHeight="1">
      <c r="G655" s="39"/>
      <c r="M655" s="39"/>
    </row>
    <row r="656" ht="14.25" customHeight="1">
      <c r="G656" s="39"/>
      <c r="M656" s="39"/>
    </row>
    <row r="657" ht="14.25" customHeight="1">
      <c r="G657" s="39"/>
      <c r="M657" s="39"/>
    </row>
    <row r="658" ht="14.25" customHeight="1">
      <c r="G658" s="39"/>
      <c r="M658" s="39"/>
    </row>
    <row r="659" ht="14.25" customHeight="1">
      <c r="G659" s="39"/>
      <c r="M659" s="39"/>
    </row>
    <row r="660" ht="14.25" customHeight="1">
      <c r="G660" s="39"/>
      <c r="M660" s="39"/>
    </row>
    <row r="661" ht="14.25" customHeight="1">
      <c r="G661" s="39"/>
      <c r="M661" s="39"/>
    </row>
    <row r="662" ht="14.25" customHeight="1">
      <c r="G662" s="39"/>
      <c r="M662" s="39"/>
    </row>
    <row r="663" ht="14.25" customHeight="1">
      <c r="G663" s="39"/>
      <c r="M663" s="39"/>
    </row>
    <row r="664" ht="14.25" customHeight="1">
      <c r="G664" s="39"/>
      <c r="M664" s="39"/>
    </row>
    <row r="665" ht="14.25" customHeight="1">
      <c r="G665" s="39"/>
      <c r="M665" s="39"/>
    </row>
    <row r="666" ht="14.25" customHeight="1">
      <c r="G666" s="39"/>
      <c r="M666" s="39"/>
    </row>
    <row r="667" ht="14.25" customHeight="1">
      <c r="G667" s="39"/>
      <c r="M667" s="39"/>
    </row>
    <row r="668" ht="14.25" customHeight="1">
      <c r="G668" s="39"/>
      <c r="M668" s="39"/>
    </row>
    <row r="669" ht="14.25" customHeight="1">
      <c r="G669" s="39"/>
      <c r="M669" s="39"/>
    </row>
    <row r="670" ht="14.25" customHeight="1">
      <c r="G670" s="39"/>
      <c r="M670" s="39"/>
    </row>
    <row r="671" ht="14.25" customHeight="1">
      <c r="G671" s="39"/>
      <c r="M671" s="39"/>
    </row>
    <row r="672" ht="14.25" customHeight="1">
      <c r="G672" s="39"/>
      <c r="M672" s="39"/>
    </row>
    <row r="673" ht="14.25" customHeight="1">
      <c r="G673" s="39"/>
      <c r="M673" s="39"/>
    </row>
    <row r="674" ht="14.25" customHeight="1">
      <c r="G674" s="39"/>
      <c r="M674" s="39"/>
    </row>
    <row r="675" ht="14.25" customHeight="1">
      <c r="G675" s="39"/>
      <c r="M675" s="39"/>
    </row>
    <row r="676" ht="14.25" customHeight="1">
      <c r="G676" s="39"/>
      <c r="M676" s="39"/>
    </row>
    <row r="677" ht="14.25" customHeight="1">
      <c r="G677" s="39"/>
      <c r="M677" s="39"/>
    </row>
    <row r="678" ht="14.25" customHeight="1">
      <c r="G678" s="39"/>
      <c r="M678" s="39"/>
    </row>
    <row r="679" ht="14.25" customHeight="1">
      <c r="G679" s="39"/>
      <c r="M679" s="39"/>
    </row>
    <row r="680" ht="14.25" customHeight="1">
      <c r="G680" s="39"/>
      <c r="M680" s="39"/>
    </row>
    <row r="681" ht="14.25" customHeight="1">
      <c r="G681" s="39"/>
      <c r="M681" s="39"/>
    </row>
    <row r="682" ht="14.25" customHeight="1">
      <c r="G682" s="39"/>
      <c r="M682" s="39"/>
    </row>
    <row r="683" ht="14.25" customHeight="1">
      <c r="G683" s="39"/>
      <c r="M683" s="39"/>
    </row>
    <row r="684" ht="14.25" customHeight="1">
      <c r="G684" s="39"/>
      <c r="M684" s="39"/>
    </row>
    <row r="685" ht="14.25" customHeight="1">
      <c r="G685" s="39"/>
      <c r="M685" s="39"/>
    </row>
    <row r="686" ht="14.25" customHeight="1">
      <c r="G686" s="39"/>
      <c r="M686" s="39"/>
    </row>
    <row r="687" ht="14.25" customHeight="1">
      <c r="G687" s="39"/>
      <c r="M687" s="39"/>
    </row>
    <row r="688" ht="14.25" customHeight="1">
      <c r="G688" s="39"/>
      <c r="M688" s="39"/>
    </row>
    <row r="689" ht="14.25" customHeight="1">
      <c r="G689" s="39"/>
      <c r="M689" s="39"/>
    </row>
    <row r="690" ht="14.25" customHeight="1">
      <c r="G690" s="39"/>
      <c r="M690" s="39"/>
    </row>
    <row r="691" ht="14.25" customHeight="1">
      <c r="G691" s="39"/>
      <c r="M691" s="39"/>
    </row>
    <row r="692" ht="14.25" customHeight="1">
      <c r="G692" s="39"/>
      <c r="M692" s="39"/>
    </row>
    <row r="693" ht="14.25" customHeight="1">
      <c r="G693" s="39"/>
      <c r="M693" s="39"/>
    </row>
    <row r="694" ht="14.25" customHeight="1">
      <c r="G694" s="39"/>
      <c r="M694" s="39"/>
    </row>
    <row r="695" ht="14.25" customHeight="1">
      <c r="G695" s="39"/>
      <c r="M695" s="39"/>
    </row>
    <row r="696" ht="14.25" customHeight="1">
      <c r="G696" s="39"/>
      <c r="M696" s="39"/>
    </row>
    <row r="697" ht="14.25" customHeight="1">
      <c r="G697" s="39"/>
      <c r="M697" s="39"/>
    </row>
    <row r="698" ht="14.25" customHeight="1">
      <c r="G698" s="39"/>
      <c r="M698" s="39"/>
    </row>
    <row r="699" ht="14.25" customHeight="1">
      <c r="G699" s="39"/>
      <c r="M699" s="39"/>
    </row>
    <row r="700" ht="14.25" customHeight="1">
      <c r="G700" s="39"/>
      <c r="M700" s="39"/>
    </row>
    <row r="701" ht="14.25" customHeight="1">
      <c r="G701" s="39"/>
      <c r="M701" s="39"/>
    </row>
    <row r="702" ht="14.25" customHeight="1">
      <c r="G702" s="39"/>
      <c r="M702" s="39"/>
    </row>
    <row r="703" ht="14.25" customHeight="1">
      <c r="G703" s="39"/>
      <c r="M703" s="39"/>
    </row>
    <row r="704" ht="14.25" customHeight="1">
      <c r="G704" s="39"/>
      <c r="M704" s="39"/>
    </row>
    <row r="705" ht="14.25" customHeight="1">
      <c r="G705" s="39"/>
      <c r="M705" s="39"/>
    </row>
    <row r="706" ht="14.25" customHeight="1">
      <c r="G706" s="39"/>
      <c r="M706" s="39"/>
    </row>
    <row r="707" ht="14.25" customHeight="1">
      <c r="G707" s="39"/>
      <c r="M707" s="39"/>
    </row>
    <row r="708" ht="14.25" customHeight="1">
      <c r="G708" s="39"/>
      <c r="M708" s="39"/>
    </row>
    <row r="709" ht="14.25" customHeight="1">
      <c r="G709" s="39"/>
      <c r="M709" s="39"/>
    </row>
    <row r="710" ht="14.25" customHeight="1">
      <c r="G710" s="39"/>
      <c r="M710" s="39"/>
    </row>
    <row r="711" ht="14.25" customHeight="1">
      <c r="G711" s="39"/>
      <c r="M711" s="39"/>
    </row>
    <row r="712" ht="14.25" customHeight="1">
      <c r="G712" s="39"/>
      <c r="M712" s="39"/>
    </row>
    <row r="713" ht="14.25" customHeight="1">
      <c r="G713" s="39"/>
      <c r="M713" s="39"/>
    </row>
    <row r="714" ht="14.25" customHeight="1">
      <c r="G714" s="39"/>
      <c r="M714" s="39"/>
    </row>
    <row r="715" ht="14.25" customHeight="1">
      <c r="G715" s="39"/>
      <c r="M715" s="39"/>
    </row>
    <row r="716" ht="14.25" customHeight="1">
      <c r="G716" s="39"/>
      <c r="M716" s="39"/>
    </row>
    <row r="717" ht="14.25" customHeight="1">
      <c r="G717" s="39"/>
      <c r="M717" s="39"/>
    </row>
    <row r="718" ht="14.25" customHeight="1">
      <c r="G718" s="39"/>
      <c r="M718" s="39"/>
    </row>
    <row r="719" ht="14.25" customHeight="1">
      <c r="G719" s="39"/>
      <c r="M719" s="39"/>
    </row>
    <row r="720" ht="14.25" customHeight="1">
      <c r="G720" s="39"/>
      <c r="M720" s="39"/>
    </row>
    <row r="721" ht="14.25" customHeight="1">
      <c r="G721" s="39"/>
      <c r="M721" s="39"/>
    </row>
    <row r="722" ht="14.25" customHeight="1">
      <c r="G722" s="39"/>
      <c r="M722" s="39"/>
    </row>
    <row r="723" ht="14.25" customHeight="1">
      <c r="G723" s="39"/>
      <c r="M723" s="39"/>
    </row>
    <row r="724" ht="14.25" customHeight="1">
      <c r="G724" s="39"/>
      <c r="M724" s="39"/>
    </row>
    <row r="725" ht="14.25" customHeight="1">
      <c r="G725" s="39"/>
      <c r="M725" s="39"/>
    </row>
    <row r="726" ht="14.25" customHeight="1">
      <c r="G726" s="39"/>
      <c r="M726" s="39"/>
    </row>
    <row r="727" ht="14.25" customHeight="1">
      <c r="G727" s="39"/>
      <c r="M727" s="39"/>
    </row>
    <row r="728" ht="14.25" customHeight="1">
      <c r="G728" s="39"/>
      <c r="M728" s="39"/>
    </row>
    <row r="729" ht="14.25" customHeight="1">
      <c r="G729" s="39"/>
      <c r="M729" s="39"/>
    </row>
    <row r="730" ht="14.25" customHeight="1">
      <c r="G730" s="39"/>
      <c r="M730" s="39"/>
    </row>
    <row r="731" ht="14.25" customHeight="1">
      <c r="G731" s="39"/>
      <c r="M731" s="39"/>
    </row>
    <row r="732" ht="14.25" customHeight="1">
      <c r="G732" s="39"/>
      <c r="M732" s="39"/>
    </row>
    <row r="733" ht="14.25" customHeight="1">
      <c r="G733" s="39"/>
      <c r="M733" s="39"/>
    </row>
    <row r="734" ht="14.25" customHeight="1">
      <c r="G734" s="39"/>
      <c r="M734" s="39"/>
    </row>
    <row r="735" ht="14.25" customHeight="1">
      <c r="G735" s="39"/>
      <c r="M735" s="39"/>
    </row>
    <row r="736" ht="14.25" customHeight="1">
      <c r="G736" s="39"/>
      <c r="M736" s="39"/>
    </row>
    <row r="737" ht="14.25" customHeight="1">
      <c r="G737" s="39"/>
      <c r="M737" s="39"/>
    </row>
    <row r="738" ht="14.25" customHeight="1">
      <c r="G738" s="39"/>
      <c r="M738" s="39"/>
    </row>
    <row r="739" ht="14.25" customHeight="1">
      <c r="G739" s="39"/>
      <c r="M739" s="39"/>
    </row>
    <row r="740" ht="14.25" customHeight="1">
      <c r="G740" s="39"/>
      <c r="M740" s="39"/>
    </row>
    <row r="741" ht="14.25" customHeight="1">
      <c r="G741" s="39"/>
      <c r="M741" s="39"/>
    </row>
    <row r="742" ht="14.25" customHeight="1">
      <c r="G742" s="39"/>
      <c r="M742" s="39"/>
    </row>
    <row r="743" ht="14.25" customHeight="1">
      <c r="G743" s="39"/>
      <c r="M743" s="39"/>
    </row>
    <row r="744" ht="14.25" customHeight="1">
      <c r="G744" s="39"/>
      <c r="M744" s="39"/>
    </row>
    <row r="745" ht="14.25" customHeight="1">
      <c r="G745" s="39"/>
      <c r="M745" s="39"/>
    </row>
    <row r="746" ht="14.25" customHeight="1">
      <c r="G746" s="39"/>
      <c r="M746" s="39"/>
    </row>
    <row r="747" ht="14.25" customHeight="1">
      <c r="G747" s="39"/>
      <c r="M747" s="39"/>
    </row>
    <row r="748" ht="14.25" customHeight="1">
      <c r="G748" s="39"/>
      <c r="M748" s="39"/>
    </row>
    <row r="749" ht="14.25" customHeight="1">
      <c r="G749" s="39"/>
      <c r="M749" s="39"/>
    </row>
    <row r="750" ht="14.25" customHeight="1">
      <c r="G750" s="39"/>
      <c r="M750" s="39"/>
    </row>
    <row r="751" ht="14.25" customHeight="1">
      <c r="G751" s="39"/>
      <c r="M751" s="39"/>
    </row>
    <row r="752" ht="14.25" customHeight="1">
      <c r="G752" s="39"/>
      <c r="M752" s="39"/>
    </row>
    <row r="753" ht="14.25" customHeight="1">
      <c r="G753" s="39"/>
      <c r="M753" s="39"/>
    </row>
    <row r="754" ht="14.25" customHeight="1">
      <c r="G754" s="39"/>
      <c r="M754" s="39"/>
    </row>
    <row r="755" ht="14.25" customHeight="1">
      <c r="G755" s="39"/>
      <c r="M755" s="39"/>
    </row>
    <row r="756" ht="14.25" customHeight="1">
      <c r="G756" s="39"/>
      <c r="M756" s="39"/>
    </row>
    <row r="757" ht="14.25" customHeight="1">
      <c r="G757" s="39"/>
      <c r="M757" s="39"/>
    </row>
    <row r="758" ht="14.25" customHeight="1">
      <c r="G758" s="39"/>
      <c r="M758" s="39"/>
    </row>
    <row r="759" ht="14.25" customHeight="1">
      <c r="G759" s="39"/>
      <c r="M759" s="39"/>
    </row>
    <row r="760" ht="14.25" customHeight="1">
      <c r="G760" s="39"/>
      <c r="M760" s="39"/>
    </row>
    <row r="761" ht="14.25" customHeight="1">
      <c r="G761" s="39"/>
      <c r="M761" s="39"/>
    </row>
    <row r="762" ht="14.25" customHeight="1">
      <c r="G762" s="39"/>
      <c r="M762" s="39"/>
    </row>
    <row r="763" ht="14.25" customHeight="1">
      <c r="G763" s="39"/>
      <c r="M763" s="39"/>
    </row>
    <row r="764" ht="14.25" customHeight="1">
      <c r="G764" s="39"/>
      <c r="M764" s="39"/>
    </row>
    <row r="765" ht="14.25" customHeight="1">
      <c r="G765" s="39"/>
      <c r="M765" s="39"/>
    </row>
    <row r="766" ht="14.25" customHeight="1">
      <c r="G766" s="39"/>
      <c r="M766" s="39"/>
    </row>
    <row r="767" ht="14.25" customHeight="1">
      <c r="G767" s="39"/>
      <c r="M767" s="39"/>
    </row>
    <row r="768" ht="14.25" customHeight="1">
      <c r="G768" s="39"/>
      <c r="M768" s="39"/>
    </row>
    <row r="769" ht="14.25" customHeight="1">
      <c r="G769" s="39"/>
      <c r="M769" s="39"/>
    </row>
    <row r="770" ht="14.25" customHeight="1">
      <c r="G770" s="39"/>
      <c r="M770" s="39"/>
    </row>
    <row r="771" ht="14.25" customHeight="1">
      <c r="G771" s="39"/>
      <c r="M771" s="39"/>
    </row>
    <row r="772" ht="14.25" customHeight="1">
      <c r="G772" s="39"/>
      <c r="M772" s="39"/>
    </row>
    <row r="773" ht="14.25" customHeight="1">
      <c r="G773" s="39"/>
      <c r="M773" s="39"/>
    </row>
    <row r="774" ht="14.25" customHeight="1">
      <c r="G774" s="39"/>
      <c r="M774" s="39"/>
    </row>
    <row r="775" ht="14.25" customHeight="1">
      <c r="G775" s="39"/>
      <c r="M775" s="39"/>
    </row>
    <row r="776" ht="14.25" customHeight="1">
      <c r="G776" s="39"/>
      <c r="M776" s="39"/>
    </row>
    <row r="777" ht="14.25" customHeight="1">
      <c r="G777" s="39"/>
      <c r="M777" s="39"/>
    </row>
    <row r="778" ht="14.25" customHeight="1">
      <c r="G778" s="39"/>
      <c r="M778" s="39"/>
    </row>
    <row r="779" ht="14.25" customHeight="1">
      <c r="G779" s="39"/>
      <c r="M779" s="39"/>
    </row>
    <row r="780" ht="14.25" customHeight="1">
      <c r="G780" s="39"/>
      <c r="M780" s="39"/>
    </row>
    <row r="781" ht="14.25" customHeight="1">
      <c r="G781" s="39"/>
      <c r="M781" s="39"/>
    </row>
    <row r="782" ht="14.25" customHeight="1">
      <c r="G782" s="39"/>
      <c r="M782" s="39"/>
    </row>
    <row r="783" ht="14.25" customHeight="1">
      <c r="G783" s="39"/>
      <c r="M783" s="39"/>
    </row>
    <row r="784" ht="14.25" customHeight="1">
      <c r="G784" s="39"/>
      <c r="M784" s="39"/>
    </row>
    <row r="785" ht="14.25" customHeight="1">
      <c r="G785" s="39"/>
      <c r="M785" s="39"/>
    </row>
    <row r="786" ht="14.25" customHeight="1">
      <c r="G786" s="39"/>
      <c r="M786" s="39"/>
    </row>
    <row r="787" ht="14.25" customHeight="1">
      <c r="G787" s="39"/>
      <c r="M787" s="39"/>
    </row>
    <row r="788" ht="14.25" customHeight="1">
      <c r="G788" s="39"/>
      <c r="M788" s="39"/>
    </row>
    <row r="789" ht="14.25" customHeight="1">
      <c r="G789" s="39"/>
      <c r="M789" s="39"/>
    </row>
    <row r="790" ht="14.25" customHeight="1">
      <c r="G790" s="39"/>
      <c r="M790" s="39"/>
    </row>
    <row r="791" ht="14.25" customHeight="1">
      <c r="G791" s="39"/>
      <c r="M791" s="39"/>
    </row>
    <row r="792" ht="14.25" customHeight="1">
      <c r="G792" s="39"/>
      <c r="M792" s="39"/>
    </row>
    <row r="793" ht="14.25" customHeight="1">
      <c r="G793" s="39"/>
      <c r="M793" s="39"/>
    </row>
    <row r="794" ht="14.25" customHeight="1">
      <c r="G794" s="39"/>
      <c r="M794" s="39"/>
    </row>
    <row r="795" ht="14.25" customHeight="1">
      <c r="G795" s="39"/>
      <c r="M795" s="39"/>
    </row>
    <row r="796" ht="14.25" customHeight="1">
      <c r="G796" s="39"/>
      <c r="M796" s="39"/>
    </row>
    <row r="797" ht="14.25" customHeight="1">
      <c r="G797" s="39"/>
      <c r="M797" s="39"/>
    </row>
    <row r="798" ht="14.25" customHeight="1">
      <c r="G798" s="39"/>
      <c r="M798" s="39"/>
    </row>
    <row r="799" ht="14.25" customHeight="1">
      <c r="G799" s="39"/>
      <c r="M799" s="39"/>
    </row>
    <row r="800" ht="14.25" customHeight="1">
      <c r="G800" s="39"/>
      <c r="M800" s="39"/>
    </row>
    <row r="801" ht="14.25" customHeight="1">
      <c r="G801" s="39"/>
      <c r="M801" s="39"/>
    </row>
    <row r="802" ht="14.25" customHeight="1">
      <c r="G802" s="39"/>
      <c r="M802" s="39"/>
    </row>
    <row r="803" ht="14.25" customHeight="1">
      <c r="G803" s="39"/>
      <c r="M803" s="39"/>
    </row>
    <row r="804" ht="14.25" customHeight="1">
      <c r="G804" s="39"/>
      <c r="M804" s="39"/>
    </row>
    <row r="805" ht="14.25" customHeight="1">
      <c r="G805" s="39"/>
      <c r="M805" s="39"/>
    </row>
    <row r="806" ht="14.25" customHeight="1">
      <c r="G806" s="39"/>
      <c r="M806" s="39"/>
    </row>
    <row r="807" ht="14.25" customHeight="1">
      <c r="G807" s="39"/>
      <c r="M807" s="39"/>
    </row>
    <row r="808" ht="14.25" customHeight="1">
      <c r="G808" s="39"/>
      <c r="M808" s="39"/>
    </row>
    <row r="809" ht="14.25" customHeight="1">
      <c r="G809" s="39"/>
      <c r="M809" s="39"/>
    </row>
    <row r="810" ht="14.25" customHeight="1">
      <c r="G810" s="39"/>
      <c r="M810" s="39"/>
    </row>
    <row r="811" ht="14.25" customHeight="1">
      <c r="G811" s="39"/>
      <c r="M811" s="39"/>
    </row>
    <row r="812" ht="14.25" customHeight="1">
      <c r="G812" s="39"/>
      <c r="M812" s="39"/>
    </row>
    <row r="813" ht="14.25" customHeight="1">
      <c r="G813" s="39"/>
      <c r="M813" s="39"/>
    </row>
    <row r="814" ht="14.25" customHeight="1">
      <c r="G814" s="39"/>
      <c r="M814" s="39"/>
    </row>
    <row r="815" ht="14.25" customHeight="1">
      <c r="G815" s="39"/>
      <c r="M815" s="39"/>
    </row>
    <row r="816" ht="14.25" customHeight="1">
      <c r="G816" s="39"/>
      <c r="M816" s="39"/>
    </row>
    <row r="817" ht="14.25" customHeight="1">
      <c r="G817" s="39"/>
      <c r="M817" s="39"/>
    </row>
    <row r="818" ht="14.25" customHeight="1">
      <c r="G818" s="39"/>
      <c r="M818" s="39"/>
    </row>
    <row r="819" ht="14.25" customHeight="1">
      <c r="G819" s="39"/>
      <c r="M819" s="39"/>
    </row>
    <row r="820" ht="14.25" customHeight="1">
      <c r="G820" s="39"/>
      <c r="M820" s="39"/>
    </row>
    <row r="821" ht="14.25" customHeight="1">
      <c r="G821" s="39"/>
      <c r="M821" s="39"/>
    </row>
    <row r="822" ht="14.25" customHeight="1">
      <c r="G822" s="39"/>
      <c r="M822" s="39"/>
    </row>
    <row r="823" ht="14.25" customHeight="1">
      <c r="G823" s="39"/>
      <c r="M823" s="39"/>
    </row>
    <row r="824" ht="14.25" customHeight="1">
      <c r="G824" s="39"/>
      <c r="M824" s="39"/>
    </row>
    <row r="825" ht="14.25" customHeight="1">
      <c r="G825" s="39"/>
      <c r="M825" s="39"/>
    </row>
    <row r="826" ht="14.25" customHeight="1">
      <c r="G826" s="39"/>
      <c r="M826" s="39"/>
    </row>
    <row r="827" ht="14.25" customHeight="1">
      <c r="G827" s="39"/>
      <c r="M827" s="39"/>
    </row>
    <row r="828" ht="14.25" customHeight="1">
      <c r="G828" s="39"/>
      <c r="M828" s="39"/>
    </row>
    <row r="829" ht="14.25" customHeight="1">
      <c r="G829" s="39"/>
      <c r="M829" s="39"/>
    </row>
    <row r="830" ht="14.25" customHeight="1">
      <c r="G830" s="39"/>
      <c r="M830" s="39"/>
    </row>
    <row r="831" ht="14.25" customHeight="1">
      <c r="G831" s="39"/>
      <c r="M831" s="39"/>
    </row>
    <row r="832" ht="14.25" customHeight="1">
      <c r="G832" s="39"/>
      <c r="M832" s="39"/>
    </row>
    <row r="833" ht="14.25" customHeight="1">
      <c r="G833" s="39"/>
      <c r="M833" s="39"/>
    </row>
    <row r="834" ht="14.25" customHeight="1">
      <c r="G834" s="39"/>
      <c r="M834" s="39"/>
    </row>
    <row r="835" ht="14.25" customHeight="1">
      <c r="G835" s="39"/>
      <c r="M835" s="39"/>
    </row>
    <row r="836" ht="14.25" customHeight="1">
      <c r="G836" s="39"/>
      <c r="M836" s="39"/>
    </row>
    <row r="837" ht="14.25" customHeight="1">
      <c r="G837" s="39"/>
      <c r="M837" s="39"/>
    </row>
    <row r="838" ht="14.25" customHeight="1">
      <c r="G838" s="39"/>
      <c r="M838" s="39"/>
    </row>
    <row r="839" ht="14.25" customHeight="1">
      <c r="G839" s="39"/>
      <c r="M839" s="39"/>
    </row>
    <row r="840" ht="14.25" customHeight="1">
      <c r="G840" s="39"/>
      <c r="M840" s="39"/>
    </row>
    <row r="841" ht="14.25" customHeight="1">
      <c r="G841" s="39"/>
      <c r="M841" s="39"/>
    </row>
    <row r="842" ht="14.25" customHeight="1">
      <c r="G842" s="39"/>
      <c r="M842" s="39"/>
    </row>
    <row r="843" ht="14.25" customHeight="1">
      <c r="G843" s="39"/>
      <c r="M843" s="39"/>
    </row>
    <row r="844" ht="14.25" customHeight="1">
      <c r="G844" s="39"/>
      <c r="M844" s="39"/>
    </row>
    <row r="845" ht="14.25" customHeight="1">
      <c r="G845" s="39"/>
      <c r="M845" s="39"/>
    </row>
    <row r="846" ht="14.25" customHeight="1">
      <c r="G846" s="39"/>
      <c r="M846" s="39"/>
    </row>
    <row r="847" ht="14.25" customHeight="1">
      <c r="G847" s="39"/>
      <c r="M847" s="39"/>
    </row>
    <row r="848" ht="14.25" customHeight="1">
      <c r="G848" s="39"/>
      <c r="M848" s="39"/>
    </row>
    <row r="849" ht="14.25" customHeight="1">
      <c r="G849" s="39"/>
      <c r="M849" s="39"/>
    </row>
    <row r="850" ht="14.25" customHeight="1">
      <c r="G850" s="39"/>
      <c r="M850" s="39"/>
    </row>
    <row r="851" ht="14.25" customHeight="1">
      <c r="G851" s="39"/>
      <c r="M851" s="39"/>
    </row>
    <row r="852" ht="14.25" customHeight="1">
      <c r="G852" s="39"/>
      <c r="M852" s="39"/>
    </row>
    <row r="853" ht="14.25" customHeight="1">
      <c r="G853" s="39"/>
      <c r="M853" s="39"/>
    </row>
    <row r="854" ht="14.25" customHeight="1">
      <c r="G854" s="39"/>
      <c r="M854" s="39"/>
    </row>
    <row r="855" ht="14.25" customHeight="1">
      <c r="G855" s="39"/>
      <c r="M855" s="39"/>
    </row>
    <row r="856" ht="14.25" customHeight="1">
      <c r="G856" s="39"/>
      <c r="M856" s="39"/>
    </row>
    <row r="857" ht="14.25" customHeight="1">
      <c r="G857" s="39"/>
      <c r="M857" s="39"/>
    </row>
    <row r="858" ht="14.25" customHeight="1">
      <c r="G858" s="39"/>
      <c r="M858" s="39"/>
    </row>
    <row r="859" ht="14.25" customHeight="1">
      <c r="G859" s="39"/>
      <c r="M859" s="39"/>
    </row>
    <row r="860" ht="14.25" customHeight="1">
      <c r="G860" s="39"/>
      <c r="M860" s="39"/>
    </row>
    <row r="861" ht="14.25" customHeight="1">
      <c r="G861" s="39"/>
      <c r="M861" s="39"/>
    </row>
    <row r="862" ht="14.25" customHeight="1">
      <c r="G862" s="39"/>
      <c r="M862" s="39"/>
    </row>
    <row r="863" ht="14.25" customHeight="1">
      <c r="G863" s="39"/>
      <c r="M863" s="39"/>
    </row>
    <row r="864" ht="14.25" customHeight="1">
      <c r="G864" s="39"/>
      <c r="M864" s="39"/>
    </row>
    <row r="865" ht="14.25" customHeight="1">
      <c r="G865" s="39"/>
      <c r="M865" s="39"/>
    </row>
    <row r="866" ht="14.25" customHeight="1">
      <c r="G866" s="39"/>
      <c r="M866" s="39"/>
    </row>
    <row r="867" ht="14.25" customHeight="1">
      <c r="G867" s="39"/>
      <c r="M867" s="39"/>
    </row>
    <row r="868" ht="14.25" customHeight="1">
      <c r="G868" s="39"/>
      <c r="M868" s="39"/>
    </row>
    <row r="869" ht="14.25" customHeight="1">
      <c r="G869" s="39"/>
      <c r="M869" s="39"/>
    </row>
    <row r="870" ht="14.25" customHeight="1">
      <c r="G870" s="39"/>
      <c r="M870" s="39"/>
    </row>
    <row r="871" ht="14.25" customHeight="1">
      <c r="G871" s="39"/>
      <c r="M871" s="39"/>
    </row>
    <row r="872" ht="14.25" customHeight="1">
      <c r="G872" s="39"/>
      <c r="M872" s="39"/>
    </row>
    <row r="873" ht="14.25" customHeight="1">
      <c r="G873" s="39"/>
      <c r="M873" s="39"/>
    </row>
    <row r="874" ht="14.25" customHeight="1">
      <c r="G874" s="39"/>
      <c r="M874" s="39"/>
    </row>
    <row r="875" ht="14.25" customHeight="1">
      <c r="G875" s="39"/>
      <c r="M875" s="39"/>
    </row>
    <row r="876" ht="14.25" customHeight="1">
      <c r="G876" s="39"/>
      <c r="M876" s="39"/>
    </row>
    <row r="877" ht="14.25" customHeight="1">
      <c r="G877" s="39"/>
      <c r="M877" s="39"/>
    </row>
    <row r="878" ht="14.25" customHeight="1">
      <c r="G878" s="39"/>
      <c r="M878" s="39"/>
    </row>
    <row r="879" ht="14.25" customHeight="1">
      <c r="G879" s="39"/>
      <c r="M879" s="39"/>
    </row>
    <row r="880" ht="14.25" customHeight="1">
      <c r="G880" s="39"/>
      <c r="M880" s="39"/>
    </row>
    <row r="881" ht="14.25" customHeight="1">
      <c r="G881" s="39"/>
      <c r="M881" s="39"/>
    </row>
    <row r="882" ht="14.25" customHeight="1">
      <c r="G882" s="39"/>
      <c r="M882" s="39"/>
    </row>
    <row r="883" ht="14.25" customHeight="1">
      <c r="G883" s="39"/>
      <c r="M883" s="39"/>
    </row>
    <row r="884" ht="14.25" customHeight="1">
      <c r="G884" s="39"/>
      <c r="M884" s="39"/>
    </row>
    <row r="885" ht="14.25" customHeight="1">
      <c r="G885" s="39"/>
      <c r="M885" s="39"/>
    </row>
    <row r="886" ht="14.25" customHeight="1">
      <c r="G886" s="39"/>
      <c r="M886" s="39"/>
    </row>
    <row r="887" ht="14.25" customHeight="1">
      <c r="G887" s="39"/>
      <c r="M887" s="39"/>
    </row>
    <row r="888" ht="14.25" customHeight="1">
      <c r="G888" s="39"/>
      <c r="M888" s="39"/>
    </row>
    <row r="889" ht="14.25" customHeight="1">
      <c r="G889" s="39"/>
      <c r="M889" s="39"/>
    </row>
    <row r="890" ht="14.25" customHeight="1">
      <c r="G890" s="39"/>
      <c r="M890" s="39"/>
    </row>
    <row r="891" ht="14.25" customHeight="1">
      <c r="G891" s="39"/>
      <c r="M891" s="39"/>
    </row>
    <row r="892" ht="14.25" customHeight="1">
      <c r="G892" s="39"/>
      <c r="M892" s="39"/>
    </row>
    <row r="893" ht="14.25" customHeight="1">
      <c r="G893" s="39"/>
      <c r="M893" s="39"/>
    </row>
    <row r="894" ht="14.25" customHeight="1">
      <c r="G894" s="39"/>
      <c r="M894" s="39"/>
    </row>
    <row r="895" ht="14.25" customHeight="1">
      <c r="G895" s="39"/>
      <c r="M895" s="39"/>
    </row>
    <row r="896" ht="14.25" customHeight="1">
      <c r="G896" s="39"/>
      <c r="M896" s="39"/>
    </row>
    <row r="897" ht="14.25" customHeight="1">
      <c r="G897" s="39"/>
      <c r="M897" s="39"/>
    </row>
    <row r="898" ht="14.25" customHeight="1">
      <c r="G898" s="39"/>
      <c r="M898" s="39"/>
    </row>
    <row r="899" ht="14.25" customHeight="1">
      <c r="G899" s="39"/>
      <c r="M899" s="39"/>
    </row>
    <row r="900" ht="14.25" customHeight="1">
      <c r="G900" s="39"/>
      <c r="M900" s="39"/>
    </row>
    <row r="901" ht="14.25" customHeight="1">
      <c r="G901" s="39"/>
      <c r="M901" s="39"/>
    </row>
    <row r="902" ht="14.25" customHeight="1">
      <c r="G902" s="39"/>
      <c r="M902" s="39"/>
    </row>
    <row r="903" ht="14.25" customHeight="1">
      <c r="G903" s="39"/>
      <c r="M903" s="39"/>
    </row>
    <row r="904" ht="14.25" customHeight="1">
      <c r="G904" s="39"/>
      <c r="M904" s="39"/>
    </row>
    <row r="905" ht="14.25" customHeight="1">
      <c r="G905" s="39"/>
      <c r="M905" s="39"/>
    </row>
    <row r="906" ht="14.25" customHeight="1">
      <c r="G906" s="39"/>
      <c r="M906" s="39"/>
    </row>
    <row r="907" ht="14.25" customHeight="1">
      <c r="G907" s="39"/>
      <c r="M907" s="39"/>
    </row>
    <row r="908" ht="14.25" customHeight="1">
      <c r="G908" s="39"/>
      <c r="M908" s="39"/>
    </row>
    <row r="909" ht="14.25" customHeight="1">
      <c r="G909" s="39"/>
      <c r="M909" s="39"/>
    </row>
    <row r="910" ht="14.25" customHeight="1">
      <c r="G910" s="39"/>
      <c r="M910" s="39"/>
    </row>
    <row r="911" ht="14.25" customHeight="1">
      <c r="G911" s="39"/>
      <c r="M911" s="39"/>
    </row>
    <row r="912" ht="14.25" customHeight="1">
      <c r="G912" s="39"/>
      <c r="M912" s="39"/>
    </row>
    <row r="913" ht="14.25" customHeight="1">
      <c r="G913" s="39"/>
      <c r="M913" s="39"/>
    </row>
    <row r="914" ht="14.25" customHeight="1">
      <c r="G914" s="39"/>
      <c r="M914" s="39"/>
    </row>
    <row r="915" ht="14.25" customHeight="1">
      <c r="G915" s="39"/>
      <c r="M915" s="39"/>
    </row>
    <row r="916" ht="14.25" customHeight="1">
      <c r="G916" s="39"/>
      <c r="M916" s="39"/>
    </row>
    <row r="917" ht="14.25" customHeight="1">
      <c r="G917" s="39"/>
      <c r="M917" s="39"/>
    </row>
    <row r="918" ht="14.25" customHeight="1">
      <c r="G918" s="39"/>
      <c r="M918" s="39"/>
    </row>
    <row r="919" ht="14.25" customHeight="1">
      <c r="G919" s="39"/>
      <c r="M919" s="39"/>
    </row>
    <row r="920" ht="14.25" customHeight="1">
      <c r="G920" s="39"/>
      <c r="M920" s="39"/>
    </row>
    <row r="921" ht="14.25" customHeight="1">
      <c r="G921" s="39"/>
      <c r="M921" s="39"/>
    </row>
    <row r="922" ht="14.25" customHeight="1">
      <c r="G922" s="39"/>
      <c r="M922" s="39"/>
    </row>
    <row r="923" ht="14.25" customHeight="1">
      <c r="G923" s="39"/>
      <c r="M923" s="39"/>
    </row>
    <row r="924" ht="14.25" customHeight="1">
      <c r="G924" s="39"/>
      <c r="M924" s="39"/>
    </row>
    <row r="925" ht="14.25" customHeight="1">
      <c r="G925" s="39"/>
      <c r="M925" s="39"/>
    </row>
    <row r="926" ht="14.25" customHeight="1">
      <c r="G926" s="39"/>
      <c r="M926" s="39"/>
    </row>
    <row r="927" ht="14.25" customHeight="1">
      <c r="G927" s="39"/>
      <c r="M927" s="39"/>
    </row>
    <row r="928" ht="14.25" customHeight="1">
      <c r="G928" s="39"/>
      <c r="M928" s="39"/>
    </row>
    <row r="929" ht="14.25" customHeight="1">
      <c r="G929" s="39"/>
      <c r="M929" s="39"/>
    </row>
    <row r="930" ht="14.25" customHeight="1">
      <c r="G930" s="39"/>
      <c r="M930" s="39"/>
    </row>
    <row r="931" ht="14.25" customHeight="1">
      <c r="G931" s="39"/>
      <c r="M931" s="39"/>
    </row>
    <row r="932" ht="14.25" customHeight="1">
      <c r="G932" s="39"/>
      <c r="M932" s="39"/>
    </row>
    <row r="933" ht="14.25" customHeight="1">
      <c r="G933" s="39"/>
      <c r="M933" s="39"/>
    </row>
    <row r="934" ht="14.25" customHeight="1">
      <c r="G934" s="39"/>
      <c r="M934" s="39"/>
    </row>
    <row r="935" ht="14.25" customHeight="1">
      <c r="G935" s="39"/>
      <c r="M935" s="39"/>
    </row>
    <row r="936" ht="14.25" customHeight="1">
      <c r="G936" s="39"/>
      <c r="M936" s="39"/>
    </row>
    <row r="937" ht="14.25" customHeight="1">
      <c r="G937" s="39"/>
      <c r="M937" s="39"/>
    </row>
    <row r="938" ht="14.25" customHeight="1">
      <c r="G938" s="39"/>
      <c r="M938" s="39"/>
    </row>
    <row r="939" ht="14.25" customHeight="1">
      <c r="G939" s="39"/>
      <c r="M939" s="39"/>
    </row>
    <row r="940" ht="14.25" customHeight="1">
      <c r="G940" s="39"/>
      <c r="M940" s="39"/>
    </row>
    <row r="941" ht="14.25" customHeight="1">
      <c r="G941" s="39"/>
      <c r="M941" s="39"/>
    </row>
    <row r="942" ht="14.25" customHeight="1">
      <c r="G942" s="39"/>
      <c r="M942" s="39"/>
    </row>
    <row r="943" ht="14.25" customHeight="1">
      <c r="G943" s="39"/>
      <c r="M943" s="39"/>
    </row>
    <row r="944" ht="14.25" customHeight="1">
      <c r="G944" s="39"/>
      <c r="M944" s="39"/>
    </row>
    <row r="945" ht="14.25" customHeight="1">
      <c r="G945" s="39"/>
      <c r="M945" s="39"/>
    </row>
    <row r="946" ht="14.25" customHeight="1">
      <c r="G946" s="39"/>
      <c r="M946" s="39"/>
    </row>
    <row r="947" ht="14.25" customHeight="1">
      <c r="G947" s="39"/>
      <c r="M947" s="39"/>
    </row>
    <row r="948" ht="14.25" customHeight="1">
      <c r="G948" s="39"/>
      <c r="M948" s="39"/>
    </row>
    <row r="949" ht="14.25" customHeight="1">
      <c r="G949" s="39"/>
      <c r="M949" s="39"/>
    </row>
    <row r="950" ht="14.25" customHeight="1">
      <c r="G950" s="39"/>
      <c r="M950" s="39"/>
    </row>
    <row r="951" ht="14.25" customHeight="1">
      <c r="G951" s="39"/>
      <c r="M951" s="39"/>
    </row>
    <row r="952" ht="14.25" customHeight="1">
      <c r="G952" s="39"/>
      <c r="M952" s="39"/>
    </row>
    <row r="953" ht="14.25" customHeight="1">
      <c r="G953" s="39"/>
      <c r="M953" s="39"/>
    </row>
    <row r="954" ht="14.25" customHeight="1">
      <c r="G954" s="39"/>
      <c r="M954" s="39"/>
    </row>
    <row r="955" ht="14.25" customHeight="1">
      <c r="G955" s="39"/>
      <c r="M955" s="39"/>
    </row>
    <row r="956" ht="14.25" customHeight="1">
      <c r="G956" s="39"/>
      <c r="M956" s="39"/>
    </row>
    <row r="957" ht="14.25" customHeight="1">
      <c r="G957" s="39"/>
      <c r="M957" s="39"/>
    </row>
    <row r="958" ht="14.25" customHeight="1">
      <c r="G958" s="39"/>
      <c r="M958" s="39"/>
    </row>
    <row r="959" ht="14.25" customHeight="1">
      <c r="G959" s="39"/>
      <c r="M959" s="39"/>
    </row>
    <row r="960" ht="14.25" customHeight="1">
      <c r="G960" s="39"/>
      <c r="M960" s="39"/>
    </row>
    <row r="961" ht="14.25" customHeight="1">
      <c r="G961" s="39"/>
      <c r="M961" s="39"/>
    </row>
    <row r="962" ht="14.25" customHeight="1">
      <c r="G962" s="39"/>
      <c r="M962" s="39"/>
    </row>
    <row r="963" ht="14.25" customHeight="1">
      <c r="G963" s="39"/>
      <c r="M963" s="39"/>
    </row>
    <row r="964" ht="14.25" customHeight="1">
      <c r="G964" s="39"/>
      <c r="M964" s="39"/>
    </row>
    <row r="965" ht="14.25" customHeight="1">
      <c r="G965" s="39"/>
      <c r="M965" s="39"/>
    </row>
    <row r="966" ht="14.25" customHeight="1">
      <c r="G966" s="39"/>
      <c r="M966" s="39"/>
    </row>
    <row r="967" ht="14.25" customHeight="1">
      <c r="G967" s="39"/>
      <c r="M967" s="39"/>
    </row>
    <row r="968" ht="14.25" customHeight="1">
      <c r="G968" s="39"/>
      <c r="M968" s="39"/>
    </row>
    <row r="969" ht="14.25" customHeight="1">
      <c r="G969" s="39"/>
      <c r="M969" s="39"/>
    </row>
    <row r="970" ht="14.25" customHeight="1">
      <c r="G970" s="39"/>
      <c r="M970" s="39"/>
    </row>
    <row r="971" ht="14.25" customHeight="1">
      <c r="G971" s="39"/>
      <c r="M971" s="39"/>
    </row>
    <row r="972" ht="14.25" customHeight="1">
      <c r="G972" s="39"/>
      <c r="M972" s="39"/>
    </row>
    <row r="973" ht="14.25" customHeight="1">
      <c r="G973" s="39"/>
      <c r="M973" s="39"/>
    </row>
    <row r="974" ht="14.25" customHeight="1">
      <c r="G974" s="39"/>
      <c r="M974" s="39"/>
    </row>
    <row r="975" ht="14.25" customHeight="1">
      <c r="G975" s="39"/>
      <c r="M975" s="39"/>
    </row>
    <row r="976" ht="14.25" customHeight="1">
      <c r="G976" s="39"/>
      <c r="M976" s="39"/>
    </row>
    <row r="977" ht="14.25" customHeight="1">
      <c r="G977" s="39"/>
      <c r="M977" s="39"/>
    </row>
    <row r="978" ht="14.25" customHeight="1">
      <c r="G978" s="39"/>
      <c r="M978" s="39"/>
    </row>
    <row r="979" ht="14.25" customHeight="1">
      <c r="G979" s="39"/>
      <c r="M979" s="39"/>
    </row>
    <row r="980" ht="14.25" customHeight="1">
      <c r="G980" s="39"/>
      <c r="M980" s="39"/>
    </row>
    <row r="981" ht="14.25" customHeight="1">
      <c r="G981" s="39"/>
      <c r="M981" s="39"/>
    </row>
    <row r="982" ht="14.25" customHeight="1">
      <c r="G982" s="39"/>
      <c r="M982" s="39"/>
    </row>
    <row r="983" ht="14.25" customHeight="1">
      <c r="G983" s="39"/>
      <c r="M983" s="39"/>
    </row>
    <row r="984" ht="14.25" customHeight="1">
      <c r="G984" s="39"/>
      <c r="M984" s="39"/>
    </row>
    <row r="985" ht="14.25" customHeight="1">
      <c r="G985" s="39"/>
      <c r="M985" s="39"/>
    </row>
    <row r="986" ht="14.25" customHeight="1">
      <c r="G986" s="39"/>
      <c r="M986" s="39"/>
    </row>
    <row r="987" ht="14.25" customHeight="1">
      <c r="G987" s="39"/>
      <c r="M987" s="39"/>
    </row>
    <row r="988" ht="14.25" customHeight="1">
      <c r="G988" s="39"/>
      <c r="M988" s="39"/>
    </row>
    <row r="989" ht="14.25" customHeight="1">
      <c r="G989" s="39"/>
      <c r="M989" s="39"/>
    </row>
    <row r="990" ht="14.25" customHeight="1">
      <c r="G990" s="39"/>
      <c r="M990" s="39"/>
    </row>
    <row r="991" ht="14.25" customHeight="1">
      <c r="G991" s="39"/>
      <c r="M991" s="39"/>
    </row>
    <row r="992" ht="14.25" customHeight="1">
      <c r="G992" s="39"/>
      <c r="M992" s="39"/>
    </row>
    <row r="993" ht="14.25" customHeight="1">
      <c r="G993" s="39"/>
      <c r="M993" s="39"/>
    </row>
    <row r="994" ht="14.25" customHeight="1">
      <c r="G994" s="39"/>
      <c r="M994" s="39"/>
    </row>
    <row r="995" ht="14.25" customHeight="1">
      <c r="G995" s="39"/>
      <c r="M995" s="39"/>
    </row>
    <row r="996" ht="14.25" customHeight="1">
      <c r="G996" s="39"/>
      <c r="M996" s="39"/>
    </row>
    <row r="997" ht="14.25" customHeight="1">
      <c r="G997" s="39"/>
      <c r="M997" s="39"/>
    </row>
    <row r="998" ht="14.25" customHeight="1">
      <c r="G998" s="39"/>
      <c r="M998" s="39"/>
    </row>
    <row r="999" ht="14.25" customHeight="1">
      <c r="G999" s="39"/>
      <c r="M999" s="39"/>
    </row>
    <row r="1000" ht="14.25" customHeight="1">
      <c r="G1000" s="39"/>
      <c r="M1000" s="39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8" width="10.71"/>
    <col customWidth="1" min="19" max="19" width="3.43"/>
    <col customWidth="1" min="20" max="22" width="8.86"/>
    <col customWidth="1" min="23" max="23" width="18.0"/>
    <col customWidth="1" min="24" max="24" width="17.0"/>
    <col customWidth="1" min="25" max="25" width="17.71"/>
    <col customWidth="1" min="26" max="38" width="8.86"/>
  </cols>
  <sheetData>
    <row r="1" ht="14.25" customHeight="1">
      <c r="A1" s="53" t="s">
        <v>78</v>
      </c>
      <c r="B1" s="52" t="s">
        <v>79</v>
      </c>
      <c r="C1" s="38"/>
      <c r="D1" s="38"/>
      <c r="E1" s="38"/>
      <c r="F1" s="38"/>
      <c r="G1" s="39"/>
      <c r="H1" s="52" t="s">
        <v>80</v>
      </c>
      <c r="I1" s="38"/>
      <c r="J1" s="38"/>
      <c r="K1" s="38"/>
      <c r="L1" s="38"/>
      <c r="M1" s="39"/>
      <c r="N1" s="52" t="s">
        <v>81</v>
      </c>
      <c r="O1" s="52"/>
      <c r="P1" s="38"/>
      <c r="Q1" s="38"/>
      <c r="R1" s="38"/>
      <c r="V1" s="6" t="s">
        <v>60</v>
      </c>
      <c r="W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42"/>
      <c r="S2" s="42"/>
      <c r="T2" s="42"/>
      <c r="U2" s="42"/>
      <c r="W2" s="21" t="s">
        <v>30</v>
      </c>
      <c r="X2" s="21" t="s">
        <v>39</v>
      </c>
      <c r="Y2" s="21" t="s">
        <v>40</v>
      </c>
      <c r="Z2" s="21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ht="14.25" customHeight="1">
      <c r="B3" s="44">
        <v>15.018</v>
      </c>
      <c r="C3" s="44">
        <v>12.045</v>
      </c>
      <c r="D3" s="44">
        <v>18.324</v>
      </c>
      <c r="E3" s="44">
        <v>4.004</v>
      </c>
      <c r="F3" s="44"/>
      <c r="G3" s="39"/>
      <c r="H3" s="44">
        <v>15.505</v>
      </c>
      <c r="I3" s="44">
        <v>6.329</v>
      </c>
      <c r="J3" s="44">
        <v>14.358</v>
      </c>
      <c r="K3" s="44">
        <v>9.152</v>
      </c>
      <c r="L3" s="44"/>
      <c r="M3" s="39"/>
      <c r="N3" s="44">
        <v>2.489</v>
      </c>
      <c r="O3" s="44">
        <v>12.246</v>
      </c>
      <c r="P3" s="44">
        <v>13.31</v>
      </c>
      <c r="Q3" s="44">
        <v>8.553</v>
      </c>
      <c r="R3" s="44"/>
      <c r="V3" s="6" t="s">
        <v>31</v>
      </c>
      <c r="W3" s="6">
        <f>AVERAGE(B$3:B$150)</f>
        <v>11.97167647</v>
      </c>
      <c r="X3" s="6">
        <f>AVERAGE(H$3:H$100)</f>
        <v>10.17880977</v>
      </c>
      <c r="Y3" s="6">
        <f>AVERAGE(N3:N150)</f>
        <v>9.785054968</v>
      </c>
      <c r="AA3" s="47"/>
    </row>
    <row r="4" ht="14.25" customHeight="1">
      <c r="B4" s="44">
        <v>9.676</v>
      </c>
      <c r="C4" s="44">
        <v>5.863</v>
      </c>
      <c r="D4" s="44">
        <v>13.287</v>
      </c>
      <c r="E4" s="44">
        <v>2.993</v>
      </c>
      <c r="F4" s="44"/>
      <c r="G4" s="39"/>
      <c r="H4" s="44">
        <v>5.862</v>
      </c>
      <c r="I4" s="44">
        <v>10.3</v>
      </c>
      <c r="J4" s="44">
        <v>13.498</v>
      </c>
      <c r="K4" s="44">
        <v>2.169</v>
      </c>
      <c r="L4" s="44"/>
      <c r="M4" s="39"/>
      <c r="N4" s="44">
        <v>8.02</v>
      </c>
      <c r="O4" s="44">
        <v>14.108</v>
      </c>
      <c r="P4" s="44">
        <v>10.518</v>
      </c>
      <c r="Q4" s="44">
        <v>14.955</v>
      </c>
      <c r="R4" s="44"/>
      <c r="V4" s="6" t="s">
        <v>32</v>
      </c>
      <c r="W4" s="6">
        <f>AVERAGE(C$3:C$150)</f>
        <v>10.23896296</v>
      </c>
      <c r="X4" s="6">
        <f>AVERAGE(I$3:I$100)</f>
        <v>10.70973196</v>
      </c>
      <c r="Y4" s="6">
        <f>AVERAGE(O3:O150)</f>
        <v>9.015695652</v>
      </c>
      <c r="AA4" s="47"/>
    </row>
    <row r="5" ht="14.25" customHeight="1">
      <c r="B5" s="44">
        <v>12.545</v>
      </c>
      <c r="C5" s="44">
        <v>14.359</v>
      </c>
      <c r="D5" s="44">
        <v>17.57</v>
      </c>
      <c r="E5" s="44">
        <v>8.658</v>
      </c>
      <c r="F5" s="44"/>
      <c r="G5" s="39"/>
      <c r="H5" s="44">
        <v>4.923</v>
      </c>
      <c r="I5" s="44">
        <v>12.151</v>
      </c>
      <c r="J5" s="44">
        <v>10.009</v>
      </c>
      <c r="K5" s="44">
        <v>4.057</v>
      </c>
      <c r="L5" s="44"/>
      <c r="M5" s="39"/>
      <c r="N5" s="44">
        <v>12.032</v>
      </c>
      <c r="O5" s="44">
        <v>13.059</v>
      </c>
      <c r="P5" s="44">
        <v>10.988</v>
      </c>
      <c r="Q5" s="44">
        <v>11.515</v>
      </c>
      <c r="R5" s="44"/>
      <c r="V5" s="6" t="s">
        <v>33</v>
      </c>
      <c r="W5" s="6">
        <f>AVERAGE(D$3:D$150)</f>
        <v>10.53785294</v>
      </c>
      <c r="X5" s="6">
        <f>AVERAGE(J$3:J$100)</f>
        <v>9.852754098</v>
      </c>
      <c r="Y5" s="6">
        <f>AVERAGE(P3:P150)</f>
        <v>9.985043011</v>
      </c>
      <c r="AA5" s="47"/>
    </row>
    <row r="6" ht="14.25" customHeight="1">
      <c r="B6" s="44">
        <v>13.391</v>
      </c>
      <c r="C6" s="44">
        <v>14.073</v>
      </c>
      <c r="D6" s="44">
        <v>8.936</v>
      </c>
      <c r="E6" s="44">
        <v>5.043</v>
      </c>
      <c r="F6" s="44"/>
      <c r="G6" s="39"/>
      <c r="H6" s="44">
        <v>5.4</v>
      </c>
      <c r="I6" s="44">
        <v>14.157</v>
      </c>
      <c r="J6" s="44">
        <v>10.763</v>
      </c>
      <c r="K6" s="44">
        <v>14.537</v>
      </c>
      <c r="L6" s="44"/>
      <c r="M6" s="39"/>
      <c r="N6" s="44">
        <v>8.485</v>
      </c>
      <c r="O6" s="44">
        <v>17.37</v>
      </c>
      <c r="P6" s="44">
        <v>2.077</v>
      </c>
      <c r="Q6" s="44">
        <v>15.685</v>
      </c>
      <c r="R6" s="44"/>
      <c r="V6" s="6" t="s">
        <v>34</v>
      </c>
      <c r="W6" s="6">
        <f>AVERAGE(E$3:E$150)</f>
        <v>8.710651685</v>
      </c>
      <c r="X6" s="6">
        <f>AVERAGE(K$3:K$100)</f>
        <v>10.68409412</v>
      </c>
      <c r="Y6" s="6">
        <f>AVERAGE(Q3:Q150)</f>
        <v>9.87472449</v>
      </c>
    </row>
    <row r="7" ht="14.25" customHeight="1">
      <c r="B7" s="44">
        <v>12.05</v>
      </c>
      <c r="C7" s="44">
        <v>5.748</v>
      </c>
      <c r="D7" s="44">
        <v>14.042</v>
      </c>
      <c r="E7" s="44">
        <v>9.28</v>
      </c>
      <c r="F7" s="44"/>
      <c r="G7" s="39"/>
      <c r="H7" s="44">
        <v>14.624</v>
      </c>
      <c r="I7" s="44">
        <v>10.557</v>
      </c>
      <c r="J7" s="44">
        <v>11.218</v>
      </c>
      <c r="K7" s="44">
        <v>9.674</v>
      </c>
      <c r="L7" s="44"/>
      <c r="M7" s="39"/>
      <c r="N7" s="44">
        <v>12.453</v>
      </c>
      <c r="O7" s="44">
        <v>12.179</v>
      </c>
      <c r="P7" s="44">
        <v>6.11</v>
      </c>
      <c r="Q7" s="44">
        <v>11.453</v>
      </c>
      <c r="R7" s="44"/>
    </row>
    <row r="8" ht="14.25" customHeight="1">
      <c r="B8" s="44">
        <v>11.713</v>
      </c>
      <c r="C8" s="44">
        <v>15.237</v>
      </c>
      <c r="D8" s="44">
        <v>6.381</v>
      </c>
      <c r="E8" s="44">
        <v>3.369</v>
      </c>
      <c r="F8" s="44"/>
      <c r="G8" s="39"/>
      <c r="H8" s="44">
        <v>13.72</v>
      </c>
      <c r="I8" s="44">
        <v>11.322</v>
      </c>
      <c r="J8" s="44">
        <v>15.4</v>
      </c>
      <c r="K8" s="44">
        <v>14.284</v>
      </c>
      <c r="L8" s="44"/>
      <c r="M8" s="39"/>
      <c r="N8" s="44">
        <v>11.291</v>
      </c>
      <c r="O8" s="44">
        <v>12.0</v>
      </c>
      <c r="P8" s="44">
        <v>3.794</v>
      </c>
      <c r="Q8" s="44">
        <v>9.256</v>
      </c>
      <c r="R8" s="44"/>
      <c r="V8" s="48" t="s">
        <v>66</v>
      </c>
      <c r="W8" s="48">
        <f t="shared" ref="W8:Y8" si="1">AVERAGE(W3:W7)</f>
        <v>10.36478602</v>
      </c>
      <c r="X8" s="48">
        <f t="shared" si="1"/>
        <v>10.35634749</v>
      </c>
      <c r="Y8" s="48">
        <f t="shared" si="1"/>
        <v>9.66512953</v>
      </c>
    </row>
    <row r="9" ht="14.25" customHeight="1">
      <c r="B9" s="44">
        <v>13.989</v>
      </c>
      <c r="C9" s="44">
        <v>6.696</v>
      </c>
      <c r="D9" s="44">
        <v>6.016</v>
      </c>
      <c r="E9" s="44">
        <v>5.89</v>
      </c>
      <c r="F9" s="44"/>
      <c r="G9" s="39"/>
      <c r="H9" s="44">
        <v>14.649</v>
      </c>
      <c r="I9" s="44">
        <v>9.749</v>
      </c>
      <c r="J9" s="44">
        <v>9.418</v>
      </c>
      <c r="K9" s="44">
        <v>16.246</v>
      </c>
      <c r="L9" s="44"/>
      <c r="M9" s="39"/>
      <c r="N9" s="44">
        <v>7.828</v>
      </c>
      <c r="O9" s="44">
        <v>4.128</v>
      </c>
      <c r="P9" s="44">
        <v>2.424</v>
      </c>
      <c r="Q9" s="44">
        <v>15.23</v>
      </c>
      <c r="R9" s="44"/>
      <c r="V9" s="48" t="s">
        <v>67</v>
      </c>
      <c r="W9" s="48">
        <f t="shared" ref="W9:Y9" si="2">STDEV(W3:W7)/SQRT(4)</f>
        <v>0.6685831361</v>
      </c>
      <c r="X9" s="48">
        <f t="shared" si="2"/>
        <v>0.2076504239</v>
      </c>
      <c r="Y9" s="48">
        <f t="shared" si="2"/>
        <v>0.2203068229</v>
      </c>
      <c r="Z9" s="47"/>
    </row>
    <row r="10" ht="14.25" customHeight="1">
      <c r="B10" s="44">
        <v>11.007</v>
      </c>
      <c r="C10" s="44">
        <v>15.477</v>
      </c>
      <c r="D10" s="44">
        <v>2.432</v>
      </c>
      <c r="E10" s="44">
        <v>4.199</v>
      </c>
      <c r="F10" s="44"/>
      <c r="G10" s="39"/>
      <c r="H10" s="44">
        <v>6.217</v>
      </c>
      <c r="I10" s="44">
        <v>10.346</v>
      </c>
      <c r="J10" s="44">
        <v>14.301</v>
      </c>
      <c r="K10" s="44">
        <v>15.407</v>
      </c>
      <c r="L10" s="44"/>
      <c r="M10" s="39"/>
      <c r="N10" s="44">
        <v>15.76</v>
      </c>
      <c r="O10" s="44">
        <v>3.649</v>
      </c>
      <c r="P10" s="44">
        <v>12.988</v>
      </c>
      <c r="Q10" s="44">
        <v>16.194</v>
      </c>
      <c r="R10" s="44"/>
      <c r="Z10" s="47"/>
    </row>
    <row r="11" ht="14.25" customHeight="1">
      <c r="B11" s="44">
        <v>16.001</v>
      </c>
      <c r="C11" s="44">
        <v>8.598</v>
      </c>
      <c r="D11" s="44">
        <v>2.314</v>
      </c>
      <c r="E11" s="44">
        <v>7.812</v>
      </c>
      <c r="F11" s="44"/>
      <c r="G11" s="39"/>
      <c r="H11" s="44">
        <v>5.078</v>
      </c>
      <c r="I11" s="44">
        <v>10.621</v>
      </c>
      <c r="J11" s="44">
        <v>8.587</v>
      </c>
      <c r="K11" s="44">
        <v>5.225</v>
      </c>
      <c r="L11" s="44"/>
      <c r="M11" s="39"/>
      <c r="N11" s="44">
        <v>10.845</v>
      </c>
      <c r="O11" s="44">
        <v>2.393</v>
      </c>
      <c r="P11" s="44">
        <v>8.113</v>
      </c>
      <c r="Q11" s="44">
        <v>10.826</v>
      </c>
      <c r="R11" s="44"/>
      <c r="V11" s="6" t="s">
        <v>68</v>
      </c>
      <c r="W11" s="6">
        <f>MIN(B3:F325)</f>
        <v>1.788</v>
      </c>
      <c r="X11" s="6">
        <f>MIN(H3:L325)</f>
        <v>2.169</v>
      </c>
      <c r="Y11" s="6">
        <f>MIN(N3:R325)</f>
        <v>2.077</v>
      </c>
    </row>
    <row r="12" ht="14.25" customHeight="1">
      <c r="B12" s="44">
        <v>13.292</v>
      </c>
      <c r="C12" s="44">
        <v>7.867</v>
      </c>
      <c r="D12" s="44">
        <v>13.85</v>
      </c>
      <c r="E12" s="44">
        <v>15.543</v>
      </c>
      <c r="F12" s="44"/>
      <c r="G12" s="39"/>
      <c r="H12" s="44">
        <v>7.903</v>
      </c>
      <c r="I12" s="44">
        <v>13.601</v>
      </c>
      <c r="J12" s="44">
        <v>10.989</v>
      </c>
      <c r="K12" s="44">
        <v>13.091</v>
      </c>
      <c r="L12" s="44"/>
      <c r="M12" s="39"/>
      <c r="N12" s="44">
        <v>7.324</v>
      </c>
      <c r="O12" s="44">
        <v>10.514</v>
      </c>
      <c r="P12" s="44">
        <v>13.355</v>
      </c>
      <c r="Q12" s="44">
        <v>14.378</v>
      </c>
      <c r="R12" s="44"/>
      <c r="V12" s="6" t="s">
        <v>69</v>
      </c>
      <c r="W12" s="6">
        <f>MAX(B4:F326)</f>
        <v>20.071</v>
      </c>
      <c r="X12" s="6">
        <f>MAX(H3:L325)</f>
        <v>17.783</v>
      </c>
      <c r="Y12" s="6">
        <f>MAX(N3:R325)</f>
        <v>17.972</v>
      </c>
    </row>
    <row r="13" ht="14.25" customHeight="1">
      <c r="B13" s="44">
        <v>12.339</v>
      </c>
      <c r="C13" s="44">
        <v>7.473</v>
      </c>
      <c r="D13" s="44">
        <v>15.328</v>
      </c>
      <c r="E13" s="44">
        <v>9.862</v>
      </c>
      <c r="F13" s="44"/>
      <c r="G13" s="39"/>
      <c r="H13" s="44">
        <v>12.426</v>
      </c>
      <c r="I13" s="44">
        <v>12.55</v>
      </c>
      <c r="J13" s="44">
        <v>11.956</v>
      </c>
      <c r="K13" s="44">
        <v>9.602</v>
      </c>
      <c r="L13" s="44"/>
      <c r="M13" s="39"/>
      <c r="N13" s="44">
        <v>8.333</v>
      </c>
      <c r="O13" s="44">
        <v>5.777</v>
      </c>
      <c r="P13" s="44">
        <v>13.111</v>
      </c>
      <c r="Q13" s="44">
        <v>9.379</v>
      </c>
      <c r="R13" s="44"/>
      <c r="V13" s="54" t="s">
        <v>82</v>
      </c>
      <c r="W13" s="55">
        <f>COUNTIF(B3:E130, "&lt; 1")</f>
        <v>0</v>
      </c>
      <c r="X13" s="55">
        <f>COUNTIF(H3:K130, "&lt; 1")</f>
        <v>0</v>
      </c>
      <c r="Y13" s="55">
        <f>COUNTIF(N3:Q130, "&lt; 1")</f>
        <v>0</v>
      </c>
    </row>
    <row r="14" ht="14.25" customHeight="1">
      <c r="B14" s="44">
        <v>7.269</v>
      </c>
      <c r="C14" s="44">
        <v>11.774</v>
      </c>
      <c r="D14" s="44">
        <v>17.638</v>
      </c>
      <c r="E14" s="44">
        <v>7.686</v>
      </c>
      <c r="F14" s="44"/>
      <c r="G14" s="39"/>
      <c r="H14" s="44">
        <v>4.358</v>
      </c>
      <c r="I14" s="44">
        <v>13.185</v>
      </c>
      <c r="J14" s="44">
        <v>10.761</v>
      </c>
      <c r="K14" s="44">
        <v>11.596</v>
      </c>
      <c r="L14" s="44"/>
      <c r="M14" s="39"/>
      <c r="N14" s="44">
        <v>9.901</v>
      </c>
      <c r="O14" s="44">
        <v>12.37</v>
      </c>
      <c r="P14" s="44">
        <v>8.512</v>
      </c>
      <c r="Q14" s="44">
        <v>9.28</v>
      </c>
      <c r="R14" s="44"/>
      <c r="V14" s="54" t="s">
        <v>83</v>
      </c>
      <c r="W14" s="55">
        <f>COUNTIF(B3:E131, "&lt; 5")</f>
        <v>49</v>
      </c>
      <c r="X14" s="55">
        <f>COUNTIF(H3:K131, "&lt; 5")</f>
        <v>43</v>
      </c>
      <c r="Y14" s="55">
        <f>COUNTIF(N3:Q131, "&lt; 5")</f>
        <v>53</v>
      </c>
    </row>
    <row r="15" ht="14.25" customHeight="1">
      <c r="B15" s="44">
        <v>19.63</v>
      </c>
      <c r="C15" s="44">
        <v>17.317</v>
      </c>
      <c r="D15" s="44">
        <v>7.634</v>
      </c>
      <c r="E15" s="44">
        <v>10.332</v>
      </c>
      <c r="F15" s="44"/>
      <c r="G15" s="39"/>
      <c r="H15" s="44">
        <v>13.601</v>
      </c>
      <c r="I15" s="44">
        <v>16.286</v>
      </c>
      <c r="J15" s="44">
        <v>8.583</v>
      </c>
      <c r="K15" s="44">
        <v>10.249</v>
      </c>
      <c r="L15" s="44"/>
      <c r="M15" s="39"/>
      <c r="N15" s="44">
        <v>10.893</v>
      </c>
      <c r="O15" s="44">
        <v>5.21</v>
      </c>
      <c r="P15" s="44">
        <v>2.543</v>
      </c>
      <c r="Q15" s="44">
        <v>6.094</v>
      </c>
      <c r="R15" s="44"/>
      <c r="V15" s="54" t="s">
        <v>84</v>
      </c>
      <c r="W15" s="55">
        <f>COUNTIF(B3:E132, "&gt; 10")</f>
        <v>187</v>
      </c>
      <c r="X15" s="55">
        <f>COUNTIF(H3:K132, "&gt; 10")</f>
        <v>209</v>
      </c>
      <c r="Y15" s="55">
        <f>COUNTIF(N4:Q132, "&gt; 10")</f>
        <v>177</v>
      </c>
    </row>
    <row r="16" ht="14.25" customHeight="1">
      <c r="B16" s="44">
        <v>15.259</v>
      </c>
      <c r="C16" s="44">
        <v>11.93</v>
      </c>
      <c r="D16" s="44">
        <v>16.77</v>
      </c>
      <c r="E16" s="44">
        <v>2.139</v>
      </c>
      <c r="F16" s="44"/>
      <c r="G16" s="39"/>
      <c r="H16" s="44">
        <v>14.394</v>
      </c>
      <c r="I16" s="44">
        <v>13.545</v>
      </c>
      <c r="J16" s="44">
        <v>12.646</v>
      </c>
      <c r="K16" s="44">
        <v>10.619</v>
      </c>
      <c r="L16" s="44"/>
      <c r="M16" s="39"/>
      <c r="N16" s="44">
        <v>6.421</v>
      </c>
      <c r="O16" s="44">
        <v>5.424</v>
      </c>
      <c r="P16" s="44">
        <v>17.503</v>
      </c>
      <c r="Q16" s="44">
        <v>12.295</v>
      </c>
      <c r="R16" s="44"/>
      <c r="V16" s="54" t="s">
        <v>85</v>
      </c>
      <c r="W16" s="55">
        <f>COUNTIF(B3:E133, "&gt; 15")</f>
        <v>53</v>
      </c>
      <c r="X16" s="55">
        <f>COUNTIF(H3:K133, "&gt; 15")</f>
        <v>26</v>
      </c>
      <c r="Y16" s="55">
        <f>COUNTIF(N3:Q133, "&gt; 15")</f>
        <v>29</v>
      </c>
    </row>
    <row r="17" ht="14.25" customHeight="1">
      <c r="B17" s="44">
        <v>6.789</v>
      </c>
      <c r="C17" s="44">
        <v>11.889</v>
      </c>
      <c r="D17" s="44">
        <v>2.679</v>
      </c>
      <c r="E17" s="44">
        <v>15.707</v>
      </c>
      <c r="F17" s="44"/>
      <c r="G17" s="39"/>
      <c r="H17" s="44">
        <v>11.974</v>
      </c>
      <c r="I17" s="44">
        <v>13.697</v>
      </c>
      <c r="J17" s="44">
        <v>14.602</v>
      </c>
      <c r="K17" s="44">
        <v>8.742</v>
      </c>
      <c r="L17" s="44"/>
      <c r="M17" s="39"/>
      <c r="N17" s="44">
        <v>4.592</v>
      </c>
      <c r="O17" s="44">
        <v>2.812</v>
      </c>
      <c r="P17" s="44">
        <v>4.619</v>
      </c>
      <c r="Q17" s="44">
        <v>12.957</v>
      </c>
      <c r="R17" s="44"/>
      <c r="U17" s="50"/>
      <c r="V17" s="54" t="s">
        <v>85</v>
      </c>
      <c r="W17" s="55">
        <f>COUNTIF(B3:E134, "&gt; 20")</f>
        <v>1</v>
      </c>
      <c r="X17" s="55">
        <f>COUNTIF(H3:K134, "&gt; 20")</f>
        <v>0</v>
      </c>
      <c r="Y17" s="55">
        <f>COUNTIF(N3:Q134, "&gt; 20")</f>
        <v>0</v>
      </c>
      <c r="Z17" s="48"/>
    </row>
    <row r="18" ht="14.25" customHeight="1">
      <c r="B18" s="44">
        <v>11.255</v>
      </c>
      <c r="C18" s="44">
        <v>8.185</v>
      </c>
      <c r="D18" s="44">
        <v>6.882</v>
      </c>
      <c r="E18" s="44">
        <v>13.89</v>
      </c>
      <c r="F18" s="44"/>
      <c r="G18" s="39"/>
      <c r="H18" s="44">
        <v>11.786</v>
      </c>
      <c r="I18" s="44">
        <v>10.577</v>
      </c>
      <c r="J18" s="44">
        <v>14.974</v>
      </c>
      <c r="K18" s="44">
        <v>12.69</v>
      </c>
      <c r="L18" s="44"/>
      <c r="M18" s="39"/>
      <c r="N18" s="44">
        <v>9.009</v>
      </c>
      <c r="O18" s="44">
        <v>14.238</v>
      </c>
      <c r="P18" s="44">
        <v>6.306</v>
      </c>
      <c r="Q18" s="44">
        <v>6.515</v>
      </c>
      <c r="R18" s="44"/>
      <c r="W18" s="21" t="s">
        <v>30</v>
      </c>
      <c r="X18" s="21" t="s">
        <v>39</v>
      </c>
      <c r="Y18" s="21" t="s">
        <v>40</v>
      </c>
      <c r="Z18" s="48"/>
    </row>
    <row r="19" ht="14.25" customHeight="1">
      <c r="B19" s="44">
        <v>7.463</v>
      </c>
      <c r="C19" s="44">
        <v>12.267</v>
      </c>
      <c r="D19" s="44">
        <v>13.078</v>
      </c>
      <c r="E19" s="44">
        <v>7.714</v>
      </c>
      <c r="F19" s="44"/>
      <c r="G19" s="39"/>
      <c r="H19" s="44">
        <v>6.889</v>
      </c>
      <c r="I19" s="44">
        <v>12.357</v>
      </c>
      <c r="J19" s="44">
        <v>11.637</v>
      </c>
      <c r="K19" s="44">
        <v>4.561</v>
      </c>
      <c r="L19" s="44"/>
      <c r="M19" s="39"/>
      <c r="N19" s="44">
        <v>9.569</v>
      </c>
      <c r="O19" s="44">
        <v>11.664</v>
      </c>
      <c r="P19" s="44">
        <v>11.534</v>
      </c>
      <c r="Q19" s="44">
        <v>15.403</v>
      </c>
      <c r="R19" s="44"/>
      <c r="V19" s="6" t="s">
        <v>31</v>
      </c>
      <c r="W19" s="6">
        <f>COUNT(B3:B134)</f>
        <v>68</v>
      </c>
      <c r="X19" s="6">
        <f>COUNT(H3:H134)</f>
        <v>117</v>
      </c>
      <c r="Y19" s="6">
        <f>COUNT(N3:N42)</f>
        <v>40</v>
      </c>
    </row>
    <row r="20" ht="14.25" customHeight="1">
      <c r="B20" s="44">
        <v>13.504</v>
      </c>
      <c r="C20" s="44">
        <v>15.301</v>
      </c>
      <c r="D20" s="44">
        <v>7.651</v>
      </c>
      <c r="E20" s="44">
        <v>12.805</v>
      </c>
      <c r="F20" s="44"/>
      <c r="G20" s="39"/>
      <c r="H20" s="44">
        <v>12.413</v>
      </c>
      <c r="I20" s="44">
        <v>11.029</v>
      </c>
      <c r="J20" s="44">
        <v>11.757</v>
      </c>
      <c r="K20" s="44">
        <v>13.207</v>
      </c>
      <c r="L20" s="44"/>
      <c r="M20" s="39"/>
      <c r="N20" s="44">
        <v>9.749</v>
      </c>
      <c r="O20" s="44">
        <v>11.148</v>
      </c>
      <c r="P20" s="44">
        <v>9.946</v>
      </c>
      <c r="Q20" s="44">
        <v>4.391</v>
      </c>
      <c r="R20" s="44"/>
      <c r="V20" s="6" t="s">
        <v>32</v>
      </c>
      <c r="W20" s="6">
        <f>COUNT(C3:C134)</f>
        <v>81</v>
      </c>
      <c r="X20" s="6">
        <f>COUNT(I3:I134)</f>
        <v>115</v>
      </c>
      <c r="Y20" s="6">
        <f>COUNT(O3:O98)</f>
        <v>92</v>
      </c>
    </row>
    <row r="21" ht="14.25" customHeight="1">
      <c r="B21" s="44">
        <v>11.118</v>
      </c>
      <c r="C21" s="44">
        <v>7.475</v>
      </c>
      <c r="D21" s="44">
        <v>14.098</v>
      </c>
      <c r="E21" s="44">
        <v>7.505</v>
      </c>
      <c r="F21" s="44"/>
      <c r="G21" s="39"/>
      <c r="H21" s="44">
        <v>8.204</v>
      </c>
      <c r="I21" s="44">
        <v>16.378</v>
      </c>
      <c r="J21" s="44">
        <v>13.214</v>
      </c>
      <c r="K21" s="44">
        <v>10.229</v>
      </c>
      <c r="L21" s="44"/>
      <c r="M21" s="39"/>
      <c r="N21" s="44">
        <v>17.534</v>
      </c>
      <c r="O21" s="44">
        <v>10.819</v>
      </c>
      <c r="P21" s="44">
        <v>12.225</v>
      </c>
      <c r="Q21" s="44">
        <v>8.535</v>
      </c>
      <c r="R21" s="44"/>
      <c r="V21" s="6" t="s">
        <v>33</v>
      </c>
      <c r="W21" s="6">
        <f>COUNT(D3:D134)</f>
        <v>102</v>
      </c>
      <c r="X21" s="6">
        <f>COUNT(J3:J134)</f>
        <v>61</v>
      </c>
      <c r="Y21" s="6">
        <f>COUNT(P3:P241)</f>
        <v>93</v>
      </c>
    </row>
    <row r="22" ht="14.25" customHeight="1">
      <c r="B22" s="44">
        <v>10.216</v>
      </c>
      <c r="C22" s="44">
        <v>9.781</v>
      </c>
      <c r="D22" s="44">
        <v>15.439</v>
      </c>
      <c r="E22" s="44">
        <v>6.841</v>
      </c>
      <c r="F22" s="44"/>
      <c r="G22" s="39"/>
      <c r="H22" s="44">
        <v>16.225</v>
      </c>
      <c r="I22" s="44">
        <v>9.949</v>
      </c>
      <c r="J22" s="44">
        <v>12.959</v>
      </c>
      <c r="K22" s="44">
        <v>7.663</v>
      </c>
      <c r="L22" s="44"/>
      <c r="M22" s="39"/>
      <c r="N22" s="44">
        <v>12.123</v>
      </c>
      <c r="O22" s="44">
        <v>4.499</v>
      </c>
      <c r="P22" s="44">
        <v>11.515</v>
      </c>
      <c r="Q22" s="44">
        <v>13.884</v>
      </c>
      <c r="R22" s="44"/>
      <c r="V22" s="6" t="s">
        <v>34</v>
      </c>
      <c r="W22" s="6">
        <f>COUNT(E3:E134)</f>
        <v>89</v>
      </c>
      <c r="X22" s="6">
        <f>COUNT(K3:K134)</f>
        <v>85</v>
      </c>
      <c r="Y22" s="6">
        <f>COUNT(Q3:Q241)</f>
        <v>98</v>
      </c>
      <c r="Z22" s="47"/>
    </row>
    <row r="23" ht="14.25" customHeight="1">
      <c r="B23" s="44">
        <v>19.489</v>
      </c>
      <c r="C23" s="44">
        <v>8.054</v>
      </c>
      <c r="D23" s="44">
        <v>17.274</v>
      </c>
      <c r="E23" s="44">
        <v>7.607</v>
      </c>
      <c r="F23" s="44"/>
      <c r="G23" s="39"/>
      <c r="H23" s="44">
        <v>11.106</v>
      </c>
      <c r="I23" s="44">
        <v>12.343</v>
      </c>
      <c r="J23" s="44">
        <v>14.011</v>
      </c>
      <c r="K23" s="44">
        <v>6.63</v>
      </c>
      <c r="L23" s="44"/>
      <c r="M23" s="39"/>
      <c r="N23" s="44">
        <v>13.963</v>
      </c>
      <c r="O23" s="44">
        <v>8.367</v>
      </c>
      <c r="P23" s="44">
        <v>13.74</v>
      </c>
      <c r="Q23" s="44">
        <v>11.666</v>
      </c>
      <c r="R23" s="44"/>
      <c r="V23" s="1" t="s">
        <v>86</v>
      </c>
      <c r="W23" s="6">
        <f t="shared" ref="W23:Y23" si="3">SUM(W19:W22)</f>
        <v>340</v>
      </c>
      <c r="X23" s="6">
        <f t="shared" si="3"/>
        <v>378</v>
      </c>
      <c r="Y23" s="6">
        <f t="shared" si="3"/>
        <v>323</v>
      </c>
      <c r="Z23" s="47"/>
    </row>
    <row r="24" ht="14.25" customHeight="1">
      <c r="B24" s="44">
        <v>20.071</v>
      </c>
      <c r="C24" s="44">
        <v>7.145</v>
      </c>
      <c r="D24" s="44">
        <v>10.116</v>
      </c>
      <c r="E24" s="44">
        <v>9.979</v>
      </c>
      <c r="F24" s="44"/>
      <c r="G24" s="39"/>
      <c r="H24" s="44">
        <v>10.97</v>
      </c>
      <c r="I24" s="44">
        <v>13.483</v>
      </c>
      <c r="J24" s="44">
        <v>10.547</v>
      </c>
      <c r="K24" s="44">
        <v>14.555</v>
      </c>
      <c r="L24" s="44"/>
      <c r="M24" s="39"/>
      <c r="N24" s="44">
        <v>16.092</v>
      </c>
      <c r="O24" s="44">
        <v>3.935</v>
      </c>
      <c r="P24" s="44">
        <v>3.112</v>
      </c>
      <c r="Q24" s="44">
        <v>12.566</v>
      </c>
      <c r="R24" s="44"/>
      <c r="U24" s="6" t="s">
        <v>73</v>
      </c>
    </row>
    <row r="25" ht="14.25" customHeight="1">
      <c r="B25" s="44">
        <v>7.737</v>
      </c>
      <c r="C25" s="44">
        <v>10.469</v>
      </c>
      <c r="D25" s="44">
        <v>8.828</v>
      </c>
      <c r="E25" s="44">
        <v>3.348</v>
      </c>
      <c r="F25" s="44"/>
      <c r="G25" s="39"/>
      <c r="H25" s="44">
        <v>11.037</v>
      </c>
      <c r="I25" s="44">
        <v>12.126</v>
      </c>
      <c r="J25" s="44">
        <v>8.655</v>
      </c>
      <c r="K25" s="44">
        <v>17.745</v>
      </c>
      <c r="L25" s="44"/>
      <c r="M25" s="39"/>
      <c r="N25" s="44">
        <v>12.059</v>
      </c>
      <c r="O25" s="44">
        <v>9.316</v>
      </c>
      <c r="P25" s="44">
        <v>13.598</v>
      </c>
      <c r="Q25" s="44">
        <v>14.477</v>
      </c>
      <c r="R25" s="44"/>
    </row>
    <row r="26" ht="14.25" customHeight="1">
      <c r="B26" s="44">
        <v>15.103</v>
      </c>
      <c r="C26" s="44">
        <v>9.711</v>
      </c>
      <c r="D26" s="44">
        <v>15.075</v>
      </c>
      <c r="E26" s="44">
        <v>5.805</v>
      </c>
      <c r="F26" s="44"/>
      <c r="G26" s="39"/>
      <c r="H26" s="44">
        <v>13.535</v>
      </c>
      <c r="I26" s="44">
        <v>5.162</v>
      </c>
      <c r="J26" s="44">
        <v>11.503</v>
      </c>
      <c r="K26" s="44">
        <v>9.321</v>
      </c>
      <c r="L26" s="44"/>
      <c r="M26" s="39"/>
      <c r="N26" s="44">
        <v>12.188</v>
      </c>
      <c r="O26" s="44">
        <v>5.037</v>
      </c>
      <c r="P26" s="44">
        <v>9.441</v>
      </c>
      <c r="Q26" s="44">
        <v>15.665</v>
      </c>
      <c r="R26" s="44"/>
      <c r="W26" s="21" t="s">
        <v>30</v>
      </c>
      <c r="X26" s="21" t="s">
        <v>39</v>
      </c>
      <c r="Y26" s="21" t="s">
        <v>40</v>
      </c>
    </row>
    <row r="27" ht="14.25" customHeight="1">
      <c r="B27" s="44">
        <v>5.602</v>
      </c>
      <c r="C27" s="44">
        <v>11.991</v>
      </c>
      <c r="D27" s="44">
        <v>14.334</v>
      </c>
      <c r="E27" s="44">
        <v>13.156</v>
      </c>
      <c r="F27" s="44"/>
      <c r="G27" s="39"/>
      <c r="H27" s="44">
        <v>11.582</v>
      </c>
      <c r="I27" s="44">
        <v>4.692</v>
      </c>
      <c r="J27" s="44">
        <v>6.444</v>
      </c>
      <c r="K27" s="44">
        <v>14.187</v>
      </c>
      <c r="L27" s="44"/>
      <c r="M27" s="39"/>
      <c r="N27" s="44">
        <v>9.746</v>
      </c>
      <c r="O27" s="44">
        <v>14.915</v>
      </c>
      <c r="P27" s="44">
        <v>9.736</v>
      </c>
      <c r="Q27" s="44">
        <v>13.026</v>
      </c>
      <c r="R27" s="44"/>
      <c r="V27" s="6" t="s">
        <v>31</v>
      </c>
      <c r="W27" s="6">
        <f>STDEV(B$3:B$52)</f>
        <v>4.178051576</v>
      </c>
      <c r="X27" s="6">
        <f>STDEV(H$3:H$52)</f>
        <v>3.691220457</v>
      </c>
      <c r="Y27" s="6">
        <f>STDEV(N3:N292)</f>
        <v>3.63252635</v>
      </c>
    </row>
    <row r="28" ht="14.25" customHeight="1">
      <c r="B28" s="44">
        <v>4.239</v>
      </c>
      <c r="C28" s="44">
        <v>11.285</v>
      </c>
      <c r="D28" s="44">
        <v>1.951</v>
      </c>
      <c r="E28" s="44">
        <v>6.331</v>
      </c>
      <c r="F28" s="44"/>
      <c r="G28" s="39"/>
      <c r="H28" s="44">
        <v>6.081</v>
      </c>
      <c r="I28" s="44">
        <v>11.598</v>
      </c>
      <c r="J28" s="44">
        <v>11.696</v>
      </c>
      <c r="K28" s="44">
        <v>9.351</v>
      </c>
      <c r="L28" s="44"/>
      <c r="M28" s="39"/>
      <c r="N28" s="44">
        <v>7.133</v>
      </c>
      <c r="O28" s="44">
        <v>9.331</v>
      </c>
      <c r="P28" s="44">
        <v>11.716</v>
      </c>
      <c r="Q28" s="44">
        <v>10.385</v>
      </c>
      <c r="R28" s="44"/>
      <c r="V28" s="6" t="s">
        <v>32</v>
      </c>
      <c r="W28" s="6">
        <f>STDEV(C$3:C$52)</f>
        <v>3.972205506</v>
      </c>
      <c r="X28" s="6">
        <f>STDEV(I$3:I$52)</f>
        <v>3.326463758</v>
      </c>
      <c r="Y28" s="6">
        <f>STDEV(O3:O137)</f>
        <v>3.946373048</v>
      </c>
    </row>
    <row r="29" ht="14.25" customHeight="1">
      <c r="B29" s="44">
        <v>3.404</v>
      </c>
      <c r="C29" s="44">
        <v>15.001</v>
      </c>
      <c r="D29" s="44">
        <v>6.787</v>
      </c>
      <c r="E29" s="44">
        <v>7.32</v>
      </c>
      <c r="F29" s="44"/>
      <c r="G29" s="39"/>
      <c r="H29" s="44">
        <v>10.741</v>
      </c>
      <c r="I29" s="44">
        <v>10.687</v>
      </c>
      <c r="J29" s="44">
        <v>11.13</v>
      </c>
      <c r="K29" s="44">
        <v>4.739</v>
      </c>
      <c r="L29" s="44"/>
      <c r="M29" s="39"/>
      <c r="N29" s="44">
        <v>10.89</v>
      </c>
      <c r="O29" s="44">
        <v>13.787</v>
      </c>
      <c r="P29" s="44">
        <v>14.495</v>
      </c>
      <c r="Q29" s="44">
        <v>17.972</v>
      </c>
      <c r="R29" s="44"/>
      <c r="V29" s="6" t="s">
        <v>33</v>
      </c>
      <c r="W29" s="6">
        <f>STDEV(D$3:D$52)</f>
        <v>5.16748389</v>
      </c>
      <c r="X29" s="6">
        <f>STDEV(J$3:J$52)</f>
        <v>2.998046471</v>
      </c>
      <c r="Y29" s="6">
        <f>STDEV(P3:P121)</f>
        <v>3.806884721</v>
      </c>
    </row>
    <row r="30" ht="14.25" customHeight="1">
      <c r="B30" s="44">
        <v>6.849</v>
      </c>
      <c r="C30" s="44">
        <v>12.518</v>
      </c>
      <c r="D30" s="44">
        <v>17.488</v>
      </c>
      <c r="E30" s="44">
        <v>6.298</v>
      </c>
      <c r="F30" s="44"/>
      <c r="G30" s="39"/>
      <c r="H30" s="44">
        <v>7.001</v>
      </c>
      <c r="I30" s="44">
        <v>13.208</v>
      </c>
      <c r="J30" s="44">
        <v>9.402</v>
      </c>
      <c r="K30" s="44">
        <v>17.684</v>
      </c>
      <c r="M30" s="39"/>
      <c r="N30" s="44">
        <v>7.97</v>
      </c>
      <c r="O30" s="44">
        <v>16.333</v>
      </c>
      <c r="P30" s="44">
        <v>7.215</v>
      </c>
      <c r="Q30" s="44">
        <v>15.199</v>
      </c>
      <c r="R30" s="44"/>
      <c r="V30" s="6" t="s">
        <v>34</v>
      </c>
      <c r="W30" s="6">
        <f>STDEV(E$3:E$52)</f>
        <v>3.908098379</v>
      </c>
      <c r="X30" s="6">
        <f>STDEV(K$3:K$52)</f>
        <v>4.052484669</v>
      </c>
      <c r="Y30" s="6">
        <f>STDEV(Q3:Q121)</f>
        <v>3.663674826</v>
      </c>
    </row>
    <row r="31" ht="14.25" customHeight="1">
      <c r="B31" s="44">
        <v>6.265</v>
      </c>
      <c r="C31" s="44">
        <v>3.578</v>
      </c>
      <c r="D31" s="44">
        <v>4.501</v>
      </c>
      <c r="E31" s="44">
        <v>5.671</v>
      </c>
      <c r="F31" s="44"/>
      <c r="G31" s="39"/>
      <c r="H31" s="44">
        <v>16.327</v>
      </c>
      <c r="I31" s="44">
        <v>12.72</v>
      </c>
      <c r="J31" s="44">
        <v>7.854</v>
      </c>
      <c r="K31" s="44">
        <v>17.434</v>
      </c>
      <c r="M31" s="39"/>
      <c r="N31" s="44">
        <v>9.146</v>
      </c>
      <c r="O31" s="44">
        <v>13.149</v>
      </c>
      <c r="P31" s="44">
        <v>7.626</v>
      </c>
      <c r="Q31" s="44">
        <v>17.967</v>
      </c>
      <c r="R31" s="44"/>
    </row>
    <row r="32" ht="14.25" customHeight="1">
      <c r="B32" s="44">
        <v>5.851</v>
      </c>
      <c r="C32" s="44">
        <v>11.377</v>
      </c>
      <c r="D32" s="44">
        <v>10.838</v>
      </c>
      <c r="E32" s="44">
        <v>3.738</v>
      </c>
      <c r="F32" s="44"/>
      <c r="G32" s="39"/>
      <c r="H32" s="44">
        <v>7.111858</v>
      </c>
      <c r="I32" s="44">
        <v>13.154</v>
      </c>
      <c r="J32" s="44">
        <v>15.859</v>
      </c>
      <c r="K32" s="44">
        <v>5.634</v>
      </c>
      <c r="M32" s="39"/>
      <c r="N32" s="44">
        <v>12.477</v>
      </c>
      <c r="O32" s="44">
        <v>6.67</v>
      </c>
      <c r="P32" s="44">
        <v>14.528</v>
      </c>
      <c r="Q32" s="44">
        <v>14.31</v>
      </c>
      <c r="R32" s="44"/>
    </row>
    <row r="33" ht="14.25" customHeight="1">
      <c r="B33" s="44">
        <v>7.592</v>
      </c>
      <c r="C33" s="44">
        <v>4.44</v>
      </c>
      <c r="D33" s="44">
        <v>12.083</v>
      </c>
      <c r="E33" s="44">
        <v>3.064</v>
      </c>
      <c r="F33" s="44"/>
      <c r="G33" s="39"/>
      <c r="H33" s="44">
        <v>13.53186</v>
      </c>
      <c r="I33" s="44">
        <v>10.063</v>
      </c>
      <c r="J33" s="44">
        <v>5.847</v>
      </c>
      <c r="K33" s="44">
        <v>10.443</v>
      </c>
      <c r="M33" s="39"/>
      <c r="N33" s="44">
        <v>10.745</v>
      </c>
      <c r="O33" s="44">
        <v>8.782</v>
      </c>
      <c r="P33" s="44">
        <v>11.733</v>
      </c>
      <c r="Q33" s="44">
        <v>15.14</v>
      </c>
      <c r="R33" s="44"/>
    </row>
    <row r="34" ht="14.25" customHeight="1">
      <c r="B34" s="44">
        <v>4.507</v>
      </c>
      <c r="C34" s="44">
        <v>4.542</v>
      </c>
      <c r="D34" s="44">
        <v>16.612</v>
      </c>
      <c r="E34" s="44">
        <v>11.211</v>
      </c>
      <c r="F34" s="44"/>
      <c r="G34" s="39"/>
      <c r="H34" s="44">
        <v>7.125355</v>
      </c>
      <c r="I34" s="44">
        <v>10.525</v>
      </c>
      <c r="J34" s="44">
        <v>4.64</v>
      </c>
      <c r="K34" s="44">
        <v>9.042</v>
      </c>
      <c r="M34" s="39"/>
      <c r="N34" s="44">
        <v>4.42</v>
      </c>
      <c r="O34" s="44">
        <v>14.544</v>
      </c>
      <c r="P34" s="44">
        <v>2.14</v>
      </c>
      <c r="Q34" s="44">
        <v>14.493</v>
      </c>
      <c r="R34" s="44"/>
      <c r="U34" s="1" t="s">
        <v>74</v>
      </c>
    </row>
    <row r="35" ht="14.25" customHeight="1">
      <c r="B35" s="44">
        <v>9.43</v>
      </c>
      <c r="C35" s="44">
        <v>3.767</v>
      </c>
      <c r="D35" s="44">
        <v>18.422</v>
      </c>
      <c r="E35" s="44">
        <v>15.068</v>
      </c>
      <c r="F35" s="44"/>
      <c r="G35" s="39"/>
      <c r="H35" s="44">
        <v>7.088394</v>
      </c>
      <c r="I35" s="44">
        <v>10.671</v>
      </c>
      <c r="J35" s="44">
        <v>9.364</v>
      </c>
      <c r="K35" s="44">
        <v>13.18</v>
      </c>
      <c r="M35" s="39"/>
      <c r="N35" s="44">
        <v>3.788</v>
      </c>
      <c r="O35" s="44">
        <v>11.699</v>
      </c>
      <c r="P35" s="44">
        <v>6.584</v>
      </c>
      <c r="Q35" s="44">
        <v>14.061</v>
      </c>
      <c r="R35" s="44"/>
      <c r="W35" s="21" t="s">
        <v>30</v>
      </c>
      <c r="X35" s="21" t="s">
        <v>39</v>
      </c>
      <c r="Y35" s="21" t="s">
        <v>40</v>
      </c>
    </row>
    <row r="36" ht="14.25" customHeight="1">
      <c r="B36" s="44">
        <v>5.621</v>
      </c>
      <c r="C36" s="44">
        <v>2.866</v>
      </c>
      <c r="D36" s="44">
        <v>6.367</v>
      </c>
      <c r="E36" s="44">
        <v>10.476</v>
      </c>
      <c r="F36" s="44"/>
      <c r="G36" s="39"/>
      <c r="H36" s="44">
        <v>4.722165</v>
      </c>
      <c r="I36" s="44">
        <v>10.332</v>
      </c>
      <c r="J36" s="44">
        <v>8.794</v>
      </c>
      <c r="K36" s="44">
        <v>13.406</v>
      </c>
      <c r="M36" s="39"/>
      <c r="N36" s="44">
        <v>4.852</v>
      </c>
      <c r="O36" s="44">
        <v>4.661</v>
      </c>
      <c r="P36" s="44">
        <v>3.925</v>
      </c>
      <c r="Q36" s="44">
        <v>6.86</v>
      </c>
      <c r="R36" s="44"/>
      <c r="V36" s="6" t="s">
        <v>31</v>
      </c>
      <c r="W36" s="49">
        <f t="shared" ref="W36:Y36" si="4">(W27/W3)</f>
        <v>0.3489946948</v>
      </c>
      <c r="X36" s="49">
        <f t="shared" si="4"/>
        <v>0.362637729</v>
      </c>
      <c r="Y36" s="49">
        <f t="shared" si="4"/>
        <v>0.3712320842</v>
      </c>
    </row>
    <row r="37" ht="14.25" customHeight="1">
      <c r="B37" s="44">
        <v>8.379</v>
      </c>
      <c r="C37" s="44">
        <v>3.219</v>
      </c>
      <c r="D37" s="44">
        <v>11.772</v>
      </c>
      <c r="E37" s="44">
        <v>11.369</v>
      </c>
      <c r="F37" s="44"/>
      <c r="G37" s="39"/>
      <c r="H37" s="44">
        <v>13.56401</v>
      </c>
      <c r="I37" s="44">
        <v>9.511</v>
      </c>
      <c r="J37" s="44">
        <v>9.656</v>
      </c>
      <c r="K37" s="44">
        <v>9.231</v>
      </c>
      <c r="M37" s="39"/>
      <c r="N37" s="44">
        <v>5.437</v>
      </c>
      <c r="O37" s="44">
        <v>6.307</v>
      </c>
      <c r="P37" s="44">
        <v>3.23</v>
      </c>
      <c r="Q37" s="44">
        <v>9.773</v>
      </c>
      <c r="V37" s="6" t="s">
        <v>32</v>
      </c>
      <c r="W37" s="49">
        <f t="shared" ref="W37:Y37" si="5">(W28/W4)</f>
        <v>0.3879499829</v>
      </c>
      <c r="X37" s="49">
        <f t="shared" si="5"/>
        <v>0.3106019619</v>
      </c>
      <c r="Y37" s="49">
        <f t="shared" si="5"/>
        <v>0.4377225231</v>
      </c>
    </row>
    <row r="38" ht="14.25" customHeight="1">
      <c r="B38" s="44">
        <v>16.395</v>
      </c>
      <c r="C38" s="44">
        <v>2.874</v>
      </c>
      <c r="D38" s="44">
        <v>15.905</v>
      </c>
      <c r="E38" s="44">
        <v>4.934</v>
      </c>
      <c r="F38" s="44"/>
      <c r="G38" s="39"/>
      <c r="H38" s="44">
        <v>10.71351</v>
      </c>
      <c r="I38" s="44">
        <v>14.64</v>
      </c>
      <c r="J38" s="44">
        <v>7.114</v>
      </c>
      <c r="K38" s="44">
        <v>15.061</v>
      </c>
      <c r="M38" s="39"/>
      <c r="N38" s="44">
        <v>5.563</v>
      </c>
      <c r="O38" s="44">
        <v>3.589</v>
      </c>
      <c r="P38" s="44">
        <v>6.385</v>
      </c>
      <c r="Q38" s="44">
        <v>12.01</v>
      </c>
      <c r="V38" s="6" t="s">
        <v>33</v>
      </c>
      <c r="W38" s="49">
        <f t="shared" ref="W38:Y38" si="6">(W29/W5)</f>
        <v>0.4903735058</v>
      </c>
      <c r="X38" s="49">
        <f t="shared" si="6"/>
        <v>0.3042851208</v>
      </c>
      <c r="Y38" s="49">
        <f t="shared" si="6"/>
        <v>0.3812587204</v>
      </c>
    </row>
    <row r="39" ht="14.25" customHeight="1">
      <c r="B39" s="44">
        <v>13.057</v>
      </c>
      <c r="C39" s="44">
        <v>13.855</v>
      </c>
      <c r="D39" s="44">
        <v>13.213</v>
      </c>
      <c r="E39" s="44">
        <v>1.871</v>
      </c>
      <c r="F39" s="44"/>
      <c r="G39" s="39"/>
      <c r="H39" s="44">
        <v>10.05766</v>
      </c>
      <c r="I39" s="44">
        <v>4.855</v>
      </c>
      <c r="J39" s="44">
        <v>5.692</v>
      </c>
      <c r="K39" s="44">
        <v>4.77</v>
      </c>
      <c r="M39" s="39"/>
      <c r="N39" s="44">
        <v>7.895</v>
      </c>
      <c r="O39" s="44">
        <v>13.686</v>
      </c>
      <c r="P39" s="44">
        <v>4.74</v>
      </c>
      <c r="Q39" s="44">
        <v>13.291</v>
      </c>
      <c r="V39" s="6" t="s">
        <v>34</v>
      </c>
      <c r="W39" s="49">
        <f t="shared" ref="W39:Y39" si="7">(W30/W6)</f>
        <v>0.4486574048</v>
      </c>
      <c r="X39" s="49">
        <f t="shared" si="7"/>
        <v>0.3793007273</v>
      </c>
      <c r="Y39" s="49">
        <f t="shared" si="7"/>
        <v>0.3710153969</v>
      </c>
    </row>
    <row r="40" ht="14.25" customHeight="1">
      <c r="B40" s="44">
        <v>8.706</v>
      </c>
      <c r="C40" s="44">
        <v>7.668</v>
      </c>
      <c r="D40" s="44">
        <v>1.788</v>
      </c>
      <c r="E40" s="44">
        <v>12.98</v>
      </c>
      <c r="F40" s="44"/>
      <c r="G40" s="39"/>
      <c r="H40" s="44">
        <v>9.042502</v>
      </c>
      <c r="I40" s="44">
        <v>3.523</v>
      </c>
      <c r="J40" s="44">
        <v>12.697</v>
      </c>
      <c r="K40" s="44">
        <v>15.044</v>
      </c>
      <c r="M40" s="39"/>
      <c r="N40" s="44">
        <v>6.202</v>
      </c>
      <c r="O40" s="44">
        <v>10.475</v>
      </c>
      <c r="P40" s="44">
        <v>15.437</v>
      </c>
      <c r="Q40" s="44">
        <v>9.678</v>
      </c>
      <c r="W40" s="49"/>
      <c r="X40" s="49"/>
      <c r="Y40" s="49"/>
    </row>
    <row r="41" ht="14.25" customHeight="1">
      <c r="B41" s="44">
        <v>10.676</v>
      </c>
      <c r="C41" s="44">
        <v>11.12</v>
      </c>
      <c r="D41" s="44">
        <v>12.925</v>
      </c>
      <c r="E41" s="44">
        <v>9.155</v>
      </c>
      <c r="F41" s="44"/>
      <c r="G41" s="39"/>
      <c r="H41" s="44">
        <v>3.503282</v>
      </c>
      <c r="I41" s="44">
        <v>4.519</v>
      </c>
      <c r="J41" s="44">
        <v>12.176</v>
      </c>
      <c r="K41" s="44">
        <v>13.085</v>
      </c>
      <c r="M41" s="39"/>
      <c r="N41" s="44">
        <v>2.661</v>
      </c>
      <c r="O41" s="44">
        <v>13.415</v>
      </c>
      <c r="P41" s="44">
        <v>13.53</v>
      </c>
      <c r="Q41" s="44">
        <v>11.747</v>
      </c>
    </row>
    <row r="42" ht="14.25" customHeight="1">
      <c r="B42" s="44">
        <v>9.281</v>
      </c>
      <c r="C42" s="44">
        <v>13.876</v>
      </c>
      <c r="D42" s="44">
        <v>9.241</v>
      </c>
      <c r="E42" s="44">
        <v>10.682</v>
      </c>
      <c r="F42" s="44"/>
      <c r="G42" s="39"/>
      <c r="H42" s="44">
        <v>16.64004</v>
      </c>
      <c r="I42" s="44">
        <v>3.356</v>
      </c>
      <c r="J42" s="44">
        <v>11.28</v>
      </c>
      <c r="K42" s="44">
        <v>11.026</v>
      </c>
      <c r="M42" s="39"/>
      <c r="N42" s="44">
        <v>4.591</v>
      </c>
      <c r="O42" s="44">
        <v>12.98</v>
      </c>
      <c r="P42" s="44">
        <v>10.338</v>
      </c>
      <c r="Q42" s="44">
        <v>12.067</v>
      </c>
    </row>
    <row r="43" ht="14.25" customHeight="1">
      <c r="B43" s="44">
        <v>14.249</v>
      </c>
      <c r="C43" s="44">
        <v>6.801</v>
      </c>
      <c r="D43" s="44">
        <v>7.545</v>
      </c>
      <c r="E43" s="44">
        <v>3.144</v>
      </c>
      <c r="F43" s="44"/>
      <c r="G43" s="39"/>
      <c r="H43" s="44">
        <v>9.960471</v>
      </c>
      <c r="I43" s="44">
        <v>4.995</v>
      </c>
      <c r="J43" s="44">
        <v>7.919</v>
      </c>
      <c r="K43" s="44">
        <v>8.827</v>
      </c>
      <c r="M43" s="39"/>
      <c r="N43" s="44">
        <v>2.805</v>
      </c>
      <c r="O43" s="44">
        <v>7.541</v>
      </c>
      <c r="P43" s="44">
        <v>8.49</v>
      </c>
      <c r="Q43" s="44">
        <v>7.041</v>
      </c>
    </row>
    <row r="44" ht="14.25" customHeight="1">
      <c r="B44" s="44">
        <v>14.434</v>
      </c>
      <c r="C44" s="44">
        <v>15.586</v>
      </c>
      <c r="D44" s="44">
        <v>1.904</v>
      </c>
      <c r="E44" s="44">
        <v>12.991</v>
      </c>
      <c r="F44" s="44"/>
      <c r="G44" s="39"/>
      <c r="H44" s="44">
        <v>6.539998</v>
      </c>
      <c r="I44" s="44">
        <v>5.389</v>
      </c>
      <c r="J44" s="44">
        <v>8.708</v>
      </c>
      <c r="K44" s="44">
        <v>12.625</v>
      </c>
      <c r="M44" s="39"/>
      <c r="N44" s="44">
        <v>8.044</v>
      </c>
      <c r="O44" s="44">
        <v>5.259</v>
      </c>
      <c r="P44" s="44">
        <v>12.743</v>
      </c>
      <c r="Q44" s="44">
        <v>13.359</v>
      </c>
    </row>
    <row r="45" ht="14.25" customHeight="1">
      <c r="B45" s="44">
        <v>10.536</v>
      </c>
      <c r="C45" s="44">
        <v>4.118</v>
      </c>
      <c r="D45" s="44">
        <v>8.603</v>
      </c>
      <c r="E45" s="44">
        <v>2.67</v>
      </c>
      <c r="F45" s="44"/>
      <c r="G45" s="39"/>
      <c r="H45" s="44">
        <v>11.007</v>
      </c>
      <c r="I45" s="44">
        <v>12.063</v>
      </c>
      <c r="J45" s="44">
        <v>14.347</v>
      </c>
      <c r="K45" s="44">
        <v>11.554</v>
      </c>
      <c r="M45" s="39"/>
      <c r="N45" s="44">
        <v>11.099</v>
      </c>
      <c r="O45" s="44">
        <v>6.518</v>
      </c>
      <c r="P45" s="44">
        <v>2.846</v>
      </c>
      <c r="Q45" s="44">
        <v>7.621</v>
      </c>
    </row>
    <row r="46" ht="14.25" customHeight="1">
      <c r="B46" s="44">
        <v>14.423</v>
      </c>
      <c r="C46" s="44">
        <v>11.841</v>
      </c>
      <c r="D46" s="44">
        <v>10.936</v>
      </c>
      <c r="E46" s="44">
        <v>10.146</v>
      </c>
      <c r="F46" s="44"/>
      <c r="G46" s="39"/>
      <c r="H46" s="44">
        <v>4.353637</v>
      </c>
      <c r="I46" s="44">
        <v>12.862</v>
      </c>
      <c r="J46" s="44">
        <v>8.587</v>
      </c>
      <c r="K46" s="44">
        <v>4.417</v>
      </c>
      <c r="M46" s="39"/>
      <c r="N46" s="44">
        <v>13.864</v>
      </c>
      <c r="O46" s="44">
        <v>5.827</v>
      </c>
      <c r="P46" s="44">
        <v>9.552</v>
      </c>
      <c r="Q46" s="44">
        <v>8.858</v>
      </c>
    </row>
    <row r="47" ht="14.25" customHeight="1">
      <c r="B47" s="44">
        <v>15.884</v>
      </c>
      <c r="C47" s="44">
        <v>9.403</v>
      </c>
      <c r="D47" s="44">
        <v>8.591</v>
      </c>
      <c r="E47" s="44">
        <v>4.235</v>
      </c>
      <c r="F47" s="44"/>
      <c r="G47" s="39"/>
      <c r="H47" s="44">
        <v>12.76765</v>
      </c>
      <c r="I47" s="44">
        <v>10.423</v>
      </c>
      <c r="J47" s="44">
        <v>3.455</v>
      </c>
      <c r="K47" s="44">
        <v>3.959</v>
      </c>
      <c r="M47" s="39"/>
      <c r="N47" s="44">
        <v>12.643</v>
      </c>
      <c r="O47" s="44">
        <v>4.07</v>
      </c>
      <c r="P47" s="44">
        <v>13.805</v>
      </c>
      <c r="Q47" s="44">
        <v>4.645</v>
      </c>
    </row>
    <row r="48" ht="14.25" customHeight="1">
      <c r="B48" s="44">
        <v>6.758</v>
      </c>
      <c r="C48" s="44">
        <v>12.445</v>
      </c>
      <c r="D48" s="44">
        <v>2.125</v>
      </c>
      <c r="E48" s="44">
        <v>8.57</v>
      </c>
      <c r="F48" s="44"/>
      <c r="G48" s="39"/>
      <c r="H48" s="44">
        <v>11.5086</v>
      </c>
      <c r="I48" s="44">
        <v>10.882</v>
      </c>
      <c r="J48" s="44">
        <v>12.139</v>
      </c>
      <c r="K48" s="44">
        <v>4.678</v>
      </c>
      <c r="M48" s="39"/>
      <c r="N48" s="44">
        <v>10.241</v>
      </c>
      <c r="O48" s="44">
        <v>12.64</v>
      </c>
      <c r="P48" s="44">
        <v>12.905</v>
      </c>
      <c r="Q48" s="44">
        <v>9.091</v>
      </c>
    </row>
    <row r="49" ht="14.25" customHeight="1">
      <c r="B49" s="44">
        <v>14.998</v>
      </c>
      <c r="C49" s="44">
        <v>16.521</v>
      </c>
      <c r="D49" s="44">
        <v>1.881</v>
      </c>
      <c r="E49" s="44">
        <v>2.147</v>
      </c>
      <c r="F49" s="44"/>
      <c r="G49" s="39"/>
      <c r="H49" s="44">
        <v>10.6556</v>
      </c>
      <c r="I49" s="44">
        <v>5.311</v>
      </c>
      <c r="J49" s="44">
        <v>8.541</v>
      </c>
      <c r="K49" s="44">
        <v>11.432</v>
      </c>
      <c r="M49" s="39"/>
      <c r="N49" s="44">
        <v>10.47</v>
      </c>
      <c r="O49" s="44">
        <v>4.63</v>
      </c>
      <c r="P49" s="44">
        <v>2.404</v>
      </c>
      <c r="Q49" s="44">
        <v>6.987</v>
      </c>
    </row>
    <row r="50" ht="14.25" customHeight="1">
      <c r="B50" s="44">
        <v>12.89</v>
      </c>
      <c r="C50" s="44">
        <v>10.546</v>
      </c>
      <c r="D50" s="44">
        <v>6.659</v>
      </c>
      <c r="E50" s="44">
        <v>10.7</v>
      </c>
      <c r="F50" s="44"/>
      <c r="G50" s="39"/>
      <c r="H50" s="44">
        <v>9.75374</v>
      </c>
      <c r="I50" s="44">
        <v>14.795</v>
      </c>
      <c r="J50" s="44">
        <v>5.354</v>
      </c>
      <c r="K50" s="44">
        <v>6.354</v>
      </c>
      <c r="M50" s="39"/>
      <c r="N50" s="44">
        <v>13.372</v>
      </c>
      <c r="O50" s="44">
        <v>7.249</v>
      </c>
      <c r="P50" s="44">
        <v>11.67</v>
      </c>
      <c r="Q50" s="44">
        <v>7.939</v>
      </c>
    </row>
    <row r="51" ht="14.25" customHeight="1">
      <c r="B51" s="44">
        <v>16.673</v>
      </c>
      <c r="C51" s="44">
        <v>12.282</v>
      </c>
      <c r="D51" s="44">
        <v>10.777</v>
      </c>
      <c r="E51" s="44">
        <v>8.228</v>
      </c>
      <c r="F51" s="44"/>
      <c r="G51" s="39"/>
      <c r="H51" s="44">
        <v>16.03913</v>
      </c>
      <c r="I51" s="44">
        <v>10.591</v>
      </c>
      <c r="J51" s="44">
        <v>13.32</v>
      </c>
      <c r="K51" s="44">
        <v>6.965</v>
      </c>
      <c r="M51" s="39"/>
      <c r="N51" s="44">
        <v>11.919</v>
      </c>
      <c r="O51" s="44">
        <v>11.499</v>
      </c>
      <c r="P51" s="44">
        <v>13.814</v>
      </c>
      <c r="Q51" s="44">
        <v>8.655</v>
      </c>
    </row>
    <row r="52" ht="14.25" customHeight="1">
      <c r="B52" s="44">
        <v>13.464</v>
      </c>
      <c r="C52" s="44">
        <v>9.585</v>
      </c>
      <c r="D52" s="44">
        <v>9.303</v>
      </c>
      <c r="E52" s="44">
        <v>13.505</v>
      </c>
      <c r="F52" s="44"/>
      <c r="G52" s="39"/>
      <c r="H52" s="44">
        <v>10.75792</v>
      </c>
      <c r="I52" s="44">
        <v>11.803</v>
      </c>
      <c r="J52" s="44">
        <v>6.757</v>
      </c>
      <c r="K52" s="44">
        <v>10.258</v>
      </c>
      <c r="M52" s="39"/>
      <c r="N52" s="44">
        <v>8.154</v>
      </c>
      <c r="O52" s="44">
        <v>3.313</v>
      </c>
      <c r="P52" s="44">
        <v>11.812</v>
      </c>
      <c r="Q52" s="44">
        <v>14.22</v>
      </c>
    </row>
    <row r="53" ht="14.25" customHeight="1">
      <c r="B53" s="44">
        <v>14.769</v>
      </c>
      <c r="C53" s="44">
        <v>3.976</v>
      </c>
      <c r="D53" s="44">
        <v>10.099</v>
      </c>
      <c r="E53" s="44">
        <v>3.098</v>
      </c>
      <c r="F53" s="44"/>
      <c r="G53" s="39"/>
      <c r="H53" s="44">
        <v>11.18027</v>
      </c>
      <c r="I53" s="44">
        <v>11.277</v>
      </c>
      <c r="J53" s="44">
        <v>4.369</v>
      </c>
      <c r="K53" s="44">
        <v>4.256</v>
      </c>
      <c r="M53" s="39"/>
      <c r="N53" s="44">
        <v>10.933</v>
      </c>
      <c r="O53" s="44">
        <v>4.728</v>
      </c>
      <c r="P53" s="44">
        <v>16.502</v>
      </c>
      <c r="Q53" s="44">
        <v>12.332</v>
      </c>
    </row>
    <row r="54" ht="14.25" customHeight="1">
      <c r="B54" s="44">
        <v>12.626</v>
      </c>
      <c r="C54" s="44">
        <v>7.776</v>
      </c>
      <c r="D54" s="44">
        <v>7.076</v>
      </c>
      <c r="E54" s="44">
        <v>10.28</v>
      </c>
      <c r="F54" s="44"/>
      <c r="G54" s="39"/>
      <c r="H54" s="44">
        <v>14.86636</v>
      </c>
      <c r="I54" s="44">
        <v>11.208</v>
      </c>
      <c r="J54" s="44">
        <v>4.385</v>
      </c>
      <c r="K54" s="44">
        <v>13.251</v>
      </c>
      <c r="M54" s="39"/>
      <c r="N54" s="44">
        <v>17.833</v>
      </c>
      <c r="O54" s="44">
        <v>12.484</v>
      </c>
      <c r="P54" s="44">
        <v>11.013</v>
      </c>
      <c r="Q54" s="44">
        <v>4.774</v>
      </c>
    </row>
    <row r="55" ht="14.25" customHeight="1">
      <c r="B55" s="44">
        <v>13.636</v>
      </c>
      <c r="C55" s="44">
        <v>1.899</v>
      </c>
      <c r="D55" s="44">
        <v>7.675</v>
      </c>
      <c r="E55" s="44">
        <v>5.646</v>
      </c>
      <c r="F55" s="44"/>
      <c r="G55" s="39"/>
      <c r="H55" s="44">
        <v>7.76241</v>
      </c>
      <c r="I55" s="44">
        <v>14.275</v>
      </c>
      <c r="J55" s="44">
        <v>6.494</v>
      </c>
      <c r="K55" s="44">
        <v>4.67</v>
      </c>
      <c r="M55" s="39"/>
      <c r="N55" s="44">
        <v>12.21</v>
      </c>
      <c r="O55" s="44">
        <v>11.968</v>
      </c>
      <c r="P55" s="44">
        <v>11.928</v>
      </c>
      <c r="Q55" s="44">
        <v>3.613</v>
      </c>
    </row>
    <row r="56" ht="14.25" customHeight="1">
      <c r="B56" s="44">
        <v>16.527</v>
      </c>
      <c r="C56" s="44">
        <v>2.513</v>
      </c>
      <c r="D56" s="44">
        <v>18.283</v>
      </c>
      <c r="E56" s="44">
        <v>12.401</v>
      </c>
      <c r="F56" s="44"/>
      <c r="G56" s="39"/>
      <c r="H56" s="44">
        <v>11.39697</v>
      </c>
      <c r="I56" s="44">
        <v>14.741</v>
      </c>
      <c r="J56" s="44">
        <v>6.595</v>
      </c>
      <c r="K56" s="44">
        <v>5.601</v>
      </c>
      <c r="M56" s="39"/>
      <c r="N56" s="44">
        <v>11.513</v>
      </c>
      <c r="O56" s="44">
        <v>7.004</v>
      </c>
      <c r="P56" s="44">
        <v>12.142</v>
      </c>
      <c r="Q56" s="44">
        <v>7.834</v>
      </c>
    </row>
    <row r="57" ht="14.25" customHeight="1">
      <c r="B57" s="44">
        <v>12.869</v>
      </c>
      <c r="C57" s="44">
        <v>4.503</v>
      </c>
      <c r="D57" s="44">
        <v>13.693</v>
      </c>
      <c r="E57" s="44">
        <v>1.893</v>
      </c>
      <c r="F57" s="44"/>
      <c r="G57" s="39"/>
      <c r="H57" s="44">
        <v>11.53778</v>
      </c>
      <c r="I57" s="44">
        <v>11.144</v>
      </c>
      <c r="J57" s="44">
        <v>6.73</v>
      </c>
      <c r="K57" s="44">
        <v>14.886</v>
      </c>
      <c r="M57" s="39"/>
      <c r="N57" s="44">
        <v>9.856</v>
      </c>
      <c r="O57" s="44">
        <v>15.56</v>
      </c>
      <c r="P57" s="44">
        <v>11.85</v>
      </c>
      <c r="Q57" s="44">
        <v>6.12</v>
      </c>
    </row>
    <row r="58" ht="14.25" customHeight="1">
      <c r="B58" s="44">
        <v>17.316</v>
      </c>
      <c r="C58" s="44">
        <v>2.954</v>
      </c>
      <c r="D58" s="44">
        <v>17.043</v>
      </c>
      <c r="E58" s="44">
        <v>13.795</v>
      </c>
      <c r="F58" s="44"/>
      <c r="G58" s="39"/>
      <c r="H58" s="44">
        <v>6.62758</v>
      </c>
      <c r="I58" s="44">
        <v>14.657</v>
      </c>
      <c r="J58" s="44">
        <v>5.356</v>
      </c>
      <c r="K58" s="44">
        <v>12.693</v>
      </c>
      <c r="M58" s="39"/>
      <c r="N58" s="44">
        <v>12.957</v>
      </c>
      <c r="O58" s="44">
        <v>10.145</v>
      </c>
      <c r="P58" s="44">
        <v>12.498</v>
      </c>
      <c r="Q58" s="44">
        <v>8.74</v>
      </c>
    </row>
    <row r="59" ht="14.25" customHeight="1">
      <c r="B59" s="44">
        <v>17.046</v>
      </c>
      <c r="C59" s="44">
        <v>4.163</v>
      </c>
      <c r="D59" s="44">
        <v>10.47</v>
      </c>
      <c r="E59" s="44">
        <v>10.91</v>
      </c>
      <c r="F59" s="44"/>
      <c r="G59" s="39"/>
      <c r="H59" s="44">
        <v>13.93839</v>
      </c>
      <c r="I59" s="44">
        <v>12.627</v>
      </c>
      <c r="J59" s="44">
        <v>4.945</v>
      </c>
      <c r="K59" s="44">
        <v>12.513</v>
      </c>
      <c r="M59" s="39"/>
      <c r="N59" s="44">
        <v>16.901</v>
      </c>
      <c r="O59" s="44">
        <v>7.344</v>
      </c>
      <c r="P59" s="44">
        <v>10.077</v>
      </c>
      <c r="Q59" s="44">
        <v>9.286</v>
      </c>
    </row>
    <row r="60" ht="14.25" customHeight="1">
      <c r="B60" s="44">
        <v>14.86</v>
      </c>
      <c r="C60" s="44">
        <v>4.094</v>
      </c>
      <c r="D60" s="44">
        <v>9.812</v>
      </c>
      <c r="E60" s="44">
        <v>5.417</v>
      </c>
      <c r="F60" s="44"/>
      <c r="G60" s="39"/>
      <c r="H60" s="44">
        <v>11.83062</v>
      </c>
      <c r="I60" s="44">
        <v>10.469</v>
      </c>
      <c r="J60" s="44">
        <v>7.943</v>
      </c>
      <c r="K60" s="44">
        <v>16.902</v>
      </c>
      <c r="M60" s="39"/>
      <c r="N60" s="44">
        <v>9.758</v>
      </c>
      <c r="O60" s="44">
        <v>6.075</v>
      </c>
      <c r="P60" s="44">
        <v>8.849</v>
      </c>
      <c r="Q60" s="44">
        <v>13.158</v>
      </c>
    </row>
    <row r="61" ht="14.25" customHeight="1">
      <c r="B61" s="44">
        <v>12.984</v>
      </c>
      <c r="C61" s="44">
        <v>4.558</v>
      </c>
      <c r="D61" s="44">
        <v>11.466</v>
      </c>
      <c r="E61" s="44">
        <v>13.736</v>
      </c>
      <c r="F61" s="44"/>
      <c r="G61" s="39"/>
      <c r="H61" s="44">
        <v>10.64874</v>
      </c>
      <c r="I61" s="44">
        <v>9.864</v>
      </c>
      <c r="J61" s="44">
        <v>7.109</v>
      </c>
      <c r="K61" s="44">
        <v>8.854</v>
      </c>
      <c r="M61" s="39"/>
      <c r="N61" s="44">
        <v>12.458</v>
      </c>
      <c r="O61" s="44">
        <v>4.115</v>
      </c>
      <c r="P61" s="44">
        <v>9.956</v>
      </c>
      <c r="Q61" s="44">
        <v>6.632</v>
      </c>
    </row>
    <row r="62" ht="14.25" customHeight="1">
      <c r="B62" s="44">
        <v>11.673</v>
      </c>
      <c r="C62" s="44">
        <v>11.298</v>
      </c>
      <c r="D62" s="44">
        <v>6.601</v>
      </c>
      <c r="E62" s="44">
        <v>3.625</v>
      </c>
      <c r="F62" s="44"/>
      <c r="G62" s="39"/>
      <c r="H62" s="44">
        <v>4.373212</v>
      </c>
      <c r="I62" s="44">
        <v>13.529</v>
      </c>
      <c r="J62" s="44">
        <v>12.136</v>
      </c>
      <c r="K62" s="44">
        <v>9.851</v>
      </c>
      <c r="M62" s="39"/>
      <c r="N62" s="44">
        <v>7.403</v>
      </c>
      <c r="O62" s="44">
        <v>7.453</v>
      </c>
      <c r="P62" s="44">
        <v>4.762</v>
      </c>
      <c r="Q62" s="44">
        <v>11.36</v>
      </c>
    </row>
    <row r="63" ht="14.25" customHeight="1">
      <c r="B63" s="44">
        <v>11.085</v>
      </c>
      <c r="C63" s="44">
        <v>14.973</v>
      </c>
      <c r="D63" s="44">
        <v>17.335</v>
      </c>
      <c r="E63" s="44">
        <v>14.647</v>
      </c>
      <c r="F63" s="44"/>
      <c r="G63" s="39"/>
      <c r="H63" s="44">
        <v>12.97242</v>
      </c>
      <c r="I63" s="44">
        <v>13.29</v>
      </c>
      <c r="J63" s="44">
        <v>9.838</v>
      </c>
      <c r="K63" s="44">
        <v>13.722</v>
      </c>
      <c r="M63" s="39"/>
      <c r="N63" s="44">
        <v>5.595</v>
      </c>
      <c r="O63" s="44">
        <v>9.939</v>
      </c>
      <c r="P63" s="44">
        <v>9.535</v>
      </c>
      <c r="Q63" s="44">
        <v>12.561</v>
      </c>
    </row>
    <row r="64" ht="14.25" customHeight="1">
      <c r="B64" s="44">
        <v>13.978</v>
      </c>
      <c r="C64" s="44">
        <v>8.964</v>
      </c>
      <c r="D64" s="44">
        <v>12.222</v>
      </c>
      <c r="E64" s="44">
        <v>13.054</v>
      </c>
      <c r="F64" s="44"/>
      <c r="G64" s="39"/>
      <c r="H64" s="44">
        <v>5.189777</v>
      </c>
      <c r="I64" s="44">
        <v>14.618</v>
      </c>
      <c r="J64" s="45"/>
      <c r="K64" s="44">
        <v>13.515</v>
      </c>
      <c r="M64" s="39"/>
      <c r="N64" s="44">
        <v>17.108</v>
      </c>
      <c r="O64" s="44">
        <v>9.939</v>
      </c>
      <c r="P64" s="44">
        <v>9.854</v>
      </c>
      <c r="Q64" s="44">
        <v>12.535</v>
      </c>
    </row>
    <row r="65" ht="14.25" customHeight="1">
      <c r="B65" s="44">
        <v>11.492</v>
      </c>
      <c r="C65" s="44">
        <v>14.88</v>
      </c>
      <c r="D65" s="44">
        <v>15.511</v>
      </c>
      <c r="E65" s="44">
        <v>13.032</v>
      </c>
      <c r="F65" s="44"/>
      <c r="G65" s="39"/>
      <c r="H65" s="44">
        <v>14.78273</v>
      </c>
      <c r="I65" s="44">
        <v>12.446</v>
      </c>
      <c r="J65" s="45"/>
      <c r="K65" s="44">
        <v>15.186</v>
      </c>
      <c r="M65" s="39"/>
      <c r="N65" s="44">
        <v>13.038</v>
      </c>
      <c r="O65" s="44">
        <v>9.831</v>
      </c>
      <c r="P65" s="44">
        <v>6.199</v>
      </c>
      <c r="Q65" s="44">
        <v>5.935</v>
      </c>
    </row>
    <row r="66" ht="14.25" customHeight="1">
      <c r="B66" s="44">
        <v>12.819</v>
      </c>
      <c r="C66" s="44">
        <v>15.231</v>
      </c>
      <c r="D66" s="44">
        <v>9.577</v>
      </c>
      <c r="E66" s="44">
        <v>11.529</v>
      </c>
      <c r="F66" s="44"/>
      <c r="G66" s="39"/>
      <c r="H66" s="44">
        <v>14.29349</v>
      </c>
      <c r="I66" s="44">
        <v>12.679</v>
      </c>
      <c r="J66" s="45"/>
      <c r="K66" s="44">
        <v>6.286</v>
      </c>
      <c r="M66" s="39"/>
      <c r="N66" s="44">
        <v>11.417</v>
      </c>
      <c r="O66" s="44">
        <v>15.713</v>
      </c>
      <c r="P66" s="44">
        <v>11.566</v>
      </c>
      <c r="Q66" s="44">
        <v>14.538</v>
      </c>
    </row>
    <row r="67" ht="14.25" customHeight="1">
      <c r="B67" s="44">
        <v>17.088</v>
      </c>
      <c r="C67" s="44">
        <v>18.782</v>
      </c>
      <c r="D67" s="44">
        <v>14.566</v>
      </c>
      <c r="E67" s="44">
        <v>3.356</v>
      </c>
      <c r="F67" s="44"/>
      <c r="G67" s="39"/>
      <c r="H67" s="44">
        <v>7.695744</v>
      </c>
      <c r="I67" s="44">
        <v>5.144</v>
      </c>
      <c r="J67" s="45"/>
      <c r="K67" s="44">
        <v>13.776</v>
      </c>
      <c r="M67" s="39"/>
      <c r="N67" s="44">
        <v>10.092</v>
      </c>
      <c r="O67" s="44">
        <v>5.554</v>
      </c>
      <c r="P67" s="44">
        <v>8.434</v>
      </c>
      <c r="Q67" s="44">
        <v>8.51</v>
      </c>
    </row>
    <row r="68" ht="14.25" customHeight="1">
      <c r="B68" s="44">
        <v>13.942</v>
      </c>
      <c r="C68" s="44">
        <v>14.644</v>
      </c>
      <c r="D68" s="44">
        <v>11.629</v>
      </c>
      <c r="E68" s="44">
        <v>12.572</v>
      </c>
      <c r="F68" s="44"/>
      <c r="G68" s="39"/>
      <c r="H68" s="44">
        <v>4.820661</v>
      </c>
      <c r="I68" s="51"/>
      <c r="J68" s="45"/>
      <c r="K68" s="44">
        <v>12.202</v>
      </c>
      <c r="M68" s="39"/>
      <c r="N68" s="44">
        <v>15.833</v>
      </c>
      <c r="O68" s="44">
        <v>2.894</v>
      </c>
      <c r="P68" s="44">
        <v>11.701</v>
      </c>
      <c r="Q68" s="44">
        <v>8.77</v>
      </c>
    </row>
    <row r="69" ht="14.25" customHeight="1">
      <c r="B69" s="44">
        <v>9.767</v>
      </c>
      <c r="C69" s="44">
        <v>11.208</v>
      </c>
      <c r="D69" s="44">
        <v>10.627</v>
      </c>
      <c r="E69" s="44">
        <v>8.399</v>
      </c>
      <c r="F69" s="44"/>
      <c r="G69" s="39"/>
      <c r="H69" s="44">
        <v>15.64394</v>
      </c>
      <c r="I69" s="44">
        <v>14.549</v>
      </c>
      <c r="J69" s="45"/>
      <c r="K69" s="44">
        <v>9.532</v>
      </c>
      <c r="M69" s="39"/>
      <c r="N69" s="44">
        <v>9.82</v>
      </c>
      <c r="O69" s="44">
        <v>16.579</v>
      </c>
      <c r="P69" s="44">
        <v>9.029</v>
      </c>
      <c r="Q69" s="44">
        <v>9.874</v>
      </c>
    </row>
    <row r="70" ht="14.25" customHeight="1">
      <c r="B70" s="44">
        <v>13.51</v>
      </c>
      <c r="C70" s="44">
        <v>13.969</v>
      </c>
      <c r="D70" s="44">
        <v>14.211</v>
      </c>
      <c r="E70" s="44">
        <v>5.205</v>
      </c>
      <c r="F70" s="44"/>
      <c r="G70" s="39"/>
      <c r="H70" s="44">
        <v>10.48132</v>
      </c>
      <c r="I70" s="44">
        <v>6.163</v>
      </c>
      <c r="J70" s="45"/>
      <c r="K70" s="44">
        <v>14.439</v>
      </c>
      <c r="M70" s="39"/>
      <c r="N70" s="44">
        <v>13.503</v>
      </c>
      <c r="O70" s="44">
        <v>12.055</v>
      </c>
      <c r="P70" s="44">
        <v>6.42</v>
      </c>
      <c r="Q70" s="44">
        <v>5.182</v>
      </c>
    </row>
    <row r="71" ht="14.25" customHeight="1">
      <c r="B71" s="51"/>
      <c r="C71" s="44">
        <v>15.663</v>
      </c>
      <c r="D71" s="44">
        <v>10.051</v>
      </c>
      <c r="E71" s="44">
        <v>10.244</v>
      </c>
      <c r="F71" s="44"/>
      <c r="G71" s="39"/>
      <c r="H71" s="44">
        <v>10.59563</v>
      </c>
      <c r="I71" s="44">
        <v>8.773</v>
      </c>
      <c r="J71" s="45"/>
      <c r="K71" s="44">
        <v>8.329</v>
      </c>
      <c r="M71" s="39"/>
      <c r="N71" s="44">
        <v>7.47</v>
      </c>
      <c r="O71" s="44">
        <v>4.707</v>
      </c>
      <c r="P71" s="44">
        <v>9.046</v>
      </c>
      <c r="Q71" s="44">
        <v>8.051</v>
      </c>
    </row>
    <row r="72" ht="14.25" customHeight="1">
      <c r="B72" s="51"/>
      <c r="C72" s="44">
        <v>11.767</v>
      </c>
      <c r="D72" s="44">
        <v>15.387</v>
      </c>
      <c r="E72" s="44">
        <v>9.441</v>
      </c>
      <c r="F72" s="44"/>
      <c r="G72" s="39"/>
      <c r="H72" s="44">
        <v>11.18576</v>
      </c>
      <c r="I72" s="44">
        <v>13.032</v>
      </c>
      <c r="J72" s="45"/>
      <c r="K72" s="44">
        <v>8.548</v>
      </c>
      <c r="M72" s="39"/>
      <c r="N72" s="44">
        <v>14.523</v>
      </c>
      <c r="O72" s="44">
        <v>9.289</v>
      </c>
      <c r="P72" s="44">
        <v>12.888</v>
      </c>
      <c r="Q72" s="44">
        <v>5.088</v>
      </c>
    </row>
    <row r="73" ht="14.25" customHeight="1">
      <c r="B73" s="51"/>
      <c r="C73" s="44">
        <v>13.627</v>
      </c>
      <c r="D73" s="44">
        <v>10.405</v>
      </c>
      <c r="E73" s="44">
        <v>13.497</v>
      </c>
      <c r="F73" s="44"/>
      <c r="G73" s="39"/>
      <c r="H73" s="44">
        <v>14.12725</v>
      </c>
      <c r="I73" s="44">
        <v>12.958</v>
      </c>
      <c r="J73" s="45"/>
      <c r="K73" s="44">
        <v>6.415</v>
      </c>
      <c r="M73" s="39"/>
      <c r="N73" s="44">
        <v>12.451</v>
      </c>
      <c r="O73" s="44">
        <v>6.959</v>
      </c>
      <c r="P73" s="44">
        <v>6.802</v>
      </c>
      <c r="Q73" s="44">
        <v>9.741</v>
      </c>
    </row>
    <row r="74" ht="14.25" customHeight="1">
      <c r="B74" s="51"/>
      <c r="C74" s="44">
        <v>10.178</v>
      </c>
      <c r="D74" s="44">
        <v>5.844</v>
      </c>
      <c r="E74" s="44">
        <v>5.477</v>
      </c>
      <c r="F74" s="44"/>
      <c r="G74" s="39"/>
      <c r="H74" s="44">
        <v>7.631627</v>
      </c>
      <c r="I74" s="44">
        <v>10.317</v>
      </c>
      <c r="J74" s="45"/>
      <c r="K74" s="44">
        <v>13.939</v>
      </c>
      <c r="M74" s="39"/>
      <c r="N74" s="44">
        <v>5.333867</v>
      </c>
      <c r="O74" s="44">
        <v>6.277</v>
      </c>
      <c r="P74" s="44">
        <v>8.38</v>
      </c>
      <c r="Q74" s="44">
        <v>7.316</v>
      </c>
    </row>
    <row r="75" ht="14.25" customHeight="1">
      <c r="B75" s="51"/>
      <c r="C75" s="44">
        <v>6.761</v>
      </c>
      <c r="D75" s="44">
        <v>8.468</v>
      </c>
      <c r="E75" s="44">
        <v>9.724</v>
      </c>
      <c r="F75" s="44"/>
      <c r="G75" s="39"/>
      <c r="H75" s="44">
        <v>4.75821</v>
      </c>
      <c r="I75" s="44">
        <v>13.403</v>
      </c>
      <c r="J75" s="45"/>
      <c r="K75" s="44">
        <v>10.497</v>
      </c>
      <c r="M75" s="39"/>
      <c r="N75" s="44">
        <v>3.492833</v>
      </c>
      <c r="O75" s="44">
        <v>6.709</v>
      </c>
      <c r="P75" s="44">
        <v>15.846</v>
      </c>
      <c r="Q75" s="44">
        <v>5.541</v>
      </c>
    </row>
    <row r="76" ht="14.25" customHeight="1">
      <c r="B76" s="51"/>
      <c r="C76" s="44">
        <v>9.694</v>
      </c>
      <c r="D76" s="44">
        <v>3.882</v>
      </c>
      <c r="E76" s="44">
        <v>9.825</v>
      </c>
      <c r="F76" s="44"/>
      <c r="G76" s="39"/>
      <c r="H76" s="44">
        <v>12.92791</v>
      </c>
      <c r="I76" s="44">
        <v>8.513</v>
      </c>
      <c r="J76" s="45"/>
      <c r="K76" s="44">
        <v>14.312</v>
      </c>
      <c r="M76" s="39"/>
      <c r="N76" s="44">
        <v>4.229667</v>
      </c>
      <c r="O76" s="44">
        <v>7.6</v>
      </c>
      <c r="P76" s="44">
        <v>15.031</v>
      </c>
      <c r="Q76" s="44">
        <v>8.534</v>
      </c>
    </row>
    <row r="77" ht="14.25" customHeight="1">
      <c r="B77" s="51"/>
      <c r="C77" s="44">
        <v>13.977</v>
      </c>
      <c r="D77" s="44">
        <v>5.975</v>
      </c>
      <c r="E77" s="44">
        <v>5.3</v>
      </c>
      <c r="F77" s="44"/>
      <c r="G77" s="39"/>
      <c r="H77" s="44">
        <v>3.941123</v>
      </c>
      <c r="I77" s="44">
        <v>10.613</v>
      </c>
      <c r="J77" s="45"/>
      <c r="K77" s="44">
        <v>10.905</v>
      </c>
      <c r="M77" s="39"/>
      <c r="N77" s="44">
        <v>6.2129</v>
      </c>
      <c r="O77" s="44">
        <v>3.182</v>
      </c>
      <c r="P77" s="44">
        <v>11.702</v>
      </c>
      <c r="Q77" s="44">
        <v>8.059</v>
      </c>
    </row>
    <row r="78" ht="14.25" customHeight="1">
      <c r="B78" s="51"/>
      <c r="C78" s="44">
        <v>14.64</v>
      </c>
      <c r="D78" s="44">
        <v>5.727</v>
      </c>
      <c r="E78" s="44">
        <v>11.697</v>
      </c>
      <c r="F78" s="44"/>
      <c r="G78" s="39"/>
      <c r="H78" s="44">
        <v>4.080109</v>
      </c>
      <c r="I78" s="44">
        <v>5.927</v>
      </c>
      <c r="J78" s="45"/>
      <c r="K78" s="44">
        <v>13.962</v>
      </c>
      <c r="M78" s="39"/>
      <c r="N78" s="44">
        <v>3.1016</v>
      </c>
      <c r="O78" s="44">
        <v>8.325</v>
      </c>
      <c r="P78" s="44">
        <v>13.924</v>
      </c>
      <c r="Q78" s="44">
        <v>11.516</v>
      </c>
    </row>
    <row r="79" ht="14.25" customHeight="1">
      <c r="B79" s="51"/>
      <c r="C79" s="44">
        <v>13.081</v>
      </c>
      <c r="D79" s="44">
        <v>15.784</v>
      </c>
      <c r="E79" s="44">
        <v>10.316</v>
      </c>
      <c r="F79" s="44"/>
      <c r="G79" s="39"/>
      <c r="H79" s="44">
        <v>4.192168</v>
      </c>
      <c r="I79" s="44">
        <v>15.653</v>
      </c>
      <c r="J79" s="45"/>
      <c r="K79" s="44">
        <v>12.36</v>
      </c>
      <c r="M79" s="39"/>
      <c r="N79" s="44">
        <v>6.525333</v>
      </c>
      <c r="O79" s="44">
        <v>3.201</v>
      </c>
      <c r="P79" s="44">
        <v>10.083</v>
      </c>
      <c r="Q79" s="44">
        <v>8.887</v>
      </c>
    </row>
    <row r="80" ht="14.25" customHeight="1">
      <c r="B80" s="51"/>
      <c r="C80" s="44">
        <v>16.028</v>
      </c>
      <c r="D80" s="44">
        <v>15.15</v>
      </c>
      <c r="E80" s="44">
        <v>12.612</v>
      </c>
      <c r="F80" s="44"/>
      <c r="G80" s="39"/>
      <c r="H80" s="44">
        <v>3.917202</v>
      </c>
      <c r="I80" s="44">
        <v>7.792</v>
      </c>
      <c r="J80" s="45"/>
      <c r="K80" s="44">
        <v>6.832</v>
      </c>
      <c r="M80" s="39"/>
      <c r="N80" s="44">
        <v>5.700867</v>
      </c>
      <c r="O80" s="44">
        <v>3.18</v>
      </c>
      <c r="P80" s="44">
        <v>14.501</v>
      </c>
      <c r="Q80" s="44">
        <v>9.64</v>
      </c>
    </row>
    <row r="81" ht="14.25" customHeight="1">
      <c r="B81" s="51"/>
      <c r="C81" s="44">
        <v>18.539</v>
      </c>
      <c r="D81" s="44">
        <v>11.966</v>
      </c>
      <c r="E81" s="44">
        <v>10.975</v>
      </c>
      <c r="F81" s="44"/>
      <c r="G81" s="39"/>
      <c r="H81" s="44">
        <v>8.827339</v>
      </c>
      <c r="I81" s="44">
        <v>10.826</v>
      </c>
      <c r="J81" s="45"/>
      <c r="K81" s="44">
        <v>8.679</v>
      </c>
      <c r="M81" s="39"/>
      <c r="N81" s="44">
        <v>6.0836</v>
      </c>
      <c r="O81" s="44">
        <v>11.666</v>
      </c>
      <c r="P81" s="44">
        <v>16.065</v>
      </c>
      <c r="Q81" s="44">
        <v>10.239</v>
      </c>
    </row>
    <row r="82" ht="14.25" customHeight="1">
      <c r="B82" s="51"/>
      <c r="C82" s="44">
        <v>17.598</v>
      </c>
      <c r="D82" s="44">
        <v>5.708</v>
      </c>
      <c r="E82" s="44">
        <v>12.707</v>
      </c>
      <c r="F82" s="44"/>
      <c r="G82" s="39"/>
      <c r="H82" s="44">
        <v>7.934338</v>
      </c>
      <c r="I82" s="44">
        <v>14.062</v>
      </c>
      <c r="J82" s="45"/>
      <c r="K82" s="44">
        <v>13.222</v>
      </c>
      <c r="M82" s="39"/>
      <c r="N82" s="44">
        <v>13.9603</v>
      </c>
      <c r="O82" s="44">
        <v>10.372</v>
      </c>
      <c r="P82" s="44">
        <v>11.563</v>
      </c>
      <c r="Q82" s="44">
        <v>8.447</v>
      </c>
    </row>
    <row r="83" ht="14.25" customHeight="1">
      <c r="B83" s="51"/>
      <c r="C83" s="44">
        <v>9.579</v>
      </c>
      <c r="D83" s="44">
        <v>10.646</v>
      </c>
      <c r="E83" s="44">
        <v>10.845</v>
      </c>
      <c r="F83" s="44"/>
      <c r="G83" s="39"/>
      <c r="H83" s="44">
        <v>9.789263</v>
      </c>
      <c r="I83" s="44">
        <v>10.356</v>
      </c>
      <c r="J83" s="45"/>
      <c r="K83" s="44">
        <v>9.702</v>
      </c>
      <c r="M83" s="39"/>
      <c r="N83" s="44">
        <v>10.0648</v>
      </c>
      <c r="O83" s="44">
        <v>11.269</v>
      </c>
      <c r="P83" s="44">
        <v>13.489</v>
      </c>
      <c r="Q83" s="44">
        <v>2.566</v>
      </c>
    </row>
    <row r="84" ht="14.25" customHeight="1">
      <c r="B84" s="51"/>
      <c r="C84" s="45"/>
      <c r="D84" s="44">
        <v>4.808</v>
      </c>
      <c r="E84" s="44">
        <v>9.958</v>
      </c>
      <c r="F84" s="44"/>
      <c r="G84" s="39"/>
      <c r="H84" s="44">
        <v>8.104533</v>
      </c>
      <c r="I84" s="44">
        <v>13.908</v>
      </c>
      <c r="J84" s="45"/>
      <c r="K84" s="44">
        <v>13.742</v>
      </c>
      <c r="M84" s="39"/>
      <c r="N84" s="44">
        <v>10.52093</v>
      </c>
      <c r="O84" s="44">
        <v>5.923</v>
      </c>
      <c r="P84" s="44">
        <v>13.743</v>
      </c>
      <c r="Q84" s="44">
        <v>2.273</v>
      </c>
    </row>
    <row r="85" ht="14.25" customHeight="1">
      <c r="B85" s="51"/>
      <c r="C85" s="45"/>
      <c r="D85" s="44">
        <v>12.692</v>
      </c>
      <c r="E85" s="44">
        <v>10.337</v>
      </c>
      <c r="F85" s="44"/>
      <c r="G85" s="39"/>
      <c r="H85" s="44">
        <v>8.10084</v>
      </c>
      <c r="I85" s="44">
        <v>14.816</v>
      </c>
      <c r="J85" s="45"/>
      <c r="K85" s="44">
        <v>8.83</v>
      </c>
      <c r="M85" s="39"/>
      <c r="N85" s="44">
        <v>12.7063</v>
      </c>
      <c r="O85" s="44">
        <v>12.128</v>
      </c>
      <c r="P85" s="44">
        <v>9.551</v>
      </c>
      <c r="Q85" s="44">
        <v>9.211</v>
      </c>
    </row>
    <row r="86" ht="14.25" customHeight="1">
      <c r="B86" s="51"/>
      <c r="C86" s="45"/>
      <c r="D86" s="44">
        <v>15.745</v>
      </c>
      <c r="E86" s="44">
        <v>6.04</v>
      </c>
      <c r="F86" s="44"/>
      <c r="G86" s="39"/>
      <c r="H86" s="44">
        <v>7.819632</v>
      </c>
      <c r="I86" s="44">
        <v>14.499</v>
      </c>
      <c r="J86" s="45"/>
      <c r="K86" s="44">
        <v>17.783</v>
      </c>
      <c r="M86" s="39"/>
      <c r="N86" s="44">
        <v>9.6</v>
      </c>
      <c r="O86" s="44">
        <v>11.109</v>
      </c>
      <c r="P86" s="44">
        <v>13.739</v>
      </c>
      <c r="Q86" s="44">
        <v>6.335</v>
      </c>
    </row>
    <row r="87" ht="14.25" customHeight="1">
      <c r="B87" s="51"/>
      <c r="C87" s="45"/>
      <c r="D87" s="44">
        <v>16.604</v>
      </c>
      <c r="E87" s="44">
        <v>5.205</v>
      </c>
      <c r="F87" s="44"/>
      <c r="G87" s="39"/>
      <c r="H87" s="44">
        <v>14.01568</v>
      </c>
      <c r="I87" s="44">
        <v>7.677</v>
      </c>
      <c r="J87" s="45"/>
      <c r="K87" s="44">
        <v>12.319</v>
      </c>
      <c r="M87" s="39"/>
      <c r="N87" s="44">
        <v>7.805767</v>
      </c>
      <c r="O87" s="44">
        <v>10.185</v>
      </c>
      <c r="P87" s="44">
        <v>12.227</v>
      </c>
      <c r="Q87" s="44">
        <v>4.666</v>
      </c>
    </row>
    <row r="88" ht="14.25" customHeight="1">
      <c r="B88" s="51"/>
      <c r="C88" s="45"/>
      <c r="D88" s="44">
        <v>14.506</v>
      </c>
      <c r="E88" s="44">
        <v>14.368</v>
      </c>
      <c r="F88" s="44"/>
      <c r="G88" s="39"/>
      <c r="H88" s="44">
        <v>4.094227</v>
      </c>
      <c r="I88" s="44">
        <v>13.772</v>
      </c>
      <c r="J88" s="45"/>
      <c r="K88" s="45"/>
      <c r="M88" s="39"/>
      <c r="N88" s="44">
        <v>11.70983</v>
      </c>
      <c r="O88" s="44">
        <v>10.921</v>
      </c>
      <c r="P88" s="44">
        <v>7.243</v>
      </c>
      <c r="Q88" s="44">
        <v>4.539</v>
      </c>
    </row>
    <row r="89" ht="14.25" customHeight="1">
      <c r="B89" s="51"/>
      <c r="C89" s="51"/>
      <c r="D89" s="44">
        <v>10.822</v>
      </c>
      <c r="E89" s="44">
        <v>15.106</v>
      </c>
      <c r="F89" s="44"/>
      <c r="G89" s="39"/>
      <c r="H89" s="44">
        <v>12.36412</v>
      </c>
      <c r="I89" s="44">
        <v>11.361</v>
      </c>
      <c r="J89" s="45"/>
      <c r="K89" s="45"/>
      <c r="M89" s="39"/>
      <c r="N89" s="44">
        <v>10.48047</v>
      </c>
      <c r="O89" s="44">
        <v>4.823</v>
      </c>
      <c r="P89" s="44">
        <v>7.916</v>
      </c>
      <c r="Q89" s="44">
        <v>11.788</v>
      </c>
    </row>
    <row r="90" ht="14.25" customHeight="1">
      <c r="B90" s="51"/>
      <c r="C90" s="51"/>
      <c r="D90" s="44">
        <v>8.768</v>
      </c>
      <c r="E90" s="44">
        <v>8.057</v>
      </c>
      <c r="F90" s="44"/>
      <c r="G90" s="39"/>
      <c r="H90" s="44">
        <v>8.309107</v>
      </c>
      <c r="I90" s="44">
        <v>7.5</v>
      </c>
      <c r="J90" s="45"/>
      <c r="K90" s="51"/>
      <c r="M90" s="39"/>
      <c r="N90" s="44">
        <v>10.69627</v>
      </c>
      <c r="O90" s="44">
        <v>12.428</v>
      </c>
      <c r="P90" s="44">
        <v>14.601</v>
      </c>
      <c r="Q90" s="44">
        <v>6.085</v>
      </c>
    </row>
    <row r="91" ht="14.25" customHeight="1">
      <c r="B91" s="51"/>
      <c r="C91" s="51"/>
      <c r="D91" s="44">
        <v>12.406</v>
      </c>
      <c r="E91" s="44">
        <v>13.251</v>
      </c>
      <c r="F91" s="44"/>
      <c r="G91" s="39"/>
      <c r="H91" s="44">
        <v>8.753745</v>
      </c>
      <c r="I91" s="44">
        <v>9.651</v>
      </c>
      <c r="J91" s="45"/>
      <c r="K91" s="51"/>
      <c r="M91" s="39"/>
      <c r="N91" s="44">
        <v>9.508433</v>
      </c>
      <c r="O91" s="44">
        <v>13.166</v>
      </c>
      <c r="P91" s="44">
        <v>8.046</v>
      </c>
      <c r="Q91" s="44">
        <v>4.006</v>
      </c>
    </row>
    <row r="92" ht="14.25" customHeight="1">
      <c r="B92" s="51"/>
      <c r="C92" s="51"/>
      <c r="D92" s="44">
        <v>8.361</v>
      </c>
      <c r="E92" s="45"/>
      <c r="F92" s="44"/>
      <c r="G92" s="39"/>
      <c r="H92" s="44">
        <v>13.07183</v>
      </c>
      <c r="I92" s="44">
        <v>8.535</v>
      </c>
      <c r="J92" s="45"/>
      <c r="K92" s="51"/>
      <c r="M92" s="39"/>
      <c r="N92" s="44">
        <v>8.0604</v>
      </c>
      <c r="O92" s="44">
        <v>9.068</v>
      </c>
      <c r="P92" s="44">
        <v>7.932</v>
      </c>
      <c r="Q92" s="44">
        <v>8.28</v>
      </c>
    </row>
    <row r="93" ht="14.25" customHeight="1">
      <c r="D93" s="44">
        <v>9.537</v>
      </c>
      <c r="E93" s="44"/>
      <c r="F93" s="44"/>
      <c r="G93" s="39"/>
      <c r="H93" s="44">
        <v>12.77984</v>
      </c>
      <c r="I93" s="44">
        <v>9.297</v>
      </c>
      <c r="J93" s="44"/>
      <c r="M93" s="39"/>
      <c r="N93" s="44">
        <v>11.03677</v>
      </c>
      <c r="O93" s="44">
        <v>15.69</v>
      </c>
      <c r="P93" s="44">
        <v>5.331</v>
      </c>
      <c r="Q93" s="44">
        <v>11.151</v>
      </c>
    </row>
    <row r="94" ht="14.25" customHeight="1">
      <c r="D94" s="44">
        <v>16.604</v>
      </c>
      <c r="E94" s="44"/>
      <c r="F94" s="44"/>
      <c r="G94" s="39"/>
      <c r="H94" s="44">
        <v>11.60027</v>
      </c>
      <c r="I94" s="44">
        <v>6.987</v>
      </c>
      <c r="J94" s="44"/>
      <c r="M94" s="39"/>
      <c r="N94" s="44">
        <v>12.7063</v>
      </c>
      <c r="O94" s="44">
        <v>6.756</v>
      </c>
      <c r="P94" s="44">
        <v>8.144</v>
      </c>
      <c r="Q94" s="44">
        <v>9.86</v>
      </c>
    </row>
    <row r="95" ht="14.25" customHeight="1">
      <c r="D95" s="44">
        <v>11.843</v>
      </c>
      <c r="E95" s="44"/>
      <c r="F95" s="44"/>
      <c r="G95" s="39"/>
      <c r="H95" s="44">
        <v>9.624688</v>
      </c>
      <c r="I95" s="44">
        <v>8.988</v>
      </c>
      <c r="J95" s="44"/>
      <c r="M95" s="39"/>
      <c r="N95" s="44">
        <v>15.30523</v>
      </c>
      <c r="P95" s="44">
        <v>13.72</v>
      </c>
      <c r="Q95" s="44">
        <v>6.959</v>
      </c>
    </row>
    <row r="96" ht="14.25" customHeight="1">
      <c r="D96" s="44">
        <v>11.007</v>
      </c>
      <c r="E96" s="44"/>
      <c r="F96" s="44"/>
      <c r="G96" s="39"/>
      <c r="H96" s="44">
        <v>16.27076</v>
      </c>
      <c r="I96" s="44">
        <v>5.902</v>
      </c>
      <c r="J96" s="44"/>
      <c r="M96" s="39"/>
      <c r="N96" s="44">
        <v>7.2007</v>
      </c>
      <c r="Q96" s="44">
        <v>5.478</v>
      </c>
    </row>
    <row r="97" ht="14.25" customHeight="1">
      <c r="D97" s="44">
        <v>6.013</v>
      </c>
      <c r="E97" s="44"/>
      <c r="F97" s="44"/>
      <c r="G97" s="39"/>
      <c r="H97" s="44">
        <v>13.26405</v>
      </c>
      <c r="I97" s="44">
        <v>11.009</v>
      </c>
      <c r="J97" s="44"/>
      <c r="M97" s="39"/>
      <c r="Q97" s="44">
        <v>7.468</v>
      </c>
    </row>
    <row r="98" ht="14.25" customHeight="1">
      <c r="D98" s="44">
        <v>5.912</v>
      </c>
      <c r="E98" s="44"/>
      <c r="F98" s="44"/>
      <c r="G98" s="39"/>
      <c r="H98" s="44">
        <v>14.35019</v>
      </c>
      <c r="I98" s="44">
        <v>11.251</v>
      </c>
      <c r="J98" s="44"/>
      <c r="M98" s="39"/>
      <c r="Q98" s="44">
        <v>3.279</v>
      </c>
    </row>
    <row r="99" ht="14.25" customHeight="1">
      <c r="D99" s="44">
        <v>8.659</v>
      </c>
      <c r="E99" s="44"/>
      <c r="F99" s="44"/>
      <c r="G99" s="39"/>
      <c r="H99" s="44">
        <v>14.1179</v>
      </c>
      <c r="I99" s="44">
        <v>3.704</v>
      </c>
      <c r="J99" s="44"/>
      <c r="M99" s="39"/>
      <c r="Q99" s="44">
        <v>13.913</v>
      </c>
    </row>
    <row r="100" ht="14.25" customHeight="1">
      <c r="D100" s="44">
        <v>3.975</v>
      </c>
      <c r="E100" s="44"/>
      <c r="F100" s="44"/>
      <c r="G100" s="39"/>
      <c r="H100" s="44">
        <v>15.95622</v>
      </c>
      <c r="I100" s="44">
        <v>6.114</v>
      </c>
      <c r="J100" s="44"/>
      <c r="M100" s="39"/>
      <c r="Q100" s="44">
        <v>9.506</v>
      </c>
    </row>
    <row r="101" ht="14.25" customHeight="1">
      <c r="D101" s="44">
        <v>12.308</v>
      </c>
      <c r="E101" s="44"/>
      <c r="F101" s="44"/>
      <c r="G101" s="39"/>
      <c r="H101" s="44">
        <v>11.5752</v>
      </c>
      <c r="I101" s="44">
        <v>9.468</v>
      </c>
      <c r="J101" s="44"/>
      <c r="M101" s="39"/>
    </row>
    <row r="102" ht="14.25" customHeight="1">
      <c r="D102" s="44">
        <v>6.731</v>
      </c>
      <c r="E102" s="44"/>
      <c r="F102" s="44"/>
      <c r="G102" s="39"/>
      <c r="H102" s="44">
        <v>13.80954</v>
      </c>
      <c r="I102" s="44">
        <v>7.691</v>
      </c>
      <c r="J102" s="44"/>
      <c r="M102" s="39"/>
    </row>
    <row r="103" ht="14.25" customHeight="1">
      <c r="D103" s="44">
        <v>14.927</v>
      </c>
      <c r="E103" s="44"/>
      <c r="F103" s="44"/>
      <c r="G103" s="39"/>
      <c r="H103" s="44">
        <v>9.58276</v>
      </c>
      <c r="I103" s="44">
        <v>8.171</v>
      </c>
      <c r="J103" s="44"/>
      <c r="M103" s="39"/>
    </row>
    <row r="104" ht="14.25" customHeight="1">
      <c r="D104" s="44">
        <v>5.551</v>
      </c>
      <c r="E104" s="44"/>
      <c r="F104" s="44"/>
      <c r="G104" s="39"/>
      <c r="H104" s="44">
        <v>8.354041</v>
      </c>
      <c r="I104" s="44">
        <v>9.626</v>
      </c>
      <c r="J104" s="44"/>
      <c r="M104" s="39"/>
    </row>
    <row r="105" ht="14.25" customHeight="1">
      <c r="E105" s="44"/>
      <c r="F105" s="44"/>
      <c r="G105" s="39"/>
      <c r="H105" s="44">
        <v>9.307468</v>
      </c>
      <c r="I105" s="44">
        <v>3.829</v>
      </c>
      <c r="J105" s="44"/>
      <c r="M105" s="39"/>
    </row>
    <row r="106" ht="14.25" customHeight="1">
      <c r="E106" s="44"/>
      <c r="F106" s="44"/>
      <c r="G106" s="39"/>
      <c r="H106" s="44">
        <v>8.376427</v>
      </c>
      <c r="I106" s="44">
        <v>4.524</v>
      </c>
      <c r="J106" s="44"/>
      <c r="M106" s="39"/>
    </row>
    <row r="107" ht="14.25" customHeight="1">
      <c r="E107" s="44"/>
      <c r="F107" s="44"/>
      <c r="G107" s="39"/>
      <c r="H107" s="44">
        <v>12.43392</v>
      </c>
      <c r="I107" s="44">
        <v>4.785</v>
      </c>
      <c r="J107" s="44"/>
      <c r="M107" s="39"/>
    </row>
    <row r="108" ht="14.25" customHeight="1">
      <c r="E108" s="44"/>
      <c r="F108" s="44"/>
      <c r="G108" s="39"/>
      <c r="H108" s="44">
        <v>9.615799</v>
      </c>
      <c r="I108" s="44">
        <v>4.054</v>
      </c>
      <c r="J108" s="44"/>
      <c r="M108" s="39"/>
    </row>
    <row r="109" ht="14.25" customHeight="1">
      <c r="E109" s="44"/>
      <c r="F109" s="44"/>
      <c r="G109" s="39"/>
      <c r="H109" s="44">
        <v>7.941135</v>
      </c>
      <c r="I109" s="44">
        <v>8.091</v>
      </c>
      <c r="J109" s="44"/>
      <c r="M109" s="39"/>
    </row>
    <row r="110" ht="14.25" customHeight="1">
      <c r="F110" s="44"/>
      <c r="G110" s="39"/>
      <c r="H110" s="44">
        <v>7.847998</v>
      </c>
      <c r="I110" s="44">
        <v>5.89</v>
      </c>
      <c r="J110" s="44"/>
      <c r="M110" s="39"/>
    </row>
    <row r="111" ht="14.25" customHeight="1">
      <c r="F111" s="44"/>
      <c r="G111" s="39"/>
      <c r="H111" s="44">
        <v>9.642237</v>
      </c>
      <c r="I111" s="44">
        <v>15.503</v>
      </c>
      <c r="J111" s="44"/>
      <c r="M111" s="39"/>
    </row>
    <row r="112" ht="14.25" customHeight="1">
      <c r="F112" s="44"/>
      <c r="G112" s="39"/>
      <c r="H112" s="44">
        <v>9.436715</v>
      </c>
      <c r="I112" s="44">
        <v>16.515</v>
      </c>
      <c r="J112" s="44"/>
      <c r="M112" s="39"/>
    </row>
    <row r="113" ht="14.25" customHeight="1">
      <c r="G113" s="39"/>
      <c r="H113" s="44">
        <v>8.433616</v>
      </c>
      <c r="I113" s="44">
        <v>14.91</v>
      </c>
      <c r="J113" s="44"/>
      <c r="M113" s="39"/>
    </row>
    <row r="114" ht="14.25" customHeight="1">
      <c r="G114" s="39"/>
      <c r="H114" s="44">
        <v>7.559143</v>
      </c>
      <c r="I114" s="44">
        <v>17.344</v>
      </c>
      <c r="J114" s="44"/>
      <c r="M114" s="39"/>
    </row>
    <row r="115" ht="14.25" customHeight="1">
      <c r="G115" s="39"/>
      <c r="H115" s="44">
        <v>3.823509</v>
      </c>
      <c r="I115" s="44">
        <v>5.476</v>
      </c>
      <c r="J115" s="44"/>
      <c r="M115" s="39"/>
    </row>
    <row r="116" ht="14.25" customHeight="1">
      <c r="G116" s="39"/>
      <c r="H116" s="44">
        <v>4.0339</v>
      </c>
      <c r="I116" s="44">
        <v>10.466</v>
      </c>
      <c r="J116" s="44"/>
      <c r="M116" s="39"/>
    </row>
    <row r="117" ht="14.25" customHeight="1">
      <c r="G117" s="39"/>
      <c r="H117" s="44">
        <v>4.570107</v>
      </c>
      <c r="I117" s="44">
        <v>10.731</v>
      </c>
      <c r="J117" s="44"/>
      <c r="M117" s="39"/>
    </row>
    <row r="118" ht="14.25" customHeight="1">
      <c r="G118" s="39"/>
      <c r="H118" s="44">
        <v>4.433474</v>
      </c>
      <c r="I118" s="44">
        <v>9.97</v>
      </c>
      <c r="J118" s="44"/>
      <c r="M118" s="39"/>
    </row>
    <row r="119" ht="14.25" customHeight="1">
      <c r="G119" s="39"/>
      <c r="H119" s="44">
        <v>9.509754</v>
      </c>
      <c r="I119" s="51"/>
      <c r="J119" s="44"/>
      <c r="M119" s="39"/>
    </row>
    <row r="120" ht="14.25" customHeight="1">
      <c r="G120" s="39"/>
      <c r="H120" s="44"/>
      <c r="J120" s="44"/>
      <c r="M120" s="39"/>
    </row>
    <row r="121" ht="14.25" customHeight="1">
      <c r="G121" s="39"/>
      <c r="H121" s="44"/>
      <c r="J121" s="44"/>
      <c r="M121" s="39"/>
    </row>
    <row r="122" ht="14.25" customHeight="1">
      <c r="G122" s="39"/>
      <c r="H122" s="44"/>
      <c r="J122" s="44"/>
      <c r="M122" s="39"/>
    </row>
    <row r="123" ht="14.25" customHeight="1">
      <c r="G123" s="39"/>
      <c r="H123" s="44"/>
      <c r="J123" s="44"/>
      <c r="M123" s="39"/>
    </row>
    <row r="124" ht="14.25" customHeight="1">
      <c r="G124" s="39"/>
      <c r="H124" s="44"/>
      <c r="J124" s="44"/>
      <c r="M124" s="39"/>
    </row>
    <row r="125" ht="14.25" customHeight="1">
      <c r="G125" s="39"/>
      <c r="H125" s="44"/>
      <c r="J125" s="44"/>
      <c r="M125" s="39"/>
    </row>
    <row r="126" ht="14.25" customHeight="1">
      <c r="G126" s="39"/>
      <c r="H126" s="44"/>
      <c r="J126" s="44"/>
      <c r="M126" s="39"/>
    </row>
    <row r="127" ht="14.25" customHeight="1">
      <c r="G127" s="39"/>
      <c r="H127" s="44"/>
      <c r="J127" s="44"/>
      <c r="M127" s="39"/>
    </row>
    <row r="128" ht="14.25" customHeight="1">
      <c r="G128" s="39"/>
      <c r="H128" s="44"/>
      <c r="J128" s="44"/>
      <c r="M128" s="39"/>
    </row>
    <row r="129" ht="14.25" customHeight="1">
      <c r="G129" s="39"/>
      <c r="H129" s="44"/>
      <c r="J129" s="44"/>
      <c r="M129" s="39"/>
    </row>
    <row r="130" ht="14.25" customHeight="1">
      <c r="G130" s="39"/>
      <c r="H130" s="44"/>
      <c r="M130" s="39"/>
    </row>
    <row r="131" ht="14.25" customHeight="1">
      <c r="G131" s="39"/>
      <c r="H131" s="44"/>
      <c r="M131" s="39"/>
    </row>
    <row r="132" ht="14.25" customHeight="1">
      <c r="G132" s="39"/>
      <c r="H132" s="44"/>
      <c r="M132" s="39"/>
    </row>
    <row r="133" ht="14.25" customHeight="1">
      <c r="G133" s="39"/>
      <c r="H133" s="44"/>
      <c r="M133" s="39"/>
    </row>
    <row r="134" ht="14.25" customHeight="1">
      <c r="G134" s="39"/>
      <c r="H134" s="44"/>
      <c r="M134" s="39"/>
    </row>
    <row r="135" ht="14.25" customHeight="1">
      <c r="G135" s="39"/>
      <c r="H135" s="44"/>
      <c r="M135" s="39"/>
    </row>
    <row r="136" ht="14.25" customHeight="1">
      <c r="G136" s="39"/>
      <c r="H136" s="44"/>
      <c r="M136" s="39"/>
    </row>
    <row r="137" ht="14.25" customHeight="1">
      <c r="G137" s="39"/>
      <c r="H137" s="44"/>
      <c r="M137" s="39"/>
    </row>
    <row r="138" ht="14.25" customHeight="1">
      <c r="G138" s="39"/>
      <c r="H138" s="44"/>
      <c r="M138" s="39"/>
    </row>
    <row r="139" ht="14.25" customHeight="1">
      <c r="G139" s="39"/>
      <c r="H139" s="44"/>
      <c r="M139" s="39"/>
    </row>
    <row r="140" ht="14.25" customHeight="1">
      <c r="G140" s="39"/>
      <c r="H140" s="44"/>
      <c r="M140" s="39"/>
    </row>
    <row r="141" ht="14.25" customHeight="1">
      <c r="G141" s="39"/>
      <c r="H141" s="44"/>
      <c r="M141" s="39"/>
    </row>
    <row r="142" ht="14.25" customHeight="1">
      <c r="G142" s="39"/>
      <c r="H142" s="44"/>
      <c r="M142" s="39"/>
    </row>
    <row r="143" ht="14.25" customHeight="1">
      <c r="G143" s="39"/>
      <c r="H143" s="44"/>
      <c r="M143" s="39"/>
    </row>
    <row r="144" ht="14.25" customHeight="1">
      <c r="G144" s="39"/>
      <c r="H144" s="44"/>
      <c r="M144" s="39"/>
    </row>
    <row r="145" ht="14.25" customHeight="1">
      <c r="G145" s="39"/>
      <c r="H145" s="44"/>
      <c r="M145" s="39"/>
    </row>
    <row r="146" ht="14.25" customHeight="1">
      <c r="G146" s="39"/>
      <c r="H146" s="44"/>
      <c r="M146" s="39"/>
    </row>
    <row r="147" ht="14.25" customHeight="1">
      <c r="G147" s="39"/>
      <c r="M147" s="39"/>
    </row>
    <row r="148" ht="14.25" customHeight="1">
      <c r="G148" s="39"/>
      <c r="M148" s="39"/>
    </row>
    <row r="149" ht="14.25" customHeight="1">
      <c r="G149" s="39"/>
      <c r="M149" s="39"/>
    </row>
    <row r="150" ht="14.25" customHeight="1">
      <c r="G150" s="39"/>
      <c r="M150" s="39"/>
    </row>
    <row r="151" ht="14.25" customHeight="1">
      <c r="G151" s="39"/>
      <c r="M151" s="39"/>
    </row>
    <row r="152" ht="14.25" customHeight="1">
      <c r="G152" s="39"/>
      <c r="M152" s="39"/>
    </row>
    <row r="153" ht="14.25" customHeight="1">
      <c r="G153" s="39"/>
      <c r="M153" s="39"/>
    </row>
    <row r="154" ht="14.25" customHeight="1">
      <c r="G154" s="39"/>
      <c r="M154" s="39"/>
    </row>
    <row r="155" ht="14.25" customHeight="1">
      <c r="G155" s="39"/>
      <c r="M155" s="39"/>
    </row>
    <row r="156" ht="14.25" customHeight="1">
      <c r="G156" s="39"/>
      <c r="M156" s="39"/>
    </row>
    <row r="157" ht="14.25" customHeight="1">
      <c r="G157" s="39"/>
      <c r="M157" s="39"/>
    </row>
    <row r="158" ht="14.25" customHeight="1">
      <c r="G158" s="39"/>
      <c r="M158" s="39"/>
    </row>
    <row r="159" ht="14.25" customHeight="1">
      <c r="G159" s="39"/>
      <c r="M159" s="39"/>
    </row>
    <row r="160" ht="14.25" customHeight="1">
      <c r="G160" s="39"/>
      <c r="M160" s="39"/>
    </row>
    <row r="161" ht="14.25" customHeight="1">
      <c r="G161" s="39"/>
      <c r="M161" s="39"/>
    </row>
    <row r="162" ht="14.25" customHeight="1">
      <c r="G162" s="39"/>
      <c r="M162" s="39"/>
    </row>
    <row r="163" ht="14.25" customHeight="1">
      <c r="G163" s="39"/>
      <c r="M163" s="39"/>
    </row>
    <row r="164" ht="14.25" customHeight="1">
      <c r="G164" s="39"/>
      <c r="M164" s="39"/>
    </row>
    <row r="165" ht="14.25" customHeight="1">
      <c r="G165" s="39"/>
      <c r="M165" s="39"/>
    </row>
    <row r="166" ht="14.25" customHeight="1">
      <c r="G166" s="39"/>
      <c r="M166" s="39"/>
    </row>
    <row r="167" ht="14.25" customHeight="1">
      <c r="G167" s="39"/>
      <c r="M167" s="39"/>
    </row>
    <row r="168" ht="14.25" customHeight="1">
      <c r="G168" s="39"/>
      <c r="M168" s="39"/>
    </row>
    <row r="169" ht="14.25" customHeight="1">
      <c r="G169" s="39"/>
      <c r="M169" s="39"/>
    </row>
    <row r="170" ht="14.25" customHeight="1">
      <c r="G170" s="39"/>
      <c r="M170" s="39"/>
    </row>
    <row r="171" ht="14.25" customHeight="1">
      <c r="G171" s="39"/>
      <c r="M171" s="39"/>
    </row>
    <row r="172" ht="14.25" customHeight="1">
      <c r="G172" s="39"/>
      <c r="M172" s="39"/>
    </row>
    <row r="173" ht="14.25" customHeight="1">
      <c r="G173" s="39"/>
      <c r="M173" s="39"/>
    </row>
    <row r="174" ht="14.25" customHeight="1">
      <c r="G174" s="39"/>
      <c r="M174" s="39"/>
    </row>
    <row r="175" ht="14.25" customHeight="1">
      <c r="G175" s="39"/>
      <c r="M175" s="39"/>
    </row>
    <row r="176" ht="14.25" customHeight="1">
      <c r="G176" s="39"/>
      <c r="M176" s="39"/>
    </row>
    <row r="177" ht="14.25" customHeight="1">
      <c r="G177" s="39"/>
      <c r="M177" s="39"/>
    </row>
    <row r="178" ht="14.25" customHeight="1">
      <c r="G178" s="39"/>
      <c r="M178" s="39"/>
    </row>
    <row r="179" ht="14.25" customHeight="1">
      <c r="G179" s="39"/>
      <c r="M179" s="39"/>
    </row>
    <row r="180" ht="14.25" customHeight="1">
      <c r="G180" s="39"/>
      <c r="M180" s="39"/>
    </row>
    <row r="181" ht="14.25" customHeight="1">
      <c r="G181" s="39"/>
      <c r="M181" s="39"/>
    </row>
    <row r="182" ht="14.25" customHeight="1">
      <c r="G182" s="39"/>
      <c r="M182" s="39"/>
    </row>
    <row r="183" ht="14.25" customHeight="1">
      <c r="G183" s="39"/>
      <c r="M183" s="39"/>
    </row>
    <row r="184" ht="14.25" customHeight="1">
      <c r="G184" s="39"/>
      <c r="M184" s="39"/>
    </row>
    <row r="185" ht="14.25" customHeight="1">
      <c r="G185" s="39"/>
      <c r="M185" s="39"/>
    </row>
    <row r="186" ht="14.25" customHeight="1">
      <c r="G186" s="39"/>
      <c r="M186" s="39"/>
    </row>
    <row r="187" ht="14.25" customHeight="1">
      <c r="G187" s="39"/>
      <c r="M187" s="39"/>
    </row>
    <row r="188" ht="14.25" customHeight="1">
      <c r="G188" s="39"/>
      <c r="M188" s="39"/>
    </row>
    <row r="189" ht="14.25" customHeight="1">
      <c r="G189" s="39"/>
      <c r="M189" s="39"/>
    </row>
    <row r="190" ht="14.25" customHeight="1">
      <c r="G190" s="39"/>
      <c r="M190" s="39"/>
    </row>
    <row r="191" ht="14.25" customHeight="1">
      <c r="G191" s="39"/>
      <c r="M191" s="39"/>
    </row>
    <row r="192" ht="14.25" customHeight="1">
      <c r="G192" s="39"/>
      <c r="M192" s="39"/>
    </row>
    <row r="193" ht="14.25" customHeight="1">
      <c r="G193" s="39"/>
      <c r="M193" s="39"/>
    </row>
    <row r="194" ht="14.25" customHeight="1">
      <c r="G194" s="39"/>
      <c r="M194" s="39"/>
    </row>
    <row r="195" ht="14.25" customHeight="1">
      <c r="G195" s="39"/>
      <c r="M195" s="39"/>
    </row>
    <row r="196" ht="14.25" customHeight="1">
      <c r="G196" s="39"/>
      <c r="M196" s="39"/>
    </row>
    <row r="197" ht="14.25" customHeight="1">
      <c r="G197" s="39"/>
      <c r="M197" s="39"/>
    </row>
    <row r="198" ht="14.25" customHeight="1">
      <c r="G198" s="39"/>
      <c r="M198" s="39"/>
    </row>
    <row r="199" ht="14.25" customHeight="1">
      <c r="G199" s="39"/>
      <c r="M199" s="39"/>
    </row>
    <row r="200" ht="14.25" customHeight="1">
      <c r="G200" s="39"/>
      <c r="M200" s="39"/>
    </row>
    <row r="201" ht="14.25" customHeight="1">
      <c r="G201" s="39"/>
      <c r="M201" s="39"/>
    </row>
    <row r="202" ht="14.25" customHeight="1">
      <c r="G202" s="39"/>
      <c r="M202" s="39"/>
    </row>
    <row r="203" ht="14.25" customHeight="1">
      <c r="G203" s="39"/>
      <c r="M203" s="39"/>
    </row>
    <row r="204" ht="14.25" customHeight="1">
      <c r="G204" s="39"/>
      <c r="M204" s="39"/>
    </row>
    <row r="205" ht="14.25" customHeight="1">
      <c r="G205" s="39"/>
      <c r="M205" s="39"/>
    </row>
    <row r="206" ht="14.25" customHeight="1">
      <c r="G206" s="39"/>
      <c r="M206" s="39"/>
    </row>
    <row r="207" ht="14.25" customHeight="1">
      <c r="G207" s="39"/>
      <c r="M207" s="39"/>
    </row>
    <row r="208" ht="14.25" customHeight="1">
      <c r="G208" s="39"/>
      <c r="M208" s="39"/>
    </row>
    <row r="209" ht="14.25" customHeight="1">
      <c r="G209" s="39"/>
      <c r="M209" s="39"/>
    </row>
    <row r="210" ht="14.25" customHeight="1">
      <c r="G210" s="39"/>
      <c r="M210" s="39"/>
    </row>
    <row r="211" ht="14.25" customHeight="1">
      <c r="G211" s="39"/>
      <c r="M211" s="39"/>
    </row>
    <row r="212" ht="14.25" customHeight="1">
      <c r="G212" s="39"/>
      <c r="M212" s="39"/>
    </row>
    <row r="213" ht="14.25" customHeight="1">
      <c r="G213" s="39"/>
      <c r="M213" s="39"/>
    </row>
    <row r="214" ht="14.25" customHeight="1">
      <c r="G214" s="39"/>
      <c r="M214" s="39"/>
    </row>
    <row r="215" ht="14.25" customHeight="1">
      <c r="G215" s="39"/>
      <c r="M215" s="39"/>
    </row>
    <row r="216" ht="14.25" customHeight="1">
      <c r="G216" s="39"/>
      <c r="M216" s="39"/>
    </row>
    <row r="217" ht="14.25" customHeight="1">
      <c r="G217" s="39"/>
      <c r="M217" s="39"/>
    </row>
    <row r="218" ht="14.25" customHeight="1">
      <c r="G218" s="39"/>
      <c r="M218" s="39"/>
    </row>
    <row r="219" ht="14.25" customHeight="1">
      <c r="G219" s="39"/>
      <c r="M219" s="39"/>
    </row>
    <row r="220" ht="14.25" customHeight="1">
      <c r="G220" s="39"/>
      <c r="M220" s="39"/>
    </row>
    <row r="221" ht="14.25" customHeight="1">
      <c r="G221" s="39"/>
      <c r="M221" s="39"/>
    </row>
    <row r="222" ht="14.25" customHeight="1">
      <c r="G222" s="39"/>
      <c r="M222" s="39"/>
    </row>
    <row r="223" ht="14.25" customHeight="1">
      <c r="G223" s="39"/>
      <c r="M223" s="39"/>
    </row>
    <row r="224" ht="14.25" customHeight="1">
      <c r="G224" s="39"/>
      <c r="M224" s="39"/>
    </row>
    <row r="225" ht="14.25" customHeight="1">
      <c r="G225" s="39"/>
      <c r="M225" s="39"/>
    </row>
    <row r="226" ht="14.25" customHeight="1">
      <c r="G226" s="39"/>
      <c r="M226" s="39"/>
    </row>
    <row r="227" ht="14.25" customHeight="1">
      <c r="G227" s="39"/>
      <c r="M227" s="39"/>
    </row>
    <row r="228" ht="14.25" customHeight="1">
      <c r="G228" s="39"/>
      <c r="M228" s="39"/>
    </row>
    <row r="229" ht="14.25" customHeight="1">
      <c r="G229" s="39"/>
      <c r="M229" s="39"/>
    </row>
    <row r="230" ht="14.25" customHeight="1">
      <c r="G230" s="39"/>
      <c r="M230" s="39"/>
    </row>
    <row r="231" ht="14.25" customHeight="1">
      <c r="G231" s="39"/>
      <c r="M231" s="39"/>
    </row>
    <row r="232" ht="14.25" customHeight="1">
      <c r="G232" s="39"/>
      <c r="M232" s="39"/>
    </row>
    <row r="233" ht="14.25" customHeight="1">
      <c r="G233" s="39"/>
      <c r="M233" s="39"/>
    </row>
    <row r="234" ht="14.25" customHeight="1">
      <c r="G234" s="39"/>
      <c r="M234" s="39"/>
    </row>
    <row r="235" ht="14.25" customHeight="1">
      <c r="G235" s="39"/>
      <c r="M235" s="39"/>
    </row>
    <row r="236" ht="14.25" customHeight="1">
      <c r="G236" s="39"/>
      <c r="M236" s="39"/>
    </row>
    <row r="237" ht="14.25" customHeight="1">
      <c r="G237" s="39"/>
      <c r="M237" s="39"/>
    </row>
    <row r="238" ht="14.25" customHeight="1">
      <c r="G238" s="39"/>
      <c r="M238" s="39"/>
    </row>
    <row r="239" ht="14.25" customHeight="1">
      <c r="G239" s="39"/>
      <c r="M239" s="39"/>
    </row>
    <row r="240" ht="14.25" customHeight="1">
      <c r="G240" s="39"/>
      <c r="M240" s="39"/>
    </row>
    <row r="241" ht="14.25" customHeight="1">
      <c r="G241" s="39"/>
      <c r="M241" s="39"/>
    </row>
    <row r="242" ht="14.25" customHeight="1">
      <c r="G242" s="39"/>
      <c r="M242" s="39"/>
    </row>
    <row r="243" ht="14.25" customHeight="1">
      <c r="G243" s="39"/>
      <c r="M243" s="39"/>
    </row>
    <row r="244" ht="14.25" customHeight="1">
      <c r="G244" s="39"/>
      <c r="M244" s="39"/>
    </row>
    <row r="245" ht="14.25" customHeight="1">
      <c r="G245" s="39"/>
      <c r="M245" s="39"/>
    </row>
    <row r="246" ht="14.25" customHeight="1">
      <c r="G246" s="39"/>
      <c r="M246" s="39"/>
    </row>
    <row r="247" ht="14.25" customHeight="1">
      <c r="G247" s="39"/>
      <c r="M247" s="39"/>
    </row>
    <row r="248" ht="14.25" customHeight="1">
      <c r="G248" s="39"/>
      <c r="M248" s="39"/>
    </row>
    <row r="249" ht="14.25" customHeight="1">
      <c r="G249" s="39"/>
      <c r="M249" s="39"/>
    </row>
    <row r="250" ht="14.25" customHeight="1">
      <c r="G250" s="39"/>
      <c r="M250" s="39"/>
    </row>
    <row r="251" ht="14.25" customHeight="1">
      <c r="G251" s="39"/>
      <c r="M251" s="39"/>
    </row>
    <row r="252" ht="14.25" customHeight="1">
      <c r="G252" s="39"/>
      <c r="M252" s="39"/>
    </row>
    <row r="253" ht="14.25" customHeight="1">
      <c r="G253" s="39"/>
      <c r="M253" s="39"/>
    </row>
    <row r="254" ht="14.25" customHeight="1">
      <c r="G254" s="39"/>
      <c r="M254" s="39"/>
    </row>
    <row r="255" ht="14.25" customHeight="1">
      <c r="G255" s="39"/>
      <c r="M255" s="39"/>
    </row>
    <row r="256" ht="14.25" customHeight="1">
      <c r="G256" s="39"/>
      <c r="M256" s="39"/>
    </row>
    <row r="257" ht="14.25" customHeight="1">
      <c r="G257" s="39"/>
      <c r="M257" s="39"/>
    </row>
    <row r="258" ht="14.25" customHeight="1">
      <c r="G258" s="39"/>
      <c r="M258" s="39"/>
    </row>
    <row r="259" ht="14.25" customHeight="1">
      <c r="G259" s="39"/>
      <c r="M259" s="39"/>
    </row>
    <row r="260" ht="14.25" customHeight="1">
      <c r="G260" s="39"/>
      <c r="M260" s="39"/>
    </row>
    <row r="261" ht="14.25" customHeight="1">
      <c r="G261" s="39"/>
      <c r="M261" s="39"/>
    </row>
    <row r="262" ht="14.25" customHeight="1">
      <c r="G262" s="39"/>
      <c r="M262" s="39"/>
    </row>
    <row r="263" ht="14.25" customHeight="1">
      <c r="G263" s="39"/>
      <c r="M263" s="39"/>
    </row>
    <row r="264" ht="14.25" customHeight="1">
      <c r="G264" s="39"/>
      <c r="M264" s="39"/>
    </row>
    <row r="265" ht="14.25" customHeight="1">
      <c r="G265" s="39"/>
      <c r="M265" s="39"/>
    </row>
    <row r="266" ht="14.25" customHeight="1">
      <c r="G266" s="39"/>
      <c r="M266" s="39"/>
    </row>
    <row r="267" ht="14.25" customHeight="1">
      <c r="G267" s="39"/>
      <c r="M267" s="39"/>
    </row>
    <row r="268" ht="14.25" customHeight="1">
      <c r="G268" s="39"/>
      <c r="M268" s="39"/>
    </row>
    <row r="269" ht="14.25" customHeight="1">
      <c r="G269" s="39"/>
      <c r="M269" s="39"/>
    </row>
    <row r="270" ht="14.25" customHeight="1">
      <c r="G270" s="39"/>
      <c r="M270" s="39"/>
    </row>
    <row r="271" ht="14.25" customHeight="1">
      <c r="G271" s="39"/>
      <c r="M271" s="39"/>
    </row>
    <row r="272" ht="14.25" customHeight="1">
      <c r="G272" s="39"/>
      <c r="M272" s="39"/>
    </row>
    <row r="273" ht="14.25" customHeight="1">
      <c r="G273" s="39"/>
      <c r="M273" s="39"/>
    </row>
    <row r="274" ht="14.25" customHeight="1">
      <c r="G274" s="39"/>
      <c r="M274" s="39"/>
    </row>
    <row r="275" ht="14.25" customHeight="1">
      <c r="G275" s="39"/>
      <c r="M275" s="39"/>
    </row>
    <row r="276" ht="14.25" customHeight="1">
      <c r="G276" s="39"/>
      <c r="M276" s="39"/>
    </row>
    <row r="277" ht="14.25" customHeight="1">
      <c r="G277" s="39"/>
      <c r="M277" s="39"/>
    </row>
    <row r="278" ht="14.25" customHeight="1">
      <c r="G278" s="39"/>
      <c r="M278" s="39"/>
    </row>
    <row r="279" ht="14.25" customHeight="1">
      <c r="G279" s="39"/>
      <c r="M279" s="39"/>
    </row>
    <row r="280" ht="14.25" customHeight="1">
      <c r="G280" s="39"/>
      <c r="M280" s="39"/>
    </row>
    <row r="281" ht="14.25" customHeight="1">
      <c r="G281" s="39"/>
      <c r="M281" s="39"/>
    </row>
    <row r="282" ht="14.25" customHeight="1">
      <c r="G282" s="39"/>
      <c r="M282" s="39"/>
    </row>
    <row r="283" ht="14.25" customHeight="1">
      <c r="G283" s="39"/>
      <c r="M283" s="39"/>
    </row>
    <row r="284" ht="14.25" customHeight="1">
      <c r="G284" s="39"/>
      <c r="M284" s="39"/>
    </row>
    <row r="285" ht="14.25" customHeight="1">
      <c r="G285" s="39"/>
      <c r="M285" s="39"/>
    </row>
    <row r="286" ht="14.25" customHeight="1">
      <c r="G286" s="39"/>
      <c r="M286" s="39"/>
    </row>
    <row r="287" ht="14.25" customHeight="1">
      <c r="G287" s="39"/>
      <c r="M287" s="39"/>
    </row>
    <row r="288" ht="14.25" customHeight="1">
      <c r="G288" s="39"/>
      <c r="M288" s="39"/>
    </row>
    <row r="289" ht="14.25" customHeight="1">
      <c r="G289" s="39"/>
      <c r="M289" s="39"/>
    </row>
    <row r="290" ht="14.25" customHeight="1">
      <c r="G290" s="39"/>
      <c r="M290" s="39"/>
    </row>
    <row r="291" ht="14.25" customHeight="1">
      <c r="G291" s="39"/>
      <c r="M291" s="39"/>
    </row>
    <row r="292" ht="14.25" customHeight="1">
      <c r="G292" s="39"/>
      <c r="M292" s="39"/>
    </row>
    <row r="293" ht="14.25" customHeight="1">
      <c r="G293" s="39"/>
      <c r="M293" s="39"/>
    </row>
    <row r="294" ht="14.25" customHeight="1">
      <c r="G294" s="39"/>
      <c r="M294" s="39"/>
    </row>
    <row r="295" ht="14.25" customHeight="1">
      <c r="G295" s="39"/>
      <c r="M295" s="39"/>
    </row>
    <row r="296" ht="14.25" customHeight="1">
      <c r="G296" s="39"/>
      <c r="M296" s="39"/>
    </row>
    <row r="297" ht="14.25" customHeight="1">
      <c r="G297" s="39"/>
      <c r="M297" s="39"/>
    </row>
    <row r="298" ht="14.25" customHeight="1">
      <c r="G298" s="39"/>
      <c r="M298" s="39"/>
    </row>
    <row r="299" ht="14.25" customHeight="1">
      <c r="G299" s="39"/>
      <c r="M299" s="39"/>
    </row>
    <row r="300" ht="14.25" customHeight="1">
      <c r="G300" s="39"/>
      <c r="M300" s="39"/>
    </row>
    <row r="301" ht="14.25" customHeight="1">
      <c r="G301" s="39"/>
      <c r="M301" s="39"/>
    </row>
    <row r="302" ht="14.25" customHeight="1">
      <c r="G302" s="39"/>
      <c r="M302" s="39"/>
    </row>
    <row r="303" ht="14.25" customHeight="1">
      <c r="G303" s="39"/>
      <c r="M303" s="39"/>
    </row>
    <row r="304" ht="14.25" customHeight="1">
      <c r="G304" s="39"/>
      <c r="M304" s="39"/>
    </row>
    <row r="305" ht="14.25" customHeight="1">
      <c r="G305" s="39"/>
      <c r="M305" s="39"/>
    </row>
    <row r="306" ht="14.25" customHeight="1">
      <c r="G306" s="39"/>
      <c r="M306" s="39"/>
    </row>
    <row r="307" ht="14.25" customHeight="1">
      <c r="G307" s="39"/>
      <c r="M307" s="39"/>
    </row>
    <row r="308" ht="14.25" customHeight="1">
      <c r="G308" s="39"/>
      <c r="M308" s="39"/>
    </row>
    <row r="309" ht="14.25" customHeight="1">
      <c r="G309" s="39"/>
      <c r="M309" s="39"/>
    </row>
    <row r="310" ht="14.25" customHeight="1">
      <c r="G310" s="39"/>
      <c r="M310" s="39"/>
    </row>
    <row r="311" ht="14.25" customHeight="1">
      <c r="G311" s="39"/>
      <c r="M311" s="39"/>
    </row>
    <row r="312" ht="14.25" customHeight="1">
      <c r="G312" s="39"/>
      <c r="M312" s="39"/>
    </row>
    <row r="313" ht="14.25" customHeight="1">
      <c r="G313" s="39"/>
      <c r="M313" s="39"/>
    </row>
    <row r="314" ht="14.25" customHeight="1">
      <c r="G314" s="39"/>
      <c r="M314" s="39"/>
    </row>
    <row r="315" ht="14.25" customHeight="1">
      <c r="G315" s="39"/>
      <c r="M315" s="39"/>
    </row>
    <row r="316" ht="14.25" customHeight="1">
      <c r="G316" s="39"/>
      <c r="M316" s="39"/>
    </row>
    <row r="317" ht="14.25" customHeight="1">
      <c r="G317" s="39"/>
      <c r="M317" s="39"/>
    </row>
    <row r="318" ht="14.25" customHeight="1">
      <c r="G318" s="39"/>
      <c r="M318" s="39"/>
    </row>
    <row r="319" ht="14.25" customHeight="1">
      <c r="G319" s="39"/>
      <c r="M319" s="39"/>
    </row>
    <row r="320" ht="14.25" customHeight="1">
      <c r="G320" s="39"/>
      <c r="M320" s="39"/>
    </row>
    <row r="321" ht="14.25" customHeight="1">
      <c r="G321" s="39"/>
      <c r="M321" s="39"/>
    </row>
    <row r="322" ht="14.25" customHeight="1">
      <c r="G322" s="39"/>
      <c r="M322" s="39"/>
    </row>
    <row r="323" ht="14.25" customHeight="1">
      <c r="G323" s="39"/>
      <c r="M323" s="39"/>
    </row>
    <row r="324" ht="14.25" customHeight="1">
      <c r="G324" s="39"/>
      <c r="M324" s="39"/>
    </row>
    <row r="325" ht="14.25" customHeight="1">
      <c r="G325" s="39"/>
      <c r="M325" s="39"/>
    </row>
    <row r="326" ht="14.25" customHeight="1">
      <c r="G326" s="39"/>
      <c r="M326" s="39"/>
    </row>
    <row r="327" ht="14.25" customHeight="1">
      <c r="G327" s="39"/>
      <c r="M327" s="39"/>
    </row>
    <row r="328" ht="14.25" customHeight="1">
      <c r="G328" s="39"/>
      <c r="M328" s="39"/>
    </row>
    <row r="329" ht="14.25" customHeight="1">
      <c r="G329" s="39"/>
      <c r="M329" s="39"/>
    </row>
    <row r="330" ht="14.25" customHeight="1">
      <c r="G330" s="39"/>
      <c r="M330" s="39"/>
    </row>
    <row r="331" ht="14.25" customHeight="1">
      <c r="G331" s="39"/>
      <c r="M331" s="39"/>
    </row>
    <row r="332" ht="14.25" customHeight="1">
      <c r="G332" s="39"/>
      <c r="M332" s="39"/>
    </row>
    <row r="333" ht="14.25" customHeight="1">
      <c r="G333" s="39"/>
      <c r="M333" s="39"/>
    </row>
    <row r="334" ht="14.25" customHeight="1">
      <c r="G334" s="39"/>
      <c r="M334" s="39"/>
    </row>
    <row r="335" ht="14.25" customHeight="1">
      <c r="G335" s="39"/>
      <c r="M335" s="39"/>
    </row>
    <row r="336" ht="14.25" customHeight="1">
      <c r="G336" s="39"/>
      <c r="M336" s="39"/>
    </row>
    <row r="337" ht="14.25" customHeight="1">
      <c r="G337" s="39"/>
      <c r="M337" s="39"/>
    </row>
    <row r="338" ht="14.25" customHeight="1">
      <c r="G338" s="39"/>
      <c r="M338" s="39"/>
    </row>
    <row r="339" ht="14.25" customHeight="1">
      <c r="G339" s="39"/>
      <c r="M339" s="39"/>
    </row>
    <row r="340" ht="14.25" customHeight="1">
      <c r="G340" s="39"/>
      <c r="M340" s="39"/>
    </row>
    <row r="341" ht="14.25" customHeight="1">
      <c r="G341" s="39"/>
      <c r="M341" s="39"/>
    </row>
    <row r="342" ht="14.25" customHeight="1">
      <c r="G342" s="39"/>
      <c r="M342" s="39"/>
    </row>
    <row r="343" ht="14.25" customHeight="1">
      <c r="G343" s="39"/>
      <c r="M343" s="39"/>
    </row>
    <row r="344" ht="14.25" customHeight="1">
      <c r="G344" s="39"/>
      <c r="M344" s="39"/>
    </row>
    <row r="345" ht="14.25" customHeight="1">
      <c r="G345" s="39"/>
      <c r="M345" s="39"/>
    </row>
    <row r="346" ht="14.25" customHeight="1">
      <c r="G346" s="39"/>
      <c r="M346" s="39"/>
    </row>
    <row r="347" ht="14.25" customHeight="1">
      <c r="G347" s="39"/>
      <c r="M347" s="39"/>
    </row>
    <row r="348" ht="14.25" customHeight="1">
      <c r="G348" s="39"/>
      <c r="M348" s="39"/>
    </row>
    <row r="349" ht="14.25" customHeight="1">
      <c r="G349" s="39"/>
      <c r="M349" s="39"/>
    </row>
    <row r="350" ht="14.25" customHeight="1">
      <c r="G350" s="39"/>
      <c r="M350" s="39"/>
    </row>
    <row r="351" ht="14.25" customHeight="1">
      <c r="G351" s="39"/>
      <c r="M351" s="39"/>
    </row>
    <row r="352" ht="14.25" customHeight="1">
      <c r="G352" s="39"/>
      <c r="M352" s="39"/>
    </row>
    <row r="353" ht="14.25" customHeight="1">
      <c r="G353" s="39"/>
      <c r="M353" s="39"/>
    </row>
    <row r="354" ht="14.25" customHeight="1">
      <c r="G354" s="39"/>
      <c r="M354" s="39"/>
    </row>
    <row r="355" ht="14.25" customHeight="1">
      <c r="G355" s="39"/>
      <c r="M355" s="39"/>
    </row>
    <row r="356" ht="14.25" customHeight="1">
      <c r="G356" s="39"/>
      <c r="M356" s="39"/>
    </row>
    <row r="357" ht="14.25" customHeight="1">
      <c r="G357" s="39"/>
      <c r="M357" s="39"/>
    </row>
    <row r="358" ht="14.25" customHeight="1">
      <c r="G358" s="39"/>
      <c r="M358" s="39"/>
    </row>
    <row r="359" ht="14.25" customHeight="1">
      <c r="G359" s="39"/>
      <c r="M359" s="39"/>
    </row>
    <row r="360" ht="14.25" customHeight="1">
      <c r="G360" s="39"/>
      <c r="M360" s="39"/>
    </row>
    <row r="361" ht="14.25" customHeight="1">
      <c r="G361" s="39"/>
      <c r="M361" s="39"/>
    </row>
    <row r="362" ht="14.25" customHeight="1">
      <c r="G362" s="39"/>
      <c r="M362" s="39"/>
    </row>
    <row r="363" ht="14.25" customHeight="1">
      <c r="G363" s="39"/>
      <c r="M363" s="39"/>
    </row>
    <row r="364" ht="14.25" customHeight="1">
      <c r="G364" s="39"/>
      <c r="M364" s="39"/>
    </row>
    <row r="365" ht="14.25" customHeight="1">
      <c r="G365" s="39"/>
      <c r="M365" s="39"/>
    </row>
    <row r="366" ht="14.25" customHeight="1">
      <c r="G366" s="39"/>
      <c r="M366" s="39"/>
    </row>
    <row r="367" ht="14.25" customHeight="1">
      <c r="G367" s="39"/>
      <c r="M367" s="39"/>
    </row>
    <row r="368" ht="14.25" customHeight="1">
      <c r="G368" s="39"/>
      <c r="M368" s="39"/>
    </row>
    <row r="369" ht="14.25" customHeight="1">
      <c r="G369" s="39"/>
      <c r="M369" s="39"/>
    </row>
    <row r="370" ht="14.25" customHeight="1">
      <c r="G370" s="39"/>
      <c r="M370" s="39"/>
    </row>
    <row r="371" ht="14.25" customHeight="1">
      <c r="G371" s="39"/>
      <c r="M371" s="39"/>
    </row>
    <row r="372" ht="14.25" customHeight="1">
      <c r="G372" s="39"/>
      <c r="M372" s="39"/>
    </row>
    <row r="373" ht="14.25" customHeight="1">
      <c r="G373" s="39"/>
      <c r="M373" s="39"/>
    </row>
    <row r="374" ht="14.25" customHeight="1">
      <c r="G374" s="39"/>
      <c r="M374" s="39"/>
    </row>
    <row r="375" ht="14.25" customHeight="1">
      <c r="G375" s="39"/>
      <c r="M375" s="39"/>
    </row>
    <row r="376" ht="14.25" customHeight="1">
      <c r="G376" s="39"/>
      <c r="M376" s="39"/>
    </row>
    <row r="377" ht="14.25" customHeight="1">
      <c r="G377" s="39"/>
      <c r="M377" s="39"/>
    </row>
    <row r="378" ht="14.25" customHeight="1">
      <c r="G378" s="39"/>
      <c r="M378" s="39"/>
    </row>
    <row r="379" ht="14.25" customHeight="1">
      <c r="G379" s="39"/>
      <c r="M379" s="39"/>
    </row>
    <row r="380" ht="14.25" customHeight="1">
      <c r="G380" s="39"/>
      <c r="M380" s="39"/>
    </row>
    <row r="381" ht="14.25" customHeight="1">
      <c r="G381" s="39"/>
      <c r="M381" s="39"/>
    </row>
    <row r="382" ht="14.25" customHeight="1">
      <c r="G382" s="39"/>
      <c r="M382" s="39"/>
    </row>
    <row r="383" ht="14.25" customHeight="1">
      <c r="G383" s="39"/>
      <c r="M383" s="39"/>
    </row>
    <row r="384" ht="14.25" customHeight="1">
      <c r="G384" s="39"/>
      <c r="M384" s="39"/>
    </row>
    <row r="385" ht="14.25" customHeight="1">
      <c r="G385" s="39"/>
      <c r="M385" s="39"/>
    </row>
    <row r="386" ht="14.25" customHeight="1">
      <c r="G386" s="39"/>
      <c r="M386" s="39"/>
    </row>
    <row r="387" ht="14.25" customHeight="1">
      <c r="G387" s="39"/>
      <c r="M387" s="39"/>
    </row>
    <row r="388" ht="14.25" customHeight="1">
      <c r="G388" s="39"/>
      <c r="M388" s="39"/>
    </row>
    <row r="389" ht="14.25" customHeight="1">
      <c r="G389" s="39"/>
      <c r="M389" s="39"/>
    </row>
    <row r="390" ht="14.25" customHeight="1">
      <c r="G390" s="39"/>
      <c r="M390" s="39"/>
    </row>
    <row r="391" ht="14.25" customHeight="1">
      <c r="G391" s="39"/>
      <c r="M391" s="39"/>
    </row>
    <row r="392" ht="14.25" customHeight="1">
      <c r="G392" s="39"/>
      <c r="M392" s="39"/>
    </row>
    <row r="393" ht="14.25" customHeight="1">
      <c r="G393" s="39"/>
      <c r="M393" s="39"/>
    </row>
    <row r="394" ht="14.25" customHeight="1">
      <c r="G394" s="39"/>
      <c r="M394" s="39"/>
    </row>
    <row r="395" ht="14.25" customHeight="1">
      <c r="G395" s="39"/>
      <c r="M395" s="39"/>
    </row>
    <row r="396" ht="14.25" customHeight="1">
      <c r="G396" s="39"/>
      <c r="M396" s="39"/>
    </row>
    <row r="397" ht="14.25" customHeight="1">
      <c r="G397" s="39"/>
      <c r="M397" s="39"/>
    </row>
    <row r="398" ht="14.25" customHeight="1">
      <c r="G398" s="39"/>
      <c r="M398" s="39"/>
    </row>
    <row r="399" ht="14.25" customHeight="1">
      <c r="G399" s="39"/>
      <c r="M399" s="39"/>
    </row>
    <row r="400" ht="14.25" customHeight="1">
      <c r="G400" s="39"/>
      <c r="M400" s="39"/>
    </row>
    <row r="401" ht="14.25" customHeight="1">
      <c r="G401" s="39"/>
      <c r="M401" s="39"/>
    </row>
    <row r="402" ht="14.25" customHeight="1">
      <c r="G402" s="39"/>
      <c r="M402" s="39"/>
    </row>
    <row r="403" ht="14.25" customHeight="1">
      <c r="G403" s="39"/>
      <c r="M403" s="39"/>
    </row>
    <row r="404" ht="14.25" customHeight="1">
      <c r="G404" s="39"/>
      <c r="M404" s="39"/>
    </row>
    <row r="405" ht="14.25" customHeight="1">
      <c r="G405" s="39"/>
      <c r="M405" s="39"/>
    </row>
    <row r="406" ht="14.25" customHeight="1">
      <c r="G406" s="39"/>
      <c r="M406" s="39"/>
    </row>
    <row r="407" ht="14.25" customHeight="1">
      <c r="G407" s="39"/>
      <c r="M407" s="39"/>
    </row>
    <row r="408" ht="14.25" customHeight="1">
      <c r="G408" s="39"/>
      <c r="M408" s="39"/>
    </row>
    <row r="409" ht="14.25" customHeight="1">
      <c r="G409" s="39"/>
      <c r="M409" s="39"/>
    </row>
    <row r="410" ht="14.25" customHeight="1">
      <c r="G410" s="39"/>
      <c r="M410" s="39"/>
    </row>
    <row r="411" ht="14.25" customHeight="1">
      <c r="G411" s="39"/>
      <c r="M411" s="39"/>
    </row>
    <row r="412" ht="14.25" customHeight="1">
      <c r="G412" s="39"/>
      <c r="M412" s="39"/>
    </row>
    <row r="413" ht="14.25" customHeight="1">
      <c r="G413" s="39"/>
      <c r="M413" s="39"/>
    </row>
    <row r="414" ht="14.25" customHeight="1">
      <c r="G414" s="39"/>
      <c r="M414" s="39"/>
    </row>
    <row r="415" ht="14.25" customHeight="1">
      <c r="G415" s="39"/>
      <c r="M415" s="39"/>
    </row>
    <row r="416" ht="14.25" customHeight="1">
      <c r="G416" s="39"/>
      <c r="M416" s="39"/>
    </row>
    <row r="417" ht="14.25" customHeight="1">
      <c r="G417" s="39"/>
      <c r="M417" s="39"/>
    </row>
    <row r="418" ht="14.25" customHeight="1">
      <c r="G418" s="39"/>
      <c r="M418" s="39"/>
    </row>
    <row r="419" ht="14.25" customHeight="1">
      <c r="G419" s="39"/>
      <c r="M419" s="39"/>
    </row>
    <row r="420" ht="14.25" customHeight="1">
      <c r="G420" s="39"/>
      <c r="M420" s="39"/>
    </row>
    <row r="421" ht="14.25" customHeight="1">
      <c r="G421" s="39"/>
      <c r="M421" s="39"/>
    </row>
    <row r="422" ht="14.25" customHeight="1">
      <c r="G422" s="39"/>
      <c r="M422" s="39"/>
    </row>
    <row r="423" ht="14.25" customHeight="1">
      <c r="G423" s="39"/>
      <c r="M423" s="39"/>
    </row>
    <row r="424" ht="14.25" customHeight="1">
      <c r="G424" s="39"/>
      <c r="M424" s="39"/>
    </row>
    <row r="425" ht="14.25" customHeight="1">
      <c r="G425" s="39"/>
      <c r="M425" s="39"/>
    </row>
    <row r="426" ht="14.25" customHeight="1">
      <c r="G426" s="39"/>
      <c r="M426" s="39"/>
    </row>
    <row r="427" ht="14.25" customHeight="1">
      <c r="G427" s="39"/>
      <c r="M427" s="39"/>
    </row>
    <row r="428" ht="14.25" customHeight="1">
      <c r="G428" s="39"/>
      <c r="M428" s="39"/>
    </row>
    <row r="429" ht="14.25" customHeight="1">
      <c r="G429" s="39"/>
      <c r="M429" s="39"/>
    </row>
    <row r="430" ht="14.25" customHeight="1">
      <c r="G430" s="39"/>
      <c r="M430" s="39"/>
    </row>
    <row r="431" ht="14.25" customHeight="1">
      <c r="G431" s="39"/>
      <c r="M431" s="39"/>
    </row>
    <row r="432" ht="14.25" customHeight="1">
      <c r="G432" s="39"/>
      <c r="M432" s="39"/>
    </row>
    <row r="433" ht="14.25" customHeight="1">
      <c r="G433" s="39"/>
      <c r="M433" s="39"/>
    </row>
    <row r="434" ht="14.25" customHeight="1">
      <c r="G434" s="39"/>
      <c r="M434" s="39"/>
    </row>
    <row r="435" ht="14.25" customHeight="1">
      <c r="G435" s="39"/>
      <c r="M435" s="39"/>
    </row>
    <row r="436" ht="14.25" customHeight="1">
      <c r="G436" s="39"/>
      <c r="M436" s="39"/>
    </row>
    <row r="437" ht="14.25" customHeight="1">
      <c r="G437" s="39"/>
      <c r="M437" s="39"/>
    </row>
    <row r="438" ht="14.25" customHeight="1">
      <c r="G438" s="39"/>
      <c r="M438" s="39"/>
    </row>
    <row r="439" ht="14.25" customHeight="1">
      <c r="G439" s="39"/>
      <c r="M439" s="39"/>
    </row>
    <row r="440" ht="14.25" customHeight="1">
      <c r="G440" s="39"/>
      <c r="M440" s="39"/>
    </row>
    <row r="441" ht="14.25" customHeight="1">
      <c r="G441" s="39"/>
      <c r="M441" s="39"/>
    </row>
    <row r="442" ht="14.25" customHeight="1">
      <c r="G442" s="39"/>
      <c r="M442" s="39"/>
    </row>
    <row r="443" ht="14.25" customHeight="1">
      <c r="G443" s="39"/>
      <c r="M443" s="39"/>
    </row>
    <row r="444" ht="14.25" customHeight="1">
      <c r="G444" s="39"/>
      <c r="M444" s="39"/>
    </row>
    <row r="445" ht="14.25" customHeight="1">
      <c r="G445" s="39"/>
      <c r="M445" s="39"/>
    </row>
    <row r="446" ht="14.25" customHeight="1">
      <c r="G446" s="39"/>
      <c r="M446" s="39"/>
    </row>
    <row r="447" ht="14.25" customHeight="1">
      <c r="G447" s="39"/>
      <c r="M447" s="39"/>
    </row>
    <row r="448" ht="14.25" customHeight="1">
      <c r="G448" s="39"/>
      <c r="M448" s="39"/>
    </row>
    <row r="449" ht="14.25" customHeight="1">
      <c r="G449" s="39"/>
      <c r="M449" s="39"/>
    </row>
    <row r="450" ht="14.25" customHeight="1">
      <c r="G450" s="39"/>
      <c r="M450" s="39"/>
    </row>
    <row r="451" ht="14.25" customHeight="1">
      <c r="G451" s="39"/>
      <c r="M451" s="39"/>
    </row>
    <row r="452" ht="14.25" customHeight="1">
      <c r="G452" s="39"/>
      <c r="M452" s="39"/>
    </row>
    <row r="453" ht="14.25" customHeight="1">
      <c r="G453" s="39"/>
      <c r="M453" s="39"/>
    </row>
    <row r="454" ht="14.25" customHeight="1">
      <c r="G454" s="39"/>
      <c r="M454" s="39"/>
    </row>
    <row r="455" ht="14.25" customHeight="1">
      <c r="G455" s="39"/>
      <c r="M455" s="39"/>
    </row>
    <row r="456" ht="14.25" customHeight="1">
      <c r="G456" s="39"/>
      <c r="M456" s="39"/>
    </row>
    <row r="457" ht="14.25" customHeight="1">
      <c r="G457" s="39"/>
      <c r="M457" s="39"/>
    </row>
    <row r="458" ht="14.25" customHeight="1">
      <c r="G458" s="39"/>
      <c r="M458" s="39"/>
    </row>
    <row r="459" ht="14.25" customHeight="1">
      <c r="G459" s="39"/>
      <c r="M459" s="39"/>
    </row>
    <row r="460" ht="14.25" customHeight="1">
      <c r="G460" s="39"/>
      <c r="M460" s="39"/>
    </row>
    <row r="461" ht="14.25" customHeight="1">
      <c r="G461" s="39"/>
      <c r="M461" s="39"/>
    </row>
    <row r="462" ht="14.25" customHeight="1">
      <c r="G462" s="39"/>
      <c r="M462" s="39"/>
    </row>
    <row r="463" ht="14.25" customHeight="1">
      <c r="G463" s="39"/>
      <c r="M463" s="39"/>
    </row>
    <row r="464" ht="14.25" customHeight="1">
      <c r="G464" s="39"/>
      <c r="M464" s="39"/>
    </row>
    <row r="465" ht="14.25" customHeight="1">
      <c r="G465" s="39"/>
      <c r="M465" s="39"/>
    </row>
    <row r="466" ht="14.25" customHeight="1">
      <c r="G466" s="39"/>
      <c r="M466" s="39"/>
    </row>
    <row r="467" ht="14.25" customHeight="1">
      <c r="G467" s="39"/>
      <c r="M467" s="39"/>
    </row>
    <row r="468" ht="14.25" customHeight="1">
      <c r="G468" s="39"/>
      <c r="M468" s="39"/>
    </row>
    <row r="469" ht="14.25" customHeight="1">
      <c r="G469" s="39"/>
      <c r="M469" s="39"/>
    </row>
    <row r="470" ht="14.25" customHeight="1">
      <c r="G470" s="39"/>
      <c r="M470" s="39"/>
    </row>
    <row r="471" ht="14.25" customHeight="1">
      <c r="G471" s="39"/>
      <c r="M471" s="39"/>
    </row>
    <row r="472" ht="14.25" customHeight="1">
      <c r="G472" s="39"/>
      <c r="M472" s="39"/>
    </row>
    <row r="473" ht="14.25" customHeight="1">
      <c r="G473" s="39"/>
      <c r="M473" s="39"/>
    </row>
    <row r="474" ht="14.25" customHeight="1">
      <c r="G474" s="39"/>
      <c r="M474" s="39"/>
    </row>
    <row r="475" ht="14.25" customHeight="1">
      <c r="G475" s="39"/>
      <c r="M475" s="39"/>
    </row>
    <row r="476" ht="14.25" customHeight="1">
      <c r="G476" s="39"/>
      <c r="M476" s="39"/>
    </row>
    <row r="477" ht="14.25" customHeight="1">
      <c r="G477" s="39"/>
      <c r="M477" s="39"/>
    </row>
    <row r="478" ht="14.25" customHeight="1">
      <c r="G478" s="39"/>
      <c r="M478" s="39"/>
    </row>
    <row r="479" ht="14.25" customHeight="1">
      <c r="G479" s="39"/>
      <c r="M479" s="39"/>
    </row>
    <row r="480" ht="14.25" customHeight="1">
      <c r="G480" s="39"/>
      <c r="M480" s="39"/>
    </row>
    <row r="481" ht="14.25" customHeight="1">
      <c r="G481" s="39"/>
      <c r="M481" s="39"/>
    </row>
    <row r="482" ht="14.25" customHeight="1">
      <c r="G482" s="39"/>
      <c r="M482" s="39"/>
    </row>
    <row r="483" ht="14.25" customHeight="1">
      <c r="G483" s="39"/>
      <c r="M483" s="39"/>
    </row>
    <row r="484" ht="14.25" customHeight="1">
      <c r="G484" s="39"/>
      <c r="M484" s="39"/>
    </row>
    <row r="485" ht="14.25" customHeight="1">
      <c r="G485" s="39"/>
      <c r="M485" s="39"/>
    </row>
    <row r="486" ht="14.25" customHeight="1">
      <c r="G486" s="39"/>
      <c r="M486" s="39"/>
    </row>
    <row r="487" ht="14.25" customHeight="1">
      <c r="G487" s="39"/>
      <c r="M487" s="39"/>
    </row>
    <row r="488" ht="14.25" customHeight="1">
      <c r="G488" s="39"/>
      <c r="M488" s="39"/>
    </row>
    <row r="489" ht="14.25" customHeight="1">
      <c r="G489" s="39"/>
      <c r="M489" s="39"/>
    </row>
    <row r="490" ht="14.25" customHeight="1">
      <c r="G490" s="39"/>
      <c r="M490" s="39"/>
    </row>
    <row r="491" ht="14.25" customHeight="1">
      <c r="G491" s="39"/>
      <c r="M491" s="39"/>
    </row>
    <row r="492" ht="14.25" customHeight="1">
      <c r="G492" s="39"/>
      <c r="M492" s="39"/>
    </row>
    <row r="493" ht="14.25" customHeight="1">
      <c r="G493" s="39"/>
      <c r="M493" s="39"/>
    </row>
    <row r="494" ht="14.25" customHeight="1">
      <c r="G494" s="39"/>
      <c r="M494" s="39"/>
    </row>
    <row r="495" ht="14.25" customHeight="1">
      <c r="G495" s="39"/>
      <c r="M495" s="39"/>
    </row>
    <row r="496" ht="14.25" customHeight="1">
      <c r="G496" s="39"/>
      <c r="M496" s="39"/>
    </row>
    <row r="497" ht="14.25" customHeight="1">
      <c r="G497" s="39"/>
      <c r="M497" s="39"/>
    </row>
    <row r="498" ht="14.25" customHeight="1">
      <c r="G498" s="39"/>
      <c r="M498" s="39"/>
    </row>
    <row r="499" ht="14.25" customHeight="1">
      <c r="G499" s="39"/>
      <c r="M499" s="39"/>
    </row>
    <row r="500" ht="14.25" customHeight="1">
      <c r="G500" s="39"/>
      <c r="M500" s="39"/>
    </row>
    <row r="501" ht="14.25" customHeight="1">
      <c r="G501" s="39"/>
      <c r="M501" s="39"/>
    </row>
    <row r="502" ht="14.25" customHeight="1">
      <c r="G502" s="39"/>
      <c r="M502" s="39"/>
    </row>
    <row r="503" ht="14.25" customHeight="1">
      <c r="G503" s="39"/>
      <c r="M503" s="39"/>
    </row>
    <row r="504" ht="14.25" customHeight="1">
      <c r="G504" s="39"/>
      <c r="M504" s="39"/>
    </row>
    <row r="505" ht="14.25" customHeight="1">
      <c r="G505" s="39"/>
      <c r="M505" s="39"/>
    </row>
    <row r="506" ht="14.25" customHeight="1">
      <c r="G506" s="39"/>
      <c r="M506" s="39"/>
    </row>
    <row r="507" ht="14.25" customHeight="1">
      <c r="G507" s="39"/>
      <c r="M507" s="39"/>
    </row>
    <row r="508" ht="14.25" customHeight="1">
      <c r="G508" s="39"/>
      <c r="M508" s="39"/>
    </row>
    <row r="509" ht="14.25" customHeight="1">
      <c r="G509" s="39"/>
      <c r="M509" s="39"/>
    </row>
    <row r="510" ht="14.25" customHeight="1">
      <c r="G510" s="39"/>
      <c r="M510" s="39"/>
    </row>
    <row r="511" ht="14.25" customHeight="1">
      <c r="G511" s="39"/>
      <c r="M511" s="39"/>
    </row>
    <row r="512" ht="14.25" customHeight="1">
      <c r="G512" s="39"/>
      <c r="M512" s="39"/>
    </row>
    <row r="513" ht="14.25" customHeight="1">
      <c r="G513" s="39"/>
      <c r="M513" s="39"/>
    </row>
    <row r="514" ht="14.25" customHeight="1">
      <c r="G514" s="39"/>
      <c r="M514" s="39"/>
    </row>
    <row r="515" ht="14.25" customHeight="1">
      <c r="G515" s="39"/>
      <c r="M515" s="39"/>
    </row>
    <row r="516" ht="14.25" customHeight="1">
      <c r="G516" s="39"/>
      <c r="M516" s="39"/>
    </row>
    <row r="517" ht="14.25" customHeight="1">
      <c r="G517" s="39"/>
      <c r="M517" s="39"/>
    </row>
    <row r="518" ht="14.25" customHeight="1">
      <c r="G518" s="39"/>
      <c r="M518" s="39"/>
    </row>
    <row r="519" ht="14.25" customHeight="1">
      <c r="G519" s="39"/>
      <c r="M519" s="39"/>
    </row>
    <row r="520" ht="14.25" customHeight="1">
      <c r="G520" s="39"/>
      <c r="M520" s="39"/>
    </row>
    <row r="521" ht="14.25" customHeight="1">
      <c r="G521" s="39"/>
      <c r="M521" s="39"/>
    </row>
    <row r="522" ht="14.25" customHeight="1">
      <c r="G522" s="39"/>
      <c r="M522" s="39"/>
    </row>
    <row r="523" ht="14.25" customHeight="1">
      <c r="G523" s="39"/>
      <c r="M523" s="39"/>
    </row>
    <row r="524" ht="14.25" customHeight="1">
      <c r="G524" s="39"/>
      <c r="M524" s="39"/>
    </row>
    <row r="525" ht="14.25" customHeight="1">
      <c r="G525" s="39"/>
      <c r="M525" s="39"/>
    </row>
    <row r="526" ht="14.25" customHeight="1">
      <c r="G526" s="39"/>
      <c r="M526" s="39"/>
    </row>
    <row r="527" ht="14.25" customHeight="1">
      <c r="G527" s="39"/>
      <c r="M527" s="39"/>
    </row>
    <row r="528" ht="14.25" customHeight="1">
      <c r="G528" s="39"/>
      <c r="M528" s="39"/>
    </row>
    <row r="529" ht="14.25" customHeight="1">
      <c r="G529" s="39"/>
      <c r="M529" s="39"/>
    </row>
    <row r="530" ht="14.25" customHeight="1">
      <c r="G530" s="39"/>
      <c r="M530" s="39"/>
    </row>
    <row r="531" ht="14.25" customHeight="1">
      <c r="G531" s="39"/>
      <c r="M531" s="39"/>
    </row>
    <row r="532" ht="14.25" customHeight="1">
      <c r="G532" s="39"/>
      <c r="M532" s="39"/>
    </row>
    <row r="533" ht="14.25" customHeight="1">
      <c r="G533" s="39"/>
      <c r="M533" s="39"/>
    </row>
    <row r="534" ht="14.25" customHeight="1">
      <c r="G534" s="39"/>
      <c r="M534" s="39"/>
    </row>
    <row r="535" ht="14.25" customHeight="1">
      <c r="G535" s="39"/>
      <c r="M535" s="39"/>
    </row>
    <row r="536" ht="14.25" customHeight="1">
      <c r="G536" s="39"/>
      <c r="M536" s="39"/>
    </row>
    <row r="537" ht="14.25" customHeight="1">
      <c r="G537" s="39"/>
      <c r="M537" s="39"/>
    </row>
    <row r="538" ht="14.25" customHeight="1">
      <c r="G538" s="39"/>
      <c r="M538" s="39"/>
    </row>
    <row r="539" ht="14.25" customHeight="1">
      <c r="G539" s="39"/>
      <c r="M539" s="39"/>
    </row>
    <row r="540" ht="14.25" customHeight="1">
      <c r="G540" s="39"/>
      <c r="M540" s="39"/>
    </row>
    <row r="541" ht="14.25" customHeight="1">
      <c r="G541" s="39"/>
      <c r="M541" s="39"/>
    </row>
    <row r="542" ht="14.25" customHeight="1">
      <c r="G542" s="39"/>
      <c r="M542" s="39"/>
    </row>
    <row r="543" ht="14.25" customHeight="1">
      <c r="G543" s="39"/>
      <c r="M543" s="39"/>
    </row>
    <row r="544" ht="14.25" customHeight="1">
      <c r="G544" s="39"/>
      <c r="M544" s="39"/>
    </row>
    <row r="545" ht="14.25" customHeight="1">
      <c r="G545" s="39"/>
      <c r="M545" s="39"/>
    </row>
    <row r="546" ht="14.25" customHeight="1">
      <c r="G546" s="39"/>
      <c r="M546" s="39"/>
    </row>
    <row r="547" ht="14.25" customHeight="1">
      <c r="G547" s="39"/>
      <c r="M547" s="39"/>
    </row>
    <row r="548" ht="14.25" customHeight="1">
      <c r="G548" s="39"/>
      <c r="M548" s="39"/>
    </row>
    <row r="549" ht="14.25" customHeight="1">
      <c r="G549" s="39"/>
      <c r="M549" s="39"/>
    </row>
    <row r="550" ht="14.25" customHeight="1">
      <c r="G550" s="39"/>
      <c r="M550" s="39"/>
    </row>
    <row r="551" ht="14.25" customHeight="1">
      <c r="G551" s="39"/>
      <c r="M551" s="39"/>
    </row>
    <row r="552" ht="14.25" customHeight="1">
      <c r="G552" s="39"/>
      <c r="M552" s="39"/>
    </row>
    <row r="553" ht="14.25" customHeight="1">
      <c r="G553" s="39"/>
      <c r="M553" s="39"/>
    </row>
    <row r="554" ht="14.25" customHeight="1">
      <c r="G554" s="39"/>
      <c r="M554" s="39"/>
    </row>
    <row r="555" ht="14.25" customHeight="1">
      <c r="G555" s="39"/>
      <c r="M555" s="39"/>
    </row>
    <row r="556" ht="14.25" customHeight="1">
      <c r="G556" s="39"/>
      <c r="M556" s="39"/>
    </row>
    <row r="557" ht="14.25" customHeight="1">
      <c r="G557" s="39"/>
      <c r="M557" s="39"/>
    </row>
    <row r="558" ht="14.25" customHeight="1">
      <c r="G558" s="39"/>
      <c r="M558" s="39"/>
    </row>
    <row r="559" ht="14.25" customHeight="1">
      <c r="G559" s="39"/>
      <c r="M559" s="39"/>
    </row>
    <row r="560" ht="14.25" customHeight="1">
      <c r="G560" s="39"/>
      <c r="M560" s="39"/>
    </row>
    <row r="561" ht="14.25" customHeight="1">
      <c r="G561" s="39"/>
      <c r="M561" s="39"/>
    </row>
    <row r="562" ht="14.25" customHeight="1">
      <c r="G562" s="39"/>
      <c r="M562" s="39"/>
    </row>
    <row r="563" ht="14.25" customHeight="1">
      <c r="G563" s="39"/>
      <c r="M563" s="39"/>
    </row>
    <row r="564" ht="14.25" customHeight="1">
      <c r="G564" s="39"/>
      <c r="M564" s="39"/>
    </row>
    <row r="565" ht="14.25" customHeight="1">
      <c r="G565" s="39"/>
      <c r="M565" s="39"/>
    </row>
    <row r="566" ht="14.25" customHeight="1">
      <c r="G566" s="39"/>
      <c r="M566" s="39"/>
    </row>
    <row r="567" ht="14.25" customHeight="1">
      <c r="G567" s="39"/>
      <c r="M567" s="39"/>
    </row>
    <row r="568" ht="14.25" customHeight="1">
      <c r="G568" s="39"/>
      <c r="M568" s="39"/>
    </row>
    <row r="569" ht="14.25" customHeight="1">
      <c r="G569" s="39"/>
      <c r="M569" s="39"/>
    </row>
    <row r="570" ht="14.25" customHeight="1">
      <c r="G570" s="39"/>
      <c r="M570" s="39"/>
    </row>
    <row r="571" ht="14.25" customHeight="1">
      <c r="G571" s="39"/>
      <c r="M571" s="39"/>
    </row>
    <row r="572" ht="14.25" customHeight="1">
      <c r="G572" s="39"/>
      <c r="M572" s="39"/>
    </row>
    <row r="573" ht="14.25" customHeight="1">
      <c r="G573" s="39"/>
      <c r="M573" s="39"/>
    </row>
    <row r="574" ht="14.25" customHeight="1">
      <c r="G574" s="39"/>
      <c r="M574" s="39"/>
    </row>
    <row r="575" ht="14.25" customHeight="1">
      <c r="G575" s="39"/>
      <c r="M575" s="39"/>
    </row>
    <row r="576" ht="14.25" customHeight="1">
      <c r="G576" s="39"/>
      <c r="M576" s="39"/>
    </row>
    <row r="577" ht="14.25" customHeight="1">
      <c r="G577" s="39"/>
      <c r="M577" s="39"/>
    </row>
    <row r="578" ht="14.25" customHeight="1">
      <c r="G578" s="39"/>
      <c r="M578" s="39"/>
    </row>
    <row r="579" ht="14.25" customHeight="1">
      <c r="G579" s="39"/>
      <c r="M579" s="39"/>
    </row>
    <row r="580" ht="14.25" customHeight="1">
      <c r="G580" s="39"/>
      <c r="M580" s="39"/>
    </row>
    <row r="581" ht="14.25" customHeight="1">
      <c r="G581" s="39"/>
      <c r="M581" s="39"/>
    </row>
    <row r="582" ht="14.25" customHeight="1">
      <c r="G582" s="39"/>
      <c r="M582" s="39"/>
    </row>
    <row r="583" ht="14.25" customHeight="1">
      <c r="G583" s="39"/>
      <c r="M583" s="39"/>
    </row>
    <row r="584" ht="14.25" customHeight="1">
      <c r="G584" s="39"/>
      <c r="M584" s="39"/>
    </row>
    <row r="585" ht="14.25" customHeight="1">
      <c r="G585" s="39"/>
      <c r="M585" s="39"/>
    </row>
    <row r="586" ht="14.25" customHeight="1">
      <c r="G586" s="39"/>
      <c r="M586" s="39"/>
    </row>
    <row r="587" ht="14.25" customHeight="1">
      <c r="G587" s="39"/>
      <c r="M587" s="39"/>
    </row>
    <row r="588" ht="14.25" customHeight="1">
      <c r="G588" s="39"/>
      <c r="M588" s="39"/>
    </row>
    <row r="589" ht="14.25" customHeight="1">
      <c r="G589" s="39"/>
      <c r="M589" s="39"/>
    </row>
    <row r="590" ht="14.25" customHeight="1">
      <c r="G590" s="39"/>
      <c r="M590" s="39"/>
    </row>
    <row r="591" ht="14.25" customHeight="1">
      <c r="G591" s="39"/>
      <c r="M591" s="39"/>
    </row>
    <row r="592" ht="14.25" customHeight="1">
      <c r="G592" s="39"/>
      <c r="M592" s="39"/>
    </row>
    <row r="593" ht="14.25" customHeight="1">
      <c r="G593" s="39"/>
      <c r="M593" s="39"/>
    </row>
    <row r="594" ht="14.25" customHeight="1">
      <c r="G594" s="39"/>
      <c r="M594" s="39"/>
    </row>
    <row r="595" ht="14.25" customHeight="1">
      <c r="G595" s="39"/>
      <c r="M595" s="39"/>
    </row>
    <row r="596" ht="14.25" customHeight="1">
      <c r="G596" s="39"/>
      <c r="M596" s="39"/>
    </row>
    <row r="597" ht="14.25" customHeight="1">
      <c r="G597" s="39"/>
      <c r="M597" s="39"/>
    </row>
    <row r="598" ht="14.25" customHeight="1">
      <c r="G598" s="39"/>
      <c r="M598" s="39"/>
    </row>
    <row r="599" ht="14.25" customHeight="1">
      <c r="G599" s="39"/>
      <c r="M599" s="39"/>
    </row>
    <row r="600" ht="14.25" customHeight="1">
      <c r="G600" s="39"/>
      <c r="M600" s="39"/>
    </row>
    <row r="601" ht="14.25" customHeight="1">
      <c r="G601" s="39"/>
      <c r="M601" s="39"/>
    </row>
    <row r="602" ht="14.25" customHeight="1">
      <c r="G602" s="39"/>
      <c r="M602" s="39"/>
    </row>
    <row r="603" ht="14.25" customHeight="1">
      <c r="G603" s="39"/>
      <c r="M603" s="39"/>
    </row>
    <row r="604" ht="14.25" customHeight="1">
      <c r="G604" s="39"/>
      <c r="M604" s="39"/>
    </row>
    <row r="605" ht="14.25" customHeight="1">
      <c r="G605" s="39"/>
      <c r="M605" s="39"/>
    </row>
    <row r="606" ht="14.25" customHeight="1">
      <c r="G606" s="39"/>
      <c r="M606" s="39"/>
    </row>
    <row r="607" ht="14.25" customHeight="1">
      <c r="G607" s="39"/>
      <c r="M607" s="39"/>
    </row>
    <row r="608" ht="14.25" customHeight="1">
      <c r="G608" s="39"/>
      <c r="M608" s="39"/>
    </row>
    <row r="609" ht="14.25" customHeight="1">
      <c r="G609" s="39"/>
      <c r="M609" s="39"/>
    </row>
    <row r="610" ht="14.25" customHeight="1">
      <c r="G610" s="39"/>
      <c r="M610" s="39"/>
    </row>
    <row r="611" ht="14.25" customHeight="1">
      <c r="G611" s="39"/>
      <c r="M611" s="39"/>
    </row>
    <row r="612" ht="14.25" customHeight="1">
      <c r="G612" s="39"/>
      <c r="M612" s="39"/>
    </row>
    <row r="613" ht="14.25" customHeight="1">
      <c r="G613" s="39"/>
      <c r="M613" s="39"/>
    </row>
    <row r="614" ht="14.25" customHeight="1">
      <c r="G614" s="39"/>
      <c r="M614" s="39"/>
    </row>
    <row r="615" ht="14.25" customHeight="1">
      <c r="G615" s="39"/>
      <c r="M615" s="39"/>
    </row>
    <row r="616" ht="14.25" customHeight="1">
      <c r="G616" s="39"/>
      <c r="M616" s="39"/>
    </row>
    <row r="617" ht="14.25" customHeight="1">
      <c r="G617" s="39"/>
      <c r="M617" s="39"/>
    </row>
    <row r="618" ht="14.25" customHeight="1">
      <c r="G618" s="39"/>
      <c r="M618" s="39"/>
    </row>
    <row r="619" ht="14.25" customHeight="1">
      <c r="G619" s="39"/>
      <c r="M619" s="39"/>
    </row>
    <row r="620" ht="14.25" customHeight="1">
      <c r="G620" s="39"/>
      <c r="M620" s="39"/>
    </row>
    <row r="621" ht="14.25" customHeight="1">
      <c r="G621" s="39"/>
      <c r="M621" s="39"/>
    </row>
    <row r="622" ht="14.25" customHeight="1">
      <c r="G622" s="39"/>
      <c r="M622" s="39"/>
    </row>
    <row r="623" ht="14.25" customHeight="1">
      <c r="G623" s="39"/>
      <c r="M623" s="39"/>
    </row>
    <row r="624" ht="14.25" customHeight="1">
      <c r="G624" s="39"/>
      <c r="M624" s="39"/>
    </row>
    <row r="625" ht="14.25" customHeight="1">
      <c r="G625" s="39"/>
      <c r="M625" s="39"/>
    </row>
    <row r="626" ht="14.25" customHeight="1">
      <c r="G626" s="39"/>
      <c r="M626" s="39"/>
    </row>
    <row r="627" ht="14.25" customHeight="1">
      <c r="G627" s="39"/>
      <c r="M627" s="39"/>
    </row>
    <row r="628" ht="14.25" customHeight="1">
      <c r="G628" s="39"/>
      <c r="M628" s="39"/>
    </row>
    <row r="629" ht="14.25" customHeight="1">
      <c r="G629" s="39"/>
      <c r="M629" s="39"/>
    </row>
    <row r="630" ht="14.25" customHeight="1">
      <c r="G630" s="39"/>
      <c r="M630" s="39"/>
    </row>
    <row r="631" ht="14.25" customHeight="1">
      <c r="G631" s="39"/>
      <c r="M631" s="39"/>
    </row>
    <row r="632" ht="14.25" customHeight="1">
      <c r="G632" s="39"/>
      <c r="M632" s="39"/>
    </row>
    <row r="633" ht="14.25" customHeight="1">
      <c r="G633" s="39"/>
      <c r="M633" s="39"/>
    </row>
    <row r="634" ht="14.25" customHeight="1">
      <c r="G634" s="39"/>
      <c r="M634" s="39"/>
    </row>
    <row r="635" ht="14.25" customHeight="1">
      <c r="G635" s="39"/>
      <c r="M635" s="39"/>
    </row>
    <row r="636" ht="14.25" customHeight="1">
      <c r="G636" s="39"/>
      <c r="M636" s="39"/>
    </row>
    <row r="637" ht="14.25" customHeight="1">
      <c r="G637" s="39"/>
      <c r="M637" s="39"/>
    </row>
    <row r="638" ht="14.25" customHeight="1">
      <c r="G638" s="39"/>
      <c r="M638" s="39"/>
    </row>
    <row r="639" ht="14.25" customHeight="1">
      <c r="G639" s="39"/>
      <c r="M639" s="39"/>
    </row>
    <row r="640" ht="14.25" customHeight="1">
      <c r="G640" s="39"/>
      <c r="M640" s="39"/>
    </row>
    <row r="641" ht="14.25" customHeight="1">
      <c r="G641" s="39"/>
      <c r="M641" s="39"/>
    </row>
    <row r="642" ht="14.25" customHeight="1">
      <c r="G642" s="39"/>
      <c r="M642" s="39"/>
    </row>
    <row r="643" ht="14.25" customHeight="1">
      <c r="G643" s="39"/>
      <c r="M643" s="39"/>
    </row>
    <row r="644" ht="14.25" customHeight="1">
      <c r="G644" s="39"/>
      <c r="M644" s="39"/>
    </row>
    <row r="645" ht="14.25" customHeight="1">
      <c r="G645" s="39"/>
      <c r="M645" s="39"/>
    </row>
    <row r="646" ht="14.25" customHeight="1">
      <c r="G646" s="39"/>
      <c r="M646" s="39"/>
    </row>
    <row r="647" ht="14.25" customHeight="1">
      <c r="G647" s="39"/>
      <c r="M647" s="39"/>
    </row>
    <row r="648" ht="14.25" customHeight="1">
      <c r="G648" s="39"/>
      <c r="M648" s="39"/>
    </row>
    <row r="649" ht="14.25" customHeight="1">
      <c r="G649" s="39"/>
      <c r="M649" s="39"/>
    </row>
    <row r="650" ht="14.25" customHeight="1">
      <c r="G650" s="39"/>
      <c r="M650" s="39"/>
    </row>
    <row r="651" ht="14.25" customHeight="1">
      <c r="G651" s="39"/>
      <c r="M651" s="39"/>
    </row>
    <row r="652" ht="14.25" customHeight="1">
      <c r="G652" s="39"/>
      <c r="M652" s="39"/>
    </row>
    <row r="653" ht="14.25" customHeight="1">
      <c r="G653" s="39"/>
      <c r="M653" s="39"/>
    </row>
    <row r="654" ht="14.25" customHeight="1">
      <c r="G654" s="39"/>
      <c r="M654" s="39"/>
    </row>
    <row r="655" ht="14.25" customHeight="1">
      <c r="G655" s="39"/>
      <c r="M655" s="39"/>
    </row>
    <row r="656" ht="14.25" customHeight="1">
      <c r="G656" s="39"/>
      <c r="M656" s="39"/>
    </row>
    <row r="657" ht="14.25" customHeight="1">
      <c r="G657" s="39"/>
      <c r="M657" s="39"/>
    </row>
    <row r="658" ht="14.25" customHeight="1">
      <c r="G658" s="39"/>
      <c r="M658" s="39"/>
    </row>
    <row r="659" ht="14.25" customHeight="1">
      <c r="G659" s="39"/>
      <c r="M659" s="39"/>
    </row>
    <row r="660" ht="14.25" customHeight="1">
      <c r="G660" s="39"/>
      <c r="M660" s="39"/>
    </row>
    <row r="661" ht="14.25" customHeight="1">
      <c r="G661" s="39"/>
      <c r="M661" s="39"/>
    </row>
    <row r="662" ht="14.25" customHeight="1">
      <c r="G662" s="39"/>
      <c r="M662" s="39"/>
    </row>
    <row r="663" ht="14.25" customHeight="1">
      <c r="G663" s="39"/>
      <c r="M663" s="39"/>
    </row>
    <row r="664" ht="14.25" customHeight="1">
      <c r="G664" s="39"/>
      <c r="M664" s="39"/>
    </row>
    <row r="665" ht="14.25" customHeight="1">
      <c r="G665" s="39"/>
      <c r="M665" s="39"/>
    </row>
    <row r="666" ht="14.25" customHeight="1">
      <c r="G666" s="39"/>
      <c r="M666" s="39"/>
    </row>
    <row r="667" ht="14.25" customHeight="1">
      <c r="G667" s="39"/>
      <c r="M667" s="39"/>
    </row>
    <row r="668" ht="14.25" customHeight="1">
      <c r="G668" s="39"/>
      <c r="M668" s="39"/>
    </row>
    <row r="669" ht="14.25" customHeight="1">
      <c r="G669" s="39"/>
      <c r="M669" s="39"/>
    </row>
    <row r="670" ht="14.25" customHeight="1">
      <c r="G670" s="39"/>
      <c r="M670" s="39"/>
    </row>
    <row r="671" ht="14.25" customHeight="1">
      <c r="G671" s="39"/>
      <c r="M671" s="39"/>
    </row>
    <row r="672" ht="14.25" customHeight="1">
      <c r="G672" s="39"/>
      <c r="M672" s="39"/>
    </row>
    <row r="673" ht="14.25" customHeight="1">
      <c r="G673" s="39"/>
      <c r="M673" s="39"/>
    </row>
    <row r="674" ht="14.25" customHeight="1">
      <c r="G674" s="39"/>
      <c r="M674" s="39"/>
    </row>
    <row r="675" ht="14.25" customHeight="1">
      <c r="G675" s="39"/>
      <c r="M675" s="39"/>
    </row>
    <row r="676" ht="14.25" customHeight="1">
      <c r="G676" s="39"/>
      <c r="M676" s="39"/>
    </row>
    <row r="677" ht="14.25" customHeight="1">
      <c r="G677" s="39"/>
      <c r="M677" s="39"/>
    </row>
    <row r="678" ht="14.25" customHeight="1">
      <c r="G678" s="39"/>
      <c r="M678" s="39"/>
    </row>
    <row r="679" ht="14.25" customHeight="1">
      <c r="G679" s="39"/>
      <c r="M679" s="39"/>
    </row>
    <row r="680" ht="14.25" customHeight="1">
      <c r="G680" s="39"/>
      <c r="M680" s="39"/>
    </row>
    <row r="681" ht="14.25" customHeight="1">
      <c r="G681" s="39"/>
      <c r="M681" s="39"/>
    </row>
    <row r="682" ht="14.25" customHeight="1">
      <c r="G682" s="39"/>
      <c r="M682" s="39"/>
    </row>
    <row r="683" ht="14.25" customHeight="1">
      <c r="G683" s="39"/>
      <c r="M683" s="39"/>
    </row>
    <row r="684" ht="14.25" customHeight="1">
      <c r="G684" s="39"/>
      <c r="M684" s="39"/>
    </row>
    <row r="685" ht="14.25" customHeight="1">
      <c r="G685" s="39"/>
      <c r="M685" s="39"/>
    </row>
    <row r="686" ht="14.25" customHeight="1">
      <c r="G686" s="39"/>
      <c r="M686" s="39"/>
    </row>
    <row r="687" ht="14.25" customHeight="1">
      <c r="G687" s="39"/>
      <c r="M687" s="39"/>
    </row>
    <row r="688" ht="14.25" customHeight="1">
      <c r="G688" s="39"/>
      <c r="M688" s="39"/>
    </row>
    <row r="689" ht="14.25" customHeight="1">
      <c r="G689" s="39"/>
      <c r="M689" s="39"/>
    </row>
    <row r="690" ht="14.25" customHeight="1">
      <c r="G690" s="39"/>
      <c r="M690" s="39"/>
    </row>
    <row r="691" ht="14.25" customHeight="1">
      <c r="G691" s="39"/>
      <c r="M691" s="39"/>
    </row>
    <row r="692" ht="14.25" customHeight="1">
      <c r="G692" s="39"/>
      <c r="M692" s="39"/>
    </row>
    <row r="693" ht="14.25" customHeight="1">
      <c r="G693" s="39"/>
      <c r="M693" s="39"/>
    </row>
    <row r="694" ht="14.25" customHeight="1">
      <c r="G694" s="39"/>
      <c r="M694" s="39"/>
    </row>
    <row r="695" ht="14.25" customHeight="1">
      <c r="G695" s="39"/>
      <c r="M695" s="39"/>
    </row>
    <row r="696" ht="14.25" customHeight="1">
      <c r="G696" s="39"/>
      <c r="M696" s="39"/>
    </row>
    <row r="697" ht="14.25" customHeight="1">
      <c r="G697" s="39"/>
      <c r="M697" s="39"/>
    </row>
    <row r="698" ht="14.25" customHeight="1">
      <c r="G698" s="39"/>
      <c r="M698" s="39"/>
    </row>
    <row r="699" ht="14.25" customHeight="1">
      <c r="G699" s="39"/>
      <c r="M699" s="39"/>
    </row>
    <row r="700" ht="14.25" customHeight="1">
      <c r="G700" s="39"/>
      <c r="M700" s="39"/>
    </row>
    <row r="701" ht="14.25" customHeight="1">
      <c r="G701" s="39"/>
      <c r="M701" s="39"/>
    </row>
    <row r="702" ht="14.25" customHeight="1">
      <c r="G702" s="39"/>
      <c r="M702" s="39"/>
    </row>
    <row r="703" ht="14.25" customHeight="1">
      <c r="G703" s="39"/>
      <c r="M703" s="39"/>
    </row>
    <row r="704" ht="14.25" customHeight="1">
      <c r="G704" s="39"/>
      <c r="M704" s="39"/>
    </row>
    <row r="705" ht="14.25" customHeight="1">
      <c r="G705" s="39"/>
      <c r="M705" s="39"/>
    </row>
    <row r="706" ht="14.25" customHeight="1">
      <c r="G706" s="39"/>
      <c r="M706" s="39"/>
    </row>
    <row r="707" ht="14.25" customHeight="1">
      <c r="G707" s="39"/>
      <c r="M707" s="39"/>
    </row>
    <row r="708" ht="14.25" customHeight="1">
      <c r="G708" s="39"/>
      <c r="M708" s="39"/>
    </row>
    <row r="709" ht="14.25" customHeight="1">
      <c r="G709" s="39"/>
      <c r="M709" s="39"/>
    </row>
    <row r="710" ht="14.25" customHeight="1">
      <c r="G710" s="39"/>
      <c r="M710" s="39"/>
    </row>
    <row r="711" ht="14.25" customHeight="1">
      <c r="G711" s="39"/>
      <c r="M711" s="39"/>
    </row>
    <row r="712" ht="14.25" customHeight="1">
      <c r="G712" s="39"/>
      <c r="M712" s="39"/>
    </row>
    <row r="713" ht="14.25" customHeight="1">
      <c r="G713" s="39"/>
      <c r="M713" s="39"/>
    </row>
    <row r="714" ht="14.25" customHeight="1">
      <c r="G714" s="39"/>
      <c r="M714" s="39"/>
    </row>
    <row r="715" ht="14.25" customHeight="1">
      <c r="G715" s="39"/>
      <c r="M715" s="39"/>
    </row>
    <row r="716" ht="14.25" customHeight="1">
      <c r="G716" s="39"/>
      <c r="M716" s="39"/>
    </row>
    <row r="717" ht="14.25" customHeight="1">
      <c r="G717" s="39"/>
      <c r="M717" s="39"/>
    </row>
    <row r="718" ht="14.25" customHeight="1">
      <c r="G718" s="39"/>
      <c r="M718" s="39"/>
    </row>
    <row r="719" ht="14.25" customHeight="1">
      <c r="G719" s="39"/>
      <c r="M719" s="39"/>
    </row>
    <row r="720" ht="14.25" customHeight="1">
      <c r="G720" s="39"/>
      <c r="M720" s="39"/>
    </row>
    <row r="721" ht="14.25" customHeight="1">
      <c r="G721" s="39"/>
      <c r="M721" s="39"/>
    </row>
    <row r="722" ht="14.25" customHeight="1">
      <c r="G722" s="39"/>
      <c r="M722" s="39"/>
    </row>
    <row r="723" ht="14.25" customHeight="1">
      <c r="G723" s="39"/>
      <c r="M723" s="39"/>
    </row>
    <row r="724" ht="14.25" customHeight="1">
      <c r="G724" s="39"/>
      <c r="M724" s="39"/>
    </row>
    <row r="725" ht="14.25" customHeight="1">
      <c r="G725" s="39"/>
      <c r="M725" s="39"/>
    </row>
    <row r="726" ht="14.25" customHeight="1">
      <c r="G726" s="39"/>
      <c r="M726" s="39"/>
    </row>
    <row r="727" ht="14.25" customHeight="1">
      <c r="G727" s="39"/>
      <c r="M727" s="39"/>
    </row>
    <row r="728" ht="14.25" customHeight="1">
      <c r="G728" s="39"/>
      <c r="M728" s="39"/>
    </row>
    <row r="729" ht="14.25" customHeight="1">
      <c r="G729" s="39"/>
      <c r="M729" s="39"/>
    </row>
    <row r="730" ht="14.25" customHeight="1">
      <c r="G730" s="39"/>
      <c r="M730" s="39"/>
    </row>
    <row r="731" ht="14.25" customHeight="1">
      <c r="G731" s="39"/>
      <c r="M731" s="39"/>
    </row>
    <row r="732" ht="14.25" customHeight="1">
      <c r="G732" s="39"/>
      <c r="M732" s="39"/>
    </row>
    <row r="733" ht="14.25" customHeight="1">
      <c r="G733" s="39"/>
      <c r="M733" s="39"/>
    </row>
    <row r="734" ht="14.25" customHeight="1">
      <c r="G734" s="39"/>
      <c r="M734" s="39"/>
    </row>
    <row r="735" ht="14.25" customHeight="1">
      <c r="G735" s="39"/>
      <c r="M735" s="39"/>
    </row>
    <row r="736" ht="14.25" customHeight="1">
      <c r="G736" s="39"/>
      <c r="M736" s="39"/>
    </row>
    <row r="737" ht="14.25" customHeight="1">
      <c r="G737" s="39"/>
      <c r="M737" s="39"/>
    </row>
    <row r="738" ht="14.25" customHeight="1">
      <c r="G738" s="39"/>
      <c r="M738" s="39"/>
    </row>
    <row r="739" ht="14.25" customHeight="1">
      <c r="G739" s="39"/>
      <c r="M739" s="39"/>
    </row>
    <row r="740" ht="14.25" customHeight="1">
      <c r="G740" s="39"/>
      <c r="M740" s="39"/>
    </row>
    <row r="741" ht="14.25" customHeight="1">
      <c r="G741" s="39"/>
      <c r="M741" s="39"/>
    </row>
    <row r="742" ht="14.25" customHeight="1">
      <c r="G742" s="39"/>
      <c r="M742" s="39"/>
    </row>
    <row r="743" ht="14.25" customHeight="1">
      <c r="G743" s="39"/>
      <c r="M743" s="39"/>
    </row>
    <row r="744" ht="14.25" customHeight="1">
      <c r="G744" s="39"/>
      <c r="M744" s="39"/>
    </row>
    <row r="745" ht="14.25" customHeight="1">
      <c r="G745" s="39"/>
      <c r="M745" s="39"/>
    </row>
    <row r="746" ht="14.25" customHeight="1">
      <c r="G746" s="39"/>
      <c r="M746" s="39"/>
    </row>
    <row r="747" ht="14.25" customHeight="1">
      <c r="G747" s="39"/>
      <c r="M747" s="39"/>
    </row>
    <row r="748" ht="14.25" customHeight="1">
      <c r="G748" s="39"/>
      <c r="M748" s="39"/>
    </row>
    <row r="749" ht="14.25" customHeight="1">
      <c r="G749" s="39"/>
      <c r="M749" s="39"/>
    </row>
    <row r="750" ht="14.25" customHeight="1">
      <c r="G750" s="39"/>
      <c r="M750" s="39"/>
    </row>
    <row r="751" ht="14.25" customHeight="1">
      <c r="G751" s="39"/>
      <c r="M751" s="39"/>
    </row>
    <row r="752" ht="14.25" customHeight="1">
      <c r="G752" s="39"/>
      <c r="M752" s="39"/>
    </row>
    <row r="753" ht="14.25" customHeight="1">
      <c r="G753" s="39"/>
      <c r="M753" s="39"/>
    </row>
    <row r="754" ht="14.25" customHeight="1">
      <c r="G754" s="39"/>
      <c r="M754" s="39"/>
    </row>
    <row r="755" ht="14.25" customHeight="1">
      <c r="G755" s="39"/>
      <c r="M755" s="39"/>
    </row>
    <row r="756" ht="14.25" customHeight="1">
      <c r="G756" s="39"/>
      <c r="M756" s="39"/>
    </row>
    <row r="757" ht="14.25" customHeight="1">
      <c r="G757" s="39"/>
      <c r="M757" s="39"/>
    </row>
    <row r="758" ht="14.25" customHeight="1">
      <c r="G758" s="39"/>
      <c r="M758" s="39"/>
    </row>
    <row r="759" ht="14.25" customHeight="1">
      <c r="G759" s="39"/>
      <c r="M759" s="39"/>
    </row>
    <row r="760" ht="14.25" customHeight="1">
      <c r="G760" s="39"/>
      <c r="M760" s="39"/>
    </row>
    <row r="761" ht="14.25" customHeight="1">
      <c r="G761" s="39"/>
      <c r="M761" s="39"/>
    </row>
    <row r="762" ht="14.25" customHeight="1">
      <c r="G762" s="39"/>
      <c r="M762" s="39"/>
    </row>
    <row r="763" ht="14.25" customHeight="1">
      <c r="G763" s="39"/>
      <c r="M763" s="39"/>
    </row>
    <row r="764" ht="14.25" customHeight="1">
      <c r="G764" s="39"/>
      <c r="M764" s="39"/>
    </row>
    <row r="765" ht="14.25" customHeight="1">
      <c r="G765" s="39"/>
      <c r="M765" s="39"/>
    </row>
    <row r="766" ht="14.25" customHeight="1">
      <c r="G766" s="39"/>
      <c r="M766" s="39"/>
    </row>
    <row r="767" ht="14.25" customHeight="1">
      <c r="G767" s="39"/>
      <c r="M767" s="39"/>
    </row>
    <row r="768" ht="14.25" customHeight="1">
      <c r="G768" s="39"/>
      <c r="M768" s="39"/>
    </row>
    <row r="769" ht="14.25" customHeight="1">
      <c r="G769" s="39"/>
      <c r="M769" s="39"/>
    </row>
    <row r="770" ht="14.25" customHeight="1">
      <c r="G770" s="39"/>
      <c r="M770" s="39"/>
    </row>
    <row r="771" ht="14.25" customHeight="1">
      <c r="G771" s="39"/>
      <c r="M771" s="39"/>
    </row>
    <row r="772" ht="14.25" customHeight="1">
      <c r="G772" s="39"/>
      <c r="M772" s="39"/>
    </row>
    <row r="773" ht="14.25" customHeight="1">
      <c r="G773" s="39"/>
      <c r="M773" s="39"/>
    </row>
    <row r="774" ht="14.25" customHeight="1">
      <c r="G774" s="39"/>
      <c r="M774" s="39"/>
    </row>
    <row r="775" ht="14.25" customHeight="1">
      <c r="G775" s="39"/>
      <c r="M775" s="39"/>
    </row>
    <row r="776" ht="14.25" customHeight="1">
      <c r="G776" s="39"/>
      <c r="M776" s="39"/>
    </row>
    <row r="777" ht="14.25" customHeight="1">
      <c r="G777" s="39"/>
      <c r="M777" s="39"/>
    </row>
    <row r="778" ht="14.25" customHeight="1">
      <c r="G778" s="39"/>
      <c r="M778" s="39"/>
    </row>
    <row r="779" ht="14.25" customHeight="1">
      <c r="G779" s="39"/>
      <c r="M779" s="39"/>
    </row>
    <row r="780" ht="14.25" customHeight="1">
      <c r="G780" s="39"/>
      <c r="M780" s="39"/>
    </row>
    <row r="781" ht="14.25" customHeight="1">
      <c r="G781" s="39"/>
      <c r="M781" s="39"/>
    </row>
    <row r="782" ht="14.25" customHeight="1">
      <c r="G782" s="39"/>
      <c r="M782" s="39"/>
    </row>
    <row r="783" ht="14.25" customHeight="1">
      <c r="G783" s="39"/>
      <c r="M783" s="39"/>
    </row>
    <row r="784" ht="14.25" customHeight="1">
      <c r="G784" s="39"/>
      <c r="M784" s="39"/>
    </row>
    <row r="785" ht="14.25" customHeight="1">
      <c r="G785" s="39"/>
      <c r="M785" s="39"/>
    </row>
    <row r="786" ht="14.25" customHeight="1">
      <c r="G786" s="39"/>
      <c r="M786" s="39"/>
    </row>
    <row r="787" ht="14.25" customHeight="1">
      <c r="G787" s="39"/>
      <c r="M787" s="39"/>
    </row>
    <row r="788" ht="14.25" customHeight="1">
      <c r="G788" s="39"/>
      <c r="M788" s="39"/>
    </row>
    <row r="789" ht="14.25" customHeight="1">
      <c r="G789" s="39"/>
      <c r="M789" s="39"/>
    </row>
    <row r="790" ht="14.25" customHeight="1">
      <c r="G790" s="39"/>
      <c r="M790" s="39"/>
    </row>
    <row r="791" ht="14.25" customHeight="1">
      <c r="G791" s="39"/>
      <c r="M791" s="39"/>
    </row>
    <row r="792" ht="14.25" customHeight="1">
      <c r="G792" s="39"/>
      <c r="M792" s="39"/>
    </row>
    <row r="793" ht="14.25" customHeight="1">
      <c r="G793" s="39"/>
      <c r="M793" s="39"/>
    </row>
    <row r="794" ht="14.25" customHeight="1">
      <c r="G794" s="39"/>
      <c r="M794" s="39"/>
    </row>
    <row r="795" ht="14.25" customHeight="1">
      <c r="G795" s="39"/>
      <c r="M795" s="39"/>
    </row>
    <row r="796" ht="14.25" customHeight="1">
      <c r="G796" s="39"/>
      <c r="M796" s="39"/>
    </row>
    <row r="797" ht="14.25" customHeight="1">
      <c r="G797" s="39"/>
      <c r="M797" s="39"/>
    </row>
    <row r="798" ht="14.25" customHeight="1">
      <c r="G798" s="39"/>
      <c r="M798" s="39"/>
    </row>
    <row r="799" ht="14.25" customHeight="1">
      <c r="G799" s="39"/>
      <c r="M799" s="39"/>
    </row>
    <row r="800" ht="14.25" customHeight="1">
      <c r="G800" s="39"/>
      <c r="M800" s="39"/>
    </row>
    <row r="801" ht="14.25" customHeight="1">
      <c r="G801" s="39"/>
      <c r="M801" s="39"/>
    </row>
    <row r="802" ht="14.25" customHeight="1">
      <c r="G802" s="39"/>
      <c r="M802" s="39"/>
    </row>
    <row r="803" ht="14.25" customHeight="1">
      <c r="G803" s="39"/>
      <c r="M803" s="39"/>
    </row>
    <row r="804" ht="14.25" customHeight="1">
      <c r="G804" s="39"/>
      <c r="M804" s="39"/>
    </row>
    <row r="805" ht="14.25" customHeight="1">
      <c r="G805" s="39"/>
      <c r="M805" s="39"/>
    </row>
    <row r="806" ht="14.25" customHeight="1">
      <c r="G806" s="39"/>
      <c r="M806" s="39"/>
    </row>
    <row r="807" ht="14.25" customHeight="1">
      <c r="G807" s="39"/>
      <c r="M807" s="39"/>
    </row>
    <row r="808" ht="14.25" customHeight="1">
      <c r="G808" s="39"/>
      <c r="M808" s="39"/>
    </row>
    <row r="809" ht="14.25" customHeight="1">
      <c r="G809" s="39"/>
      <c r="M809" s="39"/>
    </row>
    <row r="810" ht="14.25" customHeight="1">
      <c r="G810" s="39"/>
      <c r="M810" s="39"/>
    </row>
    <row r="811" ht="14.25" customHeight="1">
      <c r="G811" s="39"/>
      <c r="M811" s="39"/>
    </row>
    <row r="812" ht="14.25" customHeight="1">
      <c r="G812" s="39"/>
      <c r="M812" s="39"/>
    </row>
    <row r="813" ht="14.25" customHeight="1">
      <c r="G813" s="39"/>
      <c r="M813" s="39"/>
    </row>
    <row r="814" ht="14.25" customHeight="1">
      <c r="G814" s="39"/>
      <c r="M814" s="39"/>
    </row>
    <row r="815" ht="14.25" customHeight="1">
      <c r="G815" s="39"/>
      <c r="M815" s="39"/>
    </row>
    <row r="816" ht="14.25" customHeight="1">
      <c r="G816" s="39"/>
      <c r="M816" s="39"/>
    </row>
    <row r="817" ht="14.25" customHeight="1">
      <c r="G817" s="39"/>
      <c r="M817" s="39"/>
    </row>
    <row r="818" ht="14.25" customHeight="1">
      <c r="G818" s="39"/>
      <c r="M818" s="39"/>
    </row>
    <row r="819" ht="14.25" customHeight="1">
      <c r="G819" s="39"/>
      <c r="M819" s="39"/>
    </row>
    <row r="820" ht="14.25" customHeight="1">
      <c r="G820" s="39"/>
      <c r="M820" s="39"/>
    </row>
    <row r="821" ht="14.25" customHeight="1">
      <c r="G821" s="39"/>
      <c r="M821" s="39"/>
    </row>
    <row r="822" ht="14.25" customHeight="1">
      <c r="G822" s="39"/>
      <c r="M822" s="39"/>
    </row>
    <row r="823" ht="14.25" customHeight="1">
      <c r="G823" s="39"/>
      <c r="M823" s="39"/>
    </row>
    <row r="824" ht="14.25" customHeight="1">
      <c r="G824" s="39"/>
      <c r="M824" s="39"/>
    </row>
    <row r="825" ht="14.25" customHeight="1">
      <c r="G825" s="39"/>
      <c r="M825" s="39"/>
    </row>
    <row r="826" ht="14.25" customHeight="1">
      <c r="G826" s="39"/>
      <c r="M826" s="39"/>
    </row>
    <row r="827" ht="14.25" customHeight="1">
      <c r="G827" s="39"/>
      <c r="M827" s="39"/>
    </row>
    <row r="828" ht="14.25" customHeight="1">
      <c r="G828" s="39"/>
      <c r="M828" s="39"/>
    </row>
    <row r="829" ht="14.25" customHeight="1">
      <c r="G829" s="39"/>
      <c r="M829" s="39"/>
    </row>
    <row r="830" ht="14.25" customHeight="1">
      <c r="G830" s="39"/>
      <c r="M830" s="39"/>
    </row>
    <row r="831" ht="14.25" customHeight="1">
      <c r="G831" s="39"/>
      <c r="M831" s="39"/>
    </row>
    <row r="832" ht="14.25" customHeight="1">
      <c r="G832" s="39"/>
      <c r="M832" s="39"/>
    </row>
    <row r="833" ht="14.25" customHeight="1">
      <c r="G833" s="39"/>
      <c r="M833" s="39"/>
    </row>
    <row r="834" ht="14.25" customHeight="1">
      <c r="G834" s="39"/>
      <c r="M834" s="39"/>
    </row>
    <row r="835" ht="14.25" customHeight="1">
      <c r="G835" s="39"/>
      <c r="M835" s="39"/>
    </row>
    <row r="836" ht="14.25" customHeight="1">
      <c r="G836" s="39"/>
      <c r="M836" s="39"/>
    </row>
    <row r="837" ht="14.25" customHeight="1">
      <c r="G837" s="39"/>
      <c r="M837" s="39"/>
    </row>
    <row r="838" ht="14.25" customHeight="1">
      <c r="G838" s="39"/>
      <c r="M838" s="39"/>
    </row>
    <row r="839" ht="14.25" customHeight="1">
      <c r="G839" s="39"/>
      <c r="M839" s="39"/>
    </row>
    <row r="840" ht="14.25" customHeight="1">
      <c r="G840" s="39"/>
      <c r="M840" s="39"/>
    </row>
    <row r="841" ht="14.25" customHeight="1">
      <c r="G841" s="39"/>
      <c r="M841" s="39"/>
    </row>
    <row r="842" ht="14.25" customHeight="1">
      <c r="G842" s="39"/>
      <c r="M842" s="39"/>
    </row>
    <row r="843" ht="14.25" customHeight="1">
      <c r="G843" s="39"/>
      <c r="M843" s="39"/>
    </row>
    <row r="844" ht="14.25" customHeight="1">
      <c r="G844" s="39"/>
      <c r="M844" s="39"/>
    </row>
    <row r="845" ht="14.25" customHeight="1">
      <c r="G845" s="39"/>
      <c r="M845" s="39"/>
    </row>
    <row r="846" ht="14.25" customHeight="1">
      <c r="G846" s="39"/>
      <c r="M846" s="39"/>
    </row>
    <row r="847" ht="14.25" customHeight="1">
      <c r="G847" s="39"/>
      <c r="M847" s="39"/>
    </row>
    <row r="848" ht="14.25" customHeight="1">
      <c r="G848" s="39"/>
      <c r="M848" s="39"/>
    </row>
    <row r="849" ht="14.25" customHeight="1">
      <c r="G849" s="39"/>
      <c r="M849" s="39"/>
    </row>
    <row r="850" ht="14.25" customHeight="1">
      <c r="G850" s="39"/>
      <c r="M850" s="39"/>
    </row>
    <row r="851" ht="14.25" customHeight="1">
      <c r="G851" s="39"/>
      <c r="M851" s="39"/>
    </row>
    <row r="852" ht="14.25" customHeight="1">
      <c r="G852" s="39"/>
      <c r="M852" s="39"/>
    </row>
    <row r="853" ht="14.25" customHeight="1">
      <c r="G853" s="39"/>
      <c r="M853" s="39"/>
    </row>
    <row r="854" ht="14.25" customHeight="1">
      <c r="G854" s="39"/>
      <c r="M854" s="39"/>
    </row>
    <row r="855" ht="14.25" customHeight="1">
      <c r="G855" s="39"/>
      <c r="M855" s="39"/>
    </row>
    <row r="856" ht="14.25" customHeight="1">
      <c r="G856" s="39"/>
      <c r="M856" s="39"/>
    </row>
    <row r="857" ht="14.25" customHeight="1">
      <c r="G857" s="39"/>
      <c r="M857" s="39"/>
    </row>
    <row r="858" ht="14.25" customHeight="1">
      <c r="G858" s="39"/>
      <c r="M858" s="39"/>
    </row>
    <row r="859" ht="14.25" customHeight="1">
      <c r="G859" s="39"/>
      <c r="M859" s="39"/>
    </row>
    <row r="860" ht="14.25" customHeight="1">
      <c r="G860" s="39"/>
      <c r="M860" s="39"/>
    </row>
    <row r="861" ht="14.25" customHeight="1">
      <c r="G861" s="39"/>
      <c r="M861" s="39"/>
    </row>
    <row r="862" ht="14.25" customHeight="1">
      <c r="G862" s="39"/>
      <c r="M862" s="39"/>
    </row>
    <row r="863" ht="14.25" customHeight="1">
      <c r="G863" s="39"/>
      <c r="M863" s="39"/>
    </row>
    <row r="864" ht="14.25" customHeight="1">
      <c r="G864" s="39"/>
      <c r="M864" s="39"/>
    </row>
    <row r="865" ht="14.25" customHeight="1">
      <c r="G865" s="39"/>
      <c r="M865" s="39"/>
    </row>
    <row r="866" ht="14.25" customHeight="1">
      <c r="G866" s="39"/>
      <c r="M866" s="39"/>
    </row>
    <row r="867" ht="14.25" customHeight="1">
      <c r="G867" s="39"/>
      <c r="M867" s="39"/>
    </row>
    <row r="868" ht="14.25" customHeight="1">
      <c r="G868" s="39"/>
      <c r="M868" s="39"/>
    </row>
    <row r="869" ht="14.25" customHeight="1">
      <c r="G869" s="39"/>
      <c r="M869" s="39"/>
    </row>
    <row r="870" ht="14.25" customHeight="1">
      <c r="G870" s="39"/>
      <c r="M870" s="39"/>
    </row>
    <row r="871" ht="14.25" customHeight="1">
      <c r="G871" s="39"/>
      <c r="M871" s="39"/>
    </row>
    <row r="872" ht="14.25" customHeight="1">
      <c r="G872" s="39"/>
      <c r="M872" s="39"/>
    </row>
    <row r="873" ht="14.25" customHeight="1">
      <c r="G873" s="39"/>
      <c r="M873" s="39"/>
    </row>
    <row r="874" ht="14.25" customHeight="1">
      <c r="G874" s="39"/>
      <c r="M874" s="39"/>
    </row>
    <row r="875" ht="14.25" customHeight="1">
      <c r="G875" s="39"/>
      <c r="M875" s="39"/>
    </row>
    <row r="876" ht="14.25" customHeight="1">
      <c r="G876" s="39"/>
      <c r="M876" s="39"/>
    </row>
    <row r="877" ht="14.25" customHeight="1">
      <c r="G877" s="39"/>
      <c r="M877" s="39"/>
    </row>
    <row r="878" ht="14.25" customHeight="1">
      <c r="G878" s="39"/>
      <c r="M878" s="39"/>
    </row>
    <row r="879" ht="14.25" customHeight="1">
      <c r="G879" s="39"/>
      <c r="M879" s="39"/>
    </row>
    <row r="880" ht="14.25" customHeight="1">
      <c r="G880" s="39"/>
      <c r="M880" s="39"/>
    </row>
    <row r="881" ht="14.25" customHeight="1">
      <c r="G881" s="39"/>
      <c r="M881" s="39"/>
    </row>
    <row r="882" ht="14.25" customHeight="1">
      <c r="G882" s="39"/>
      <c r="M882" s="39"/>
    </row>
    <row r="883" ht="14.25" customHeight="1">
      <c r="G883" s="39"/>
      <c r="M883" s="39"/>
    </row>
    <row r="884" ht="14.25" customHeight="1">
      <c r="G884" s="39"/>
      <c r="M884" s="39"/>
    </row>
    <row r="885" ht="14.25" customHeight="1">
      <c r="G885" s="39"/>
      <c r="M885" s="39"/>
    </row>
    <row r="886" ht="14.25" customHeight="1">
      <c r="G886" s="39"/>
      <c r="M886" s="39"/>
    </row>
    <row r="887" ht="14.25" customHeight="1">
      <c r="G887" s="39"/>
      <c r="M887" s="39"/>
    </row>
    <row r="888" ht="14.25" customHeight="1">
      <c r="G888" s="39"/>
      <c r="M888" s="39"/>
    </row>
    <row r="889" ht="14.25" customHeight="1">
      <c r="G889" s="39"/>
      <c r="M889" s="39"/>
    </row>
    <row r="890" ht="14.25" customHeight="1">
      <c r="G890" s="39"/>
      <c r="M890" s="39"/>
    </row>
    <row r="891" ht="14.25" customHeight="1">
      <c r="G891" s="39"/>
      <c r="M891" s="39"/>
    </row>
    <row r="892" ht="14.25" customHeight="1">
      <c r="G892" s="39"/>
      <c r="M892" s="39"/>
    </row>
    <row r="893" ht="14.25" customHeight="1">
      <c r="G893" s="39"/>
      <c r="M893" s="39"/>
    </row>
    <row r="894" ht="14.25" customHeight="1">
      <c r="G894" s="39"/>
      <c r="M894" s="39"/>
    </row>
    <row r="895" ht="14.25" customHeight="1">
      <c r="G895" s="39"/>
      <c r="M895" s="39"/>
    </row>
    <row r="896" ht="14.25" customHeight="1">
      <c r="G896" s="39"/>
      <c r="M896" s="39"/>
    </row>
    <row r="897" ht="14.25" customHeight="1">
      <c r="G897" s="39"/>
      <c r="M897" s="39"/>
    </row>
    <row r="898" ht="14.25" customHeight="1">
      <c r="G898" s="39"/>
      <c r="M898" s="39"/>
    </row>
    <row r="899" ht="14.25" customHeight="1">
      <c r="G899" s="39"/>
      <c r="M899" s="39"/>
    </row>
    <row r="900" ht="14.25" customHeight="1">
      <c r="G900" s="39"/>
      <c r="M900" s="39"/>
    </row>
    <row r="901" ht="14.25" customHeight="1">
      <c r="G901" s="39"/>
      <c r="M901" s="39"/>
    </row>
    <row r="902" ht="14.25" customHeight="1">
      <c r="G902" s="39"/>
      <c r="M902" s="39"/>
    </row>
    <row r="903" ht="14.25" customHeight="1">
      <c r="G903" s="39"/>
      <c r="M903" s="39"/>
    </row>
    <row r="904" ht="14.25" customHeight="1">
      <c r="G904" s="39"/>
      <c r="M904" s="39"/>
    </row>
    <row r="905" ht="14.25" customHeight="1">
      <c r="G905" s="39"/>
      <c r="M905" s="39"/>
    </row>
    <row r="906" ht="14.25" customHeight="1">
      <c r="G906" s="39"/>
      <c r="M906" s="39"/>
    </row>
    <row r="907" ht="14.25" customHeight="1">
      <c r="G907" s="39"/>
      <c r="M907" s="39"/>
    </row>
    <row r="908" ht="14.25" customHeight="1">
      <c r="G908" s="39"/>
      <c r="M908" s="39"/>
    </row>
    <row r="909" ht="14.25" customHeight="1">
      <c r="G909" s="39"/>
      <c r="M909" s="39"/>
    </row>
    <row r="910" ht="14.25" customHeight="1">
      <c r="G910" s="39"/>
      <c r="M910" s="39"/>
    </row>
    <row r="911" ht="14.25" customHeight="1">
      <c r="G911" s="39"/>
      <c r="M911" s="39"/>
    </row>
    <row r="912" ht="14.25" customHeight="1">
      <c r="G912" s="39"/>
      <c r="M912" s="39"/>
    </row>
    <row r="913" ht="14.25" customHeight="1">
      <c r="G913" s="39"/>
      <c r="M913" s="39"/>
    </row>
    <row r="914" ht="14.25" customHeight="1">
      <c r="G914" s="39"/>
      <c r="M914" s="39"/>
    </row>
    <row r="915" ht="14.25" customHeight="1">
      <c r="G915" s="39"/>
      <c r="M915" s="39"/>
    </row>
    <row r="916" ht="14.25" customHeight="1">
      <c r="G916" s="39"/>
      <c r="M916" s="39"/>
    </row>
    <row r="917" ht="14.25" customHeight="1">
      <c r="G917" s="39"/>
      <c r="M917" s="39"/>
    </row>
    <row r="918" ht="14.25" customHeight="1">
      <c r="G918" s="39"/>
      <c r="M918" s="39"/>
    </row>
    <row r="919" ht="14.25" customHeight="1">
      <c r="G919" s="39"/>
      <c r="M919" s="39"/>
    </row>
    <row r="920" ht="14.25" customHeight="1">
      <c r="G920" s="39"/>
      <c r="M920" s="39"/>
    </row>
    <row r="921" ht="14.25" customHeight="1">
      <c r="G921" s="39"/>
      <c r="M921" s="39"/>
    </row>
    <row r="922" ht="14.25" customHeight="1">
      <c r="G922" s="39"/>
      <c r="M922" s="39"/>
    </row>
    <row r="923" ht="14.25" customHeight="1">
      <c r="G923" s="39"/>
      <c r="M923" s="39"/>
    </row>
    <row r="924" ht="14.25" customHeight="1">
      <c r="G924" s="39"/>
      <c r="M924" s="39"/>
    </row>
    <row r="925" ht="14.25" customHeight="1">
      <c r="G925" s="39"/>
      <c r="M925" s="39"/>
    </row>
    <row r="926" ht="14.25" customHeight="1">
      <c r="G926" s="39"/>
      <c r="M926" s="39"/>
    </row>
    <row r="927" ht="14.25" customHeight="1">
      <c r="G927" s="39"/>
      <c r="M927" s="39"/>
    </row>
    <row r="928" ht="14.25" customHeight="1">
      <c r="G928" s="39"/>
      <c r="M928" s="39"/>
    </row>
    <row r="929" ht="14.25" customHeight="1">
      <c r="G929" s="39"/>
      <c r="M929" s="39"/>
    </row>
    <row r="930" ht="14.25" customHeight="1">
      <c r="G930" s="39"/>
      <c r="M930" s="39"/>
    </row>
    <row r="931" ht="14.25" customHeight="1">
      <c r="G931" s="39"/>
      <c r="M931" s="39"/>
    </row>
    <row r="932" ht="14.25" customHeight="1">
      <c r="G932" s="39"/>
      <c r="M932" s="39"/>
    </row>
    <row r="933" ht="14.25" customHeight="1">
      <c r="G933" s="39"/>
      <c r="M933" s="39"/>
    </row>
    <row r="934" ht="14.25" customHeight="1">
      <c r="G934" s="39"/>
      <c r="M934" s="39"/>
    </row>
    <row r="935" ht="14.25" customHeight="1">
      <c r="G935" s="39"/>
      <c r="M935" s="39"/>
    </row>
    <row r="936" ht="14.25" customHeight="1">
      <c r="G936" s="39"/>
      <c r="M936" s="39"/>
    </row>
    <row r="937" ht="14.25" customHeight="1">
      <c r="G937" s="39"/>
      <c r="M937" s="39"/>
    </row>
    <row r="938" ht="14.25" customHeight="1">
      <c r="G938" s="39"/>
      <c r="M938" s="39"/>
    </row>
    <row r="939" ht="14.25" customHeight="1">
      <c r="G939" s="39"/>
      <c r="M939" s="39"/>
    </row>
    <row r="940" ht="14.25" customHeight="1">
      <c r="G940" s="39"/>
      <c r="M940" s="39"/>
    </row>
    <row r="941" ht="14.25" customHeight="1">
      <c r="G941" s="39"/>
      <c r="M941" s="39"/>
    </row>
    <row r="942" ht="14.25" customHeight="1">
      <c r="G942" s="39"/>
      <c r="M942" s="39"/>
    </row>
    <row r="943" ht="14.25" customHeight="1">
      <c r="G943" s="39"/>
      <c r="M943" s="39"/>
    </row>
    <row r="944" ht="14.25" customHeight="1">
      <c r="G944" s="39"/>
      <c r="M944" s="39"/>
    </row>
    <row r="945" ht="14.25" customHeight="1">
      <c r="G945" s="39"/>
      <c r="M945" s="39"/>
    </row>
    <row r="946" ht="14.25" customHeight="1">
      <c r="G946" s="39"/>
      <c r="M946" s="39"/>
    </row>
    <row r="947" ht="14.25" customHeight="1">
      <c r="G947" s="39"/>
      <c r="M947" s="39"/>
    </row>
    <row r="948" ht="14.25" customHeight="1">
      <c r="G948" s="39"/>
      <c r="M948" s="39"/>
    </row>
    <row r="949" ht="14.25" customHeight="1">
      <c r="G949" s="39"/>
      <c r="M949" s="39"/>
    </row>
    <row r="950" ht="14.25" customHeight="1">
      <c r="G950" s="39"/>
      <c r="M950" s="39"/>
    </row>
    <row r="951" ht="14.25" customHeight="1">
      <c r="G951" s="39"/>
      <c r="M951" s="39"/>
    </row>
    <row r="952" ht="14.25" customHeight="1">
      <c r="G952" s="39"/>
      <c r="M952" s="39"/>
    </row>
    <row r="953" ht="14.25" customHeight="1">
      <c r="G953" s="39"/>
      <c r="M953" s="39"/>
    </row>
    <row r="954" ht="14.25" customHeight="1">
      <c r="G954" s="39"/>
      <c r="M954" s="39"/>
    </row>
    <row r="955" ht="14.25" customHeight="1">
      <c r="G955" s="39"/>
      <c r="M955" s="39"/>
    </row>
    <row r="956" ht="14.25" customHeight="1">
      <c r="G956" s="39"/>
      <c r="M956" s="39"/>
    </row>
    <row r="957" ht="14.25" customHeight="1">
      <c r="G957" s="39"/>
      <c r="M957" s="39"/>
    </row>
    <row r="958" ht="14.25" customHeight="1">
      <c r="G958" s="39"/>
      <c r="M958" s="39"/>
    </row>
    <row r="959" ht="14.25" customHeight="1">
      <c r="G959" s="39"/>
      <c r="M959" s="39"/>
    </row>
    <row r="960" ht="14.25" customHeight="1">
      <c r="G960" s="39"/>
      <c r="M960" s="39"/>
    </row>
    <row r="961" ht="14.25" customHeight="1">
      <c r="G961" s="39"/>
      <c r="M961" s="39"/>
    </row>
    <row r="962" ht="14.25" customHeight="1">
      <c r="G962" s="39"/>
      <c r="M962" s="39"/>
    </row>
    <row r="963" ht="14.25" customHeight="1">
      <c r="G963" s="39"/>
      <c r="M963" s="39"/>
    </row>
    <row r="964" ht="14.25" customHeight="1">
      <c r="G964" s="39"/>
      <c r="M964" s="39"/>
    </row>
    <row r="965" ht="14.25" customHeight="1">
      <c r="G965" s="39"/>
      <c r="M965" s="39"/>
    </row>
    <row r="966" ht="14.25" customHeight="1">
      <c r="G966" s="39"/>
      <c r="M966" s="39"/>
    </row>
    <row r="967" ht="14.25" customHeight="1">
      <c r="G967" s="39"/>
      <c r="M967" s="39"/>
    </row>
    <row r="968" ht="14.25" customHeight="1">
      <c r="G968" s="39"/>
      <c r="M968" s="39"/>
    </row>
    <row r="969" ht="14.25" customHeight="1">
      <c r="G969" s="39"/>
      <c r="M969" s="39"/>
    </row>
    <row r="970" ht="14.25" customHeight="1">
      <c r="G970" s="39"/>
      <c r="M970" s="39"/>
    </row>
    <row r="971" ht="14.25" customHeight="1">
      <c r="G971" s="39"/>
      <c r="M971" s="39"/>
    </row>
    <row r="972" ht="14.25" customHeight="1">
      <c r="G972" s="39"/>
      <c r="M972" s="39"/>
    </row>
    <row r="973" ht="14.25" customHeight="1">
      <c r="G973" s="39"/>
      <c r="M973" s="39"/>
    </row>
    <row r="974" ht="14.25" customHeight="1">
      <c r="G974" s="39"/>
      <c r="M974" s="39"/>
    </row>
    <row r="975" ht="14.25" customHeight="1">
      <c r="G975" s="39"/>
      <c r="M975" s="39"/>
    </row>
    <row r="976" ht="14.25" customHeight="1">
      <c r="G976" s="39"/>
      <c r="M976" s="39"/>
    </row>
    <row r="977" ht="14.25" customHeight="1">
      <c r="G977" s="39"/>
      <c r="M977" s="39"/>
    </row>
    <row r="978" ht="14.25" customHeight="1">
      <c r="G978" s="39"/>
      <c r="M978" s="39"/>
    </row>
    <row r="979" ht="14.25" customHeight="1">
      <c r="G979" s="39"/>
      <c r="M979" s="39"/>
    </row>
    <row r="980" ht="14.25" customHeight="1">
      <c r="G980" s="39"/>
      <c r="M980" s="39"/>
    </row>
    <row r="981" ht="14.25" customHeight="1">
      <c r="G981" s="39"/>
      <c r="M981" s="39"/>
    </row>
    <row r="982" ht="14.25" customHeight="1">
      <c r="G982" s="39"/>
      <c r="M982" s="39"/>
    </row>
    <row r="983" ht="14.25" customHeight="1">
      <c r="G983" s="39"/>
      <c r="M983" s="39"/>
    </row>
    <row r="984" ht="14.25" customHeight="1">
      <c r="G984" s="39"/>
      <c r="M984" s="39"/>
    </row>
    <row r="985" ht="14.25" customHeight="1">
      <c r="G985" s="39"/>
      <c r="M985" s="39"/>
    </row>
    <row r="986" ht="14.25" customHeight="1">
      <c r="G986" s="39"/>
      <c r="M986" s="39"/>
    </row>
    <row r="987" ht="14.25" customHeight="1">
      <c r="G987" s="39"/>
      <c r="M987" s="39"/>
    </row>
    <row r="988" ht="14.25" customHeight="1">
      <c r="G988" s="39"/>
      <c r="M988" s="39"/>
    </row>
    <row r="989" ht="14.25" customHeight="1">
      <c r="G989" s="39"/>
      <c r="M989" s="39"/>
    </row>
    <row r="990" ht="14.25" customHeight="1">
      <c r="G990" s="39"/>
      <c r="M990" s="39"/>
    </row>
    <row r="991" ht="14.25" customHeight="1">
      <c r="G991" s="39"/>
      <c r="M991" s="39"/>
    </row>
    <row r="992" ht="14.25" customHeight="1">
      <c r="G992" s="39"/>
      <c r="M992" s="39"/>
    </row>
    <row r="993" ht="14.25" customHeight="1">
      <c r="G993" s="39"/>
      <c r="M993" s="39"/>
    </row>
    <row r="994" ht="14.25" customHeight="1">
      <c r="G994" s="39"/>
      <c r="M994" s="39"/>
    </row>
    <row r="995" ht="14.25" customHeight="1">
      <c r="G995" s="39"/>
      <c r="M995" s="39"/>
    </row>
    <row r="996" ht="14.25" customHeight="1">
      <c r="G996" s="39"/>
      <c r="M996" s="39"/>
    </row>
    <row r="997" ht="14.25" customHeight="1">
      <c r="G997" s="39"/>
      <c r="M997" s="39"/>
    </row>
    <row r="998" ht="14.25" customHeight="1">
      <c r="G998" s="39"/>
      <c r="M998" s="39"/>
    </row>
    <row r="999" ht="14.25" customHeight="1">
      <c r="G999" s="39"/>
      <c r="M999" s="39"/>
    </row>
    <row r="1000" ht="14.25" customHeight="1">
      <c r="G1000" s="39"/>
      <c r="M1000" s="39"/>
    </row>
  </sheetData>
  <mergeCells count="1">
    <mergeCell ref="W1:AA1"/>
  </mergeCells>
  <printOptions/>
  <pageMargins bottom="0.75" footer="0.0" header="0.0" left="0.7" right="0.7" top="0.75"/>
  <pageSetup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9" width="10.71"/>
    <col customWidth="1" min="20" max="22" width="8.86"/>
    <col customWidth="1" min="23" max="23" width="18.0"/>
    <col customWidth="1" min="24" max="24" width="17.0"/>
    <col customWidth="1" min="25" max="25" width="17.71"/>
    <col customWidth="1" min="26" max="27" width="14.0"/>
    <col customWidth="1" min="28" max="30" width="12.86"/>
    <col customWidth="1" min="31" max="39" width="8.86"/>
  </cols>
  <sheetData>
    <row r="1" ht="14.25" customHeight="1">
      <c r="A1" s="56"/>
      <c r="B1" s="38">
        <f t="shared" ref="B1:E1" si="1">COUNT(B3:B160)</f>
        <v>105</v>
      </c>
      <c r="C1" s="38">
        <f t="shared" si="1"/>
        <v>104</v>
      </c>
      <c r="D1" s="38">
        <f t="shared" si="1"/>
        <v>111</v>
      </c>
      <c r="E1" s="38">
        <f t="shared" si="1"/>
        <v>109</v>
      </c>
      <c r="F1" s="38"/>
      <c r="G1" s="39"/>
      <c r="H1" s="38">
        <f t="shared" ref="H1:K1" si="2">COUNT(H3:H160)</f>
        <v>115</v>
      </c>
      <c r="I1" s="38">
        <f t="shared" si="2"/>
        <v>95</v>
      </c>
      <c r="J1" s="38">
        <f t="shared" si="2"/>
        <v>106</v>
      </c>
      <c r="K1" s="38">
        <f t="shared" si="2"/>
        <v>109</v>
      </c>
      <c r="L1" s="38"/>
      <c r="M1" s="39"/>
      <c r="N1" s="38">
        <f t="shared" ref="N1:Q1" si="3">COUNT(N3:N160)</f>
        <v>105</v>
      </c>
      <c r="O1" s="38">
        <f t="shared" si="3"/>
        <v>143</v>
      </c>
      <c r="P1" s="38">
        <f t="shared" si="3"/>
        <v>106</v>
      </c>
      <c r="Q1" s="38">
        <f t="shared" si="3"/>
        <v>115</v>
      </c>
      <c r="R1" s="57"/>
      <c r="S1" s="57"/>
      <c r="T1" s="58"/>
      <c r="V1" s="6" t="s">
        <v>60</v>
      </c>
      <c r="W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59"/>
      <c r="S2" s="59"/>
      <c r="T2" s="60"/>
      <c r="U2" s="42"/>
      <c r="W2" s="21" t="s">
        <v>30</v>
      </c>
      <c r="X2" s="21" t="s">
        <v>39</v>
      </c>
      <c r="Y2" s="21" t="s">
        <v>40</v>
      </c>
      <c r="Z2" s="21"/>
      <c r="AA2" s="21"/>
      <c r="AB2" s="21" t="s">
        <v>30</v>
      </c>
      <c r="AC2" s="21" t="s">
        <v>39</v>
      </c>
      <c r="AD2" s="21" t="s">
        <v>40</v>
      </c>
      <c r="AE2" s="42"/>
      <c r="AF2" s="42"/>
      <c r="AG2" s="42"/>
      <c r="AH2" s="42"/>
      <c r="AI2" s="42"/>
      <c r="AJ2" s="42"/>
      <c r="AK2" s="42"/>
      <c r="AL2" s="42"/>
      <c r="AM2" s="42"/>
    </row>
    <row r="3" ht="14.25" customHeight="1">
      <c r="B3" s="44">
        <v>24.73</v>
      </c>
      <c r="C3" s="44">
        <v>24.14</v>
      </c>
      <c r="D3" s="44">
        <v>23.75</v>
      </c>
      <c r="E3" s="44">
        <v>23.33</v>
      </c>
      <c r="F3" s="44"/>
      <c r="G3" s="39"/>
      <c r="H3" s="44">
        <v>21.34</v>
      </c>
      <c r="I3" s="44">
        <v>21.31</v>
      </c>
      <c r="J3" s="44">
        <v>20.97</v>
      </c>
      <c r="K3" s="44">
        <v>18.65</v>
      </c>
      <c r="L3" s="44"/>
      <c r="M3" s="39"/>
      <c r="N3" s="44">
        <v>23.48</v>
      </c>
      <c r="O3" s="44">
        <v>25.31</v>
      </c>
      <c r="P3" s="44">
        <v>22.31</v>
      </c>
      <c r="Q3" s="44">
        <v>21.13</v>
      </c>
      <c r="R3" s="44"/>
      <c r="S3" s="44"/>
      <c r="T3" s="61"/>
      <c r="V3" s="6" t="s">
        <v>31</v>
      </c>
      <c r="W3" s="6">
        <f>AVERAGE(B$3:B$150)</f>
        <v>15.65447619</v>
      </c>
      <c r="X3" s="6">
        <f>AVERAGE(H$3:H$100)</f>
        <v>14.42785714</v>
      </c>
      <c r="Y3" s="6">
        <f>AVERAGE(N3:N150)</f>
        <v>14.7507619</v>
      </c>
      <c r="AA3" s="1" t="s">
        <v>66</v>
      </c>
      <c r="AB3" s="62">
        <f t="shared" ref="AB3:AD3" si="4">W8</f>
        <v>14.31156736</v>
      </c>
      <c r="AC3" s="62">
        <f t="shared" si="4"/>
        <v>15.17122986</v>
      </c>
      <c r="AD3" s="62">
        <f t="shared" si="4"/>
        <v>13.72983295</v>
      </c>
    </row>
    <row r="4" ht="14.25" customHeight="1">
      <c r="B4" s="44">
        <v>26.93</v>
      </c>
      <c r="C4" s="44">
        <v>21.79</v>
      </c>
      <c r="D4" s="44">
        <v>22.42</v>
      </c>
      <c r="E4" s="44">
        <v>21.41</v>
      </c>
      <c r="F4" s="44"/>
      <c r="G4" s="39"/>
      <c r="H4" s="44">
        <v>22.1</v>
      </c>
      <c r="I4" s="44">
        <v>23.28</v>
      </c>
      <c r="J4" s="44">
        <v>18.96</v>
      </c>
      <c r="K4" s="44">
        <v>17.92</v>
      </c>
      <c r="L4" s="44"/>
      <c r="M4" s="39"/>
      <c r="N4" s="44">
        <v>25.14</v>
      </c>
      <c r="O4" s="44">
        <v>20.79</v>
      </c>
      <c r="P4" s="44">
        <v>17.57</v>
      </c>
      <c r="Q4" s="44">
        <v>20.33</v>
      </c>
      <c r="R4" s="44"/>
      <c r="S4" s="44"/>
      <c r="T4" s="61"/>
      <c r="V4" s="6" t="s">
        <v>32</v>
      </c>
      <c r="W4" s="6">
        <f>AVERAGE(C$3:C$150)</f>
        <v>14.56961538</v>
      </c>
      <c r="X4" s="6">
        <f>AVERAGE(I$3:I$100)</f>
        <v>15.15736842</v>
      </c>
      <c r="Y4" s="6">
        <f>AVERAGE(O3:O150)</f>
        <v>12.6941958</v>
      </c>
      <c r="AA4" s="9" t="s">
        <v>87</v>
      </c>
      <c r="AB4" s="63">
        <f t="shared" ref="AB4:AD4" si="5">W16</f>
        <v>0.1468531469</v>
      </c>
      <c r="AC4" s="63">
        <f t="shared" si="5"/>
        <v>0.1247058824</v>
      </c>
      <c r="AD4" s="63">
        <f t="shared" si="5"/>
        <v>0.06724511931</v>
      </c>
    </row>
    <row r="5" ht="14.25" customHeight="1">
      <c r="B5" s="44">
        <v>22.51</v>
      </c>
      <c r="C5" s="44">
        <v>25.9</v>
      </c>
      <c r="D5" s="44">
        <v>19.7</v>
      </c>
      <c r="E5" s="44">
        <v>20.09</v>
      </c>
      <c r="F5" s="44"/>
      <c r="G5" s="39"/>
      <c r="H5" s="44">
        <v>22.31</v>
      </c>
      <c r="I5" s="44">
        <v>23.59</v>
      </c>
      <c r="J5" s="44">
        <v>18.75</v>
      </c>
      <c r="K5" s="44">
        <v>18.14</v>
      </c>
      <c r="L5" s="44"/>
      <c r="M5" s="39"/>
      <c r="N5" s="44">
        <v>20.07</v>
      </c>
      <c r="O5" s="44">
        <v>20.27</v>
      </c>
      <c r="P5" s="44">
        <v>16.8</v>
      </c>
      <c r="Q5" s="44">
        <v>19.38</v>
      </c>
      <c r="R5" s="44"/>
      <c r="S5" s="44"/>
      <c r="T5" s="61"/>
      <c r="V5" s="6" t="s">
        <v>33</v>
      </c>
      <c r="W5" s="6">
        <f>AVERAGE(D$3:D$150)</f>
        <v>14.42630631</v>
      </c>
      <c r="X5" s="6">
        <f>AVERAGE(J$3:J$100)</f>
        <v>14.91071429</v>
      </c>
      <c r="Y5" s="6">
        <f>AVERAGE(P3:P150)</f>
        <v>14.32811321</v>
      </c>
      <c r="AB5" s="47"/>
    </row>
    <row r="6" ht="14.25" customHeight="1">
      <c r="B6" s="44">
        <v>22.01</v>
      </c>
      <c r="C6" s="44">
        <v>16.99</v>
      </c>
      <c r="D6" s="44">
        <v>21.04</v>
      </c>
      <c r="E6" s="44">
        <v>21.78</v>
      </c>
      <c r="F6" s="44"/>
      <c r="G6" s="39"/>
      <c r="H6" s="44">
        <v>21.45</v>
      </c>
      <c r="I6" s="44">
        <v>22.26</v>
      </c>
      <c r="J6" s="44">
        <v>17.17</v>
      </c>
      <c r="K6" s="44">
        <v>16.81</v>
      </c>
      <c r="L6" s="44"/>
      <c r="M6" s="39"/>
      <c r="N6" s="44">
        <v>18.91</v>
      </c>
      <c r="O6" s="44">
        <v>21.79</v>
      </c>
      <c r="P6" s="44">
        <v>23.63</v>
      </c>
      <c r="Q6" s="44">
        <v>21.29</v>
      </c>
      <c r="R6" s="44"/>
      <c r="S6" s="44"/>
      <c r="T6" s="61"/>
      <c r="V6" s="6" t="s">
        <v>34</v>
      </c>
      <c r="W6" s="6">
        <f>AVERAGE(E$3:E$150)</f>
        <v>12.59587156</v>
      </c>
      <c r="X6" s="6">
        <f>AVERAGE(K$3:K$100)</f>
        <v>16.18897959</v>
      </c>
      <c r="Y6" s="6">
        <f>AVERAGE(Q3:Q150)</f>
        <v>13.14626087</v>
      </c>
    </row>
    <row r="7" ht="14.25" customHeight="1">
      <c r="B7" s="44">
        <v>20.87</v>
      </c>
      <c r="C7" s="44">
        <v>24.57</v>
      </c>
      <c r="D7" s="44">
        <v>18.76</v>
      </c>
      <c r="E7" s="44">
        <v>20.97</v>
      </c>
      <c r="F7" s="44"/>
      <c r="G7" s="39"/>
      <c r="H7" s="44">
        <v>18.92</v>
      </c>
      <c r="I7" s="44">
        <v>21.14</v>
      </c>
      <c r="J7" s="44">
        <v>15.62</v>
      </c>
      <c r="K7" s="44">
        <v>24.1</v>
      </c>
      <c r="L7" s="44"/>
      <c r="M7" s="39"/>
      <c r="N7" s="44">
        <v>19.01</v>
      </c>
      <c r="O7" s="44">
        <v>8.73</v>
      </c>
      <c r="P7" s="44">
        <v>19.32</v>
      </c>
      <c r="Q7" s="44">
        <v>20.9</v>
      </c>
      <c r="R7" s="44"/>
      <c r="S7" s="44"/>
      <c r="T7" s="61"/>
      <c r="V7" s="6" t="s">
        <v>35</v>
      </c>
    </row>
    <row r="8" ht="14.25" customHeight="1">
      <c r="B8" s="44">
        <v>24.45</v>
      </c>
      <c r="C8" s="44">
        <v>23.67</v>
      </c>
      <c r="D8" s="44">
        <v>23.07</v>
      </c>
      <c r="E8" s="44">
        <v>21.15</v>
      </c>
      <c r="F8" s="44"/>
      <c r="G8" s="39"/>
      <c r="H8" s="44">
        <v>19.87</v>
      </c>
      <c r="I8" s="44">
        <v>24.65</v>
      </c>
      <c r="J8" s="44">
        <v>20.25</v>
      </c>
      <c r="K8" s="44">
        <v>23.92</v>
      </c>
      <c r="L8" s="44"/>
      <c r="M8" s="39"/>
      <c r="N8" s="44">
        <v>16.28</v>
      </c>
      <c r="O8" s="44">
        <v>7.24</v>
      </c>
      <c r="P8" s="44">
        <v>21.39</v>
      </c>
      <c r="Q8" s="44">
        <v>21.65</v>
      </c>
      <c r="R8" s="44"/>
      <c r="S8" s="44"/>
      <c r="T8" s="61"/>
      <c r="V8" s="48" t="s">
        <v>66</v>
      </c>
      <c r="W8" s="48">
        <f t="shared" ref="W8:Y8" si="6">AVERAGE(W3:W7)</f>
        <v>14.31156736</v>
      </c>
      <c r="X8" s="48">
        <f t="shared" si="6"/>
        <v>15.17122986</v>
      </c>
      <c r="Y8" s="48">
        <f t="shared" si="6"/>
        <v>13.72983295</v>
      </c>
    </row>
    <row r="9" ht="14.25" customHeight="1">
      <c r="B9" s="44">
        <v>22.61</v>
      </c>
      <c r="C9" s="44">
        <v>24.38</v>
      </c>
      <c r="D9" s="44">
        <v>22.13</v>
      </c>
      <c r="E9" s="44">
        <v>19.1</v>
      </c>
      <c r="F9" s="44"/>
      <c r="G9" s="39"/>
      <c r="H9" s="44">
        <v>19.0</v>
      </c>
      <c r="I9" s="44">
        <v>19.81</v>
      </c>
      <c r="J9" s="44">
        <v>18.54</v>
      </c>
      <c r="K9" s="44">
        <v>19.06</v>
      </c>
      <c r="L9" s="44"/>
      <c r="M9" s="39"/>
      <c r="N9" s="44">
        <v>21.4</v>
      </c>
      <c r="O9" s="44">
        <v>18.01</v>
      </c>
      <c r="P9" s="44">
        <v>17.5</v>
      </c>
      <c r="Q9" s="44">
        <v>19.7</v>
      </c>
      <c r="R9" s="44"/>
      <c r="S9" s="44"/>
      <c r="T9" s="61"/>
      <c r="V9" s="48" t="s">
        <v>67</v>
      </c>
      <c r="W9" s="48">
        <f t="shared" ref="W9:Y9" si="7">STDEV(W3:W7)/SQRT(4)</f>
        <v>0.6342167095</v>
      </c>
      <c r="X9" s="48">
        <f t="shared" si="7"/>
        <v>0.3715371243</v>
      </c>
      <c r="Y9" s="48">
        <f t="shared" si="7"/>
        <v>0.484194853</v>
      </c>
      <c r="Z9" s="47"/>
      <c r="AA9" s="47"/>
    </row>
    <row r="10" ht="14.25" customHeight="1">
      <c r="B10" s="44">
        <v>20.22</v>
      </c>
      <c r="C10" s="44">
        <v>21.86</v>
      </c>
      <c r="D10" s="44">
        <v>22.19</v>
      </c>
      <c r="E10" s="44">
        <v>17.06</v>
      </c>
      <c r="F10" s="44"/>
      <c r="G10" s="39"/>
      <c r="H10" s="44">
        <v>17.97</v>
      </c>
      <c r="I10" s="44">
        <v>19.81</v>
      </c>
      <c r="J10" s="44">
        <v>18.74</v>
      </c>
      <c r="K10" s="44">
        <v>19.18</v>
      </c>
      <c r="L10" s="44"/>
      <c r="M10" s="39"/>
      <c r="N10" s="44">
        <v>24.34</v>
      </c>
      <c r="O10" s="44">
        <v>19.28</v>
      </c>
      <c r="P10" s="44">
        <v>20.23</v>
      </c>
      <c r="Q10" s="44">
        <v>19.07</v>
      </c>
      <c r="R10" s="44"/>
      <c r="S10" s="44"/>
      <c r="T10" s="61"/>
      <c r="Z10" s="47"/>
      <c r="AA10" s="47"/>
    </row>
    <row r="11" ht="14.25" customHeight="1">
      <c r="B11" s="44">
        <v>16.49</v>
      </c>
      <c r="C11" s="44">
        <v>21.26</v>
      </c>
      <c r="D11" s="44">
        <v>21.39</v>
      </c>
      <c r="E11" s="44">
        <v>21.28</v>
      </c>
      <c r="F11" s="44"/>
      <c r="G11" s="39"/>
      <c r="H11" s="44">
        <v>20.49</v>
      </c>
      <c r="I11" s="44">
        <v>21.33</v>
      </c>
      <c r="J11" s="44">
        <v>19.44</v>
      </c>
      <c r="K11" s="44">
        <v>21.57</v>
      </c>
      <c r="L11" s="44"/>
      <c r="M11" s="39"/>
      <c r="N11" s="44">
        <v>18.42</v>
      </c>
      <c r="O11" s="44">
        <v>22.77</v>
      </c>
      <c r="P11" s="44">
        <v>18.31</v>
      </c>
      <c r="Q11" s="44">
        <v>20.34</v>
      </c>
      <c r="R11" s="44"/>
      <c r="S11" s="44"/>
      <c r="T11" s="61"/>
      <c r="V11" s="6" t="s">
        <v>68</v>
      </c>
      <c r="W11" s="6">
        <f>MIN(B3:F325)</f>
        <v>2.2</v>
      </c>
      <c r="X11" s="6">
        <f>MIN(H3:L325)</f>
        <v>2.69</v>
      </c>
      <c r="Y11" s="6">
        <f>MIN(N3:R325)</f>
        <v>1.5</v>
      </c>
    </row>
    <row r="12" ht="14.25" customHeight="1">
      <c r="B12" s="44">
        <v>18.89</v>
      </c>
      <c r="C12" s="44">
        <v>27.28</v>
      </c>
      <c r="D12" s="44">
        <v>20.22</v>
      </c>
      <c r="E12" s="44">
        <v>15.51</v>
      </c>
      <c r="F12" s="44"/>
      <c r="G12" s="39"/>
      <c r="H12" s="44">
        <v>17.81</v>
      </c>
      <c r="I12" s="44">
        <v>18.55</v>
      </c>
      <c r="J12" s="44">
        <v>16.13</v>
      </c>
      <c r="K12" s="44">
        <v>23.72</v>
      </c>
      <c r="L12" s="44"/>
      <c r="M12" s="39"/>
      <c r="N12" s="44">
        <v>18.74</v>
      </c>
      <c r="O12" s="44">
        <v>18.53</v>
      </c>
      <c r="P12" s="44">
        <v>23.96</v>
      </c>
      <c r="Q12" s="44">
        <v>19.92</v>
      </c>
      <c r="R12" s="44"/>
      <c r="S12" s="44"/>
      <c r="T12" s="61"/>
      <c r="V12" s="6" t="s">
        <v>69</v>
      </c>
      <c r="W12" s="6">
        <f>MAX(B4:F326)</f>
        <v>27.28</v>
      </c>
      <c r="X12" s="6">
        <f>MAX(H3:L325)</f>
        <v>24.65</v>
      </c>
      <c r="Y12" s="6">
        <f>MAX(N3:R325)</f>
        <v>25.31</v>
      </c>
    </row>
    <row r="13" ht="14.25" customHeight="1">
      <c r="B13" s="44">
        <v>22.73</v>
      </c>
      <c r="C13" s="44">
        <v>19.19</v>
      </c>
      <c r="D13" s="44">
        <v>21.49</v>
      </c>
      <c r="E13" s="44">
        <v>18.24</v>
      </c>
      <c r="F13" s="44"/>
      <c r="G13" s="39"/>
      <c r="H13" s="44">
        <v>17.18</v>
      </c>
      <c r="I13" s="44">
        <v>22.51</v>
      </c>
      <c r="J13" s="44">
        <v>19.04</v>
      </c>
      <c r="K13" s="44">
        <v>18.65</v>
      </c>
      <c r="L13" s="44"/>
      <c r="M13" s="39"/>
      <c r="N13" s="44">
        <v>18.24</v>
      </c>
      <c r="O13" s="44">
        <v>19.48</v>
      </c>
      <c r="P13" s="9">
        <v>19.9</v>
      </c>
      <c r="Q13" s="44">
        <v>17.62</v>
      </c>
      <c r="R13" s="44"/>
      <c r="S13" s="44"/>
      <c r="T13" s="61"/>
      <c r="V13" s="54" t="s">
        <v>88</v>
      </c>
      <c r="W13" s="55">
        <f>COUNTIF(B3:E130, "&lt; 10")</f>
        <v>99</v>
      </c>
      <c r="X13" s="55">
        <f>COUNTIF(H3:K130, "&lt; 10")</f>
        <v>90</v>
      </c>
      <c r="Y13" s="55">
        <f>COUNTIF(N3:Q130, "&lt; 10")</f>
        <v>99</v>
      </c>
    </row>
    <row r="14" ht="14.25" customHeight="1">
      <c r="B14" s="44">
        <v>18.97</v>
      </c>
      <c r="C14" s="44">
        <v>23.1</v>
      </c>
      <c r="D14" s="44">
        <v>22.95</v>
      </c>
      <c r="E14" s="44">
        <v>18.98</v>
      </c>
      <c r="F14" s="44"/>
      <c r="G14" s="39"/>
      <c r="H14" s="44">
        <v>17.22</v>
      </c>
      <c r="I14" s="44">
        <v>22.04</v>
      </c>
      <c r="J14" s="44">
        <v>17.61</v>
      </c>
      <c r="K14" s="44">
        <v>18.36</v>
      </c>
      <c r="L14" s="44"/>
      <c r="M14" s="39"/>
      <c r="N14" s="44">
        <v>21.17</v>
      </c>
      <c r="O14" s="44">
        <v>19.46</v>
      </c>
      <c r="P14" s="9">
        <v>17.68</v>
      </c>
      <c r="Q14" s="44">
        <v>22.41</v>
      </c>
      <c r="R14" s="44"/>
      <c r="S14" s="44"/>
      <c r="T14" s="61"/>
      <c r="V14" s="54" t="s">
        <v>85</v>
      </c>
      <c r="W14" s="55">
        <f>COUNTIF(B3:E131, "&gt;15")</f>
        <v>215</v>
      </c>
      <c r="X14" s="55">
        <f>COUNTIF(H3:K131, "&gt;15")</f>
        <v>212</v>
      </c>
      <c r="Y14" s="55">
        <f>COUNTIF(N3:Q131, "&gt;15")</f>
        <v>203</v>
      </c>
    </row>
    <row r="15" ht="14.25" customHeight="1">
      <c r="B15" s="44">
        <v>17.04</v>
      </c>
      <c r="C15" s="44">
        <v>18.31</v>
      </c>
      <c r="D15" s="44">
        <v>22.97</v>
      </c>
      <c r="E15" s="44">
        <v>16.81</v>
      </c>
      <c r="F15" s="44"/>
      <c r="G15" s="39"/>
      <c r="H15" s="44">
        <v>19.36</v>
      </c>
      <c r="I15" s="44">
        <v>14.73</v>
      </c>
      <c r="J15" s="44">
        <v>19.8</v>
      </c>
      <c r="K15" s="44">
        <v>22.58</v>
      </c>
      <c r="L15" s="44"/>
      <c r="M15" s="39"/>
      <c r="N15" s="44">
        <v>23.6</v>
      </c>
      <c r="O15" s="44">
        <v>18.84</v>
      </c>
      <c r="P15" s="9">
        <v>19.75</v>
      </c>
      <c r="Q15" s="44">
        <v>17.91</v>
      </c>
      <c r="R15" s="44"/>
      <c r="S15" s="44"/>
      <c r="T15" s="61"/>
      <c r="V15" s="54" t="s">
        <v>89</v>
      </c>
      <c r="W15" s="55">
        <f>COUNTIF(B3:E132, "&gt; 20")</f>
        <v>63</v>
      </c>
      <c r="X15" s="55">
        <f>COUNTIF(H3:K132, "&gt; 20")</f>
        <v>53</v>
      </c>
      <c r="Y15" s="55">
        <f>COUNTIF(N4:Q132, "&gt; 20")</f>
        <v>31</v>
      </c>
    </row>
    <row r="16" ht="14.25" customHeight="1">
      <c r="B16" s="44">
        <v>17.7</v>
      </c>
      <c r="C16" s="44">
        <v>12.81</v>
      </c>
      <c r="D16" s="44">
        <v>21.86</v>
      </c>
      <c r="E16" s="44">
        <v>20.9</v>
      </c>
      <c r="F16" s="44"/>
      <c r="G16" s="39"/>
      <c r="H16" s="44">
        <v>20.02</v>
      </c>
      <c r="I16" s="44">
        <v>22.26</v>
      </c>
      <c r="J16" s="44">
        <v>14.12</v>
      </c>
      <c r="K16" s="44">
        <v>20.5</v>
      </c>
      <c r="L16" s="44"/>
      <c r="M16" s="39"/>
      <c r="N16" s="44">
        <v>18.33</v>
      </c>
      <c r="O16" s="44">
        <v>18.1</v>
      </c>
      <c r="P16" s="9">
        <v>8.26</v>
      </c>
      <c r="Q16" s="44">
        <v>18.31</v>
      </c>
      <c r="R16" s="44"/>
      <c r="S16" s="44"/>
      <c r="T16" s="61"/>
      <c r="V16" s="9" t="s">
        <v>90</v>
      </c>
      <c r="W16" s="49">
        <f>W15/COUNT(B3:E137)</f>
        <v>0.1468531469</v>
      </c>
      <c r="X16" s="49">
        <f>X15/COUNT(H3:K137)</f>
        <v>0.1247058824</v>
      </c>
      <c r="Y16" s="49">
        <f>Y15/COUNT(N3:Q137)</f>
        <v>0.06724511931</v>
      </c>
    </row>
    <row r="17" ht="14.25" customHeight="1">
      <c r="B17" s="44">
        <v>18.15</v>
      </c>
      <c r="C17" s="44">
        <v>18.29</v>
      </c>
      <c r="D17" s="44">
        <v>21.56</v>
      </c>
      <c r="E17" s="44">
        <v>16.3</v>
      </c>
      <c r="F17" s="44"/>
      <c r="G17" s="39"/>
      <c r="H17" s="44">
        <v>14.49</v>
      </c>
      <c r="I17" s="44">
        <v>15.94</v>
      </c>
      <c r="J17" s="44">
        <v>11.04</v>
      </c>
      <c r="K17" s="44">
        <v>15.89</v>
      </c>
      <c r="L17" s="44"/>
      <c r="M17" s="39"/>
      <c r="N17" s="44">
        <v>19.03</v>
      </c>
      <c r="O17" s="44">
        <v>22.32</v>
      </c>
      <c r="P17" s="9">
        <v>19.13</v>
      </c>
      <c r="Q17" s="44">
        <v>19.23</v>
      </c>
      <c r="R17" s="44"/>
      <c r="S17" s="44"/>
      <c r="T17" s="60"/>
      <c r="U17" s="6" t="s">
        <v>72</v>
      </c>
      <c r="Z17" s="48"/>
      <c r="AA17" s="48"/>
    </row>
    <row r="18" ht="14.25" customHeight="1">
      <c r="B18" s="44">
        <v>21.33</v>
      </c>
      <c r="C18" s="44">
        <v>17.6</v>
      </c>
      <c r="D18" s="44">
        <v>17.79</v>
      </c>
      <c r="E18" s="44">
        <v>17.2</v>
      </c>
      <c r="F18" s="44"/>
      <c r="G18" s="39"/>
      <c r="H18" s="44">
        <v>19.38</v>
      </c>
      <c r="I18" s="44">
        <v>13.74</v>
      </c>
      <c r="J18" s="44">
        <v>21.39</v>
      </c>
      <c r="K18" s="44">
        <v>18.97</v>
      </c>
      <c r="L18" s="44"/>
      <c r="M18" s="39"/>
      <c r="N18" s="44">
        <v>18.62</v>
      </c>
      <c r="O18" s="44">
        <v>19.44</v>
      </c>
      <c r="P18" s="9">
        <v>18.72</v>
      </c>
      <c r="Q18" s="44">
        <v>8.08</v>
      </c>
      <c r="R18" s="44"/>
      <c r="S18" s="44"/>
      <c r="T18" s="61"/>
      <c r="W18" s="21" t="s">
        <v>30</v>
      </c>
      <c r="X18" s="21" t="s">
        <v>39</v>
      </c>
      <c r="Y18" s="21" t="s">
        <v>40</v>
      </c>
      <c r="Z18" s="48"/>
      <c r="AA18" s="48"/>
    </row>
    <row r="19" ht="14.25" customHeight="1">
      <c r="B19" s="44">
        <v>17.23</v>
      </c>
      <c r="C19" s="44">
        <v>20.39</v>
      </c>
      <c r="D19" s="44">
        <v>19.95</v>
      </c>
      <c r="E19" s="44">
        <v>15.4</v>
      </c>
      <c r="F19" s="44"/>
      <c r="G19" s="39"/>
      <c r="H19" s="44">
        <v>15.34</v>
      </c>
      <c r="I19" s="44">
        <v>16.94</v>
      </c>
      <c r="J19" s="44">
        <v>20.85</v>
      </c>
      <c r="K19" s="44">
        <v>20.58</v>
      </c>
      <c r="L19" s="44"/>
      <c r="M19" s="39"/>
      <c r="N19" s="44">
        <v>21.5</v>
      </c>
      <c r="O19" s="44">
        <v>19.43</v>
      </c>
      <c r="P19" s="9">
        <v>17.68</v>
      </c>
      <c r="Q19" s="9">
        <v>18.96</v>
      </c>
      <c r="R19" s="44"/>
      <c r="S19" s="44"/>
      <c r="T19" s="61"/>
      <c r="V19" s="6" t="s">
        <v>31</v>
      </c>
      <c r="W19" s="6">
        <f>COUNT(B3:B134)</f>
        <v>105</v>
      </c>
      <c r="X19" s="6">
        <f>COUNT(H3:H134)</f>
        <v>115</v>
      </c>
      <c r="Y19" s="6">
        <f>COUNT(N3:N134)</f>
        <v>105</v>
      </c>
    </row>
    <row r="20" ht="14.25" customHeight="1">
      <c r="B20" s="44">
        <v>19.27</v>
      </c>
      <c r="C20" s="44">
        <v>16.06</v>
      </c>
      <c r="D20" s="44">
        <v>16.77</v>
      </c>
      <c r="E20" s="44">
        <v>16.38</v>
      </c>
      <c r="F20" s="44"/>
      <c r="G20" s="39"/>
      <c r="H20" s="44">
        <v>15.31</v>
      </c>
      <c r="I20" s="44">
        <v>18.48</v>
      </c>
      <c r="J20" s="44">
        <v>17.92</v>
      </c>
      <c r="K20" s="44">
        <v>14.74</v>
      </c>
      <c r="L20" s="44"/>
      <c r="M20" s="39"/>
      <c r="N20" s="9">
        <v>19.2</v>
      </c>
      <c r="O20" s="44">
        <v>19.71</v>
      </c>
      <c r="P20" s="9">
        <v>20.0</v>
      </c>
      <c r="Q20" s="9">
        <v>19.73</v>
      </c>
      <c r="R20" s="44"/>
      <c r="S20" s="44"/>
      <c r="T20" s="61"/>
      <c r="V20" s="6" t="s">
        <v>32</v>
      </c>
      <c r="W20" s="6">
        <f>COUNT(C3:C134)</f>
        <v>104</v>
      </c>
      <c r="X20" s="6">
        <f>COUNT(I3:I134)</f>
        <v>95</v>
      </c>
      <c r="Y20" s="6">
        <f>COUNT(O3:O200)</f>
        <v>143</v>
      </c>
    </row>
    <row r="21" ht="14.25" customHeight="1">
      <c r="B21" s="44">
        <v>19.63</v>
      </c>
      <c r="C21" s="44">
        <v>16.6</v>
      </c>
      <c r="D21" s="44">
        <v>19.48</v>
      </c>
      <c r="E21" s="44">
        <v>17.47</v>
      </c>
      <c r="F21" s="44"/>
      <c r="G21" s="39"/>
      <c r="H21" s="44">
        <v>17.95</v>
      </c>
      <c r="I21" s="44">
        <v>22.2</v>
      </c>
      <c r="J21" s="44">
        <v>17.06</v>
      </c>
      <c r="K21" s="44">
        <v>20.02</v>
      </c>
      <c r="L21" s="44"/>
      <c r="M21" s="39"/>
      <c r="N21" s="9">
        <v>20.81</v>
      </c>
      <c r="O21" s="9">
        <v>17.47</v>
      </c>
      <c r="P21" s="9">
        <v>20.82</v>
      </c>
      <c r="Q21" s="9">
        <v>15.74</v>
      </c>
      <c r="R21" s="44"/>
      <c r="S21" s="44"/>
      <c r="T21" s="61"/>
      <c r="V21" s="6" t="s">
        <v>33</v>
      </c>
      <c r="W21" s="6">
        <f>COUNT(D3:D134)</f>
        <v>111</v>
      </c>
      <c r="X21" s="6">
        <f>COUNT(J3:J134)</f>
        <v>106</v>
      </c>
      <c r="Y21" s="6">
        <f>COUNT(P3:P241)</f>
        <v>106</v>
      </c>
    </row>
    <row r="22" ht="14.25" customHeight="1">
      <c r="B22" s="44">
        <v>16.28</v>
      </c>
      <c r="C22" s="44">
        <v>15.17</v>
      </c>
      <c r="D22" s="44">
        <v>19.28</v>
      </c>
      <c r="E22" s="44">
        <v>16.81</v>
      </c>
      <c r="F22" s="44"/>
      <c r="G22" s="39"/>
      <c r="H22" s="44">
        <v>15.59</v>
      </c>
      <c r="I22" s="44">
        <v>18.87</v>
      </c>
      <c r="J22" s="44">
        <v>13.88</v>
      </c>
      <c r="K22" s="44">
        <v>18.84</v>
      </c>
      <c r="L22" s="44"/>
      <c r="M22" s="39"/>
      <c r="N22" s="9">
        <v>19.88</v>
      </c>
      <c r="O22" s="9">
        <v>18.72</v>
      </c>
      <c r="P22" s="9">
        <v>18.25</v>
      </c>
      <c r="Q22" s="9">
        <v>18.6</v>
      </c>
      <c r="R22" s="44"/>
      <c r="S22" s="44"/>
      <c r="T22" s="61"/>
      <c r="V22" s="6" t="s">
        <v>34</v>
      </c>
      <c r="W22" s="6">
        <f>COUNT(E3:E134)</f>
        <v>109</v>
      </c>
      <c r="X22" s="6">
        <f>COUNT(K3:K134)</f>
        <v>109</v>
      </c>
      <c r="Y22" s="6">
        <f>COUNT(Q3:Q241)</f>
        <v>115</v>
      </c>
      <c r="Z22" s="47"/>
      <c r="AA22" s="47"/>
    </row>
    <row r="23" ht="14.25" customHeight="1">
      <c r="B23" s="44">
        <v>17.4</v>
      </c>
      <c r="C23" s="44">
        <v>21.08</v>
      </c>
      <c r="D23" s="44">
        <v>21.67</v>
      </c>
      <c r="E23" s="44">
        <v>16.27</v>
      </c>
      <c r="F23" s="44"/>
      <c r="G23" s="39"/>
      <c r="H23" s="44">
        <v>15.09</v>
      </c>
      <c r="I23" s="44">
        <v>19.98</v>
      </c>
      <c r="J23" s="44">
        <v>15.74</v>
      </c>
      <c r="K23" s="44">
        <v>20.42</v>
      </c>
      <c r="L23" s="44"/>
      <c r="M23" s="39"/>
      <c r="N23" s="9">
        <v>16.9</v>
      </c>
      <c r="O23" s="9">
        <v>21.38</v>
      </c>
      <c r="P23" s="9">
        <v>16.37</v>
      </c>
      <c r="Q23" s="9">
        <v>18.32</v>
      </c>
      <c r="R23" s="44"/>
      <c r="S23" s="44"/>
      <c r="T23" s="61"/>
      <c r="V23" s="6" t="s">
        <v>35</v>
      </c>
      <c r="W23" s="6">
        <f>COUNT(F3:F134)</f>
        <v>0</v>
      </c>
      <c r="X23" s="6">
        <f>COUNT(L3:L134)</f>
        <v>0</v>
      </c>
      <c r="Y23" s="6">
        <f>COUNT(R3:R275)</f>
        <v>0</v>
      </c>
      <c r="Z23" s="47"/>
      <c r="AA23" s="47"/>
    </row>
    <row r="24" ht="14.25" customHeight="1">
      <c r="B24" s="44">
        <v>12.81</v>
      </c>
      <c r="C24" s="44">
        <v>20.45</v>
      </c>
      <c r="D24" s="44">
        <v>20.77</v>
      </c>
      <c r="E24" s="44">
        <v>20.93</v>
      </c>
      <c r="F24" s="44"/>
      <c r="G24" s="39"/>
      <c r="H24" s="44">
        <v>18.86</v>
      </c>
      <c r="I24" s="44">
        <v>21.84</v>
      </c>
      <c r="J24" s="44">
        <v>22.04</v>
      </c>
      <c r="K24" s="44">
        <v>20.65</v>
      </c>
      <c r="L24" s="44"/>
      <c r="M24" s="39"/>
      <c r="N24" s="9">
        <v>22.21</v>
      </c>
      <c r="O24" s="9">
        <v>18.68</v>
      </c>
      <c r="P24" s="9">
        <v>20.64</v>
      </c>
      <c r="Q24" s="9">
        <v>15.9</v>
      </c>
      <c r="R24" s="44"/>
      <c r="S24" s="44"/>
      <c r="T24" s="61"/>
    </row>
    <row r="25" ht="14.25" customHeight="1">
      <c r="B25" s="44">
        <v>16.57</v>
      </c>
      <c r="C25" s="44">
        <v>18.83</v>
      </c>
      <c r="D25" s="44">
        <v>20.42</v>
      </c>
      <c r="E25" s="44">
        <v>14.85</v>
      </c>
      <c r="F25" s="44"/>
      <c r="G25" s="39"/>
      <c r="H25" s="44">
        <v>19.55</v>
      </c>
      <c r="I25" s="44">
        <v>18.1</v>
      </c>
      <c r="J25" s="44">
        <v>19.6</v>
      </c>
      <c r="K25" s="44">
        <v>16.59</v>
      </c>
      <c r="L25" s="44"/>
      <c r="M25" s="39"/>
      <c r="N25" s="9">
        <v>18.78</v>
      </c>
      <c r="O25" s="9">
        <v>17.68</v>
      </c>
      <c r="P25" s="9">
        <v>15.36</v>
      </c>
      <c r="Q25" s="9">
        <v>18.99</v>
      </c>
      <c r="R25" s="44"/>
      <c r="S25" s="44"/>
      <c r="T25" s="61"/>
      <c r="U25" s="6" t="s">
        <v>73</v>
      </c>
    </row>
    <row r="26" ht="14.25" customHeight="1">
      <c r="B26" s="44">
        <v>16.9</v>
      </c>
      <c r="C26" s="44">
        <v>21.95</v>
      </c>
      <c r="D26" s="44">
        <v>21.35</v>
      </c>
      <c r="E26" s="44">
        <v>16.43</v>
      </c>
      <c r="F26" s="44"/>
      <c r="G26" s="39"/>
      <c r="H26" s="44">
        <v>22.73</v>
      </c>
      <c r="I26" s="44">
        <v>16.48</v>
      </c>
      <c r="J26" s="44">
        <v>17.53</v>
      </c>
      <c r="K26" s="44">
        <v>19.34</v>
      </c>
      <c r="L26" s="44"/>
      <c r="M26" s="39"/>
      <c r="N26" s="9">
        <v>17.19</v>
      </c>
      <c r="O26" s="9">
        <v>18.05</v>
      </c>
      <c r="P26" s="9">
        <v>18.66</v>
      </c>
      <c r="Q26" s="9">
        <v>18.48</v>
      </c>
      <c r="R26" s="44"/>
      <c r="S26" s="44"/>
      <c r="T26" s="61"/>
      <c r="W26" s="21" t="s">
        <v>30</v>
      </c>
      <c r="X26" s="21" t="s">
        <v>39</v>
      </c>
      <c r="Y26" s="21" t="s">
        <v>40</v>
      </c>
    </row>
    <row r="27" ht="14.25" customHeight="1">
      <c r="B27" s="44">
        <v>13.94</v>
      </c>
      <c r="C27" s="44">
        <v>19.61</v>
      </c>
      <c r="D27" s="44">
        <v>21.25</v>
      </c>
      <c r="E27" s="44">
        <v>15.08</v>
      </c>
      <c r="F27" s="44"/>
      <c r="G27" s="39"/>
      <c r="H27" s="44">
        <v>22.04</v>
      </c>
      <c r="I27" s="44">
        <v>14.6</v>
      </c>
      <c r="J27" s="44">
        <v>19.36</v>
      </c>
      <c r="K27" s="44">
        <v>19.85</v>
      </c>
      <c r="L27" s="44"/>
      <c r="M27" s="39"/>
      <c r="N27" s="9">
        <v>16.18</v>
      </c>
      <c r="O27" s="9">
        <v>17.0</v>
      </c>
      <c r="P27" s="9">
        <v>18.35</v>
      </c>
      <c r="Q27" s="9">
        <v>20.7</v>
      </c>
      <c r="R27" s="44"/>
      <c r="S27" s="44"/>
      <c r="T27" s="61"/>
      <c r="V27" s="6" t="s">
        <v>31</v>
      </c>
      <c r="W27" s="6">
        <f>STDEV(B$3:B$52)</f>
        <v>2.809599296</v>
      </c>
      <c r="X27" s="6">
        <f>STDEV(H$3:H$52)</f>
        <v>3.454776262</v>
      </c>
      <c r="Y27" s="6">
        <f>STDEV(N3:N292)</f>
        <v>4.616393176</v>
      </c>
    </row>
    <row r="28" ht="14.25" customHeight="1">
      <c r="B28" s="44">
        <v>17.19</v>
      </c>
      <c r="C28" s="44">
        <v>20.93</v>
      </c>
      <c r="D28" s="44">
        <v>21.94</v>
      </c>
      <c r="E28" s="44">
        <v>9.68</v>
      </c>
      <c r="F28" s="44"/>
      <c r="G28" s="39"/>
      <c r="H28" s="44">
        <v>17.54</v>
      </c>
      <c r="I28" s="44">
        <v>14.55</v>
      </c>
      <c r="J28" s="44">
        <v>19.87</v>
      </c>
      <c r="K28" s="44">
        <v>23.46</v>
      </c>
      <c r="L28" s="44"/>
      <c r="M28" s="39"/>
      <c r="N28" s="9">
        <v>17.86</v>
      </c>
      <c r="O28" s="9">
        <v>18.49</v>
      </c>
      <c r="P28" s="9">
        <v>19.45</v>
      </c>
      <c r="Q28" s="9">
        <v>16.44</v>
      </c>
      <c r="R28" s="44"/>
      <c r="S28" s="44"/>
      <c r="T28" s="61"/>
      <c r="V28" s="6" t="s">
        <v>32</v>
      </c>
      <c r="W28" s="6">
        <f>STDEV(C$3:C$52)</f>
        <v>3.12541657</v>
      </c>
      <c r="X28" s="6">
        <f>STDEV(I$3:I$52)</f>
        <v>2.911525086</v>
      </c>
      <c r="Y28" s="6">
        <f>STDEV(O3:O137)</f>
        <v>4.617658745</v>
      </c>
    </row>
    <row r="29" ht="14.25" customHeight="1">
      <c r="B29" s="44">
        <v>19.63</v>
      </c>
      <c r="C29" s="44">
        <v>18.24</v>
      </c>
      <c r="D29" s="44">
        <v>21.8</v>
      </c>
      <c r="E29" s="44">
        <v>16.4</v>
      </c>
      <c r="F29" s="44"/>
      <c r="G29" s="39"/>
      <c r="H29" s="44">
        <v>14.92</v>
      </c>
      <c r="I29" s="44">
        <v>13.83</v>
      </c>
      <c r="J29" s="44">
        <v>17.57</v>
      </c>
      <c r="K29" s="44">
        <v>19.47</v>
      </c>
      <c r="L29" s="44"/>
      <c r="M29" s="39"/>
      <c r="N29" s="9">
        <v>15.18</v>
      </c>
      <c r="O29" s="9">
        <v>17.29</v>
      </c>
      <c r="P29" s="9">
        <v>19.02</v>
      </c>
      <c r="Q29" s="9">
        <v>15.11</v>
      </c>
      <c r="R29" s="44"/>
      <c r="S29" s="44"/>
      <c r="T29" s="61"/>
      <c r="V29" s="6" t="s">
        <v>33</v>
      </c>
      <c r="W29" s="6">
        <f>STDEV(D$3:D$52)</f>
        <v>2.496641344</v>
      </c>
      <c r="X29" s="6">
        <f>STDEV(J$3:J$52)</f>
        <v>2.350134169</v>
      </c>
      <c r="Y29" s="6">
        <f>STDEV(P3:P121)</f>
        <v>4.595999526</v>
      </c>
    </row>
    <row r="30" ht="14.25" customHeight="1">
      <c r="B30" s="44">
        <v>16.98</v>
      </c>
      <c r="C30" s="44">
        <v>20.73</v>
      </c>
      <c r="D30" s="44">
        <v>18.7</v>
      </c>
      <c r="E30" s="44">
        <v>17.46</v>
      </c>
      <c r="F30" s="44"/>
      <c r="G30" s="39"/>
      <c r="H30" s="44">
        <v>12.19</v>
      </c>
      <c r="I30" s="44">
        <v>13.71</v>
      </c>
      <c r="J30" s="44">
        <v>19.73</v>
      </c>
      <c r="K30" s="44">
        <v>18.23</v>
      </c>
      <c r="M30" s="39"/>
      <c r="N30" s="9">
        <v>17.64</v>
      </c>
      <c r="O30" s="9">
        <v>17.81</v>
      </c>
      <c r="P30" s="9">
        <v>18.61</v>
      </c>
      <c r="Q30" s="9">
        <v>17.54</v>
      </c>
      <c r="R30" s="44"/>
      <c r="S30" s="44"/>
      <c r="T30" s="61"/>
      <c r="V30" s="6" t="s">
        <v>34</v>
      </c>
      <c r="W30" s="6">
        <f>STDEV(E$3:E$52)</f>
        <v>2.726287189</v>
      </c>
      <c r="X30" s="6">
        <f>STDEV(K$3:K$52)</f>
        <v>2.545195466</v>
      </c>
      <c r="Y30" s="6">
        <f>STDEV(Q3:Q121)</f>
        <v>4.706811313</v>
      </c>
    </row>
    <row r="31" ht="14.25" customHeight="1">
      <c r="B31" s="44">
        <v>18.52</v>
      </c>
      <c r="C31" s="44">
        <v>19.76</v>
      </c>
      <c r="D31" s="44">
        <v>23.18</v>
      </c>
      <c r="E31" s="44">
        <v>15.93</v>
      </c>
      <c r="F31" s="44"/>
      <c r="G31" s="39"/>
      <c r="H31" s="44">
        <v>13.3</v>
      </c>
      <c r="I31" s="44">
        <v>16.93</v>
      </c>
      <c r="J31" s="44">
        <v>15.97</v>
      </c>
      <c r="K31" s="44">
        <v>14.45</v>
      </c>
      <c r="M31" s="39"/>
      <c r="N31" s="9">
        <v>16.33</v>
      </c>
      <c r="O31" s="9">
        <v>15.96</v>
      </c>
      <c r="P31" s="9">
        <v>16.39</v>
      </c>
      <c r="Q31" s="9">
        <v>17.64</v>
      </c>
      <c r="R31" s="44"/>
      <c r="S31" s="44"/>
      <c r="T31" s="61"/>
      <c r="V31" s="6" t="s">
        <v>35</v>
      </c>
    </row>
    <row r="32" ht="14.25" customHeight="1">
      <c r="B32" s="44">
        <v>17.76</v>
      </c>
      <c r="C32" s="44">
        <v>19.33</v>
      </c>
      <c r="D32" s="44">
        <v>17.14</v>
      </c>
      <c r="E32" s="44">
        <v>16.69</v>
      </c>
      <c r="F32" s="44"/>
      <c r="G32" s="39"/>
      <c r="H32" s="44">
        <v>18.77</v>
      </c>
      <c r="I32" s="44">
        <v>16.78</v>
      </c>
      <c r="J32" s="44">
        <v>16.27</v>
      </c>
      <c r="K32" s="44">
        <v>24.11</v>
      </c>
      <c r="M32" s="39"/>
      <c r="N32" s="9">
        <v>16.42</v>
      </c>
      <c r="O32" s="9">
        <v>18.38</v>
      </c>
      <c r="P32" s="9">
        <v>17.24</v>
      </c>
      <c r="Q32" s="9">
        <v>8.26</v>
      </c>
      <c r="R32" s="44"/>
      <c r="S32" s="44"/>
      <c r="T32" s="61"/>
    </row>
    <row r="33" ht="14.25" customHeight="1">
      <c r="B33" s="44">
        <v>19.94</v>
      </c>
      <c r="C33" s="44">
        <v>20.25</v>
      </c>
      <c r="D33" s="44">
        <v>16.91</v>
      </c>
      <c r="E33" s="44">
        <v>17.26</v>
      </c>
      <c r="F33" s="44"/>
      <c r="G33" s="39"/>
      <c r="H33" s="44">
        <v>14.09</v>
      </c>
      <c r="I33" s="44">
        <v>21.22</v>
      </c>
      <c r="J33" s="44">
        <v>15.35</v>
      </c>
      <c r="K33" s="44">
        <v>21.48</v>
      </c>
      <c r="M33" s="39"/>
      <c r="N33" s="9">
        <v>16.55</v>
      </c>
      <c r="O33" s="9">
        <v>17.31</v>
      </c>
      <c r="P33" s="9">
        <v>18.39</v>
      </c>
      <c r="Q33" s="9">
        <v>15.99</v>
      </c>
      <c r="R33" s="44"/>
      <c r="S33" s="44"/>
      <c r="T33" s="61"/>
    </row>
    <row r="34" ht="14.25" customHeight="1">
      <c r="B34" s="44">
        <v>19.44</v>
      </c>
      <c r="C34" s="44">
        <v>21.66</v>
      </c>
      <c r="D34" s="44">
        <v>15.76</v>
      </c>
      <c r="E34" s="44">
        <v>15.38</v>
      </c>
      <c r="F34" s="44"/>
      <c r="G34" s="39"/>
      <c r="H34" s="44">
        <v>17.31</v>
      </c>
      <c r="I34" s="44">
        <v>19.91</v>
      </c>
      <c r="J34" s="44">
        <v>16.75</v>
      </c>
      <c r="K34" s="44">
        <v>19.4</v>
      </c>
      <c r="M34" s="39"/>
      <c r="N34" s="9">
        <v>17.61</v>
      </c>
      <c r="O34" s="9">
        <v>14.36</v>
      </c>
      <c r="P34" s="9">
        <v>17.85</v>
      </c>
      <c r="Q34" s="9">
        <v>16.79</v>
      </c>
      <c r="R34" s="44"/>
      <c r="S34" s="44"/>
      <c r="T34" s="64"/>
      <c r="U34" s="1" t="s">
        <v>74</v>
      </c>
    </row>
    <row r="35" ht="14.25" customHeight="1">
      <c r="B35" s="44">
        <v>19.44</v>
      </c>
      <c r="C35" s="44">
        <v>19.59</v>
      </c>
      <c r="D35" s="44">
        <v>17.02</v>
      </c>
      <c r="E35" s="44">
        <v>17.67</v>
      </c>
      <c r="F35" s="44"/>
      <c r="G35" s="39"/>
      <c r="H35" s="44">
        <v>20.62</v>
      </c>
      <c r="I35" s="44">
        <v>21.1</v>
      </c>
      <c r="J35" s="44">
        <v>18.46</v>
      </c>
      <c r="K35" s="44">
        <v>16.44</v>
      </c>
      <c r="M35" s="39"/>
      <c r="N35" s="9">
        <v>15.95</v>
      </c>
      <c r="O35" s="9">
        <v>10.81</v>
      </c>
      <c r="P35" s="9">
        <v>17.63</v>
      </c>
      <c r="Q35" s="9">
        <v>15.09</v>
      </c>
      <c r="R35" s="44"/>
      <c r="S35" s="44"/>
      <c r="T35" s="61"/>
      <c r="W35" s="21" t="s">
        <v>30</v>
      </c>
      <c r="X35" s="21" t="s">
        <v>39</v>
      </c>
      <c r="Y35" s="21" t="s">
        <v>40</v>
      </c>
    </row>
    <row r="36" ht="14.25" customHeight="1">
      <c r="B36" s="44">
        <v>17.03</v>
      </c>
      <c r="C36" s="44">
        <v>16.12</v>
      </c>
      <c r="D36" s="44">
        <v>16.08</v>
      </c>
      <c r="E36" s="44">
        <v>13.18</v>
      </c>
      <c r="F36" s="44"/>
      <c r="G36" s="39"/>
      <c r="H36" s="44">
        <v>16.87</v>
      </c>
      <c r="I36" s="44">
        <v>21.38</v>
      </c>
      <c r="J36" s="44">
        <v>15.69</v>
      </c>
      <c r="K36" s="44">
        <v>17.5</v>
      </c>
      <c r="M36" s="39"/>
      <c r="N36" s="9">
        <v>17.2</v>
      </c>
      <c r="O36" s="9">
        <v>7.52</v>
      </c>
      <c r="P36" s="9">
        <v>16.54</v>
      </c>
      <c r="Q36" s="9">
        <v>14.67</v>
      </c>
      <c r="R36" s="44"/>
      <c r="S36" s="44"/>
      <c r="T36" s="61"/>
      <c r="V36" s="6" t="s">
        <v>31</v>
      </c>
      <c r="W36" s="49">
        <f t="shared" ref="W36:Y36" si="8">(W27/W3)</f>
        <v>0.1794757782</v>
      </c>
      <c r="X36" s="49">
        <f t="shared" si="8"/>
        <v>0.239451793</v>
      </c>
      <c r="Y36" s="49">
        <f t="shared" si="8"/>
        <v>0.3129596427</v>
      </c>
    </row>
    <row r="37" ht="14.25" customHeight="1">
      <c r="B37" s="44">
        <v>23.54</v>
      </c>
      <c r="C37" s="44">
        <v>19.84</v>
      </c>
      <c r="D37" s="44">
        <v>18.4</v>
      </c>
      <c r="E37" s="44">
        <v>14.37</v>
      </c>
      <c r="F37" s="44"/>
      <c r="G37" s="39"/>
      <c r="H37" s="44">
        <v>20.21</v>
      </c>
      <c r="I37" s="44">
        <v>15.3</v>
      </c>
      <c r="J37" s="44">
        <v>16.21</v>
      </c>
      <c r="K37" s="44">
        <v>16.54</v>
      </c>
      <c r="M37" s="39"/>
      <c r="N37" s="9">
        <v>18.16</v>
      </c>
      <c r="O37" s="9">
        <v>7.49</v>
      </c>
      <c r="P37" s="9">
        <v>17.7</v>
      </c>
      <c r="Q37" s="9">
        <v>17.82</v>
      </c>
      <c r="R37" s="44"/>
      <c r="S37" s="44"/>
      <c r="T37" s="61"/>
      <c r="V37" s="6" t="s">
        <v>32</v>
      </c>
      <c r="W37" s="49">
        <f t="shared" ref="W37:Y37" si="9">(W28/W4)</f>
        <v>0.2145160656</v>
      </c>
      <c r="X37" s="49">
        <f t="shared" si="9"/>
        <v>0.1920864496</v>
      </c>
      <c r="Y37" s="49">
        <f t="shared" si="9"/>
        <v>0.3637614242</v>
      </c>
    </row>
    <row r="38" ht="14.25" customHeight="1">
      <c r="B38" s="44">
        <v>16.73</v>
      </c>
      <c r="C38" s="44">
        <v>15.84</v>
      </c>
      <c r="D38" s="44">
        <v>19.2</v>
      </c>
      <c r="E38" s="44">
        <v>14.97</v>
      </c>
      <c r="F38" s="44"/>
      <c r="G38" s="39"/>
      <c r="H38" s="44">
        <v>17.74</v>
      </c>
      <c r="I38" s="44">
        <v>19.88</v>
      </c>
      <c r="J38" s="44">
        <v>16.25</v>
      </c>
      <c r="K38" s="44">
        <v>14.56</v>
      </c>
      <c r="M38" s="39"/>
      <c r="N38" s="9">
        <v>22.58</v>
      </c>
      <c r="O38" s="9">
        <v>12.54</v>
      </c>
      <c r="P38" s="9">
        <v>16.88</v>
      </c>
      <c r="Q38" s="9">
        <v>17.66</v>
      </c>
      <c r="R38" s="44"/>
      <c r="S38" s="44"/>
      <c r="T38" s="61"/>
      <c r="V38" s="6" t="s">
        <v>33</v>
      </c>
      <c r="W38" s="49">
        <f t="shared" ref="W38:Y38" si="10">(W29/W5)</f>
        <v>0.1730617173</v>
      </c>
      <c r="X38" s="49">
        <f t="shared" si="10"/>
        <v>0.1576137886</v>
      </c>
      <c r="Y38" s="49">
        <f t="shared" si="10"/>
        <v>0.3207679518</v>
      </c>
    </row>
    <row r="39" ht="14.25" customHeight="1">
      <c r="B39" s="44">
        <v>22.82</v>
      </c>
      <c r="C39" s="44">
        <v>20.0</v>
      </c>
      <c r="D39" s="44">
        <v>18.45</v>
      </c>
      <c r="E39" s="44">
        <v>14.62</v>
      </c>
      <c r="F39" s="44"/>
      <c r="G39" s="39"/>
      <c r="H39" s="44">
        <v>20.81</v>
      </c>
      <c r="I39" s="44">
        <v>18.6</v>
      </c>
      <c r="J39" s="44">
        <v>16.05</v>
      </c>
      <c r="K39" s="44">
        <v>16.52</v>
      </c>
      <c r="M39" s="39"/>
      <c r="N39" s="9">
        <v>16.81</v>
      </c>
      <c r="O39" s="9">
        <v>14.55</v>
      </c>
      <c r="P39" s="9">
        <v>16.16</v>
      </c>
      <c r="Q39" s="9">
        <v>14.99</v>
      </c>
      <c r="R39" s="44"/>
      <c r="S39" s="44"/>
      <c r="T39" s="61"/>
      <c r="V39" s="6" t="s">
        <v>34</v>
      </c>
      <c r="W39" s="49">
        <f t="shared" ref="W39:Y39" si="11">(W30/W6)</f>
        <v>0.2164429175</v>
      </c>
      <c r="X39" s="49">
        <f t="shared" si="11"/>
        <v>0.1572177821</v>
      </c>
      <c r="Y39" s="49">
        <f t="shared" si="11"/>
        <v>0.3580342243</v>
      </c>
    </row>
    <row r="40" ht="14.25" customHeight="1">
      <c r="B40" s="44">
        <v>19.38</v>
      </c>
      <c r="C40" s="44">
        <v>15.99</v>
      </c>
      <c r="D40" s="44">
        <v>17.8</v>
      </c>
      <c r="E40" s="44">
        <v>14.83</v>
      </c>
      <c r="F40" s="44"/>
      <c r="G40" s="39"/>
      <c r="H40" s="44">
        <v>15.16</v>
      </c>
      <c r="I40" s="44">
        <v>15.74</v>
      </c>
      <c r="J40" s="44">
        <v>16.43</v>
      </c>
      <c r="K40" s="44">
        <v>14.29</v>
      </c>
      <c r="M40" s="39"/>
      <c r="N40" s="9">
        <v>17.36</v>
      </c>
      <c r="O40" s="9">
        <v>16.15</v>
      </c>
      <c r="P40" s="9">
        <v>20.27</v>
      </c>
      <c r="Q40" s="9">
        <v>15.4</v>
      </c>
      <c r="R40" s="44"/>
      <c r="S40" s="44"/>
      <c r="T40" s="61"/>
      <c r="V40" s="6" t="s">
        <v>35</v>
      </c>
      <c r="W40" s="49"/>
      <c r="X40" s="49"/>
      <c r="Y40" s="49"/>
    </row>
    <row r="41" ht="14.25" customHeight="1">
      <c r="B41" s="44">
        <v>17.31</v>
      </c>
      <c r="C41" s="44">
        <v>15.77</v>
      </c>
      <c r="D41" s="44">
        <v>16.74</v>
      </c>
      <c r="E41" s="44">
        <v>16.47</v>
      </c>
      <c r="F41" s="44"/>
      <c r="G41" s="39"/>
      <c r="H41" s="44">
        <v>11.87</v>
      </c>
      <c r="I41" s="44">
        <v>20.06</v>
      </c>
      <c r="J41" s="44">
        <v>14.29</v>
      </c>
      <c r="K41" s="44">
        <v>18.11</v>
      </c>
      <c r="M41" s="39"/>
      <c r="N41" s="9">
        <v>17.14</v>
      </c>
      <c r="O41" s="9">
        <v>16.78</v>
      </c>
      <c r="P41" s="9">
        <v>18.56</v>
      </c>
      <c r="Q41" s="9">
        <v>9.68</v>
      </c>
      <c r="R41" s="44"/>
      <c r="S41" s="44"/>
      <c r="T41" s="61"/>
    </row>
    <row r="42" ht="14.25" customHeight="1">
      <c r="B42" s="44">
        <v>17.72</v>
      </c>
      <c r="C42" s="44">
        <v>14.71</v>
      </c>
      <c r="D42" s="44">
        <v>17.25</v>
      </c>
      <c r="E42" s="44">
        <v>16.27</v>
      </c>
      <c r="F42" s="44"/>
      <c r="G42" s="39"/>
      <c r="H42" s="44">
        <v>10.77</v>
      </c>
      <c r="I42" s="44">
        <v>18.8</v>
      </c>
      <c r="J42" s="44">
        <v>17.04</v>
      </c>
      <c r="K42" s="44">
        <v>16.59</v>
      </c>
      <c r="M42" s="39"/>
      <c r="N42" s="9">
        <v>18.88</v>
      </c>
      <c r="O42" s="9">
        <v>16.77</v>
      </c>
      <c r="P42" s="9">
        <v>15.23</v>
      </c>
      <c r="Q42" s="9">
        <v>14.57</v>
      </c>
      <c r="R42" s="44"/>
      <c r="S42" s="44"/>
      <c r="T42" s="61"/>
    </row>
    <row r="43" ht="14.25" customHeight="1">
      <c r="B43" s="44">
        <v>19.07</v>
      </c>
      <c r="C43" s="44">
        <v>19.39</v>
      </c>
      <c r="D43" s="44">
        <v>14.32</v>
      </c>
      <c r="E43" s="44">
        <v>17.67</v>
      </c>
      <c r="F43" s="44"/>
      <c r="G43" s="39"/>
      <c r="H43" s="44">
        <v>12.5</v>
      </c>
      <c r="I43" s="44">
        <v>15.01</v>
      </c>
      <c r="J43" s="44">
        <v>14.59</v>
      </c>
      <c r="K43" s="44">
        <v>17.68</v>
      </c>
      <c r="M43" s="39"/>
      <c r="N43" s="9">
        <v>17.93</v>
      </c>
      <c r="O43" s="9">
        <v>8.3</v>
      </c>
      <c r="P43" s="9">
        <v>17.25</v>
      </c>
      <c r="Q43" s="9">
        <v>13.82</v>
      </c>
      <c r="R43" s="44"/>
      <c r="S43" s="44"/>
      <c r="T43" s="61"/>
    </row>
    <row r="44" ht="14.25" customHeight="1">
      <c r="B44" s="44">
        <v>18.74</v>
      </c>
      <c r="C44" s="44">
        <v>13.37</v>
      </c>
      <c r="D44" s="44">
        <v>16.57</v>
      </c>
      <c r="E44" s="44">
        <v>12.64</v>
      </c>
      <c r="F44" s="44"/>
      <c r="G44" s="39"/>
      <c r="H44" s="44">
        <v>12.55</v>
      </c>
      <c r="I44" s="44">
        <v>16.73</v>
      </c>
      <c r="J44" s="44">
        <v>13.43</v>
      </c>
      <c r="K44" s="44">
        <v>19.77</v>
      </c>
      <c r="M44" s="39"/>
      <c r="N44" s="9">
        <v>16.44</v>
      </c>
      <c r="O44" s="9">
        <v>15.75</v>
      </c>
      <c r="P44" s="9">
        <v>19.84</v>
      </c>
      <c r="Q44" s="9">
        <v>9.66</v>
      </c>
      <c r="R44" s="44"/>
      <c r="S44" s="44"/>
      <c r="T44" s="61"/>
    </row>
    <row r="45" ht="14.25" customHeight="1">
      <c r="B45" s="44">
        <v>18.09</v>
      </c>
      <c r="C45" s="44">
        <v>16.94</v>
      </c>
      <c r="D45" s="44">
        <v>17.75</v>
      </c>
      <c r="E45" s="44">
        <v>13.69</v>
      </c>
      <c r="F45" s="44"/>
      <c r="G45" s="39"/>
      <c r="H45" s="44">
        <v>17.97</v>
      </c>
      <c r="I45" s="44">
        <v>20.39</v>
      </c>
      <c r="J45" s="44">
        <v>13.77</v>
      </c>
      <c r="K45" s="44">
        <v>20.27</v>
      </c>
      <c r="M45" s="39"/>
      <c r="N45" s="9">
        <v>15.3</v>
      </c>
      <c r="O45" s="9">
        <v>15.93</v>
      </c>
      <c r="P45" s="9">
        <v>16.13</v>
      </c>
      <c r="Q45" s="9">
        <v>7.72</v>
      </c>
      <c r="R45" s="44"/>
      <c r="S45" s="44"/>
      <c r="T45" s="61"/>
    </row>
    <row r="46" ht="14.25" customHeight="1">
      <c r="B46" s="44">
        <v>17.03</v>
      </c>
      <c r="C46" s="44">
        <v>18.12</v>
      </c>
      <c r="D46" s="44">
        <v>15.72</v>
      </c>
      <c r="E46" s="44">
        <v>14.76</v>
      </c>
      <c r="F46" s="44"/>
      <c r="G46" s="39"/>
      <c r="H46" s="44">
        <v>12.4</v>
      </c>
      <c r="I46" s="44">
        <v>19.48</v>
      </c>
      <c r="J46" s="44">
        <v>13.39</v>
      </c>
      <c r="K46" s="44">
        <v>18.33</v>
      </c>
      <c r="M46" s="39"/>
      <c r="N46" s="9">
        <v>14.69</v>
      </c>
      <c r="O46" s="9">
        <v>16.65</v>
      </c>
      <c r="P46" s="9">
        <v>14.98</v>
      </c>
      <c r="Q46" s="9">
        <v>12.92</v>
      </c>
      <c r="R46" s="44"/>
      <c r="S46" s="44"/>
      <c r="T46" s="61"/>
    </row>
    <row r="47" ht="14.25" customHeight="1">
      <c r="B47" s="44">
        <v>15.74</v>
      </c>
      <c r="C47" s="44">
        <v>17.21</v>
      </c>
      <c r="D47" s="44">
        <v>18.58</v>
      </c>
      <c r="E47" s="44">
        <v>14.89</v>
      </c>
      <c r="F47" s="44"/>
      <c r="G47" s="39"/>
      <c r="H47" s="44">
        <v>16.33</v>
      </c>
      <c r="I47" s="44">
        <v>20.25</v>
      </c>
      <c r="J47" s="44">
        <v>17.46</v>
      </c>
      <c r="K47" s="44">
        <v>21.25</v>
      </c>
      <c r="M47" s="39"/>
      <c r="N47" s="9">
        <v>15.3</v>
      </c>
      <c r="O47" s="9">
        <v>15.12</v>
      </c>
      <c r="P47" s="9">
        <v>17.63</v>
      </c>
      <c r="Q47" s="9">
        <v>15.52</v>
      </c>
      <c r="R47" s="44"/>
      <c r="S47" s="44"/>
      <c r="T47" s="61"/>
    </row>
    <row r="48" ht="14.25" customHeight="1">
      <c r="B48" s="44">
        <v>15.52</v>
      </c>
      <c r="C48" s="44">
        <v>21.43</v>
      </c>
      <c r="D48" s="44">
        <v>19.84</v>
      </c>
      <c r="E48" s="44">
        <v>14.53</v>
      </c>
      <c r="F48" s="44"/>
      <c r="G48" s="39"/>
      <c r="H48" s="44">
        <v>13.99</v>
      </c>
      <c r="I48" s="44">
        <v>16.13</v>
      </c>
      <c r="J48" s="44">
        <v>15.77</v>
      </c>
      <c r="K48" s="44">
        <v>17.77</v>
      </c>
      <c r="M48" s="39"/>
      <c r="N48" s="9">
        <v>15.74</v>
      </c>
      <c r="O48" s="9">
        <v>16.57</v>
      </c>
      <c r="P48" s="9">
        <v>14.35</v>
      </c>
      <c r="Q48" s="9">
        <v>17.31</v>
      </c>
      <c r="R48" s="44"/>
      <c r="S48" s="44"/>
      <c r="T48" s="61"/>
    </row>
    <row r="49" ht="14.25" customHeight="1">
      <c r="B49" s="44">
        <v>20.38</v>
      </c>
      <c r="C49" s="44">
        <v>17.05</v>
      </c>
      <c r="D49" s="44">
        <v>15.19</v>
      </c>
      <c r="E49" s="44">
        <v>12.73</v>
      </c>
      <c r="F49" s="44"/>
      <c r="G49" s="39"/>
      <c r="H49" s="44">
        <v>9.68</v>
      </c>
      <c r="I49" s="44">
        <v>15.81</v>
      </c>
      <c r="J49" s="44">
        <v>16.78</v>
      </c>
      <c r="K49" s="44">
        <v>20.11</v>
      </c>
      <c r="M49" s="39"/>
      <c r="N49" s="9">
        <v>18.58</v>
      </c>
      <c r="O49" s="9">
        <v>16.87</v>
      </c>
      <c r="P49" s="9">
        <v>16.11</v>
      </c>
      <c r="Q49" s="9">
        <v>15.62</v>
      </c>
      <c r="R49" s="44"/>
      <c r="S49" s="44"/>
      <c r="T49" s="61"/>
    </row>
    <row r="50" ht="14.25" customHeight="1">
      <c r="B50" s="44">
        <v>17.39</v>
      </c>
      <c r="C50" s="44">
        <v>18.96</v>
      </c>
      <c r="D50" s="44">
        <v>19.5</v>
      </c>
      <c r="E50" s="44">
        <v>15.76</v>
      </c>
      <c r="F50" s="44"/>
      <c r="G50" s="39"/>
      <c r="H50" s="44">
        <v>11.57</v>
      </c>
      <c r="I50" s="44">
        <v>17.86</v>
      </c>
      <c r="J50" s="44">
        <v>15.22</v>
      </c>
      <c r="K50" s="44">
        <v>17.29</v>
      </c>
      <c r="M50" s="39"/>
      <c r="N50" s="9">
        <v>17.15</v>
      </c>
      <c r="O50" s="9">
        <v>13.35</v>
      </c>
      <c r="P50" s="9">
        <v>15.64</v>
      </c>
      <c r="Q50" s="9">
        <v>13.08</v>
      </c>
      <c r="R50" s="44"/>
      <c r="S50" s="44"/>
      <c r="T50" s="61"/>
    </row>
    <row r="51" ht="14.25" customHeight="1">
      <c r="B51" s="44">
        <v>17.03</v>
      </c>
      <c r="C51" s="44">
        <v>17.53</v>
      </c>
      <c r="D51" s="44">
        <v>21.72</v>
      </c>
      <c r="E51" s="44">
        <v>15.69</v>
      </c>
      <c r="F51" s="44"/>
      <c r="G51" s="39"/>
      <c r="H51" s="44">
        <v>16.38</v>
      </c>
      <c r="I51" s="44">
        <v>20.96</v>
      </c>
      <c r="J51" s="44">
        <v>16.21</v>
      </c>
      <c r="K51" s="44">
        <v>15.17</v>
      </c>
      <c r="M51" s="39"/>
      <c r="N51" s="9">
        <v>14.57</v>
      </c>
      <c r="O51" s="9">
        <v>17.59</v>
      </c>
      <c r="P51" s="9">
        <v>15.55</v>
      </c>
      <c r="Q51" s="9">
        <v>17.24</v>
      </c>
      <c r="R51" s="44"/>
      <c r="S51" s="44"/>
      <c r="T51" s="61"/>
    </row>
    <row r="52" ht="14.25" customHeight="1">
      <c r="B52" s="44">
        <v>16.29</v>
      </c>
      <c r="C52" s="44">
        <v>17.1</v>
      </c>
      <c r="D52" s="44">
        <v>15.24</v>
      </c>
      <c r="E52" s="44">
        <v>14.68</v>
      </c>
      <c r="F52" s="44"/>
      <c r="G52" s="39"/>
      <c r="H52" s="44">
        <v>10.67</v>
      </c>
      <c r="I52" s="44">
        <v>16.56</v>
      </c>
      <c r="J52" s="44">
        <v>15.6</v>
      </c>
      <c r="K52" s="44">
        <v>19.35</v>
      </c>
      <c r="M52" s="39"/>
      <c r="N52" s="9">
        <v>17.58</v>
      </c>
      <c r="O52" s="9">
        <v>20.01</v>
      </c>
      <c r="P52" s="9">
        <v>17.11</v>
      </c>
      <c r="Q52" s="9">
        <v>15.85</v>
      </c>
      <c r="R52" s="44"/>
      <c r="S52" s="44"/>
      <c r="T52" s="61"/>
    </row>
    <row r="53" ht="14.25" customHeight="1">
      <c r="B53" s="44">
        <v>15.73</v>
      </c>
      <c r="C53" s="44">
        <v>18.8</v>
      </c>
      <c r="D53" s="44">
        <v>16.02</v>
      </c>
      <c r="E53" s="44">
        <v>13.97</v>
      </c>
      <c r="F53" s="44"/>
      <c r="G53" s="39"/>
      <c r="H53" s="44">
        <v>14.32</v>
      </c>
      <c r="I53" s="44">
        <v>16.1</v>
      </c>
      <c r="J53" s="44">
        <v>12.11</v>
      </c>
      <c r="K53" s="44">
        <v>14.63</v>
      </c>
      <c r="M53" s="39"/>
      <c r="N53" s="9">
        <v>14.15</v>
      </c>
      <c r="O53" s="9">
        <v>18.3</v>
      </c>
      <c r="P53" s="9">
        <v>14.73</v>
      </c>
      <c r="Q53" s="9">
        <v>15.76</v>
      </c>
      <c r="R53" s="44"/>
      <c r="S53" s="44"/>
      <c r="T53" s="61"/>
    </row>
    <row r="54" ht="14.25" customHeight="1">
      <c r="B54" s="44">
        <v>16.02</v>
      </c>
      <c r="C54" s="44">
        <v>13.18</v>
      </c>
      <c r="D54" s="44">
        <v>13.94</v>
      </c>
      <c r="E54" s="44">
        <v>14.28</v>
      </c>
      <c r="F54" s="44"/>
      <c r="G54" s="39"/>
      <c r="H54" s="44">
        <v>13.35</v>
      </c>
      <c r="I54" s="44">
        <v>16.88</v>
      </c>
      <c r="J54" s="44">
        <v>11.19</v>
      </c>
      <c r="K54" s="44">
        <v>15.62</v>
      </c>
      <c r="M54" s="39"/>
      <c r="N54" s="9">
        <v>15.37</v>
      </c>
      <c r="O54" s="9">
        <v>12.86</v>
      </c>
      <c r="P54" s="9">
        <v>12.54</v>
      </c>
      <c r="Q54" s="9">
        <v>16.57</v>
      </c>
      <c r="R54" s="44"/>
      <c r="S54" s="44"/>
      <c r="T54" s="61"/>
    </row>
    <row r="55" ht="14.25" customHeight="1">
      <c r="B55" s="44">
        <v>18.78</v>
      </c>
      <c r="C55" s="44">
        <v>16.22</v>
      </c>
      <c r="D55" s="44">
        <v>19.25</v>
      </c>
      <c r="E55" s="44">
        <v>12.74</v>
      </c>
      <c r="F55" s="44"/>
      <c r="G55" s="39"/>
      <c r="H55" s="44">
        <v>12.69</v>
      </c>
      <c r="I55" s="44">
        <v>15.89</v>
      </c>
      <c r="J55" s="44">
        <v>18.39</v>
      </c>
      <c r="K55" s="44">
        <v>20.67</v>
      </c>
      <c r="M55" s="39"/>
      <c r="N55" s="9">
        <v>14.68</v>
      </c>
      <c r="O55" s="9">
        <v>11.83</v>
      </c>
      <c r="P55" s="9">
        <v>14.27</v>
      </c>
      <c r="Q55" s="9">
        <v>11.77</v>
      </c>
      <c r="R55" s="44"/>
      <c r="S55" s="44"/>
      <c r="T55" s="61"/>
    </row>
    <row r="56" ht="14.25" customHeight="1">
      <c r="B56" s="44">
        <v>19.63</v>
      </c>
      <c r="C56" s="44">
        <v>15.19</v>
      </c>
      <c r="D56" s="44">
        <v>15.47</v>
      </c>
      <c r="E56" s="44">
        <v>12.5</v>
      </c>
      <c r="F56" s="44"/>
      <c r="G56" s="39"/>
      <c r="H56" s="44">
        <v>13.43</v>
      </c>
      <c r="I56" s="44">
        <v>16.98</v>
      </c>
      <c r="J56" s="44">
        <v>17.82</v>
      </c>
      <c r="K56" s="44">
        <v>15.94</v>
      </c>
      <c r="M56" s="39"/>
      <c r="N56" s="9">
        <v>16.81</v>
      </c>
      <c r="O56" s="9">
        <v>15.08</v>
      </c>
      <c r="P56" s="9">
        <v>13.53</v>
      </c>
      <c r="Q56" s="9">
        <v>10.87</v>
      </c>
      <c r="R56" s="44"/>
      <c r="S56" s="44"/>
      <c r="T56" s="61"/>
    </row>
    <row r="57" ht="14.25" customHeight="1">
      <c r="B57" s="44">
        <v>18.69</v>
      </c>
      <c r="C57" s="44">
        <v>14.53</v>
      </c>
      <c r="D57" s="44">
        <v>13.55</v>
      </c>
      <c r="E57" s="44">
        <v>10.98</v>
      </c>
      <c r="F57" s="44"/>
      <c r="G57" s="39"/>
      <c r="H57" s="44">
        <v>17.25</v>
      </c>
      <c r="I57" s="44">
        <v>15.99</v>
      </c>
      <c r="J57" s="44">
        <v>13.25</v>
      </c>
      <c r="K57" s="44">
        <v>18.32</v>
      </c>
      <c r="M57" s="39"/>
      <c r="N57" s="9">
        <v>15.08</v>
      </c>
      <c r="O57" s="9">
        <v>11.86</v>
      </c>
      <c r="P57" s="9">
        <v>15.78</v>
      </c>
      <c r="Q57" s="9">
        <v>7.53</v>
      </c>
      <c r="R57" s="44"/>
      <c r="S57" s="44"/>
      <c r="T57" s="61"/>
    </row>
    <row r="58" ht="14.25" customHeight="1">
      <c r="B58" s="44">
        <v>16.05</v>
      </c>
      <c r="C58" s="44">
        <v>14.96</v>
      </c>
      <c r="D58" s="44">
        <v>13.24</v>
      </c>
      <c r="E58" s="44">
        <v>14.21</v>
      </c>
      <c r="F58" s="44"/>
      <c r="G58" s="39"/>
      <c r="H58" s="44">
        <v>17.4</v>
      </c>
      <c r="I58" s="44">
        <v>19.44</v>
      </c>
      <c r="J58" s="44">
        <v>14.16</v>
      </c>
      <c r="K58" s="44">
        <v>15.04</v>
      </c>
      <c r="M58" s="39"/>
      <c r="N58" s="9">
        <v>15.04</v>
      </c>
      <c r="O58" s="9">
        <v>13.7</v>
      </c>
      <c r="P58" s="9">
        <v>15.4</v>
      </c>
      <c r="Q58" s="9">
        <v>13.22</v>
      </c>
      <c r="R58" s="44"/>
      <c r="S58" s="44"/>
      <c r="T58" s="61"/>
    </row>
    <row r="59" ht="14.25" customHeight="1">
      <c r="B59" s="44">
        <v>17.42</v>
      </c>
      <c r="C59" s="44">
        <v>11.74</v>
      </c>
      <c r="D59" s="44">
        <v>15.02</v>
      </c>
      <c r="E59" s="44">
        <v>14.9</v>
      </c>
      <c r="F59" s="44"/>
      <c r="G59" s="39"/>
      <c r="H59" s="44">
        <v>10.03</v>
      </c>
      <c r="I59" s="44">
        <v>18.15</v>
      </c>
      <c r="J59" s="44">
        <v>13.63</v>
      </c>
      <c r="K59" s="44">
        <v>14.02</v>
      </c>
      <c r="M59" s="39"/>
      <c r="N59" s="9">
        <v>14.24</v>
      </c>
      <c r="O59" s="9">
        <v>14.18</v>
      </c>
      <c r="P59" s="9">
        <v>14.93</v>
      </c>
      <c r="Q59" s="9">
        <v>15.0</v>
      </c>
      <c r="R59" s="44"/>
      <c r="S59" s="65"/>
      <c r="T59" s="61"/>
    </row>
    <row r="60" ht="14.25" customHeight="1">
      <c r="B60" s="44">
        <v>16.35</v>
      </c>
      <c r="C60" s="44">
        <v>12.13</v>
      </c>
      <c r="D60" s="44">
        <v>14.9</v>
      </c>
      <c r="E60" s="44">
        <v>12.79</v>
      </c>
      <c r="F60" s="44"/>
      <c r="G60" s="39"/>
      <c r="H60" s="44">
        <v>4.81</v>
      </c>
      <c r="I60" s="44">
        <v>14.01</v>
      </c>
      <c r="J60" s="44">
        <v>15.77</v>
      </c>
      <c r="K60" s="44">
        <v>17.19</v>
      </c>
      <c r="M60" s="39"/>
      <c r="N60" s="9">
        <v>16.09</v>
      </c>
      <c r="O60" s="9">
        <v>13.48</v>
      </c>
      <c r="P60" s="9">
        <v>14.88</v>
      </c>
      <c r="Q60" s="9">
        <v>14.75</v>
      </c>
      <c r="R60" s="44"/>
      <c r="S60" s="65"/>
      <c r="T60" s="61"/>
    </row>
    <row r="61" ht="14.25" customHeight="1">
      <c r="B61" s="44">
        <v>17.18</v>
      </c>
      <c r="C61" s="44">
        <v>12.9</v>
      </c>
      <c r="D61" s="44">
        <v>14.03</v>
      </c>
      <c r="E61" s="44">
        <v>12.11</v>
      </c>
      <c r="F61" s="44"/>
      <c r="G61" s="39"/>
      <c r="H61" s="44">
        <v>5.89</v>
      </c>
      <c r="I61" s="44">
        <v>14.76</v>
      </c>
      <c r="J61" s="44">
        <v>20.63</v>
      </c>
      <c r="K61" s="44">
        <v>16.15</v>
      </c>
      <c r="M61" s="39"/>
      <c r="N61" s="9">
        <v>15.49</v>
      </c>
      <c r="O61" s="9">
        <v>12.54</v>
      </c>
      <c r="P61" s="9">
        <v>14.37</v>
      </c>
      <c r="Q61" s="9">
        <v>16.02</v>
      </c>
      <c r="R61" s="44"/>
      <c r="S61" s="65"/>
      <c r="T61" s="61"/>
    </row>
    <row r="62" ht="14.25" customHeight="1">
      <c r="B62" s="44">
        <v>15.33</v>
      </c>
      <c r="C62" s="44">
        <v>16.29</v>
      </c>
      <c r="D62" s="44">
        <v>11.53</v>
      </c>
      <c r="E62" s="44">
        <v>14.86</v>
      </c>
      <c r="F62" s="44"/>
      <c r="G62" s="39"/>
      <c r="H62" s="44">
        <v>15.49</v>
      </c>
      <c r="I62" s="44">
        <v>16.31</v>
      </c>
      <c r="J62" s="44">
        <v>18.14</v>
      </c>
      <c r="K62" s="44">
        <v>16.45</v>
      </c>
      <c r="M62" s="39"/>
      <c r="N62" s="9">
        <v>16.23</v>
      </c>
      <c r="O62" s="9">
        <v>16.48</v>
      </c>
      <c r="P62" s="9">
        <v>14.05</v>
      </c>
      <c r="Q62" s="9">
        <v>14.16</v>
      </c>
      <c r="R62" s="44"/>
      <c r="S62" s="65"/>
      <c r="T62" s="61"/>
    </row>
    <row r="63" ht="14.25" customHeight="1">
      <c r="B63" s="44">
        <v>15.89</v>
      </c>
      <c r="C63" s="44">
        <v>19.81</v>
      </c>
      <c r="D63" s="44">
        <v>12.18</v>
      </c>
      <c r="E63" s="44">
        <v>13.09</v>
      </c>
      <c r="F63" s="44"/>
      <c r="G63" s="39"/>
      <c r="H63" s="44">
        <v>18.18</v>
      </c>
      <c r="I63" s="44">
        <v>16.01</v>
      </c>
      <c r="J63" s="44">
        <v>15.82</v>
      </c>
      <c r="K63" s="44">
        <v>15.2</v>
      </c>
      <c r="M63" s="39"/>
      <c r="N63" s="9">
        <v>14.88</v>
      </c>
      <c r="O63" s="9">
        <v>16.16</v>
      </c>
      <c r="P63" s="9">
        <v>14.58</v>
      </c>
      <c r="Q63" s="9">
        <v>13.31</v>
      </c>
      <c r="R63" s="44"/>
      <c r="S63" s="65"/>
      <c r="T63" s="61"/>
    </row>
    <row r="64" ht="14.25" customHeight="1">
      <c r="B64" s="44">
        <v>15.37</v>
      </c>
      <c r="C64" s="44">
        <v>18.89</v>
      </c>
      <c r="D64" s="44">
        <v>12.91</v>
      </c>
      <c r="E64" s="44">
        <v>13.75</v>
      </c>
      <c r="F64" s="44"/>
      <c r="G64" s="39"/>
      <c r="H64" s="44">
        <v>11.41</v>
      </c>
      <c r="I64" s="44">
        <v>14.86</v>
      </c>
      <c r="J64" s="44">
        <v>14.21</v>
      </c>
      <c r="K64" s="44">
        <v>16.81</v>
      </c>
      <c r="M64" s="39"/>
      <c r="N64" s="9">
        <v>13.42</v>
      </c>
      <c r="O64" s="9">
        <v>16.55</v>
      </c>
      <c r="P64" s="9">
        <v>13.91</v>
      </c>
      <c r="Q64" s="9">
        <v>15.14</v>
      </c>
      <c r="R64" s="44"/>
      <c r="S64" s="65"/>
      <c r="T64" s="61"/>
    </row>
    <row r="65" ht="14.25" customHeight="1">
      <c r="B65" s="44">
        <v>16.39</v>
      </c>
      <c r="C65" s="44">
        <v>13.7</v>
      </c>
      <c r="D65" s="44">
        <v>15.15</v>
      </c>
      <c r="E65" s="44">
        <v>12.97</v>
      </c>
      <c r="F65" s="44"/>
      <c r="G65" s="39"/>
      <c r="H65" s="44">
        <v>15.21</v>
      </c>
      <c r="I65" s="44">
        <v>14.32</v>
      </c>
      <c r="J65" s="44">
        <v>13.98</v>
      </c>
      <c r="K65" s="44">
        <v>14.0</v>
      </c>
      <c r="M65" s="39"/>
      <c r="N65" s="9">
        <v>14.42</v>
      </c>
      <c r="O65" s="9">
        <v>18.05</v>
      </c>
      <c r="P65" s="9">
        <v>12.82</v>
      </c>
      <c r="Q65" s="9">
        <v>14.25</v>
      </c>
      <c r="R65" s="44"/>
      <c r="S65" s="65"/>
      <c r="T65" s="61"/>
    </row>
    <row r="66" ht="14.25" customHeight="1">
      <c r="B66" s="44">
        <v>15.85</v>
      </c>
      <c r="C66" s="44">
        <v>12.49</v>
      </c>
      <c r="D66" s="44">
        <v>17.74</v>
      </c>
      <c r="E66" s="44">
        <v>12.42</v>
      </c>
      <c r="F66" s="44"/>
      <c r="G66" s="39"/>
      <c r="H66" s="44">
        <v>13.35</v>
      </c>
      <c r="I66" s="44">
        <v>14.32</v>
      </c>
      <c r="J66" s="44">
        <v>13.48</v>
      </c>
      <c r="K66" s="44">
        <v>13.95</v>
      </c>
      <c r="M66" s="39"/>
      <c r="N66" s="9">
        <v>15.48</v>
      </c>
      <c r="O66" s="9">
        <v>14.91</v>
      </c>
      <c r="P66" s="9">
        <v>10.91</v>
      </c>
      <c r="Q66" s="9">
        <v>11.91</v>
      </c>
      <c r="R66" s="44"/>
      <c r="S66" s="65"/>
      <c r="T66" s="61"/>
    </row>
    <row r="67" ht="14.25" customHeight="1">
      <c r="B67" s="44">
        <v>16.41</v>
      </c>
      <c r="C67" s="44">
        <v>10.58</v>
      </c>
      <c r="D67" s="44">
        <v>16.76</v>
      </c>
      <c r="E67" s="44">
        <v>10.75</v>
      </c>
      <c r="F67" s="44"/>
      <c r="G67" s="39"/>
      <c r="H67" s="44">
        <v>14.87</v>
      </c>
      <c r="I67" s="44">
        <v>13.53</v>
      </c>
      <c r="J67" s="44">
        <v>14.49</v>
      </c>
      <c r="K67" s="44">
        <v>19.22</v>
      </c>
      <c r="M67" s="39"/>
      <c r="N67" s="9">
        <v>12.4</v>
      </c>
      <c r="O67" s="9">
        <v>16.26</v>
      </c>
      <c r="P67" s="9">
        <v>10.35</v>
      </c>
      <c r="Q67" s="9">
        <v>13.18</v>
      </c>
      <c r="R67" s="44"/>
      <c r="S67" s="65"/>
      <c r="T67" s="61"/>
    </row>
    <row r="68" ht="14.25" customHeight="1">
      <c r="B68" s="44">
        <v>13.62</v>
      </c>
      <c r="C68" s="44">
        <v>14.67</v>
      </c>
      <c r="D68" s="44">
        <v>14.81</v>
      </c>
      <c r="E68" s="44">
        <v>10.01</v>
      </c>
      <c r="F68" s="44"/>
      <c r="G68" s="39"/>
      <c r="H68" s="44">
        <v>16.16</v>
      </c>
      <c r="I68" s="44">
        <v>13.73</v>
      </c>
      <c r="J68" s="44">
        <v>15.64</v>
      </c>
      <c r="K68" s="44">
        <v>14.52</v>
      </c>
      <c r="M68" s="39"/>
      <c r="N68" s="9">
        <v>11.12</v>
      </c>
      <c r="O68" s="9">
        <v>16.51</v>
      </c>
      <c r="P68" s="9">
        <v>12.36</v>
      </c>
      <c r="Q68" s="9">
        <v>13.04</v>
      </c>
      <c r="R68" s="44"/>
      <c r="S68" s="65"/>
      <c r="T68" s="61"/>
    </row>
    <row r="69" ht="14.25" customHeight="1">
      <c r="B69" s="44">
        <v>14.4</v>
      </c>
      <c r="C69" s="44">
        <v>15.12</v>
      </c>
      <c r="D69" s="44">
        <v>11.33</v>
      </c>
      <c r="E69" s="44">
        <v>10.19</v>
      </c>
      <c r="F69" s="44"/>
      <c r="G69" s="39"/>
      <c r="H69" s="44">
        <v>11.72</v>
      </c>
      <c r="I69" s="44">
        <v>10.62</v>
      </c>
      <c r="J69" s="44">
        <v>13.28</v>
      </c>
      <c r="K69" s="44">
        <v>14.56</v>
      </c>
      <c r="M69" s="39"/>
      <c r="N69" s="9">
        <v>14.11</v>
      </c>
      <c r="O69" s="9">
        <v>15.36</v>
      </c>
      <c r="P69" s="9">
        <v>18.49</v>
      </c>
      <c r="Q69" s="9">
        <v>12.7</v>
      </c>
      <c r="R69" s="44"/>
      <c r="S69" s="65"/>
      <c r="T69" s="61"/>
    </row>
    <row r="70" ht="14.25" customHeight="1">
      <c r="B70" s="44">
        <v>13.17</v>
      </c>
      <c r="C70" s="44">
        <v>12.43</v>
      </c>
      <c r="D70" s="44">
        <v>10.65</v>
      </c>
      <c r="E70" s="44">
        <v>10.52</v>
      </c>
      <c r="F70" s="44"/>
      <c r="G70" s="39"/>
      <c r="H70" s="44">
        <v>15.34</v>
      </c>
      <c r="I70" s="44">
        <v>11.0</v>
      </c>
      <c r="J70" s="44">
        <v>12.58</v>
      </c>
      <c r="K70" s="44">
        <v>14.88</v>
      </c>
      <c r="M70" s="39"/>
      <c r="N70" s="9">
        <v>14.13</v>
      </c>
      <c r="O70" s="9">
        <v>13.08</v>
      </c>
      <c r="P70" s="9">
        <v>13.21</v>
      </c>
      <c r="Q70" s="9">
        <v>11.91</v>
      </c>
      <c r="R70" s="44"/>
      <c r="S70" s="65"/>
      <c r="T70" s="61"/>
    </row>
    <row r="71" ht="14.25" customHeight="1">
      <c r="B71" s="44">
        <v>14.77</v>
      </c>
      <c r="C71" s="44">
        <v>15.29</v>
      </c>
      <c r="D71" s="44">
        <v>13.01</v>
      </c>
      <c r="E71" s="44">
        <v>13.22</v>
      </c>
      <c r="F71" s="44"/>
      <c r="G71" s="39"/>
      <c r="H71" s="44">
        <v>13.35</v>
      </c>
      <c r="I71" s="44">
        <v>9.34</v>
      </c>
      <c r="J71" s="44">
        <v>10.62</v>
      </c>
      <c r="K71" s="44">
        <v>13.62</v>
      </c>
      <c r="M71" s="39"/>
      <c r="N71" s="9">
        <v>13.69</v>
      </c>
      <c r="O71" s="9">
        <v>13.43</v>
      </c>
      <c r="P71" s="9">
        <v>12.23</v>
      </c>
      <c r="Q71" s="9">
        <v>13.15</v>
      </c>
      <c r="R71" s="44"/>
      <c r="S71" s="65"/>
      <c r="T71" s="61"/>
    </row>
    <row r="72" ht="14.25" customHeight="1">
      <c r="B72" s="44">
        <v>14.41</v>
      </c>
      <c r="C72" s="44">
        <v>11.59</v>
      </c>
      <c r="D72" s="44">
        <v>12.6</v>
      </c>
      <c r="E72" s="44">
        <v>11.22</v>
      </c>
      <c r="F72" s="44"/>
      <c r="G72" s="39"/>
      <c r="H72" s="44">
        <v>12.38</v>
      </c>
      <c r="I72" s="44">
        <v>11.37</v>
      </c>
      <c r="J72" s="44">
        <v>13.37</v>
      </c>
      <c r="K72" s="44">
        <v>18.44</v>
      </c>
      <c r="M72" s="39"/>
      <c r="N72" s="9">
        <v>13.78</v>
      </c>
      <c r="O72" s="9">
        <v>6.99</v>
      </c>
      <c r="P72" s="9">
        <v>11.67</v>
      </c>
      <c r="Q72" s="9">
        <v>11.43</v>
      </c>
      <c r="R72" s="44"/>
      <c r="S72" s="65"/>
      <c r="T72" s="61"/>
    </row>
    <row r="73" ht="14.25" customHeight="1">
      <c r="B73" s="44">
        <v>14.97</v>
      </c>
      <c r="C73" s="44">
        <v>11.59</v>
      </c>
      <c r="D73" s="44">
        <v>11.53</v>
      </c>
      <c r="E73" s="44">
        <v>10.89</v>
      </c>
      <c r="F73" s="44"/>
      <c r="G73" s="39"/>
      <c r="H73" s="44">
        <v>5.59</v>
      </c>
      <c r="I73" s="44">
        <v>12.95</v>
      </c>
      <c r="J73" s="44">
        <v>8.63</v>
      </c>
      <c r="K73" s="44">
        <v>17.32</v>
      </c>
      <c r="M73" s="39"/>
      <c r="N73" s="9">
        <v>13.18</v>
      </c>
      <c r="O73" s="9">
        <v>6.46</v>
      </c>
      <c r="P73" s="9">
        <v>12.46</v>
      </c>
      <c r="Q73" s="9">
        <v>12.68</v>
      </c>
      <c r="R73" s="44"/>
      <c r="S73" s="65"/>
      <c r="T73" s="61"/>
    </row>
    <row r="74" ht="14.25" customHeight="1">
      <c r="B74" s="44">
        <v>14.72</v>
      </c>
      <c r="C74" s="44">
        <v>10.27</v>
      </c>
      <c r="D74" s="44">
        <v>13.59</v>
      </c>
      <c r="E74" s="44">
        <v>8.86</v>
      </c>
      <c r="F74" s="44"/>
      <c r="G74" s="39"/>
      <c r="H74" s="44">
        <v>12.68</v>
      </c>
      <c r="I74" s="44">
        <v>15.07</v>
      </c>
      <c r="J74" s="44">
        <v>13.58</v>
      </c>
      <c r="K74" s="44">
        <v>17.17</v>
      </c>
      <c r="M74" s="39"/>
      <c r="N74" s="9">
        <v>13.06</v>
      </c>
      <c r="O74" s="9">
        <v>6.92</v>
      </c>
      <c r="P74" s="9">
        <v>13.56</v>
      </c>
      <c r="Q74" s="9">
        <v>11.76</v>
      </c>
      <c r="R74" s="44"/>
      <c r="S74" s="65"/>
      <c r="T74" s="61"/>
    </row>
    <row r="75" ht="14.25" customHeight="1">
      <c r="B75" s="44">
        <v>12.74</v>
      </c>
      <c r="C75" s="44">
        <v>12.25</v>
      </c>
      <c r="D75" s="44">
        <v>11.7</v>
      </c>
      <c r="E75" s="44">
        <v>8.78</v>
      </c>
      <c r="F75" s="44"/>
      <c r="G75" s="39"/>
      <c r="H75" s="44">
        <v>13.97</v>
      </c>
      <c r="I75" s="44">
        <v>11.9</v>
      </c>
      <c r="J75" s="44">
        <v>12.2</v>
      </c>
      <c r="K75" s="44">
        <v>13.81</v>
      </c>
      <c r="M75" s="39"/>
      <c r="N75" s="9">
        <v>13.57</v>
      </c>
      <c r="O75" s="9">
        <v>8.1</v>
      </c>
      <c r="P75" s="9">
        <v>13.93</v>
      </c>
      <c r="Q75" s="9">
        <v>12.93</v>
      </c>
      <c r="R75" s="44"/>
      <c r="S75" s="65"/>
      <c r="T75" s="61"/>
    </row>
    <row r="76" ht="14.25" customHeight="1">
      <c r="B76" s="44">
        <v>15.08</v>
      </c>
      <c r="C76" s="44">
        <v>11.42</v>
      </c>
      <c r="D76" s="44">
        <v>11.04</v>
      </c>
      <c r="E76" s="44">
        <v>8.45</v>
      </c>
      <c r="F76" s="44"/>
      <c r="G76" s="39"/>
      <c r="H76" s="44">
        <v>15.17</v>
      </c>
      <c r="I76" s="44">
        <v>10.2</v>
      </c>
      <c r="J76" s="44">
        <v>12.37</v>
      </c>
      <c r="K76" s="44">
        <v>13.86</v>
      </c>
      <c r="M76" s="39"/>
      <c r="N76" s="9">
        <v>11.82</v>
      </c>
      <c r="O76" s="9">
        <v>6.78</v>
      </c>
      <c r="P76" s="9">
        <v>13.24</v>
      </c>
      <c r="Q76" s="9">
        <v>13.36</v>
      </c>
      <c r="R76" s="44"/>
      <c r="S76" s="65"/>
      <c r="T76" s="61"/>
    </row>
    <row r="77" ht="14.25" customHeight="1">
      <c r="B77" s="44">
        <v>16.07</v>
      </c>
      <c r="C77" s="44">
        <v>11.16</v>
      </c>
      <c r="D77" s="44">
        <v>15.47</v>
      </c>
      <c r="E77" s="44">
        <v>9.07</v>
      </c>
      <c r="F77" s="44"/>
      <c r="G77" s="39"/>
      <c r="H77" s="44">
        <v>12.17</v>
      </c>
      <c r="I77" s="44">
        <v>12.86</v>
      </c>
      <c r="J77" s="44">
        <v>14.83</v>
      </c>
      <c r="K77" s="44">
        <v>13.34</v>
      </c>
      <c r="M77" s="39"/>
      <c r="N77" s="9">
        <v>12.24</v>
      </c>
      <c r="O77" s="9">
        <v>11.01</v>
      </c>
      <c r="P77" s="9">
        <v>11.19</v>
      </c>
      <c r="Q77" s="9">
        <v>11.86</v>
      </c>
      <c r="R77" s="44"/>
      <c r="S77" s="65"/>
      <c r="T77" s="61"/>
    </row>
    <row r="78" ht="14.25" customHeight="1">
      <c r="B78" s="44">
        <v>13.93</v>
      </c>
      <c r="C78" s="44">
        <v>11.28</v>
      </c>
      <c r="D78" s="44">
        <v>9.63</v>
      </c>
      <c r="E78" s="44">
        <v>11.47</v>
      </c>
      <c r="F78" s="44"/>
      <c r="G78" s="39"/>
      <c r="H78" s="44">
        <v>11.3</v>
      </c>
      <c r="I78" s="44">
        <v>7.22</v>
      </c>
      <c r="J78" s="44">
        <v>12.59</v>
      </c>
      <c r="K78" s="44">
        <v>10.11</v>
      </c>
      <c r="M78" s="39"/>
      <c r="N78" s="9">
        <v>12.83</v>
      </c>
      <c r="O78" s="9">
        <v>13.94</v>
      </c>
      <c r="P78" s="9">
        <v>11.32</v>
      </c>
      <c r="Q78" s="9">
        <v>11.6</v>
      </c>
      <c r="R78" s="44"/>
      <c r="S78" s="65"/>
      <c r="T78" s="61"/>
    </row>
    <row r="79" ht="14.25" customHeight="1">
      <c r="B79" s="44">
        <v>15.16</v>
      </c>
      <c r="C79" s="44">
        <v>11.27</v>
      </c>
      <c r="D79" s="44">
        <v>10.23</v>
      </c>
      <c r="E79" s="44">
        <v>10.31</v>
      </c>
      <c r="F79" s="44"/>
      <c r="G79" s="39"/>
      <c r="H79" s="44">
        <v>13.67</v>
      </c>
      <c r="I79" s="44">
        <v>10.62</v>
      </c>
      <c r="J79" s="44">
        <v>11.52</v>
      </c>
      <c r="K79" s="44">
        <v>14.47</v>
      </c>
      <c r="M79" s="39"/>
      <c r="N79" s="9">
        <v>11.97</v>
      </c>
      <c r="O79" s="9">
        <v>15.57</v>
      </c>
      <c r="P79" s="9">
        <v>10.06</v>
      </c>
      <c r="Q79" s="9">
        <v>12.79</v>
      </c>
      <c r="R79" s="44"/>
      <c r="S79" s="65"/>
      <c r="T79" s="61"/>
    </row>
    <row r="80" ht="14.25" customHeight="1">
      <c r="B80" s="44">
        <v>12.95</v>
      </c>
      <c r="C80" s="44">
        <v>11.58</v>
      </c>
      <c r="D80" s="44">
        <v>10.65</v>
      </c>
      <c r="E80" s="44">
        <v>9.48</v>
      </c>
      <c r="F80" s="44"/>
      <c r="G80" s="39"/>
      <c r="H80" s="44">
        <v>7.36</v>
      </c>
      <c r="I80" s="44">
        <v>9.92</v>
      </c>
      <c r="J80" s="44">
        <v>14.58</v>
      </c>
      <c r="K80" s="44">
        <v>15.55</v>
      </c>
      <c r="M80" s="39"/>
      <c r="N80" s="9">
        <v>12.06</v>
      </c>
      <c r="O80" s="9">
        <v>14.52</v>
      </c>
      <c r="P80" s="9">
        <v>10.9</v>
      </c>
      <c r="Q80" s="9">
        <v>9.81</v>
      </c>
      <c r="R80" s="44"/>
      <c r="S80" s="65"/>
      <c r="T80" s="61"/>
    </row>
    <row r="81" ht="14.25" customHeight="1">
      <c r="B81" s="44">
        <v>13.33</v>
      </c>
      <c r="C81" s="44">
        <v>9.42</v>
      </c>
      <c r="D81" s="44">
        <v>12.8</v>
      </c>
      <c r="E81" s="44">
        <v>10.93</v>
      </c>
      <c r="F81" s="44"/>
      <c r="G81" s="39"/>
      <c r="H81" s="44">
        <v>6.81</v>
      </c>
      <c r="I81" s="44">
        <v>9.39</v>
      </c>
      <c r="J81" s="44">
        <v>12.59</v>
      </c>
      <c r="K81" s="44">
        <v>11.43</v>
      </c>
      <c r="M81" s="39"/>
      <c r="N81" s="9">
        <v>12.38</v>
      </c>
      <c r="O81" s="9">
        <v>10.9</v>
      </c>
      <c r="P81" s="9">
        <v>10.61</v>
      </c>
      <c r="Q81" s="9">
        <v>10.98</v>
      </c>
      <c r="R81" s="44"/>
      <c r="S81" s="65"/>
      <c r="T81" s="61"/>
    </row>
    <row r="82" ht="14.25" customHeight="1">
      <c r="B82" s="44">
        <v>13.98</v>
      </c>
      <c r="C82" s="44">
        <v>10.03</v>
      </c>
      <c r="D82" s="44">
        <v>12.92</v>
      </c>
      <c r="E82" s="44">
        <v>8.8</v>
      </c>
      <c r="F82" s="44"/>
      <c r="G82" s="39"/>
      <c r="H82" s="44">
        <v>7.28</v>
      </c>
      <c r="I82" s="44">
        <v>7.88</v>
      </c>
      <c r="J82" s="44">
        <v>13.52</v>
      </c>
      <c r="K82" s="44">
        <v>10.67</v>
      </c>
      <c r="M82" s="39"/>
      <c r="N82" s="9">
        <v>10.58</v>
      </c>
      <c r="O82" s="9">
        <v>13.73</v>
      </c>
      <c r="P82" s="9">
        <v>10.63</v>
      </c>
      <c r="Q82" s="9">
        <v>13.49</v>
      </c>
      <c r="R82" s="44"/>
      <c r="S82" s="65"/>
      <c r="T82" s="61"/>
    </row>
    <row r="83" ht="14.25" customHeight="1">
      <c r="B83" s="44">
        <v>11.77</v>
      </c>
      <c r="C83" s="44">
        <v>8.66</v>
      </c>
      <c r="D83" s="44">
        <v>11.88</v>
      </c>
      <c r="E83" s="44">
        <v>9.55</v>
      </c>
      <c r="F83" s="44"/>
      <c r="G83" s="39"/>
      <c r="H83" s="44">
        <v>7.09</v>
      </c>
      <c r="I83" s="44">
        <v>6.97</v>
      </c>
      <c r="J83" s="44">
        <v>13.38</v>
      </c>
      <c r="K83" s="44">
        <v>9.87</v>
      </c>
      <c r="M83" s="39"/>
      <c r="N83" s="9">
        <v>10.8</v>
      </c>
      <c r="O83" s="9">
        <v>11.95</v>
      </c>
      <c r="P83" s="9">
        <v>9.82</v>
      </c>
      <c r="Q83" s="9">
        <v>12.59</v>
      </c>
      <c r="R83" s="44"/>
      <c r="S83" s="65"/>
      <c r="T83" s="61"/>
    </row>
    <row r="84" ht="14.25" customHeight="1">
      <c r="B84" s="44">
        <v>10.44</v>
      </c>
      <c r="C84" s="66">
        <v>10.28</v>
      </c>
      <c r="D84" s="44">
        <v>11.05</v>
      </c>
      <c r="E84" s="44">
        <v>7.43</v>
      </c>
      <c r="F84" s="44"/>
      <c r="G84" s="39"/>
      <c r="H84" s="44">
        <v>5.06</v>
      </c>
      <c r="I84" s="44">
        <v>4.85</v>
      </c>
      <c r="J84" s="44">
        <v>16.49</v>
      </c>
      <c r="K84" s="44">
        <v>14.81</v>
      </c>
      <c r="M84" s="39"/>
      <c r="N84" s="9">
        <v>12.32</v>
      </c>
      <c r="O84" s="9">
        <v>4.35</v>
      </c>
      <c r="P84" s="9">
        <v>9.5</v>
      </c>
      <c r="Q84" s="9">
        <v>9.48</v>
      </c>
      <c r="R84" s="44"/>
      <c r="S84" s="65"/>
      <c r="T84" s="61"/>
    </row>
    <row r="85" ht="14.25" customHeight="1">
      <c r="B85" s="44">
        <v>14.02</v>
      </c>
      <c r="C85" s="44">
        <v>10.93</v>
      </c>
      <c r="D85" s="44">
        <v>8.43</v>
      </c>
      <c r="E85" s="44">
        <v>9.36</v>
      </c>
      <c r="F85" s="44"/>
      <c r="G85" s="39"/>
      <c r="H85" s="44">
        <v>8.59</v>
      </c>
      <c r="I85" s="44">
        <v>7.53</v>
      </c>
      <c r="J85" s="44">
        <v>15.06</v>
      </c>
      <c r="K85" s="44">
        <v>10.95</v>
      </c>
      <c r="M85" s="39"/>
      <c r="N85" s="9">
        <v>9.43</v>
      </c>
      <c r="O85" s="9">
        <v>7.31</v>
      </c>
      <c r="P85" s="9">
        <v>9.28</v>
      </c>
      <c r="Q85" s="9">
        <v>9.63</v>
      </c>
      <c r="R85" s="44"/>
      <c r="S85" s="65"/>
      <c r="T85" s="61"/>
    </row>
    <row r="86" ht="14.25" customHeight="1">
      <c r="B86" s="44">
        <v>17.12</v>
      </c>
      <c r="C86" s="44">
        <v>7.67</v>
      </c>
      <c r="D86" s="44">
        <v>12.04</v>
      </c>
      <c r="E86" s="44">
        <v>12.99</v>
      </c>
      <c r="F86" s="44"/>
      <c r="G86" s="39"/>
      <c r="H86" s="44">
        <v>9.0</v>
      </c>
      <c r="I86" s="44">
        <v>7.02</v>
      </c>
      <c r="J86" s="44">
        <v>10.57</v>
      </c>
      <c r="K86" s="44">
        <v>10.72</v>
      </c>
      <c r="M86" s="39"/>
      <c r="N86" s="9">
        <v>11.12</v>
      </c>
      <c r="O86" s="9">
        <v>14.38</v>
      </c>
      <c r="P86" s="9">
        <v>12.35</v>
      </c>
      <c r="Q86" s="9">
        <v>10.07</v>
      </c>
      <c r="R86" s="44"/>
      <c r="S86" s="65"/>
      <c r="T86" s="61"/>
    </row>
    <row r="87" ht="14.25" customHeight="1">
      <c r="B87" s="44">
        <v>11.86</v>
      </c>
      <c r="C87" s="44">
        <v>9.15</v>
      </c>
      <c r="D87" s="44">
        <v>9.32</v>
      </c>
      <c r="E87" s="44">
        <v>8.98</v>
      </c>
      <c r="F87" s="44"/>
      <c r="G87" s="39"/>
      <c r="H87" s="44">
        <v>15.32</v>
      </c>
      <c r="I87" s="44">
        <v>7.3</v>
      </c>
      <c r="J87" s="66">
        <v>8.64</v>
      </c>
      <c r="K87" s="44">
        <v>12.77</v>
      </c>
      <c r="M87" s="39"/>
      <c r="N87" s="9">
        <v>12.84</v>
      </c>
      <c r="O87" s="9">
        <v>15.22</v>
      </c>
      <c r="P87" s="9">
        <v>9.64</v>
      </c>
      <c r="Q87" s="9">
        <v>11.59</v>
      </c>
      <c r="R87" s="44"/>
      <c r="S87" s="65"/>
      <c r="T87" s="61"/>
    </row>
    <row r="88" ht="14.25" customHeight="1">
      <c r="B88" s="44">
        <v>14.27</v>
      </c>
      <c r="C88" s="44">
        <v>7.49</v>
      </c>
      <c r="D88" s="44">
        <v>7.65</v>
      </c>
      <c r="E88" s="44">
        <v>7.37</v>
      </c>
      <c r="F88" s="44"/>
      <c r="G88" s="39"/>
      <c r="H88" s="44">
        <v>16.67</v>
      </c>
      <c r="I88" s="44">
        <v>6.59</v>
      </c>
      <c r="J88" s="44">
        <v>10.81</v>
      </c>
      <c r="K88" s="44">
        <v>12.33</v>
      </c>
      <c r="M88" s="39"/>
      <c r="N88" s="9">
        <v>10.65</v>
      </c>
      <c r="O88" s="9">
        <v>11.16</v>
      </c>
      <c r="P88" s="9">
        <v>10.73</v>
      </c>
      <c r="Q88" s="9">
        <v>12.02</v>
      </c>
      <c r="R88" s="44"/>
      <c r="S88" s="65"/>
      <c r="T88" s="61"/>
    </row>
    <row r="89" ht="14.25" customHeight="1">
      <c r="B89" s="44">
        <v>10.33</v>
      </c>
      <c r="C89" s="44">
        <v>8.09</v>
      </c>
      <c r="D89" s="44">
        <v>7.94</v>
      </c>
      <c r="E89" s="44">
        <v>7.16</v>
      </c>
      <c r="F89" s="44"/>
      <c r="G89" s="39"/>
      <c r="H89" s="44">
        <v>14.9</v>
      </c>
      <c r="I89" s="44">
        <v>6.04</v>
      </c>
      <c r="J89" s="44">
        <v>12.04</v>
      </c>
      <c r="K89" s="44">
        <v>14.3</v>
      </c>
      <c r="M89" s="39"/>
      <c r="N89" s="9">
        <v>8.71</v>
      </c>
      <c r="O89" s="9">
        <v>14.83</v>
      </c>
      <c r="P89" s="9">
        <v>12.85</v>
      </c>
      <c r="Q89" s="9">
        <v>10.3</v>
      </c>
      <c r="R89" s="44"/>
      <c r="S89" s="65"/>
      <c r="T89" s="61"/>
    </row>
    <row r="90" ht="14.25" customHeight="1">
      <c r="B90" s="44">
        <v>11.52</v>
      </c>
      <c r="C90" s="44">
        <v>7.87</v>
      </c>
      <c r="D90" s="44">
        <v>9.18</v>
      </c>
      <c r="E90" s="44">
        <v>6.11</v>
      </c>
      <c r="F90" s="44"/>
      <c r="G90" s="39"/>
      <c r="H90" s="44">
        <v>13.24</v>
      </c>
      <c r="I90" s="44">
        <v>6.85</v>
      </c>
      <c r="J90" s="44">
        <v>9.42</v>
      </c>
      <c r="K90" s="44">
        <v>13.68</v>
      </c>
      <c r="M90" s="39"/>
      <c r="N90" s="9">
        <v>10.63</v>
      </c>
      <c r="O90" s="9">
        <v>15.58</v>
      </c>
      <c r="P90" s="9">
        <v>8.48</v>
      </c>
      <c r="Q90" s="9">
        <v>7.82</v>
      </c>
      <c r="R90" s="65"/>
      <c r="S90" s="65"/>
      <c r="T90" s="61"/>
    </row>
    <row r="91" ht="14.25" customHeight="1">
      <c r="B91" s="44">
        <v>10.36</v>
      </c>
      <c r="C91" s="44">
        <v>6.96</v>
      </c>
      <c r="D91" s="44">
        <v>10.79</v>
      </c>
      <c r="E91" s="44">
        <v>7.93</v>
      </c>
      <c r="F91" s="44"/>
      <c r="G91" s="39"/>
      <c r="H91" s="44">
        <v>11.2</v>
      </c>
      <c r="I91" s="44">
        <v>6.42</v>
      </c>
      <c r="J91" s="44">
        <v>8.91</v>
      </c>
      <c r="K91" s="44">
        <v>13.09</v>
      </c>
      <c r="M91" s="39"/>
      <c r="N91" s="9">
        <v>8.1</v>
      </c>
      <c r="O91" s="9">
        <v>11.7</v>
      </c>
      <c r="P91" s="9">
        <v>12.61</v>
      </c>
      <c r="Q91" s="9">
        <v>10.18</v>
      </c>
      <c r="R91" s="65"/>
      <c r="S91" s="65"/>
      <c r="T91" s="61"/>
    </row>
    <row r="92" ht="14.25" customHeight="1">
      <c r="B92" s="44">
        <v>12.23</v>
      </c>
      <c r="C92" s="44">
        <v>7.36</v>
      </c>
      <c r="D92" s="44">
        <v>9.99</v>
      </c>
      <c r="E92" s="44">
        <v>7.43</v>
      </c>
      <c r="F92" s="44"/>
      <c r="G92" s="39"/>
      <c r="H92" s="44">
        <v>6.87</v>
      </c>
      <c r="I92" s="44">
        <v>8.42</v>
      </c>
      <c r="J92" s="44">
        <v>11.5</v>
      </c>
      <c r="K92" s="44">
        <v>9.37</v>
      </c>
      <c r="M92" s="39"/>
      <c r="N92" s="9">
        <v>9.57</v>
      </c>
      <c r="O92" s="9">
        <v>14.94</v>
      </c>
      <c r="P92" s="9">
        <v>9.25</v>
      </c>
      <c r="Q92" s="9">
        <v>9.82</v>
      </c>
      <c r="R92" s="65"/>
      <c r="S92" s="65"/>
      <c r="T92" s="61"/>
    </row>
    <row r="93" ht="14.25" customHeight="1">
      <c r="B93" s="44">
        <v>9.9</v>
      </c>
      <c r="C93" s="44">
        <v>5.43</v>
      </c>
      <c r="D93" s="44">
        <v>7.9</v>
      </c>
      <c r="E93" s="44">
        <v>6.43</v>
      </c>
      <c r="F93" s="44"/>
      <c r="G93" s="39"/>
      <c r="H93" s="44">
        <v>13.31</v>
      </c>
      <c r="I93" s="44">
        <v>6.4</v>
      </c>
      <c r="J93" s="44">
        <v>9.72</v>
      </c>
      <c r="K93" s="44">
        <v>9.78</v>
      </c>
      <c r="M93" s="39"/>
      <c r="N93" s="9">
        <v>8.62</v>
      </c>
      <c r="O93" s="9">
        <v>12.84</v>
      </c>
      <c r="P93" s="9">
        <v>10.85</v>
      </c>
      <c r="Q93" s="9">
        <v>10.0</v>
      </c>
      <c r="R93" s="65"/>
      <c r="S93" s="65"/>
      <c r="T93" s="61"/>
    </row>
    <row r="94" ht="14.25" customHeight="1">
      <c r="B94" s="44">
        <v>9.81</v>
      </c>
      <c r="C94" s="44">
        <v>4.74</v>
      </c>
      <c r="D94" s="66">
        <v>8.46</v>
      </c>
      <c r="E94" s="44">
        <v>7.05</v>
      </c>
      <c r="F94" s="44"/>
      <c r="G94" s="39"/>
      <c r="H94" s="44">
        <v>7.6</v>
      </c>
      <c r="I94" s="44">
        <v>6.46</v>
      </c>
      <c r="J94" s="44">
        <v>8.05</v>
      </c>
      <c r="K94" s="44">
        <v>9.23</v>
      </c>
      <c r="M94" s="39"/>
      <c r="N94" s="9">
        <v>9.43</v>
      </c>
      <c r="O94" s="9">
        <v>9.7</v>
      </c>
      <c r="P94" s="9">
        <v>8.63</v>
      </c>
      <c r="Q94" s="9">
        <v>10.74</v>
      </c>
      <c r="R94" s="65"/>
      <c r="S94" s="65"/>
      <c r="T94" s="61"/>
    </row>
    <row r="95" ht="14.25" customHeight="1">
      <c r="B95" s="44">
        <v>11.64</v>
      </c>
      <c r="C95" s="44">
        <v>5.14</v>
      </c>
      <c r="D95" s="44">
        <v>6.63</v>
      </c>
      <c r="E95" s="44">
        <v>8.08</v>
      </c>
      <c r="F95" s="44"/>
      <c r="G95" s="39"/>
      <c r="H95" s="44">
        <v>8.9</v>
      </c>
      <c r="I95" s="44">
        <v>4.49</v>
      </c>
      <c r="J95" s="44">
        <v>12.29</v>
      </c>
      <c r="K95" s="44">
        <v>6.9</v>
      </c>
      <c r="M95" s="39"/>
      <c r="N95" s="9">
        <v>8.42</v>
      </c>
      <c r="O95" s="9">
        <v>15.59</v>
      </c>
      <c r="P95" s="9">
        <v>8.96</v>
      </c>
      <c r="Q95" s="9">
        <v>10.12</v>
      </c>
      <c r="R95" s="65"/>
      <c r="S95" s="65"/>
      <c r="T95" s="61"/>
    </row>
    <row r="96" ht="14.25" customHeight="1">
      <c r="B96" s="44">
        <v>10.9</v>
      </c>
      <c r="C96" s="44">
        <v>2.38</v>
      </c>
      <c r="D96" s="44">
        <v>7.15</v>
      </c>
      <c r="E96" s="44">
        <v>7.2</v>
      </c>
      <c r="F96" s="44"/>
      <c r="G96" s="39"/>
      <c r="H96" s="44">
        <v>11.21</v>
      </c>
      <c r="I96" s="66">
        <v>5.1</v>
      </c>
      <c r="J96" s="44">
        <v>8.52</v>
      </c>
      <c r="K96" s="44">
        <v>7.63</v>
      </c>
      <c r="M96" s="39"/>
      <c r="N96" s="9">
        <v>8.93</v>
      </c>
      <c r="O96" s="9">
        <v>13.62</v>
      </c>
      <c r="P96" s="9">
        <v>11.03</v>
      </c>
      <c r="Q96" s="9">
        <v>10.06</v>
      </c>
      <c r="R96" s="65"/>
      <c r="S96" s="65"/>
      <c r="T96" s="61"/>
    </row>
    <row r="97" ht="14.25" customHeight="1">
      <c r="B97" s="44">
        <v>8.88</v>
      </c>
      <c r="C97" s="44">
        <v>2.39</v>
      </c>
      <c r="D97" s="66">
        <v>6.59</v>
      </c>
      <c r="E97" s="44">
        <v>6.98</v>
      </c>
      <c r="F97" s="44"/>
      <c r="G97" s="39"/>
      <c r="H97" s="44">
        <v>10.52</v>
      </c>
      <c r="I97" s="44">
        <v>6.48</v>
      </c>
      <c r="J97" s="44">
        <v>7.08</v>
      </c>
      <c r="K97" s="44">
        <v>7.78</v>
      </c>
      <c r="M97" s="39"/>
      <c r="N97" s="9">
        <v>8.59</v>
      </c>
      <c r="O97" s="9">
        <v>15.43</v>
      </c>
      <c r="P97" s="9">
        <v>14.53</v>
      </c>
      <c r="Q97" s="9">
        <v>8.06</v>
      </c>
      <c r="R97" s="65"/>
      <c r="S97" s="65"/>
      <c r="T97" s="61"/>
    </row>
    <row r="98" ht="14.25" customHeight="1">
      <c r="B98" s="66">
        <v>6.56</v>
      </c>
      <c r="C98" s="44">
        <v>6.44</v>
      </c>
      <c r="D98" s="44">
        <v>7.4</v>
      </c>
      <c r="E98" s="44">
        <v>5.09</v>
      </c>
      <c r="F98" s="44"/>
      <c r="G98" s="39"/>
      <c r="H98" s="44">
        <v>9.06</v>
      </c>
      <c r="I98" s="51"/>
      <c r="J98" s="44">
        <v>8.56</v>
      </c>
      <c r="K98" s="44">
        <v>6.34</v>
      </c>
      <c r="M98" s="39"/>
      <c r="N98" s="9">
        <v>8.51</v>
      </c>
      <c r="O98" s="9">
        <v>11.19</v>
      </c>
      <c r="P98" s="9">
        <v>7.26</v>
      </c>
      <c r="Q98" s="9">
        <v>9.22</v>
      </c>
      <c r="R98" s="65"/>
      <c r="S98" s="65"/>
      <c r="T98" s="61"/>
    </row>
    <row r="99" ht="14.25" customHeight="1">
      <c r="B99" s="44">
        <v>7.59</v>
      </c>
      <c r="C99" s="66">
        <v>5.98</v>
      </c>
      <c r="D99" s="44">
        <v>7.43</v>
      </c>
      <c r="E99" s="44">
        <v>4.87</v>
      </c>
      <c r="F99" s="44"/>
      <c r="G99" s="39"/>
      <c r="H99" s="44">
        <v>11.97</v>
      </c>
      <c r="I99" s="51"/>
      <c r="J99" s="44">
        <v>6.37</v>
      </c>
      <c r="K99" s="44">
        <v>5.46</v>
      </c>
      <c r="M99" s="39"/>
      <c r="N99" s="9">
        <v>7.24</v>
      </c>
      <c r="O99" s="9">
        <v>11.84</v>
      </c>
      <c r="P99" s="9">
        <v>8.21</v>
      </c>
      <c r="Q99" s="9">
        <v>9.96</v>
      </c>
      <c r="R99" s="65"/>
      <c r="S99" s="65"/>
      <c r="T99" s="61"/>
    </row>
    <row r="100" ht="14.25" customHeight="1">
      <c r="B100" s="44">
        <v>6.73</v>
      </c>
      <c r="C100" s="44">
        <v>5.19</v>
      </c>
      <c r="D100" s="44">
        <v>8.33</v>
      </c>
      <c r="E100" s="44">
        <v>4.57</v>
      </c>
      <c r="F100" s="44"/>
      <c r="G100" s="39"/>
      <c r="H100" s="44">
        <v>13.21</v>
      </c>
      <c r="I100" s="51"/>
      <c r="J100" s="44">
        <v>9.17</v>
      </c>
      <c r="K100" s="44">
        <v>7.36</v>
      </c>
      <c r="M100" s="39"/>
      <c r="N100" s="9">
        <v>7.82</v>
      </c>
      <c r="O100" s="9">
        <v>10.71</v>
      </c>
      <c r="P100" s="9">
        <v>7.97</v>
      </c>
      <c r="Q100" s="9">
        <v>9.68</v>
      </c>
      <c r="R100" s="65"/>
      <c r="S100" s="65"/>
      <c r="T100" s="61"/>
    </row>
    <row r="101" ht="14.25" customHeight="1">
      <c r="B101" s="66">
        <v>8.89</v>
      </c>
      <c r="C101" s="44">
        <v>3.62</v>
      </c>
      <c r="D101" s="44">
        <v>7.55</v>
      </c>
      <c r="E101" s="44">
        <v>6.63</v>
      </c>
      <c r="F101" s="44"/>
      <c r="G101" s="39"/>
      <c r="H101" s="44">
        <v>10.94</v>
      </c>
      <c r="I101" s="51"/>
      <c r="J101" s="44">
        <v>7.59</v>
      </c>
      <c r="K101" s="44">
        <v>5.52</v>
      </c>
      <c r="M101" s="39"/>
      <c r="N101" s="9">
        <v>10.29</v>
      </c>
      <c r="O101" s="9">
        <v>10.33</v>
      </c>
      <c r="P101" s="9">
        <v>8.91</v>
      </c>
      <c r="Q101" s="9">
        <v>9.82</v>
      </c>
      <c r="R101" s="65"/>
      <c r="S101" s="65"/>
      <c r="T101" s="61"/>
    </row>
    <row r="102" ht="14.25" customHeight="1">
      <c r="B102" s="44">
        <v>7.17</v>
      </c>
      <c r="C102" s="44">
        <v>4.17</v>
      </c>
      <c r="D102" s="44">
        <v>6.56</v>
      </c>
      <c r="E102" s="44">
        <v>4.08</v>
      </c>
      <c r="F102" s="44"/>
      <c r="G102" s="39"/>
      <c r="H102" s="44">
        <v>8.12</v>
      </c>
      <c r="I102" s="51"/>
      <c r="J102" s="44">
        <v>9.26</v>
      </c>
      <c r="K102" s="44">
        <v>6.04</v>
      </c>
      <c r="M102" s="39"/>
      <c r="N102" s="9">
        <v>5.96</v>
      </c>
      <c r="O102" s="9">
        <v>9.78</v>
      </c>
      <c r="P102" s="9">
        <v>6.77</v>
      </c>
      <c r="Q102" s="9">
        <v>9.72</v>
      </c>
      <c r="R102" s="65"/>
      <c r="S102" s="65"/>
      <c r="T102" s="61"/>
    </row>
    <row r="103" ht="14.25" customHeight="1">
      <c r="B103" s="44">
        <v>6.89</v>
      </c>
      <c r="C103" s="44">
        <v>4.04</v>
      </c>
      <c r="D103" s="44">
        <v>6.64</v>
      </c>
      <c r="E103" s="44">
        <v>5.96</v>
      </c>
      <c r="F103" s="44"/>
      <c r="G103" s="39"/>
      <c r="H103" s="66">
        <v>7.24</v>
      </c>
      <c r="I103" s="51"/>
      <c r="J103" s="44">
        <v>6.85</v>
      </c>
      <c r="K103" s="44">
        <v>7.67</v>
      </c>
      <c r="M103" s="39"/>
      <c r="N103" s="9">
        <v>5.9</v>
      </c>
      <c r="O103" s="9">
        <v>10.91</v>
      </c>
      <c r="P103" s="9">
        <v>7.59</v>
      </c>
      <c r="Q103" s="9">
        <v>7.03</v>
      </c>
      <c r="R103" s="65"/>
      <c r="S103" s="65"/>
      <c r="T103" s="61"/>
    </row>
    <row r="104" ht="14.25" customHeight="1">
      <c r="B104" s="44">
        <v>5.38</v>
      </c>
      <c r="C104" s="44">
        <v>3.59</v>
      </c>
      <c r="D104" s="44">
        <v>6.09</v>
      </c>
      <c r="E104" s="44">
        <v>3.95</v>
      </c>
      <c r="F104" s="44"/>
      <c r="G104" s="39"/>
      <c r="H104" s="44">
        <v>8.92</v>
      </c>
      <c r="I104" s="51"/>
      <c r="J104" s="44">
        <v>6.34</v>
      </c>
      <c r="K104" s="44">
        <v>3.0</v>
      </c>
      <c r="M104" s="39"/>
      <c r="N104" s="9">
        <v>4.85</v>
      </c>
      <c r="O104" s="9">
        <v>10.81</v>
      </c>
      <c r="P104" s="9">
        <v>6.13</v>
      </c>
      <c r="Q104" s="9">
        <v>9.93</v>
      </c>
      <c r="R104" s="65"/>
      <c r="S104" s="65"/>
      <c r="T104" s="61"/>
    </row>
    <row r="105" ht="14.25" customHeight="1">
      <c r="B105" s="44">
        <v>3.57</v>
      </c>
      <c r="C105" s="44">
        <v>4.41</v>
      </c>
      <c r="D105" s="44">
        <v>5.06</v>
      </c>
      <c r="E105" s="44">
        <v>4.29</v>
      </c>
      <c r="F105" s="44"/>
      <c r="G105" s="39"/>
      <c r="H105" s="44">
        <v>8.89</v>
      </c>
      <c r="I105" s="51"/>
      <c r="J105" s="44">
        <v>5.46</v>
      </c>
      <c r="K105" s="44">
        <v>6.33</v>
      </c>
      <c r="M105" s="39"/>
      <c r="N105" s="9">
        <v>5.27</v>
      </c>
      <c r="O105" s="9">
        <v>10.89</v>
      </c>
      <c r="P105" s="9">
        <v>4.92</v>
      </c>
      <c r="Q105" s="9">
        <v>8.48</v>
      </c>
      <c r="R105" s="65"/>
      <c r="S105" s="65"/>
      <c r="T105" s="61"/>
    </row>
    <row r="106" ht="14.25" customHeight="1">
      <c r="B106" s="44">
        <v>3.13</v>
      </c>
      <c r="C106" s="44">
        <v>5.34</v>
      </c>
      <c r="D106" s="44">
        <v>6.03</v>
      </c>
      <c r="E106" s="44">
        <v>4.52</v>
      </c>
      <c r="F106" s="44"/>
      <c r="G106" s="39"/>
      <c r="H106" s="44">
        <v>7.78</v>
      </c>
      <c r="I106" s="51"/>
      <c r="J106" s="44">
        <v>6.25</v>
      </c>
      <c r="K106" s="44">
        <v>4.52</v>
      </c>
      <c r="M106" s="39"/>
      <c r="N106" s="9">
        <v>4.22</v>
      </c>
      <c r="O106" s="9">
        <v>11.57</v>
      </c>
      <c r="P106" s="9">
        <v>3.5</v>
      </c>
      <c r="Q106" s="9">
        <v>7.23</v>
      </c>
      <c r="R106" s="65"/>
      <c r="S106" s="65"/>
      <c r="T106" s="61"/>
    </row>
    <row r="107" ht="14.25" customHeight="1">
      <c r="B107" s="44">
        <v>4.0</v>
      </c>
      <c r="C107" s="51"/>
      <c r="D107" s="44">
        <v>3.36</v>
      </c>
      <c r="E107" s="44">
        <v>7.34</v>
      </c>
      <c r="F107" s="44"/>
      <c r="G107" s="39"/>
      <c r="H107" s="44">
        <v>7.08</v>
      </c>
      <c r="I107" s="51"/>
      <c r="J107" s="44">
        <v>6.48</v>
      </c>
      <c r="K107" s="44">
        <v>5.14</v>
      </c>
      <c r="M107" s="39"/>
      <c r="N107" s="9">
        <v>3.93</v>
      </c>
      <c r="O107" s="9">
        <v>11.48</v>
      </c>
      <c r="P107" s="9">
        <v>3.0</v>
      </c>
      <c r="Q107" s="9">
        <v>6.97</v>
      </c>
      <c r="R107" s="65"/>
      <c r="S107" s="65"/>
      <c r="T107" s="61"/>
    </row>
    <row r="108" ht="14.25" customHeight="1">
      <c r="B108" s="51"/>
      <c r="C108" s="51"/>
      <c r="D108" s="44">
        <v>7.5</v>
      </c>
      <c r="E108" s="44">
        <v>3.91</v>
      </c>
      <c r="F108" s="44"/>
      <c r="G108" s="39"/>
      <c r="H108" s="44">
        <v>3.86</v>
      </c>
      <c r="I108" s="51"/>
      <c r="J108" s="44">
        <v>2.69</v>
      </c>
      <c r="K108" s="44">
        <v>5.94</v>
      </c>
      <c r="M108" s="39"/>
      <c r="O108" s="9">
        <v>10.67</v>
      </c>
      <c r="P108" s="9">
        <v>2.0</v>
      </c>
      <c r="Q108" s="9">
        <v>7.33</v>
      </c>
      <c r="R108" s="65"/>
      <c r="S108" s="65"/>
      <c r="T108" s="61"/>
    </row>
    <row r="109" ht="14.25" customHeight="1">
      <c r="B109" s="51"/>
      <c r="C109" s="51"/>
      <c r="D109" s="44">
        <v>5.57</v>
      </c>
      <c r="E109" s="44">
        <v>4.04</v>
      </c>
      <c r="F109" s="44"/>
      <c r="G109" s="39"/>
      <c r="H109" s="44">
        <v>5.26</v>
      </c>
      <c r="I109" s="51"/>
      <c r="J109" s="45"/>
      <c r="K109" s="44">
        <v>3.56</v>
      </c>
      <c r="M109" s="39"/>
      <c r="O109" s="9">
        <v>10.48</v>
      </c>
      <c r="Q109" s="9">
        <v>7.2</v>
      </c>
      <c r="R109" s="65"/>
      <c r="S109" s="65"/>
      <c r="T109" s="61"/>
    </row>
    <row r="110" ht="14.25" customHeight="1">
      <c r="B110" s="51"/>
      <c r="C110" s="51"/>
      <c r="D110" s="44">
        <v>2.51</v>
      </c>
      <c r="E110" s="44">
        <v>4.27</v>
      </c>
      <c r="F110" s="44"/>
      <c r="G110" s="39"/>
      <c r="H110" s="44">
        <v>10.02</v>
      </c>
      <c r="I110" s="51"/>
      <c r="J110" s="45"/>
      <c r="K110" s="44">
        <v>5.27</v>
      </c>
      <c r="M110" s="39"/>
      <c r="O110" s="9">
        <v>11.15</v>
      </c>
      <c r="Q110" s="9">
        <v>6.38</v>
      </c>
      <c r="R110" s="65"/>
      <c r="S110" s="65"/>
      <c r="T110" s="61"/>
    </row>
    <row r="111" ht="14.25" customHeight="1">
      <c r="B111" s="51"/>
      <c r="C111" s="51"/>
      <c r="D111" s="44">
        <v>2.2</v>
      </c>
      <c r="E111" s="44">
        <v>2.91</v>
      </c>
      <c r="F111" s="44"/>
      <c r="G111" s="39"/>
      <c r="H111" s="44">
        <v>5.67</v>
      </c>
      <c r="I111" s="51"/>
      <c r="J111" s="45"/>
      <c r="K111" s="44">
        <v>7.41</v>
      </c>
      <c r="M111" s="39"/>
      <c r="O111" s="9">
        <v>11.26</v>
      </c>
      <c r="Q111" s="9">
        <v>5.56</v>
      </c>
      <c r="R111" s="65"/>
      <c r="S111" s="65"/>
      <c r="T111" s="61"/>
    </row>
    <row r="112" ht="14.25" customHeight="1">
      <c r="B112" s="51"/>
      <c r="C112" s="51"/>
      <c r="D112" s="44">
        <v>2.88</v>
      </c>
      <c r="E112" s="51"/>
      <c r="F112" s="44"/>
      <c r="G112" s="39"/>
      <c r="H112" s="44">
        <v>7.1</v>
      </c>
      <c r="I112" s="51"/>
      <c r="J112" s="45"/>
      <c r="K112" s="51"/>
      <c r="M112" s="39"/>
      <c r="O112" s="9">
        <v>11.84</v>
      </c>
      <c r="Q112" s="9">
        <v>3.82</v>
      </c>
      <c r="R112" s="65"/>
      <c r="S112" s="65"/>
      <c r="T112" s="61"/>
    </row>
    <row r="113" ht="14.25" customHeight="1">
      <c r="B113" s="51"/>
      <c r="C113" s="51"/>
      <c r="D113" s="44">
        <v>2.53</v>
      </c>
      <c r="E113" s="51"/>
      <c r="G113" s="39"/>
      <c r="H113" s="44">
        <v>6.46</v>
      </c>
      <c r="I113" s="51"/>
      <c r="J113" s="45"/>
      <c r="K113" s="51"/>
      <c r="M113" s="39"/>
      <c r="O113" s="9">
        <v>10.19</v>
      </c>
      <c r="Q113" s="9">
        <v>3.0</v>
      </c>
      <c r="R113" s="65"/>
      <c r="S113" s="65"/>
      <c r="T113" s="61"/>
    </row>
    <row r="114" ht="14.25" customHeight="1">
      <c r="B114" s="51"/>
      <c r="C114" s="51"/>
      <c r="D114" s="51"/>
      <c r="E114" s="51"/>
      <c r="G114" s="39"/>
      <c r="H114" s="44">
        <v>4.01</v>
      </c>
      <c r="I114" s="51"/>
      <c r="J114" s="45"/>
      <c r="K114" s="51"/>
      <c r="M114" s="39"/>
      <c r="O114" s="9">
        <v>10.52</v>
      </c>
      <c r="Q114" s="9">
        <v>4.5</v>
      </c>
      <c r="R114" s="65"/>
      <c r="S114" s="65"/>
      <c r="T114" s="61"/>
    </row>
    <row r="115" ht="14.25" customHeight="1">
      <c r="B115" s="51"/>
      <c r="C115" s="51"/>
      <c r="D115" s="51"/>
      <c r="E115" s="51"/>
      <c r="G115" s="39"/>
      <c r="H115" s="44">
        <v>5.15</v>
      </c>
      <c r="I115" s="51"/>
      <c r="J115" s="45"/>
      <c r="K115" s="51"/>
      <c r="M115" s="39"/>
      <c r="O115" s="9">
        <v>12.13</v>
      </c>
      <c r="Q115" s="9">
        <v>4.0</v>
      </c>
      <c r="R115" s="65"/>
      <c r="S115" s="65"/>
      <c r="T115" s="61"/>
    </row>
    <row r="116" ht="14.25" customHeight="1">
      <c r="B116" s="51"/>
      <c r="C116" s="51"/>
      <c r="D116" s="51"/>
      <c r="E116" s="51"/>
      <c r="G116" s="39"/>
      <c r="H116" s="44">
        <v>4.1</v>
      </c>
      <c r="I116" s="51"/>
      <c r="J116" s="45"/>
      <c r="K116" s="51"/>
      <c r="M116" s="39"/>
      <c r="O116" s="9">
        <v>9.23</v>
      </c>
      <c r="Q116" s="9">
        <v>2.0</v>
      </c>
      <c r="R116" s="65"/>
      <c r="S116" s="65"/>
      <c r="T116" s="61"/>
    </row>
    <row r="117" ht="14.25" customHeight="1">
      <c r="B117" s="51"/>
      <c r="C117" s="51"/>
      <c r="D117" s="51"/>
      <c r="E117" s="51"/>
      <c r="G117" s="39"/>
      <c r="H117" s="44">
        <v>5.08</v>
      </c>
      <c r="I117" s="51"/>
      <c r="J117" s="45"/>
      <c r="K117" s="51"/>
      <c r="M117" s="39"/>
      <c r="O117" s="9">
        <v>8.61</v>
      </c>
      <c r="Q117" s="9">
        <v>1.5</v>
      </c>
      <c r="R117" s="65"/>
      <c r="S117" s="65"/>
      <c r="T117" s="61"/>
    </row>
    <row r="118" ht="14.25" customHeight="1">
      <c r="G118" s="39"/>
      <c r="H118" s="44"/>
      <c r="J118" s="44"/>
      <c r="M118" s="39"/>
      <c r="O118" s="9">
        <v>8.36</v>
      </c>
      <c r="R118" s="65"/>
      <c r="S118" s="65"/>
      <c r="T118" s="61"/>
    </row>
    <row r="119" ht="14.25" customHeight="1">
      <c r="G119" s="39"/>
      <c r="H119" s="44"/>
      <c r="J119" s="44"/>
      <c r="M119" s="39"/>
      <c r="O119" s="9">
        <v>9.33</v>
      </c>
      <c r="R119" s="65"/>
      <c r="S119" s="65"/>
      <c r="T119" s="61"/>
    </row>
    <row r="120" ht="14.25" customHeight="1">
      <c r="G120" s="39"/>
      <c r="H120" s="44"/>
      <c r="J120" s="44"/>
      <c r="M120" s="39"/>
      <c r="O120" s="9">
        <v>9.23</v>
      </c>
      <c r="R120" s="65"/>
      <c r="S120" s="65"/>
      <c r="T120" s="61"/>
    </row>
    <row r="121" ht="14.25" customHeight="1">
      <c r="G121" s="39"/>
      <c r="H121" s="44"/>
      <c r="J121" s="44"/>
      <c r="M121" s="39"/>
      <c r="O121" s="9">
        <v>8.96</v>
      </c>
      <c r="R121" s="65"/>
      <c r="S121" s="65"/>
      <c r="T121" s="61"/>
    </row>
    <row r="122" ht="14.25" customHeight="1">
      <c r="G122" s="39"/>
      <c r="H122" s="44"/>
      <c r="J122" s="44"/>
      <c r="M122" s="39"/>
      <c r="O122" s="9">
        <v>8.08</v>
      </c>
      <c r="R122" s="65"/>
      <c r="S122" s="65"/>
      <c r="T122" s="61"/>
    </row>
    <row r="123" ht="14.25" customHeight="1">
      <c r="G123" s="39"/>
      <c r="H123" s="44"/>
      <c r="J123" s="44"/>
      <c r="M123" s="39"/>
      <c r="O123" s="9">
        <v>7.37</v>
      </c>
      <c r="R123" s="65"/>
      <c r="S123" s="65"/>
      <c r="T123" s="61"/>
    </row>
    <row r="124" ht="14.25" customHeight="1">
      <c r="G124" s="39"/>
      <c r="H124" s="44"/>
      <c r="J124" s="44"/>
      <c r="M124" s="39"/>
      <c r="O124" s="9">
        <v>9.03</v>
      </c>
      <c r="R124" s="65"/>
      <c r="S124" s="65"/>
      <c r="T124" s="61"/>
    </row>
    <row r="125" ht="14.25" customHeight="1">
      <c r="G125" s="39"/>
      <c r="H125" s="44"/>
      <c r="J125" s="44"/>
      <c r="M125" s="39"/>
      <c r="O125" s="9">
        <v>7.58</v>
      </c>
      <c r="R125" s="65"/>
      <c r="S125" s="65"/>
      <c r="T125" s="61"/>
    </row>
    <row r="126" ht="14.25" customHeight="1">
      <c r="G126" s="39"/>
      <c r="H126" s="44"/>
      <c r="J126" s="44"/>
      <c r="M126" s="39"/>
      <c r="O126" s="9">
        <v>7.88</v>
      </c>
      <c r="R126" s="65"/>
      <c r="S126" s="65"/>
      <c r="T126" s="61"/>
    </row>
    <row r="127" ht="14.25" customHeight="1">
      <c r="G127" s="39"/>
      <c r="H127" s="44"/>
      <c r="J127" s="44"/>
      <c r="M127" s="39"/>
      <c r="O127" s="9">
        <v>7.37</v>
      </c>
      <c r="R127" s="65"/>
      <c r="S127" s="65"/>
      <c r="T127" s="61"/>
    </row>
    <row r="128" ht="14.25" customHeight="1">
      <c r="G128" s="39"/>
      <c r="H128" s="44"/>
      <c r="J128" s="44"/>
      <c r="M128" s="39"/>
      <c r="O128" s="9">
        <v>6.59</v>
      </c>
      <c r="R128" s="65"/>
      <c r="S128" s="65"/>
      <c r="T128" s="61"/>
    </row>
    <row r="129" ht="14.25" customHeight="1">
      <c r="G129" s="39"/>
      <c r="H129" s="44"/>
      <c r="J129" s="44"/>
      <c r="M129" s="39"/>
      <c r="O129" s="9">
        <v>7.4</v>
      </c>
      <c r="R129" s="65"/>
      <c r="S129" s="65"/>
      <c r="T129" s="61"/>
    </row>
    <row r="130" ht="14.25" customHeight="1">
      <c r="G130" s="39"/>
      <c r="H130" s="44"/>
      <c r="M130" s="39"/>
      <c r="O130" s="9">
        <v>6.82</v>
      </c>
      <c r="R130" s="65"/>
      <c r="S130" s="65"/>
      <c r="T130" s="61"/>
    </row>
    <row r="131" ht="14.25" customHeight="1">
      <c r="G131" s="39"/>
      <c r="H131" s="44"/>
      <c r="M131" s="39"/>
      <c r="O131" s="9">
        <v>5.4</v>
      </c>
      <c r="R131" s="65"/>
      <c r="S131" s="65"/>
      <c r="T131" s="61"/>
    </row>
    <row r="132" ht="14.25" customHeight="1">
      <c r="G132" s="39"/>
      <c r="H132" s="44"/>
      <c r="M132" s="39"/>
      <c r="O132" s="9">
        <v>6.68</v>
      </c>
      <c r="R132" s="65"/>
      <c r="S132" s="65"/>
      <c r="T132" s="61"/>
    </row>
    <row r="133" ht="14.25" customHeight="1">
      <c r="G133" s="39"/>
      <c r="H133" s="44"/>
      <c r="M133" s="39"/>
      <c r="O133" s="9">
        <v>7.13</v>
      </c>
      <c r="R133" s="65"/>
      <c r="S133" s="65"/>
      <c r="T133" s="61"/>
    </row>
    <row r="134" ht="14.25" customHeight="1">
      <c r="G134" s="39"/>
      <c r="H134" s="44"/>
      <c r="M134" s="39"/>
      <c r="O134" s="9">
        <v>5.0</v>
      </c>
      <c r="R134" s="65"/>
      <c r="S134" s="65"/>
      <c r="T134" s="61"/>
    </row>
    <row r="135" ht="14.25" customHeight="1">
      <c r="G135" s="39"/>
      <c r="H135" s="44"/>
      <c r="M135" s="39"/>
      <c r="O135" s="9">
        <v>4.5</v>
      </c>
      <c r="R135" s="65"/>
      <c r="S135" s="65"/>
      <c r="T135" s="61"/>
    </row>
    <row r="136" ht="14.25" customHeight="1">
      <c r="G136" s="39"/>
      <c r="H136" s="44"/>
      <c r="M136" s="39"/>
      <c r="O136" s="9">
        <v>6.0</v>
      </c>
      <c r="R136" s="65"/>
      <c r="S136" s="65"/>
      <c r="T136" s="61"/>
    </row>
    <row r="137" ht="14.25" customHeight="1">
      <c r="G137" s="39"/>
      <c r="H137" s="44"/>
      <c r="M137" s="39"/>
      <c r="O137" s="9">
        <v>5.0</v>
      </c>
      <c r="R137" s="65"/>
      <c r="S137" s="65"/>
      <c r="T137" s="61"/>
    </row>
    <row r="138" ht="14.25" customHeight="1">
      <c r="G138" s="39"/>
      <c r="H138" s="44"/>
      <c r="M138" s="39"/>
      <c r="O138" s="9">
        <v>4.0</v>
      </c>
      <c r="R138" s="65"/>
      <c r="S138" s="65"/>
      <c r="T138" s="61"/>
    </row>
    <row r="139" ht="14.25" customHeight="1">
      <c r="G139" s="39"/>
      <c r="H139" s="44"/>
      <c r="M139" s="39"/>
      <c r="O139" s="9">
        <v>4.0</v>
      </c>
      <c r="R139" s="65"/>
      <c r="S139" s="65"/>
      <c r="T139" s="61"/>
    </row>
    <row r="140" ht="14.25" customHeight="1">
      <c r="G140" s="39"/>
      <c r="H140" s="44"/>
      <c r="M140" s="39"/>
      <c r="O140" s="9">
        <v>3.0</v>
      </c>
      <c r="R140" s="65"/>
      <c r="S140" s="65"/>
      <c r="T140" s="61"/>
    </row>
    <row r="141" ht="14.25" customHeight="1">
      <c r="G141" s="39"/>
      <c r="H141" s="44"/>
      <c r="M141" s="39"/>
      <c r="O141" s="9">
        <v>3.0</v>
      </c>
      <c r="R141" s="65"/>
      <c r="S141" s="65"/>
      <c r="T141" s="61"/>
    </row>
    <row r="142" ht="14.25" customHeight="1">
      <c r="G142" s="39"/>
      <c r="H142" s="44"/>
      <c r="M142" s="39"/>
      <c r="O142" s="9">
        <v>3.0</v>
      </c>
      <c r="R142" s="65"/>
      <c r="S142" s="65"/>
      <c r="T142" s="61"/>
    </row>
    <row r="143" ht="14.25" customHeight="1">
      <c r="G143" s="39"/>
      <c r="H143" s="44"/>
      <c r="M143" s="39"/>
      <c r="O143" s="9">
        <v>3.0</v>
      </c>
      <c r="R143" s="65"/>
      <c r="S143" s="65"/>
      <c r="T143" s="61"/>
    </row>
    <row r="144" ht="14.25" customHeight="1">
      <c r="G144" s="39"/>
      <c r="H144" s="44"/>
      <c r="M144" s="39"/>
      <c r="O144" s="9">
        <v>3.0</v>
      </c>
      <c r="R144" s="65"/>
      <c r="S144" s="65"/>
      <c r="T144" s="61"/>
    </row>
    <row r="145" ht="14.25" customHeight="1">
      <c r="G145" s="39"/>
      <c r="H145" s="44"/>
      <c r="M145" s="39"/>
      <c r="O145" s="9">
        <v>2.0</v>
      </c>
      <c r="R145" s="65"/>
      <c r="S145" s="65"/>
      <c r="T145" s="61"/>
    </row>
    <row r="146" ht="14.25" customHeight="1">
      <c r="G146" s="39"/>
      <c r="H146" s="44"/>
      <c r="M146" s="39"/>
      <c r="R146" s="65"/>
      <c r="S146" s="65"/>
      <c r="T146" s="61"/>
    </row>
    <row r="147" ht="14.25" customHeight="1">
      <c r="G147" s="39"/>
      <c r="M147" s="39"/>
      <c r="R147" s="65"/>
      <c r="S147" s="65"/>
      <c r="T147" s="61"/>
    </row>
    <row r="148" ht="14.25" customHeight="1">
      <c r="G148" s="39"/>
      <c r="M148" s="39"/>
      <c r="R148" s="65"/>
      <c r="S148" s="65"/>
      <c r="T148" s="61"/>
    </row>
    <row r="149" ht="14.25" customHeight="1">
      <c r="G149" s="39"/>
      <c r="M149" s="39"/>
      <c r="R149" s="65"/>
      <c r="S149" s="65"/>
      <c r="T149" s="61"/>
    </row>
    <row r="150" ht="14.25" customHeight="1">
      <c r="G150" s="39"/>
      <c r="M150" s="39"/>
      <c r="R150" s="65"/>
      <c r="S150" s="65"/>
      <c r="T150" s="61"/>
    </row>
    <row r="151" ht="14.25" customHeight="1">
      <c r="G151" s="39"/>
      <c r="M151" s="39"/>
      <c r="R151" s="65"/>
      <c r="S151" s="65"/>
      <c r="T151" s="61"/>
    </row>
    <row r="152" ht="14.25" customHeight="1">
      <c r="G152" s="39"/>
      <c r="M152" s="39"/>
      <c r="R152" s="65"/>
      <c r="S152" s="65"/>
      <c r="T152" s="61"/>
    </row>
    <row r="153" ht="14.25" customHeight="1">
      <c r="G153" s="39"/>
      <c r="M153" s="39"/>
      <c r="R153" s="65"/>
      <c r="S153" s="65"/>
      <c r="T153" s="61"/>
    </row>
    <row r="154" ht="14.25" customHeight="1">
      <c r="G154" s="39"/>
      <c r="M154" s="39"/>
      <c r="R154" s="65"/>
      <c r="S154" s="65"/>
      <c r="T154" s="61"/>
    </row>
    <row r="155" ht="14.25" customHeight="1">
      <c r="G155" s="39"/>
      <c r="M155" s="39"/>
      <c r="R155" s="65"/>
      <c r="S155" s="65"/>
      <c r="T155" s="61"/>
    </row>
    <row r="156" ht="14.25" customHeight="1">
      <c r="G156" s="39"/>
      <c r="M156" s="39"/>
      <c r="R156" s="65"/>
      <c r="S156" s="65"/>
      <c r="T156" s="61"/>
    </row>
    <row r="157" ht="14.25" customHeight="1">
      <c r="G157" s="39"/>
      <c r="M157" s="39"/>
      <c r="R157" s="65"/>
      <c r="S157" s="65"/>
      <c r="T157" s="61"/>
    </row>
    <row r="158" ht="14.25" customHeight="1">
      <c r="G158" s="39"/>
      <c r="M158" s="39"/>
      <c r="R158" s="65"/>
      <c r="S158" s="65"/>
      <c r="T158" s="61"/>
    </row>
    <row r="159" ht="14.25" customHeight="1">
      <c r="G159" s="39"/>
      <c r="M159" s="39"/>
      <c r="R159" s="65"/>
      <c r="S159" s="65"/>
      <c r="T159" s="61"/>
    </row>
    <row r="160" ht="14.25" customHeight="1">
      <c r="G160" s="39"/>
      <c r="M160" s="39"/>
      <c r="R160" s="65"/>
      <c r="S160" s="65"/>
      <c r="T160" s="61"/>
    </row>
    <row r="161" ht="14.25" customHeight="1">
      <c r="G161" s="39"/>
      <c r="M161" s="39"/>
      <c r="R161" s="65"/>
      <c r="S161" s="65"/>
      <c r="T161" s="61"/>
    </row>
    <row r="162" ht="14.25" customHeight="1">
      <c r="G162" s="39"/>
      <c r="M162" s="39"/>
      <c r="R162" s="65"/>
      <c r="S162" s="65"/>
      <c r="T162" s="61"/>
    </row>
    <row r="163" ht="14.25" customHeight="1">
      <c r="G163" s="39"/>
      <c r="M163" s="39"/>
      <c r="R163" s="65"/>
      <c r="S163" s="65"/>
      <c r="T163" s="61"/>
    </row>
    <row r="164" ht="14.25" customHeight="1">
      <c r="G164" s="39"/>
      <c r="M164" s="39"/>
      <c r="R164" s="65"/>
      <c r="S164" s="65"/>
      <c r="T164" s="61"/>
    </row>
    <row r="165" ht="14.25" customHeight="1">
      <c r="G165" s="39"/>
      <c r="M165" s="39"/>
      <c r="R165" s="65"/>
      <c r="S165" s="65"/>
      <c r="T165" s="61"/>
    </row>
    <row r="166" ht="14.25" customHeight="1">
      <c r="G166" s="39"/>
      <c r="M166" s="39"/>
      <c r="R166" s="65"/>
      <c r="S166" s="65"/>
      <c r="T166" s="61"/>
    </row>
    <row r="167" ht="14.25" customHeight="1">
      <c r="G167" s="39"/>
      <c r="M167" s="39"/>
      <c r="R167" s="65"/>
      <c r="S167" s="65"/>
      <c r="T167" s="61"/>
    </row>
    <row r="168" ht="14.25" customHeight="1">
      <c r="G168" s="39"/>
      <c r="M168" s="39"/>
      <c r="R168" s="65"/>
      <c r="S168" s="65"/>
      <c r="T168" s="61"/>
    </row>
    <row r="169" ht="14.25" customHeight="1">
      <c r="G169" s="39"/>
      <c r="M169" s="39"/>
      <c r="R169" s="65"/>
      <c r="S169" s="65"/>
      <c r="T169" s="61"/>
    </row>
    <row r="170" ht="14.25" customHeight="1">
      <c r="G170" s="39"/>
      <c r="M170" s="39"/>
      <c r="R170" s="65"/>
      <c r="S170" s="65"/>
      <c r="T170" s="61"/>
    </row>
    <row r="171" ht="14.25" customHeight="1">
      <c r="G171" s="39"/>
      <c r="M171" s="39"/>
      <c r="R171" s="65"/>
      <c r="S171" s="65"/>
      <c r="T171" s="61"/>
    </row>
    <row r="172" ht="14.25" customHeight="1">
      <c r="G172" s="39"/>
      <c r="M172" s="39"/>
      <c r="R172" s="65"/>
      <c r="S172" s="65"/>
      <c r="T172" s="61"/>
    </row>
    <row r="173" ht="14.25" customHeight="1">
      <c r="G173" s="39"/>
      <c r="M173" s="39"/>
      <c r="R173" s="65"/>
      <c r="S173" s="65"/>
      <c r="T173" s="61"/>
    </row>
    <row r="174" ht="14.25" customHeight="1">
      <c r="G174" s="39"/>
      <c r="M174" s="39"/>
      <c r="R174" s="65"/>
      <c r="S174" s="65"/>
      <c r="T174" s="61"/>
    </row>
    <row r="175" ht="14.25" customHeight="1">
      <c r="G175" s="39"/>
      <c r="M175" s="39"/>
      <c r="R175" s="65"/>
      <c r="S175" s="65"/>
      <c r="T175" s="61"/>
    </row>
    <row r="176" ht="14.25" customHeight="1">
      <c r="G176" s="39"/>
      <c r="M176" s="39"/>
      <c r="R176" s="65"/>
      <c r="S176" s="65"/>
      <c r="T176" s="61"/>
    </row>
    <row r="177" ht="14.25" customHeight="1">
      <c r="G177" s="39"/>
      <c r="M177" s="39"/>
      <c r="R177" s="65"/>
      <c r="S177" s="65"/>
      <c r="T177" s="61"/>
    </row>
    <row r="178" ht="14.25" customHeight="1">
      <c r="G178" s="39"/>
      <c r="M178" s="39"/>
      <c r="R178" s="65"/>
      <c r="S178" s="65"/>
      <c r="T178" s="61"/>
    </row>
    <row r="179" ht="14.25" customHeight="1">
      <c r="G179" s="39"/>
      <c r="M179" s="39"/>
      <c r="R179" s="65"/>
      <c r="S179" s="65"/>
      <c r="T179" s="61"/>
    </row>
    <row r="180" ht="14.25" customHeight="1">
      <c r="G180" s="39"/>
      <c r="M180" s="39"/>
      <c r="R180" s="65"/>
      <c r="S180" s="65"/>
      <c r="T180" s="61"/>
    </row>
    <row r="181" ht="14.25" customHeight="1">
      <c r="G181" s="39"/>
      <c r="M181" s="39"/>
      <c r="R181" s="65"/>
      <c r="S181" s="65"/>
      <c r="T181" s="61"/>
    </row>
    <row r="182" ht="14.25" customHeight="1">
      <c r="G182" s="39"/>
      <c r="M182" s="39"/>
      <c r="R182" s="65"/>
      <c r="S182" s="65"/>
      <c r="T182" s="61"/>
    </row>
    <row r="183" ht="14.25" customHeight="1">
      <c r="G183" s="39"/>
      <c r="M183" s="39"/>
      <c r="R183" s="65"/>
      <c r="S183" s="65"/>
      <c r="T183" s="61"/>
    </row>
    <row r="184" ht="14.25" customHeight="1">
      <c r="G184" s="39"/>
      <c r="M184" s="39"/>
      <c r="R184" s="65"/>
      <c r="S184" s="65"/>
      <c r="T184" s="61"/>
    </row>
    <row r="185" ht="14.25" customHeight="1">
      <c r="G185" s="39"/>
      <c r="M185" s="39"/>
      <c r="R185" s="65"/>
      <c r="S185" s="65"/>
      <c r="T185" s="61"/>
    </row>
    <row r="186" ht="14.25" customHeight="1">
      <c r="G186" s="39"/>
      <c r="M186" s="39"/>
      <c r="R186" s="65"/>
      <c r="S186" s="65"/>
      <c r="T186" s="61"/>
    </row>
    <row r="187" ht="14.25" customHeight="1">
      <c r="G187" s="39"/>
      <c r="M187" s="39"/>
      <c r="R187" s="65"/>
      <c r="S187" s="65"/>
      <c r="T187" s="61"/>
    </row>
    <row r="188" ht="14.25" customHeight="1">
      <c r="G188" s="39"/>
      <c r="M188" s="39"/>
      <c r="R188" s="65"/>
      <c r="S188" s="65"/>
      <c r="T188" s="61"/>
    </row>
    <row r="189" ht="14.25" customHeight="1">
      <c r="G189" s="39"/>
      <c r="M189" s="39"/>
      <c r="R189" s="65"/>
      <c r="S189" s="65"/>
      <c r="T189" s="61"/>
    </row>
    <row r="190" ht="14.25" customHeight="1">
      <c r="G190" s="39"/>
      <c r="M190" s="39"/>
      <c r="R190" s="65"/>
      <c r="S190" s="65"/>
      <c r="T190" s="61"/>
    </row>
    <row r="191" ht="14.25" customHeight="1">
      <c r="G191" s="39"/>
      <c r="M191" s="39"/>
      <c r="R191" s="65"/>
      <c r="S191" s="65"/>
      <c r="T191" s="61"/>
    </row>
    <row r="192" ht="14.25" customHeight="1">
      <c r="G192" s="39"/>
      <c r="M192" s="39"/>
      <c r="R192" s="65"/>
      <c r="S192" s="65"/>
      <c r="T192" s="61"/>
    </row>
    <row r="193" ht="14.25" customHeight="1">
      <c r="G193" s="39"/>
      <c r="M193" s="39"/>
      <c r="R193" s="65"/>
      <c r="S193" s="65"/>
      <c r="T193" s="61"/>
    </row>
    <row r="194" ht="14.25" customHeight="1">
      <c r="G194" s="39"/>
      <c r="M194" s="39"/>
      <c r="R194" s="65"/>
      <c r="S194" s="65"/>
      <c r="T194" s="61"/>
    </row>
    <row r="195" ht="14.25" customHeight="1">
      <c r="G195" s="39"/>
      <c r="M195" s="39"/>
      <c r="R195" s="65"/>
      <c r="S195" s="65"/>
      <c r="T195" s="61"/>
    </row>
    <row r="196" ht="14.25" customHeight="1">
      <c r="G196" s="39"/>
      <c r="M196" s="39"/>
      <c r="R196" s="65"/>
      <c r="S196" s="65"/>
      <c r="T196" s="61"/>
    </row>
    <row r="197" ht="14.25" customHeight="1">
      <c r="G197" s="39"/>
      <c r="M197" s="39"/>
      <c r="R197" s="65"/>
      <c r="S197" s="65"/>
      <c r="T197" s="61"/>
    </row>
    <row r="198" ht="14.25" customHeight="1">
      <c r="G198" s="39"/>
      <c r="M198" s="39"/>
      <c r="R198" s="65"/>
      <c r="S198" s="65"/>
      <c r="T198" s="61"/>
    </row>
    <row r="199" ht="14.25" customHeight="1">
      <c r="G199" s="39"/>
      <c r="M199" s="39"/>
      <c r="R199" s="65"/>
      <c r="S199" s="65"/>
      <c r="T199" s="61"/>
    </row>
    <row r="200" ht="14.25" customHeight="1">
      <c r="G200" s="39"/>
      <c r="M200" s="39"/>
      <c r="R200" s="65"/>
      <c r="S200" s="65"/>
      <c r="T200" s="61"/>
    </row>
    <row r="201" ht="14.25" customHeight="1">
      <c r="G201" s="39"/>
      <c r="M201" s="39"/>
      <c r="R201" s="65"/>
      <c r="S201" s="65"/>
      <c r="T201" s="61"/>
    </row>
    <row r="202" ht="14.25" customHeight="1">
      <c r="G202" s="39"/>
      <c r="M202" s="39"/>
      <c r="R202" s="65"/>
      <c r="S202" s="65"/>
      <c r="T202" s="61"/>
    </row>
    <row r="203" ht="14.25" customHeight="1">
      <c r="G203" s="39"/>
      <c r="M203" s="39"/>
      <c r="R203" s="65"/>
      <c r="S203" s="65"/>
      <c r="T203" s="61"/>
    </row>
    <row r="204" ht="14.25" customHeight="1">
      <c r="G204" s="39"/>
      <c r="M204" s="39"/>
      <c r="R204" s="65"/>
      <c r="S204" s="65"/>
      <c r="T204" s="61"/>
    </row>
    <row r="205" ht="14.25" customHeight="1">
      <c r="G205" s="39"/>
      <c r="M205" s="39"/>
      <c r="R205" s="65"/>
      <c r="S205" s="65"/>
      <c r="T205" s="61"/>
    </row>
    <row r="206" ht="14.25" customHeight="1">
      <c r="G206" s="39"/>
      <c r="M206" s="39"/>
      <c r="R206" s="65"/>
      <c r="S206" s="65"/>
      <c r="T206" s="61"/>
    </row>
    <row r="207" ht="14.25" customHeight="1">
      <c r="G207" s="39"/>
      <c r="M207" s="39"/>
      <c r="R207" s="65"/>
      <c r="S207" s="65"/>
      <c r="T207" s="61"/>
    </row>
    <row r="208" ht="14.25" customHeight="1">
      <c r="G208" s="39"/>
      <c r="M208" s="39"/>
      <c r="R208" s="65"/>
      <c r="S208" s="65"/>
      <c r="T208" s="61"/>
    </row>
    <row r="209" ht="14.25" customHeight="1">
      <c r="G209" s="39"/>
      <c r="M209" s="39"/>
      <c r="R209" s="65"/>
      <c r="S209" s="65"/>
      <c r="T209" s="61"/>
    </row>
    <row r="210" ht="14.25" customHeight="1">
      <c r="G210" s="39"/>
      <c r="M210" s="39"/>
      <c r="R210" s="65"/>
      <c r="S210" s="65"/>
      <c r="T210" s="61"/>
    </row>
    <row r="211" ht="14.25" customHeight="1">
      <c r="G211" s="39"/>
      <c r="M211" s="39"/>
      <c r="R211" s="65"/>
      <c r="S211" s="65"/>
      <c r="T211" s="61"/>
    </row>
    <row r="212" ht="14.25" customHeight="1">
      <c r="G212" s="39"/>
      <c r="M212" s="39"/>
      <c r="R212" s="65"/>
      <c r="S212" s="65"/>
      <c r="T212" s="61"/>
    </row>
    <row r="213" ht="14.25" customHeight="1">
      <c r="G213" s="39"/>
      <c r="M213" s="39"/>
      <c r="R213" s="65"/>
      <c r="S213" s="65"/>
      <c r="T213" s="61"/>
    </row>
    <row r="214" ht="14.25" customHeight="1">
      <c r="G214" s="39"/>
      <c r="M214" s="39"/>
      <c r="R214" s="65"/>
      <c r="S214" s="65"/>
      <c r="T214" s="61"/>
    </row>
    <row r="215" ht="14.25" customHeight="1">
      <c r="G215" s="39"/>
      <c r="M215" s="39"/>
      <c r="R215" s="65"/>
      <c r="S215" s="65"/>
      <c r="T215" s="61"/>
    </row>
    <row r="216" ht="14.25" customHeight="1">
      <c r="G216" s="39"/>
      <c r="M216" s="39"/>
      <c r="R216" s="65"/>
      <c r="S216" s="65"/>
      <c r="T216" s="61"/>
    </row>
    <row r="217" ht="14.25" customHeight="1">
      <c r="G217" s="39"/>
      <c r="M217" s="39"/>
      <c r="R217" s="65"/>
      <c r="S217" s="65"/>
      <c r="T217" s="61"/>
    </row>
    <row r="218" ht="14.25" customHeight="1">
      <c r="G218" s="39"/>
      <c r="M218" s="39"/>
      <c r="R218" s="65"/>
      <c r="S218" s="65"/>
      <c r="T218" s="61"/>
    </row>
    <row r="219" ht="14.25" customHeight="1">
      <c r="G219" s="39"/>
      <c r="M219" s="39"/>
      <c r="R219" s="65"/>
      <c r="S219" s="65"/>
      <c r="T219" s="61"/>
    </row>
    <row r="220" ht="14.25" customHeight="1">
      <c r="G220" s="39"/>
      <c r="M220" s="39"/>
      <c r="R220" s="65"/>
      <c r="S220" s="65"/>
      <c r="T220" s="61"/>
    </row>
    <row r="221" ht="14.25" customHeight="1">
      <c r="G221" s="39"/>
      <c r="M221" s="39"/>
      <c r="R221" s="65"/>
      <c r="S221" s="65"/>
      <c r="T221" s="61"/>
    </row>
    <row r="222" ht="14.25" customHeight="1">
      <c r="G222" s="39"/>
      <c r="M222" s="39"/>
      <c r="R222" s="65"/>
      <c r="S222" s="65"/>
      <c r="T222" s="61"/>
    </row>
    <row r="223" ht="14.25" customHeight="1">
      <c r="G223" s="39"/>
      <c r="M223" s="39"/>
      <c r="R223" s="65"/>
      <c r="S223" s="65"/>
      <c r="T223" s="61"/>
    </row>
    <row r="224" ht="14.25" customHeight="1">
      <c r="G224" s="39"/>
      <c r="M224" s="39"/>
      <c r="R224" s="65"/>
      <c r="S224" s="65"/>
      <c r="T224" s="61"/>
    </row>
    <row r="225" ht="14.25" customHeight="1">
      <c r="G225" s="39"/>
      <c r="M225" s="39"/>
      <c r="R225" s="65"/>
      <c r="S225" s="65"/>
      <c r="T225" s="61"/>
    </row>
    <row r="226" ht="14.25" customHeight="1">
      <c r="G226" s="39"/>
      <c r="M226" s="39"/>
      <c r="R226" s="65"/>
      <c r="S226" s="65"/>
      <c r="T226" s="61"/>
    </row>
    <row r="227" ht="14.25" customHeight="1">
      <c r="G227" s="39"/>
      <c r="M227" s="39"/>
      <c r="R227" s="65"/>
      <c r="S227" s="65"/>
      <c r="T227" s="61"/>
    </row>
    <row r="228" ht="14.25" customHeight="1">
      <c r="G228" s="39"/>
      <c r="M228" s="39"/>
      <c r="R228" s="65"/>
      <c r="S228" s="65"/>
      <c r="T228" s="61"/>
    </row>
    <row r="229" ht="14.25" customHeight="1">
      <c r="G229" s="39"/>
      <c r="M229" s="39"/>
      <c r="R229" s="65"/>
      <c r="S229" s="65"/>
      <c r="T229" s="61"/>
    </row>
    <row r="230" ht="14.25" customHeight="1">
      <c r="G230" s="39"/>
      <c r="M230" s="39"/>
      <c r="R230" s="65"/>
      <c r="S230" s="65"/>
      <c r="T230" s="61"/>
    </row>
    <row r="231" ht="14.25" customHeight="1">
      <c r="G231" s="39"/>
      <c r="M231" s="39"/>
      <c r="R231" s="65"/>
      <c r="S231" s="65"/>
      <c r="T231" s="61"/>
    </row>
    <row r="232" ht="14.25" customHeight="1">
      <c r="G232" s="39"/>
      <c r="M232" s="39"/>
      <c r="R232" s="65"/>
      <c r="S232" s="65"/>
      <c r="T232" s="61"/>
    </row>
    <row r="233" ht="14.25" customHeight="1">
      <c r="G233" s="39"/>
      <c r="M233" s="39"/>
      <c r="R233" s="65"/>
      <c r="S233" s="65"/>
      <c r="T233" s="61"/>
    </row>
    <row r="234" ht="14.25" customHeight="1">
      <c r="G234" s="39"/>
      <c r="M234" s="39"/>
      <c r="R234" s="65"/>
      <c r="S234" s="65"/>
      <c r="T234" s="61"/>
    </row>
    <row r="235" ht="14.25" customHeight="1">
      <c r="G235" s="39"/>
      <c r="M235" s="39"/>
      <c r="R235" s="65"/>
      <c r="S235" s="65"/>
      <c r="T235" s="61"/>
    </row>
    <row r="236" ht="14.25" customHeight="1">
      <c r="G236" s="39"/>
      <c r="M236" s="39"/>
      <c r="R236" s="65"/>
      <c r="S236" s="65"/>
      <c r="T236" s="61"/>
    </row>
    <row r="237" ht="14.25" customHeight="1">
      <c r="G237" s="39"/>
      <c r="M237" s="39"/>
      <c r="R237" s="65"/>
      <c r="S237" s="65"/>
      <c r="T237" s="61"/>
    </row>
    <row r="238" ht="14.25" customHeight="1">
      <c r="G238" s="39"/>
      <c r="M238" s="39"/>
      <c r="R238" s="65"/>
      <c r="S238" s="65"/>
      <c r="T238" s="61"/>
    </row>
    <row r="239" ht="14.25" customHeight="1">
      <c r="G239" s="39"/>
      <c r="M239" s="39"/>
      <c r="R239" s="65"/>
      <c r="S239" s="65"/>
      <c r="T239" s="61"/>
    </row>
    <row r="240" ht="14.25" customHeight="1">
      <c r="G240" s="39"/>
      <c r="M240" s="39"/>
      <c r="R240" s="65"/>
      <c r="S240" s="65"/>
      <c r="T240" s="61"/>
    </row>
    <row r="241" ht="14.25" customHeight="1">
      <c r="G241" s="39"/>
      <c r="M241" s="39"/>
      <c r="R241" s="65"/>
      <c r="S241" s="65"/>
      <c r="T241" s="61"/>
    </row>
    <row r="242" ht="14.25" customHeight="1">
      <c r="G242" s="39"/>
      <c r="M242" s="39"/>
      <c r="R242" s="65"/>
      <c r="S242" s="65"/>
      <c r="T242" s="61"/>
    </row>
    <row r="243" ht="14.25" customHeight="1">
      <c r="G243" s="39"/>
      <c r="M243" s="39"/>
      <c r="R243" s="65"/>
      <c r="S243" s="65"/>
      <c r="T243" s="61"/>
    </row>
    <row r="244" ht="14.25" customHeight="1">
      <c r="G244" s="39"/>
      <c r="M244" s="39"/>
      <c r="R244" s="65"/>
      <c r="S244" s="65"/>
      <c r="T244" s="61"/>
    </row>
    <row r="245" ht="14.25" customHeight="1">
      <c r="G245" s="39"/>
      <c r="M245" s="39"/>
      <c r="R245" s="65"/>
      <c r="S245" s="65"/>
      <c r="T245" s="61"/>
    </row>
    <row r="246" ht="14.25" customHeight="1">
      <c r="G246" s="39"/>
      <c r="M246" s="39"/>
      <c r="R246" s="65"/>
      <c r="S246" s="65"/>
      <c r="T246" s="61"/>
    </row>
    <row r="247" ht="14.25" customHeight="1">
      <c r="G247" s="39"/>
      <c r="M247" s="39"/>
      <c r="R247" s="65"/>
      <c r="S247" s="65"/>
      <c r="T247" s="61"/>
    </row>
    <row r="248" ht="14.25" customHeight="1">
      <c r="G248" s="39"/>
      <c r="M248" s="39"/>
      <c r="R248" s="65"/>
      <c r="S248" s="65"/>
      <c r="T248" s="61"/>
    </row>
    <row r="249" ht="14.25" customHeight="1">
      <c r="G249" s="39"/>
      <c r="M249" s="39"/>
      <c r="R249" s="65"/>
      <c r="S249" s="65"/>
      <c r="T249" s="61"/>
    </row>
    <row r="250" ht="14.25" customHeight="1">
      <c r="G250" s="39"/>
      <c r="M250" s="39"/>
      <c r="R250" s="65"/>
      <c r="S250" s="65"/>
      <c r="T250" s="61"/>
    </row>
    <row r="251" ht="14.25" customHeight="1">
      <c r="G251" s="39"/>
      <c r="M251" s="39"/>
      <c r="R251" s="65"/>
      <c r="S251" s="65"/>
      <c r="T251" s="61"/>
    </row>
    <row r="252" ht="14.25" customHeight="1">
      <c r="G252" s="39"/>
      <c r="M252" s="39"/>
      <c r="R252" s="65"/>
      <c r="S252" s="65"/>
      <c r="T252" s="61"/>
    </row>
    <row r="253" ht="14.25" customHeight="1">
      <c r="G253" s="39"/>
      <c r="M253" s="39"/>
      <c r="R253" s="65"/>
      <c r="S253" s="65"/>
      <c r="T253" s="61"/>
    </row>
    <row r="254" ht="14.25" customHeight="1">
      <c r="G254" s="39"/>
      <c r="M254" s="39"/>
      <c r="R254" s="65"/>
      <c r="S254" s="65"/>
      <c r="T254" s="61"/>
    </row>
    <row r="255" ht="14.25" customHeight="1">
      <c r="G255" s="39"/>
      <c r="M255" s="39"/>
      <c r="R255" s="65"/>
      <c r="S255" s="65"/>
      <c r="T255" s="61"/>
    </row>
    <row r="256" ht="14.25" customHeight="1">
      <c r="G256" s="39"/>
      <c r="M256" s="39"/>
      <c r="R256" s="65"/>
      <c r="S256" s="65"/>
      <c r="T256" s="61"/>
    </row>
    <row r="257" ht="14.25" customHeight="1">
      <c r="G257" s="39"/>
      <c r="M257" s="39"/>
      <c r="R257" s="65"/>
      <c r="S257" s="65"/>
      <c r="T257" s="61"/>
    </row>
    <row r="258" ht="14.25" customHeight="1">
      <c r="G258" s="39"/>
      <c r="M258" s="39"/>
      <c r="R258" s="65"/>
      <c r="S258" s="65"/>
      <c r="T258" s="61"/>
    </row>
    <row r="259" ht="14.25" customHeight="1">
      <c r="G259" s="39"/>
      <c r="M259" s="39"/>
      <c r="R259" s="65"/>
      <c r="S259" s="65"/>
      <c r="T259" s="61"/>
    </row>
    <row r="260" ht="14.25" customHeight="1">
      <c r="G260" s="39"/>
      <c r="M260" s="39"/>
      <c r="R260" s="65"/>
      <c r="S260" s="65"/>
      <c r="T260" s="61"/>
    </row>
    <row r="261" ht="14.25" customHeight="1">
      <c r="G261" s="39"/>
      <c r="M261" s="39"/>
      <c r="R261" s="65"/>
      <c r="S261" s="65"/>
      <c r="T261" s="61"/>
    </row>
    <row r="262" ht="14.25" customHeight="1">
      <c r="G262" s="39"/>
      <c r="M262" s="39"/>
      <c r="R262" s="65"/>
      <c r="S262" s="65"/>
      <c r="T262" s="61"/>
    </row>
    <row r="263" ht="14.25" customHeight="1">
      <c r="G263" s="39"/>
      <c r="M263" s="39"/>
      <c r="R263" s="65"/>
      <c r="S263" s="65"/>
      <c r="T263" s="61"/>
    </row>
    <row r="264" ht="14.25" customHeight="1">
      <c r="G264" s="39"/>
      <c r="M264" s="39"/>
      <c r="R264" s="65"/>
      <c r="S264" s="65"/>
      <c r="T264" s="61"/>
    </row>
    <row r="265" ht="14.25" customHeight="1">
      <c r="G265" s="39"/>
      <c r="M265" s="39"/>
      <c r="R265" s="65"/>
      <c r="S265" s="65"/>
      <c r="T265" s="61"/>
    </row>
    <row r="266" ht="14.25" customHeight="1">
      <c r="G266" s="39"/>
      <c r="M266" s="39"/>
      <c r="R266" s="65"/>
      <c r="S266" s="65"/>
      <c r="T266" s="61"/>
    </row>
    <row r="267" ht="14.25" customHeight="1">
      <c r="G267" s="39"/>
      <c r="M267" s="39"/>
      <c r="R267" s="65"/>
      <c r="S267" s="65"/>
      <c r="T267" s="61"/>
    </row>
    <row r="268" ht="14.25" customHeight="1">
      <c r="G268" s="39"/>
      <c r="M268" s="39"/>
      <c r="R268" s="65"/>
      <c r="S268" s="65"/>
      <c r="T268" s="61"/>
    </row>
    <row r="269" ht="14.25" customHeight="1">
      <c r="G269" s="39"/>
      <c r="M269" s="39"/>
      <c r="R269" s="65"/>
      <c r="S269" s="65"/>
      <c r="T269" s="61"/>
    </row>
    <row r="270" ht="14.25" customHeight="1">
      <c r="G270" s="39"/>
      <c r="M270" s="39"/>
      <c r="R270" s="65"/>
      <c r="S270" s="65"/>
      <c r="T270" s="61"/>
    </row>
    <row r="271" ht="14.25" customHeight="1">
      <c r="G271" s="39"/>
      <c r="M271" s="39"/>
      <c r="R271" s="65"/>
      <c r="S271" s="65"/>
      <c r="T271" s="61"/>
    </row>
    <row r="272" ht="14.25" customHeight="1">
      <c r="G272" s="39"/>
      <c r="M272" s="39"/>
      <c r="R272" s="65"/>
      <c r="S272" s="65"/>
      <c r="T272" s="61"/>
    </row>
    <row r="273" ht="14.25" customHeight="1">
      <c r="G273" s="39"/>
      <c r="M273" s="39"/>
      <c r="R273" s="65"/>
      <c r="S273" s="65"/>
      <c r="T273" s="61"/>
    </row>
    <row r="274" ht="14.25" customHeight="1">
      <c r="G274" s="39"/>
      <c r="M274" s="39"/>
      <c r="R274" s="65"/>
      <c r="S274" s="65"/>
      <c r="T274" s="61"/>
    </row>
    <row r="275" ht="14.25" customHeight="1">
      <c r="G275" s="39"/>
      <c r="M275" s="39"/>
      <c r="R275" s="65"/>
      <c r="S275" s="65"/>
      <c r="T275" s="61"/>
    </row>
    <row r="276" ht="14.25" customHeight="1">
      <c r="G276" s="39"/>
      <c r="M276" s="39"/>
      <c r="R276" s="65"/>
      <c r="S276" s="65"/>
      <c r="T276" s="61"/>
    </row>
    <row r="277" ht="14.25" customHeight="1">
      <c r="G277" s="39"/>
      <c r="M277" s="39"/>
      <c r="R277" s="65"/>
      <c r="S277" s="65"/>
      <c r="T277" s="61"/>
    </row>
    <row r="278" ht="14.25" customHeight="1">
      <c r="G278" s="39"/>
      <c r="M278" s="39"/>
      <c r="R278" s="65"/>
      <c r="S278" s="65"/>
      <c r="T278" s="61"/>
    </row>
    <row r="279" ht="14.25" customHeight="1">
      <c r="G279" s="39"/>
      <c r="M279" s="39"/>
      <c r="R279" s="65"/>
      <c r="S279" s="65"/>
      <c r="T279" s="61"/>
    </row>
    <row r="280" ht="14.25" customHeight="1">
      <c r="G280" s="39"/>
      <c r="M280" s="39"/>
      <c r="R280" s="65"/>
      <c r="S280" s="65"/>
      <c r="T280" s="61"/>
    </row>
    <row r="281" ht="14.25" customHeight="1">
      <c r="G281" s="39"/>
      <c r="M281" s="39"/>
      <c r="R281" s="65"/>
      <c r="S281" s="65"/>
      <c r="T281" s="61"/>
    </row>
    <row r="282" ht="14.25" customHeight="1">
      <c r="G282" s="39"/>
      <c r="M282" s="39"/>
      <c r="R282" s="65"/>
      <c r="S282" s="65"/>
      <c r="T282" s="61"/>
    </row>
    <row r="283" ht="14.25" customHeight="1">
      <c r="G283" s="39"/>
      <c r="M283" s="39"/>
      <c r="R283" s="65"/>
      <c r="S283" s="65"/>
      <c r="T283" s="61"/>
    </row>
    <row r="284" ht="14.25" customHeight="1">
      <c r="G284" s="39"/>
      <c r="M284" s="39"/>
      <c r="R284" s="65"/>
      <c r="S284" s="65"/>
      <c r="T284" s="61"/>
    </row>
    <row r="285" ht="14.25" customHeight="1">
      <c r="G285" s="39"/>
      <c r="M285" s="39"/>
      <c r="R285" s="65"/>
      <c r="S285" s="65"/>
      <c r="T285" s="61"/>
    </row>
    <row r="286" ht="14.25" customHeight="1">
      <c r="G286" s="39"/>
      <c r="M286" s="39"/>
      <c r="R286" s="65"/>
      <c r="S286" s="65"/>
      <c r="T286" s="61"/>
    </row>
    <row r="287" ht="14.25" customHeight="1">
      <c r="G287" s="39"/>
      <c r="M287" s="39"/>
      <c r="R287" s="65"/>
      <c r="S287" s="65"/>
      <c r="T287" s="61"/>
    </row>
    <row r="288" ht="14.25" customHeight="1">
      <c r="G288" s="39"/>
      <c r="M288" s="39"/>
      <c r="R288" s="65"/>
      <c r="S288" s="65"/>
      <c r="T288" s="61"/>
    </row>
    <row r="289" ht="14.25" customHeight="1">
      <c r="G289" s="39"/>
      <c r="M289" s="39"/>
      <c r="R289" s="65"/>
      <c r="S289" s="65"/>
      <c r="T289" s="61"/>
    </row>
    <row r="290" ht="14.25" customHeight="1">
      <c r="G290" s="39"/>
      <c r="M290" s="39"/>
      <c r="R290" s="65"/>
      <c r="S290" s="65"/>
      <c r="T290" s="61"/>
    </row>
    <row r="291" ht="14.25" customHeight="1">
      <c r="G291" s="39"/>
      <c r="M291" s="39"/>
      <c r="R291" s="65"/>
      <c r="S291" s="65"/>
      <c r="T291" s="61"/>
    </row>
    <row r="292" ht="14.25" customHeight="1">
      <c r="G292" s="39"/>
      <c r="M292" s="39"/>
      <c r="R292" s="65"/>
      <c r="S292" s="65"/>
      <c r="T292" s="61"/>
    </row>
    <row r="293" ht="14.25" customHeight="1">
      <c r="G293" s="39"/>
      <c r="M293" s="39"/>
      <c r="R293" s="65"/>
      <c r="S293" s="65"/>
      <c r="T293" s="61"/>
    </row>
    <row r="294" ht="14.25" customHeight="1">
      <c r="G294" s="39"/>
      <c r="M294" s="39"/>
      <c r="R294" s="65"/>
      <c r="S294" s="65"/>
      <c r="T294" s="61"/>
    </row>
    <row r="295" ht="14.25" customHeight="1">
      <c r="G295" s="39"/>
      <c r="M295" s="39"/>
      <c r="R295" s="65"/>
      <c r="S295" s="65"/>
      <c r="T295" s="61"/>
    </row>
    <row r="296" ht="14.25" customHeight="1">
      <c r="G296" s="39"/>
      <c r="M296" s="39"/>
      <c r="R296" s="65"/>
      <c r="S296" s="65"/>
      <c r="T296" s="61"/>
    </row>
    <row r="297" ht="14.25" customHeight="1">
      <c r="G297" s="39"/>
      <c r="M297" s="39"/>
      <c r="R297" s="65"/>
      <c r="S297" s="65"/>
      <c r="T297" s="61"/>
    </row>
    <row r="298" ht="14.25" customHeight="1">
      <c r="G298" s="39"/>
      <c r="M298" s="39"/>
      <c r="R298" s="65"/>
      <c r="S298" s="65"/>
      <c r="T298" s="61"/>
    </row>
    <row r="299" ht="14.25" customHeight="1">
      <c r="G299" s="39"/>
      <c r="M299" s="39"/>
      <c r="R299" s="65"/>
      <c r="S299" s="65"/>
      <c r="T299" s="61"/>
    </row>
    <row r="300" ht="14.25" customHeight="1">
      <c r="G300" s="39"/>
      <c r="M300" s="39"/>
      <c r="R300" s="65"/>
      <c r="S300" s="65"/>
      <c r="T300" s="61"/>
    </row>
    <row r="301" ht="14.25" customHeight="1">
      <c r="G301" s="39"/>
      <c r="M301" s="39"/>
      <c r="R301" s="65"/>
      <c r="S301" s="65"/>
      <c r="T301" s="61"/>
    </row>
    <row r="302" ht="14.25" customHeight="1">
      <c r="G302" s="39"/>
      <c r="M302" s="39"/>
      <c r="R302" s="65"/>
      <c r="S302" s="65"/>
      <c r="T302" s="61"/>
    </row>
    <row r="303" ht="14.25" customHeight="1">
      <c r="G303" s="39"/>
      <c r="M303" s="39"/>
      <c r="R303" s="65"/>
      <c r="S303" s="65"/>
      <c r="T303" s="61"/>
    </row>
    <row r="304" ht="14.25" customHeight="1">
      <c r="G304" s="39"/>
      <c r="M304" s="39"/>
      <c r="R304" s="65"/>
      <c r="S304" s="65"/>
      <c r="T304" s="61"/>
    </row>
    <row r="305" ht="14.25" customHeight="1">
      <c r="G305" s="39"/>
      <c r="M305" s="39"/>
      <c r="R305" s="65"/>
      <c r="S305" s="65"/>
      <c r="T305" s="61"/>
    </row>
    <row r="306" ht="14.25" customHeight="1">
      <c r="G306" s="39"/>
      <c r="M306" s="39"/>
      <c r="R306" s="65"/>
      <c r="S306" s="65"/>
      <c r="T306" s="61"/>
    </row>
    <row r="307" ht="14.25" customHeight="1">
      <c r="G307" s="39"/>
      <c r="M307" s="39"/>
      <c r="R307" s="65"/>
      <c r="S307" s="65"/>
      <c r="T307" s="61"/>
    </row>
    <row r="308" ht="14.25" customHeight="1">
      <c r="G308" s="39"/>
      <c r="M308" s="39"/>
      <c r="R308" s="65"/>
      <c r="S308" s="65"/>
      <c r="T308" s="61"/>
    </row>
    <row r="309" ht="14.25" customHeight="1">
      <c r="G309" s="39"/>
      <c r="M309" s="39"/>
      <c r="R309" s="65"/>
      <c r="S309" s="65"/>
      <c r="T309" s="61"/>
    </row>
    <row r="310" ht="14.25" customHeight="1">
      <c r="G310" s="39"/>
      <c r="M310" s="39"/>
      <c r="R310" s="65"/>
      <c r="S310" s="65"/>
      <c r="T310" s="61"/>
    </row>
    <row r="311" ht="14.25" customHeight="1">
      <c r="G311" s="39"/>
      <c r="M311" s="39"/>
      <c r="R311" s="65"/>
      <c r="S311" s="65"/>
      <c r="T311" s="61"/>
    </row>
    <row r="312" ht="14.25" customHeight="1">
      <c r="G312" s="39"/>
      <c r="M312" s="39"/>
      <c r="R312" s="65"/>
      <c r="S312" s="65"/>
      <c r="T312" s="61"/>
    </row>
    <row r="313" ht="14.25" customHeight="1">
      <c r="G313" s="39"/>
      <c r="M313" s="39"/>
      <c r="R313" s="65"/>
      <c r="S313" s="65"/>
      <c r="T313" s="61"/>
    </row>
    <row r="314" ht="14.25" customHeight="1">
      <c r="G314" s="39"/>
      <c r="M314" s="39"/>
      <c r="R314" s="65"/>
      <c r="S314" s="65"/>
      <c r="T314" s="61"/>
    </row>
    <row r="315" ht="14.25" customHeight="1">
      <c r="G315" s="39"/>
      <c r="M315" s="39"/>
      <c r="R315" s="65"/>
      <c r="S315" s="65"/>
      <c r="T315" s="61"/>
    </row>
    <row r="316" ht="14.25" customHeight="1">
      <c r="G316" s="39"/>
      <c r="M316" s="39"/>
      <c r="R316" s="65"/>
      <c r="S316" s="65"/>
      <c r="T316" s="61"/>
    </row>
    <row r="317" ht="14.25" customHeight="1">
      <c r="G317" s="39"/>
      <c r="M317" s="39"/>
      <c r="R317" s="65"/>
      <c r="S317" s="65"/>
      <c r="T317" s="61"/>
    </row>
    <row r="318" ht="14.25" customHeight="1">
      <c r="G318" s="39"/>
      <c r="M318" s="39"/>
      <c r="R318" s="65"/>
      <c r="S318" s="65"/>
      <c r="T318" s="61"/>
    </row>
    <row r="319" ht="14.25" customHeight="1">
      <c r="G319" s="39"/>
      <c r="M319" s="39"/>
      <c r="R319" s="65"/>
      <c r="S319" s="65"/>
      <c r="T319" s="61"/>
    </row>
    <row r="320" ht="14.25" customHeight="1">
      <c r="G320" s="39"/>
      <c r="M320" s="39"/>
      <c r="R320" s="65"/>
      <c r="S320" s="65"/>
      <c r="T320" s="61"/>
    </row>
    <row r="321" ht="14.25" customHeight="1">
      <c r="G321" s="39"/>
      <c r="M321" s="39"/>
      <c r="R321" s="65"/>
      <c r="S321" s="65"/>
      <c r="T321" s="61"/>
    </row>
    <row r="322" ht="14.25" customHeight="1">
      <c r="G322" s="39"/>
      <c r="M322" s="39"/>
      <c r="R322" s="65"/>
      <c r="S322" s="65"/>
      <c r="T322" s="61"/>
    </row>
    <row r="323" ht="14.25" customHeight="1">
      <c r="G323" s="39"/>
      <c r="M323" s="39"/>
      <c r="R323" s="65"/>
      <c r="S323" s="65"/>
      <c r="T323" s="61"/>
    </row>
    <row r="324" ht="14.25" customHeight="1">
      <c r="G324" s="39"/>
      <c r="M324" s="39"/>
      <c r="R324" s="65"/>
      <c r="S324" s="65"/>
      <c r="T324" s="61"/>
    </row>
    <row r="325" ht="14.25" customHeight="1">
      <c r="G325" s="39"/>
      <c r="M325" s="39"/>
      <c r="R325" s="65"/>
      <c r="S325" s="65"/>
      <c r="T325" s="61"/>
    </row>
    <row r="326" ht="14.25" customHeight="1">
      <c r="G326" s="39"/>
      <c r="M326" s="39"/>
      <c r="R326" s="65"/>
      <c r="S326" s="65"/>
      <c r="T326" s="61"/>
    </row>
    <row r="327" ht="14.25" customHeight="1">
      <c r="G327" s="39"/>
      <c r="M327" s="39"/>
      <c r="R327" s="65"/>
      <c r="S327" s="65"/>
      <c r="T327" s="61"/>
    </row>
    <row r="328" ht="14.25" customHeight="1">
      <c r="G328" s="39"/>
      <c r="M328" s="39"/>
      <c r="R328" s="65"/>
      <c r="S328" s="65"/>
      <c r="T328" s="61"/>
    </row>
    <row r="329" ht="14.25" customHeight="1">
      <c r="G329" s="39"/>
      <c r="M329" s="39"/>
      <c r="R329" s="65"/>
      <c r="S329" s="65"/>
      <c r="T329" s="61"/>
    </row>
    <row r="330" ht="14.25" customHeight="1">
      <c r="G330" s="39"/>
      <c r="M330" s="39"/>
      <c r="R330" s="65"/>
      <c r="S330" s="65"/>
      <c r="T330" s="61"/>
    </row>
    <row r="331" ht="14.25" customHeight="1">
      <c r="G331" s="39"/>
      <c r="M331" s="39"/>
      <c r="R331" s="65"/>
      <c r="S331" s="65"/>
      <c r="T331" s="61"/>
    </row>
    <row r="332" ht="14.25" customHeight="1">
      <c r="G332" s="39"/>
      <c r="M332" s="39"/>
      <c r="R332" s="65"/>
      <c r="S332" s="65"/>
      <c r="T332" s="61"/>
    </row>
    <row r="333" ht="14.25" customHeight="1">
      <c r="G333" s="39"/>
      <c r="M333" s="39"/>
      <c r="R333" s="65"/>
      <c r="S333" s="65"/>
      <c r="T333" s="61"/>
    </row>
    <row r="334" ht="14.25" customHeight="1">
      <c r="G334" s="39"/>
      <c r="M334" s="39"/>
      <c r="R334" s="65"/>
      <c r="S334" s="65"/>
      <c r="T334" s="61"/>
    </row>
    <row r="335" ht="14.25" customHeight="1">
      <c r="G335" s="39"/>
      <c r="M335" s="39"/>
      <c r="R335" s="65"/>
      <c r="S335" s="65"/>
      <c r="T335" s="61"/>
    </row>
    <row r="336" ht="14.25" customHeight="1">
      <c r="G336" s="39"/>
      <c r="M336" s="39"/>
      <c r="R336" s="65"/>
      <c r="S336" s="65"/>
      <c r="T336" s="61"/>
    </row>
    <row r="337" ht="14.25" customHeight="1">
      <c r="G337" s="39"/>
      <c r="M337" s="39"/>
      <c r="R337" s="65"/>
      <c r="S337" s="65"/>
      <c r="T337" s="61"/>
    </row>
    <row r="338" ht="14.25" customHeight="1">
      <c r="G338" s="39"/>
      <c r="M338" s="39"/>
      <c r="R338" s="65"/>
      <c r="S338" s="65"/>
      <c r="T338" s="61"/>
    </row>
    <row r="339" ht="14.25" customHeight="1">
      <c r="G339" s="39"/>
      <c r="M339" s="39"/>
      <c r="R339" s="65"/>
      <c r="S339" s="65"/>
      <c r="T339" s="61"/>
    </row>
    <row r="340" ht="14.25" customHeight="1">
      <c r="G340" s="39"/>
      <c r="M340" s="39"/>
      <c r="R340" s="65"/>
      <c r="S340" s="65"/>
      <c r="T340" s="61"/>
    </row>
    <row r="341" ht="14.25" customHeight="1">
      <c r="G341" s="39"/>
      <c r="M341" s="39"/>
      <c r="R341" s="65"/>
      <c r="S341" s="65"/>
      <c r="T341" s="61"/>
    </row>
    <row r="342" ht="14.25" customHeight="1">
      <c r="G342" s="39"/>
      <c r="M342" s="39"/>
      <c r="R342" s="65"/>
      <c r="S342" s="65"/>
      <c r="T342" s="61"/>
    </row>
    <row r="343" ht="14.25" customHeight="1">
      <c r="G343" s="39"/>
      <c r="M343" s="39"/>
      <c r="R343" s="65"/>
      <c r="S343" s="65"/>
      <c r="T343" s="61"/>
    </row>
    <row r="344" ht="14.25" customHeight="1">
      <c r="G344" s="39"/>
      <c r="M344" s="39"/>
      <c r="R344" s="65"/>
      <c r="S344" s="65"/>
      <c r="T344" s="61"/>
    </row>
    <row r="345" ht="14.25" customHeight="1">
      <c r="G345" s="39"/>
      <c r="M345" s="39"/>
      <c r="R345" s="65"/>
      <c r="S345" s="65"/>
      <c r="T345" s="61"/>
    </row>
    <row r="346" ht="14.25" customHeight="1">
      <c r="G346" s="39"/>
      <c r="M346" s="39"/>
      <c r="R346" s="65"/>
      <c r="S346" s="65"/>
      <c r="T346" s="61"/>
    </row>
    <row r="347" ht="14.25" customHeight="1">
      <c r="G347" s="39"/>
      <c r="M347" s="39"/>
      <c r="R347" s="65"/>
      <c r="S347" s="65"/>
      <c r="T347" s="61"/>
    </row>
    <row r="348" ht="14.25" customHeight="1">
      <c r="G348" s="39"/>
      <c r="M348" s="39"/>
      <c r="R348" s="65"/>
      <c r="S348" s="65"/>
      <c r="T348" s="61"/>
    </row>
    <row r="349" ht="14.25" customHeight="1">
      <c r="G349" s="39"/>
      <c r="M349" s="39"/>
      <c r="R349" s="65"/>
      <c r="S349" s="65"/>
      <c r="T349" s="61"/>
    </row>
    <row r="350" ht="14.25" customHeight="1">
      <c r="G350" s="39"/>
      <c r="M350" s="39"/>
      <c r="R350" s="65"/>
      <c r="S350" s="65"/>
      <c r="T350" s="61"/>
    </row>
    <row r="351" ht="14.25" customHeight="1">
      <c r="G351" s="39"/>
      <c r="M351" s="39"/>
      <c r="R351" s="65"/>
      <c r="S351" s="65"/>
      <c r="T351" s="61"/>
    </row>
    <row r="352" ht="14.25" customHeight="1">
      <c r="G352" s="39"/>
      <c r="M352" s="39"/>
      <c r="R352" s="65"/>
      <c r="S352" s="65"/>
      <c r="T352" s="61"/>
    </row>
    <row r="353" ht="14.25" customHeight="1">
      <c r="G353" s="39"/>
      <c r="M353" s="39"/>
      <c r="R353" s="65"/>
      <c r="S353" s="65"/>
      <c r="T353" s="61"/>
    </row>
    <row r="354" ht="14.25" customHeight="1">
      <c r="G354" s="39"/>
      <c r="M354" s="39"/>
      <c r="R354" s="65"/>
      <c r="S354" s="65"/>
      <c r="T354" s="61"/>
    </row>
    <row r="355" ht="14.25" customHeight="1">
      <c r="G355" s="39"/>
      <c r="M355" s="39"/>
      <c r="R355" s="65"/>
      <c r="S355" s="65"/>
      <c r="T355" s="61"/>
    </row>
    <row r="356" ht="14.25" customHeight="1">
      <c r="G356" s="39"/>
      <c r="M356" s="39"/>
      <c r="R356" s="65"/>
      <c r="S356" s="65"/>
      <c r="T356" s="61"/>
    </row>
    <row r="357" ht="14.25" customHeight="1">
      <c r="G357" s="39"/>
      <c r="M357" s="39"/>
      <c r="R357" s="65"/>
      <c r="S357" s="65"/>
      <c r="T357" s="61"/>
    </row>
    <row r="358" ht="14.25" customHeight="1">
      <c r="G358" s="39"/>
      <c r="M358" s="39"/>
      <c r="R358" s="65"/>
      <c r="S358" s="65"/>
      <c r="T358" s="61"/>
    </row>
    <row r="359" ht="14.25" customHeight="1">
      <c r="G359" s="39"/>
      <c r="M359" s="39"/>
      <c r="R359" s="65"/>
      <c r="S359" s="65"/>
      <c r="T359" s="61"/>
    </row>
    <row r="360" ht="14.25" customHeight="1">
      <c r="G360" s="39"/>
      <c r="M360" s="39"/>
      <c r="R360" s="65"/>
      <c r="S360" s="65"/>
      <c r="T360" s="61"/>
    </row>
    <row r="361" ht="14.25" customHeight="1">
      <c r="G361" s="39"/>
      <c r="M361" s="39"/>
      <c r="R361" s="65"/>
      <c r="S361" s="65"/>
      <c r="T361" s="61"/>
    </row>
    <row r="362" ht="14.25" customHeight="1">
      <c r="G362" s="39"/>
      <c r="M362" s="39"/>
      <c r="R362" s="65"/>
      <c r="S362" s="65"/>
      <c r="T362" s="61"/>
    </row>
    <row r="363" ht="14.25" customHeight="1">
      <c r="G363" s="39"/>
      <c r="M363" s="39"/>
      <c r="R363" s="65"/>
      <c r="S363" s="65"/>
      <c r="T363" s="61"/>
    </row>
    <row r="364" ht="14.25" customHeight="1">
      <c r="G364" s="39"/>
      <c r="M364" s="39"/>
      <c r="R364" s="65"/>
      <c r="S364" s="65"/>
      <c r="T364" s="61"/>
    </row>
    <row r="365" ht="14.25" customHeight="1">
      <c r="G365" s="39"/>
      <c r="M365" s="39"/>
      <c r="R365" s="65"/>
      <c r="S365" s="65"/>
      <c r="T365" s="61"/>
    </row>
    <row r="366" ht="14.25" customHeight="1">
      <c r="G366" s="39"/>
      <c r="M366" s="39"/>
      <c r="R366" s="65"/>
      <c r="S366" s="65"/>
      <c r="T366" s="61"/>
    </row>
    <row r="367" ht="14.25" customHeight="1">
      <c r="G367" s="39"/>
      <c r="M367" s="39"/>
      <c r="R367" s="65"/>
      <c r="S367" s="65"/>
      <c r="T367" s="61"/>
    </row>
    <row r="368" ht="14.25" customHeight="1">
      <c r="G368" s="39"/>
      <c r="M368" s="39"/>
      <c r="R368" s="65"/>
      <c r="S368" s="65"/>
      <c r="T368" s="61"/>
    </row>
    <row r="369" ht="14.25" customHeight="1">
      <c r="G369" s="39"/>
      <c r="M369" s="39"/>
      <c r="R369" s="65"/>
      <c r="S369" s="65"/>
      <c r="T369" s="61"/>
    </row>
    <row r="370" ht="14.25" customHeight="1">
      <c r="G370" s="39"/>
      <c r="M370" s="39"/>
      <c r="R370" s="65"/>
      <c r="S370" s="65"/>
      <c r="T370" s="61"/>
    </row>
    <row r="371" ht="14.25" customHeight="1">
      <c r="G371" s="39"/>
      <c r="M371" s="39"/>
      <c r="R371" s="65"/>
      <c r="S371" s="65"/>
      <c r="T371" s="61"/>
    </row>
    <row r="372" ht="14.25" customHeight="1">
      <c r="G372" s="39"/>
      <c r="M372" s="39"/>
      <c r="R372" s="65"/>
      <c r="S372" s="65"/>
      <c r="T372" s="61"/>
    </row>
    <row r="373" ht="14.25" customHeight="1">
      <c r="G373" s="39"/>
      <c r="M373" s="39"/>
      <c r="R373" s="65"/>
      <c r="S373" s="65"/>
      <c r="T373" s="61"/>
    </row>
    <row r="374" ht="14.25" customHeight="1">
      <c r="G374" s="39"/>
      <c r="M374" s="39"/>
      <c r="R374" s="65"/>
      <c r="S374" s="65"/>
      <c r="T374" s="61"/>
    </row>
    <row r="375" ht="14.25" customHeight="1">
      <c r="G375" s="39"/>
      <c r="M375" s="39"/>
      <c r="R375" s="65"/>
      <c r="S375" s="65"/>
      <c r="T375" s="61"/>
    </row>
    <row r="376" ht="14.25" customHeight="1">
      <c r="G376" s="39"/>
      <c r="M376" s="39"/>
      <c r="R376" s="65"/>
      <c r="S376" s="65"/>
      <c r="T376" s="61"/>
    </row>
    <row r="377" ht="14.25" customHeight="1">
      <c r="G377" s="39"/>
      <c r="M377" s="39"/>
      <c r="R377" s="65"/>
      <c r="S377" s="65"/>
      <c r="T377" s="61"/>
    </row>
    <row r="378" ht="14.25" customHeight="1">
      <c r="G378" s="39"/>
      <c r="M378" s="39"/>
      <c r="R378" s="65"/>
      <c r="S378" s="65"/>
      <c r="T378" s="61"/>
    </row>
    <row r="379" ht="14.25" customHeight="1">
      <c r="G379" s="39"/>
      <c r="M379" s="39"/>
      <c r="R379" s="65"/>
      <c r="S379" s="65"/>
      <c r="T379" s="61"/>
    </row>
    <row r="380" ht="14.25" customHeight="1">
      <c r="G380" s="39"/>
      <c r="M380" s="39"/>
      <c r="R380" s="65"/>
      <c r="S380" s="65"/>
      <c r="T380" s="61"/>
    </row>
    <row r="381" ht="14.25" customHeight="1">
      <c r="G381" s="39"/>
      <c r="M381" s="39"/>
      <c r="R381" s="65"/>
      <c r="S381" s="65"/>
      <c r="T381" s="61"/>
    </row>
    <row r="382" ht="14.25" customHeight="1">
      <c r="G382" s="39"/>
      <c r="M382" s="39"/>
      <c r="R382" s="65"/>
      <c r="S382" s="65"/>
      <c r="T382" s="61"/>
    </row>
    <row r="383" ht="14.25" customHeight="1">
      <c r="G383" s="39"/>
      <c r="M383" s="39"/>
      <c r="R383" s="65"/>
      <c r="S383" s="65"/>
      <c r="T383" s="61"/>
    </row>
    <row r="384" ht="14.25" customHeight="1">
      <c r="G384" s="39"/>
      <c r="M384" s="39"/>
      <c r="R384" s="65"/>
      <c r="S384" s="65"/>
      <c r="T384" s="61"/>
    </row>
    <row r="385" ht="14.25" customHeight="1">
      <c r="G385" s="39"/>
      <c r="M385" s="39"/>
      <c r="R385" s="65"/>
      <c r="S385" s="65"/>
      <c r="T385" s="61"/>
    </row>
    <row r="386" ht="14.25" customHeight="1">
      <c r="G386" s="39"/>
      <c r="M386" s="39"/>
      <c r="R386" s="65"/>
      <c r="S386" s="65"/>
      <c r="T386" s="61"/>
    </row>
    <row r="387" ht="14.25" customHeight="1">
      <c r="G387" s="39"/>
      <c r="M387" s="39"/>
      <c r="R387" s="65"/>
      <c r="S387" s="65"/>
      <c r="T387" s="61"/>
    </row>
    <row r="388" ht="14.25" customHeight="1">
      <c r="G388" s="39"/>
      <c r="M388" s="39"/>
      <c r="R388" s="65"/>
      <c r="S388" s="65"/>
      <c r="T388" s="61"/>
    </row>
    <row r="389" ht="14.25" customHeight="1">
      <c r="G389" s="39"/>
      <c r="M389" s="39"/>
      <c r="R389" s="65"/>
      <c r="S389" s="65"/>
      <c r="T389" s="61"/>
    </row>
    <row r="390" ht="14.25" customHeight="1">
      <c r="G390" s="39"/>
      <c r="M390" s="39"/>
      <c r="R390" s="65"/>
      <c r="S390" s="65"/>
      <c r="T390" s="61"/>
    </row>
    <row r="391" ht="14.25" customHeight="1">
      <c r="G391" s="39"/>
      <c r="M391" s="39"/>
      <c r="R391" s="65"/>
      <c r="S391" s="65"/>
      <c r="T391" s="61"/>
    </row>
    <row r="392" ht="14.25" customHeight="1">
      <c r="G392" s="39"/>
      <c r="M392" s="39"/>
      <c r="R392" s="65"/>
      <c r="S392" s="65"/>
      <c r="T392" s="61"/>
    </row>
    <row r="393" ht="14.25" customHeight="1">
      <c r="G393" s="39"/>
      <c r="M393" s="39"/>
      <c r="R393" s="65"/>
      <c r="S393" s="65"/>
      <c r="T393" s="61"/>
    </row>
    <row r="394" ht="14.25" customHeight="1">
      <c r="G394" s="39"/>
      <c r="M394" s="39"/>
      <c r="R394" s="65"/>
      <c r="S394" s="65"/>
      <c r="T394" s="61"/>
    </row>
    <row r="395" ht="14.25" customHeight="1">
      <c r="G395" s="39"/>
      <c r="M395" s="39"/>
      <c r="R395" s="65"/>
      <c r="S395" s="65"/>
      <c r="T395" s="61"/>
    </row>
    <row r="396" ht="14.25" customHeight="1">
      <c r="G396" s="39"/>
      <c r="M396" s="39"/>
      <c r="R396" s="65"/>
      <c r="S396" s="65"/>
      <c r="T396" s="61"/>
    </row>
    <row r="397" ht="14.25" customHeight="1">
      <c r="G397" s="39"/>
      <c r="M397" s="39"/>
      <c r="R397" s="65"/>
      <c r="S397" s="65"/>
      <c r="T397" s="61"/>
    </row>
    <row r="398" ht="14.25" customHeight="1">
      <c r="G398" s="39"/>
      <c r="M398" s="39"/>
      <c r="R398" s="65"/>
      <c r="S398" s="65"/>
      <c r="T398" s="61"/>
    </row>
    <row r="399" ht="14.25" customHeight="1">
      <c r="G399" s="39"/>
      <c r="M399" s="39"/>
      <c r="R399" s="65"/>
      <c r="S399" s="65"/>
      <c r="T399" s="61"/>
    </row>
    <row r="400" ht="14.25" customHeight="1">
      <c r="G400" s="39"/>
      <c r="M400" s="39"/>
      <c r="R400" s="65"/>
      <c r="S400" s="65"/>
      <c r="T400" s="61"/>
    </row>
    <row r="401" ht="14.25" customHeight="1">
      <c r="G401" s="39"/>
      <c r="M401" s="39"/>
      <c r="R401" s="65"/>
      <c r="S401" s="65"/>
      <c r="T401" s="61"/>
    </row>
    <row r="402" ht="14.25" customHeight="1">
      <c r="G402" s="39"/>
      <c r="M402" s="39"/>
      <c r="R402" s="65"/>
      <c r="S402" s="65"/>
      <c r="T402" s="61"/>
    </row>
    <row r="403" ht="14.25" customHeight="1">
      <c r="G403" s="39"/>
      <c r="M403" s="39"/>
      <c r="R403" s="65"/>
      <c r="S403" s="65"/>
      <c r="T403" s="61"/>
    </row>
    <row r="404" ht="14.25" customHeight="1">
      <c r="G404" s="39"/>
      <c r="M404" s="39"/>
      <c r="R404" s="65"/>
      <c r="S404" s="65"/>
      <c r="T404" s="61"/>
    </row>
    <row r="405" ht="14.25" customHeight="1">
      <c r="G405" s="39"/>
      <c r="M405" s="39"/>
      <c r="R405" s="65"/>
      <c r="S405" s="65"/>
      <c r="T405" s="61"/>
    </row>
    <row r="406" ht="14.25" customHeight="1">
      <c r="G406" s="39"/>
      <c r="M406" s="39"/>
      <c r="R406" s="65"/>
      <c r="S406" s="65"/>
      <c r="T406" s="61"/>
    </row>
    <row r="407" ht="14.25" customHeight="1">
      <c r="G407" s="39"/>
      <c r="M407" s="39"/>
      <c r="R407" s="65"/>
      <c r="S407" s="65"/>
      <c r="T407" s="61"/>
    </row>
    <row r="408" ht="14.25" customHeight="1">
      <c r="G408" s="39"/>
      <c r="M408" s="39"/>
      <c r="R408" s="65"/>
      <c r="S408" s="65"/>
      <c r="T408" s="61"/>
    </row>
    <row r="409" ht="14.25" customHeight="1">
      <c r="G409" s="39"/>
      <c r="M409" s="39"/>
      <c r="R409" s="65"/>
      <c r="S409" s="65"/>
      <c r="T409" s="61"/>
    </row>
    <row r="410" ht="14.25" customHeight="1">
      <c r="G410" s="39"/>
      <c r="M410" s="39"/>
      <c r="R410" s="65"/>
      <c r="S410" s="65"/>
      <c r="T410" s="61"/>
    </row>
    <row r="411" ht="14.25" customHeight="1">
      <c r="G411" s="39"/>
      <c r="M411" s="39"/>
      <c r="R411" s="65"/>
      <c r="S411" s="65"/>
      <c r="T411" s="61"/>
    </row>
    <row r="412" ht="14.25" customHeight="1">
      <c r="G412" s="39"/>
      <c r="M412" s="39"/>
      <c r="R412" s="65"/>
      <c r="S412" s="65"/>
      <c r="T412" s="61"/>
    </row>
    <row r="413" ht="14.25" customHeight="1">
      <c r="G413" s="39"/>
      <c r="M413" s="39"/>
      <c r="R413" s="65"/>
      <c r="S413" s="65"/>
      <c r="T413" s="61"/>
    </row>
    <row r="414" ht="14.25" customHeight="1">
      <c r="G414" s="39"/>
      <c r="M414" s="39"/>
      <c r="R414" s="65"/>
      <c r="S414" s="65"/>
      <c r="T414" s="61"/>
    </row>
    <row r="415" ht="14.25" customHeight="1">
      <c r="G415" s="39"/>
      <c r="M415" s="39"/>
      <c r="R415" s="65"/>
      <c r="S415" s="65"/>
      <c r="T415" s="61"/>
    </row>
    <row r="416" ht="14.25" customHeight="1">
      <c r="G416" s="39"/>
      <c r="M416" s="39"/>
      <c r="R416" s="65"/>
      <c r="S416" s="65"/>
      <c r="T416" s="61"/>
    </row>
    <row r="417" ht="14.25" customHeight="1">
      <c r="G417" s="39"/>
      <c r="M417" s="39"/>
      <c r="R417" s="65"/>
      <c r="S417" s="65"/>
      <c r="T417" s="61"/>
    </row>
    <row r="418" ht="14.25" customHeight="1">
      <c r="G418" s="39"/>
      <c r="M418" s="39"/>
      <c r="R418" s="65"/>
      <c r="S418" s="65"/>
      <c r="T418" s="61"/>
    </row>
    <row r="419" ht="14.25" customHeight="1">
      <c r="G419" s="39"/>
      <c r="M419" s="39"/>
      <c r="R419" s="65"/>
      <c r="S419" s="65"/>
      <c r="T419" s="61"/>
    </row>
    <row r="420" ht="14.25" customHeight="1">
      <c r="G420" s="39"/>
      <c r="M420" s="39"/>
      <c r="R420" s="65"/>
      <c r="S420" s="65"/>
      <c r="T420" s="61"/>
    </row>
    <row r="421" ht="14.25" customHeight="1">
      <c r="G421" s="39"/>
      <c r="M421" s="39"/>
      <c r="R421" s="65"/>
      <c r="S421" s="65"/>
      <c r="T421" s="61"/>
    </row>
    <row r="422" ht="14.25" customHeight="1">
      <c r="G422" s="39"/>
      <c r="M422" s="39"/>
      <c r="R422" s="65"/>
      <c r="S422" s="65"/>
      <c r="T422" s="61"/>
    </row>
    <row r="423" ht="14.25" customHeight="1">
      <c r="G423" s="39"/>
      <c r="M423" s="39"/>
      <c r="R423" s="65"/>
      <c r="S423" s="65"/>
      <c r="T423" s="61"/>
    </row>
    <row r="424" ht="14.25" customHeight="1">
      <c r="G424" s="39"/>
      <c r="M424" s="39"/>
      <c r="R424" s="65"/>
      <c r="S424" s="65"/>
      <c r="T424" s="61"/>
    </row>
    <row r="425" ht="14.25" customHeight="1">
      <c r="G425" s="39"/>
      <c r="M425" s="39"/>
      <c r="R425" s="65"/>
      <c r="S425" s="65"/>
      <c r="T425" s="61"/>
    </row>
    <row r="426" ht="14.25" customHeight="1">
      <c r="G426" s="39"/>
      <c r="M426" s="39"/>
      <c r="R426" s="65"/>
      <c r="S426" s="65"/>
      <c r="T426" s="61"/>
    </row>
    <row r="427" ht="14.25" customHeight="1">
      <c r="G427" s="39"/>
      <c r="M427" s="39"/>
      <c r="R427" s="65"/>
      <c r="S427" s="65"/>
      <c r="T427" s="61"/>
    </row>
    <row r="428" ht="14.25" customHeight="1">
      <c r="G428" s="39"/>
      <c r="M428" s="39"/>
      <c r="R428" s="65"/>
      <c r="S428" s="65"/>
      <c r="T428" s="61"/>
    </row>
    <row r="429" ht="14.25" customHeight="1">
      <c r="G429" s="39"/>
      <c r="M429" s="39"/>
      <c r="R429" s="65"/>
      <c r="S429" s="65"/>
      <c r="T429" s="61"/>
    </row>
    <row r="430" ht="14.25" customHeight="1">
      <c r="G430" s="39"/>
      <c r="M430" s="39"/>
      <c r="R430" s="65"/>
      <c r="S430" s="65"/>
      <c r="T430" s="61"/>
    </row>
    <row r="431" ht="14.25" customHeight="1">
      <c r="G431" s="39"/>
      <c r="M431" s="39"/>
      <c r="R431" s="65"/>
      <c r="S431" s="65"/>
      <c r="T431" s="61"/>
    </row>
    <row r="432" ht="14.25" customHeight="1">
      <c r="G432" s="39"/>
      <c r="M432" s="39"/>
      <c r="R432" s="65"/>
      <c r="S432" s="65"/>
      <c r="T432" s="61"/>
    </row>
    <row r="433" ht="14.25" customHeight="1">
      <c r="G433" s="39"/>
      <c r="M433" s="39"/>
      <c r="R433" s="65"/>
      <c r="S433" s="65"/>
      <c r="T433" s="61"/>
    </row>
    <row r="434" ht="14.25" customHeight="1">
      <c r="G434" s="39"/>
      <c r="M434" s="39"/>
      <c r="R434" s="65"/>
      <c r="S434" s="65"/>
      <c r="T434" s="61"/>
    </row>
    <row r="435" ht="14.25" customHeight="1">
      <c r="G435" s="39"/>
      <c r="M435" s="39"/>
      <c r="R435" s="65"/>
      <c r="S435" s="65"/>
      <c r="T435" s="61"/>
    </row>
    <row r="436" ht="14.25" customHeight="1">
      <c r="G436" s="39"/>
      <c r="M436" s="39"/>
      <c r="R436" s="65"/>
      <c r="S436" s="65"/>
      <c r="T436" s="61"/>
    </row>
    <row r="437" ht="14.25" customHeight="1">
      <c r="G437" s="39"/>
      <c r="M437" s="39"/>
      <c r="R437" s="65"/>
      <c r="S437" s="65"/>
      <c r="T437" s="61"/>
    </row>
    <row r="438" ht="14.25" customHeight="1">
      <c r="G438" s="39"/>
      <c r="M438" s="39"/>
      <c r="R438" s="65"/>
      <c r="S438" s="65"/>
      <c r="T438" s="61"/>
    </row>
    <row r="439" ht="14.25" customHeight="1">
      <c r="G439" s="39"/>
      <c r="M439" s="39"/>
      <c r="R439" s="65"/>
      <c r="S439" s="65"/>
      <c r="T439" s="61"/>
    </row>
    <row r="440" ht="14.25" customHeight="1">
      <c r="G440" s="39"/>
      <c r="M440" s="39"/>
      <c r="R440" s="65"/>
      <c r="S440" s="65"/>
      <c r="T440" s="61"/>
    </row>
    <row r="441" ht="14.25" customHeight="1">
      <c r="G441" s="39"/>
      <c r="M441" s="39"/>
      <c r="R441" s="65"/>
      <c r="S441" s="65"/>
      <c r="T441" s="61"/>
    </row>
    <row r="442" ht="14.25" customHeight="1">
      <c r="G442" s="39"/>
      <c r="M442" s="39"/>
      <c r="R442" s="65"/>
      <c r="S442" s="65"/>
      <c r="T442" s="61"/>
    </row>
    <row r="443" ht="14.25" customHeight="1">
      <c r="G443" s="39"/>
      <c r="M443" s="39"/>
      <c r="R443" s="65"/>
      <c r="S443" s="65"/>
      <c r="T443" s="61"/>
    </row>
    <row r="444" ht="14.25" customHeight="1">
      <c r="G444" s="39"/>
      <c r="M444" s="39"/>
      <c r="R444" s="65"/>
      <c r="S444" s="65"/>
      <c r="T444" s="61"/>
    </row>
    <row r="445" ht="14.25" customHeight="1">
      <c r="G445" s="39"/>
      <c r="M445" s="39"/>
      <c r="R445" s="65"/>
      <c r="S445" s="65"/>
      <c r="T445" s="61"/>
    </row>
    <row r="446" ht="14.25" customHeight="1">
      <c r="G446" s="39"/>
      <c r="M446" s="39"/>
      <c r="R446" s="65"/>
      <c r="S446" s="65"/>
      <c r="T446" s="61"/>
    </row>
    <row r="447" ht="14.25" customHeight="1">
      <c r="G447" s="39"/>
      <c r="M447" s="39"/>
      <c r="R447" s="65"/>
      <c r="S447" s="65"/>
      <c r="T447" s="61"/>
    </row>
    <row r="448" ht="14.25" customHeight="1">
      <c r="G448" s="39"/>
      <c r="M448" s="39"/>
      <c r="R448" s="65"/>
      <c r="S448" s="65"/>
      <c r="T448" s="61"/>
    </row>
    <row r="449" ht="14.25" customHeight="1">
      <c r="G449" s="39"/>
      <c r="M449" s="39"/>
      <c r="R449" s="65"/>
      <c r="S449" s="65"/>
      <c r="T449" s="61"/>
    </row>
    <row r="450" ht="14.25" customHeight="1">
      <c r="G450" s="39"/>
      <c r="M450" s="39"/>
      <c r="R450" s="65"/>
      <c r="S450" s="65"/>
      <c r="T450" s="61"/>
    </row>
    <row r="451" ht="14.25" customHeight="1">
      <c r="G451" s="39"/>
      <c r="M451" s="39"/>
      <c r="R451" s="65"/>
      <c r="S451" s="65"/>
      <c r="T451" s="61"/>
    </row>
    <row r="452" ht="14.25" customHeight="1">
      <c r="G452" s="39"/>
      <c r="M452" s="39"/>
      <c r="R452" s="65"/>
      <c r="S452" s="65"/>
      <c r="T452" s="61"/>
    </row>
    <row r="453" ht="14.25" customHeight="1">
      <c r="G453" s="39"/>
      <c r="M453" s="39"/>
      <c r="R453" s="65"/>
      <c r="S453" s="65"/>
      <c r="T453" s="61"/>
    </row>
    <row r="454" ht="14.25" customHeight="1">
      <c r="G454" s="39"/>
      <c r="M454" s="39"/>
      <c r="R454" s="65"/>
      <c r="S454" s="65"/>
      <c r="T454" s="61"/>
    </row>
    <row r="455" ht="14.25" customHeight="1">
      <c r="G455" s="39"/>
      <c r="M455" s="39"/>
      <c r="R455" s="65"/>
      <c r="S455" s="65"/>
      <c r="T455" s="61"/>
    </row>
    <row r="456" ht="14.25" customHeight="1">
      <c r="G456" s="39"/>
      <c r="M456" s="39"/>
      <c r="R456" s="65"/>
      <c r="S456" s="65"/>
      <c r="T456" s="61"/>
    </row>
    <row r="457" ht="14.25" customHeight="1">
      <c r="G457" s="39"/>
      <c r="M457" s="39"/>
      <c r="R457" s="65"/>
      <c r="S457" s="65"/>
      <c r="T457" s="61"/>
    </row>
    <row r="458" ht="14.25" customHeight="1">
      <c r="G458" s="39"/>
      <c r="M458" s="39"/>
      <c r="R458" s="65"/>
      <c r="S458" s="65"/>
      <c r="T458" s="61"/>
    </row>
    <row r="459" ht="14.25" customHeight="1">
      <c r="G459" s="39"/>
      <c r="M459" s="39"/>
      <c r="R459" s="65"/>
      <c r="S459" s="65"/>
      <c r="T459" s="61"/>
    </row>
    <row r="460" ht="14.25" customHeight="1">
      <c r="G460" s="39"/>
      <c r="M460" s="39"/>
      <c r="R460" s="65"/>
      <c r="S460" s="65"/>
      <c r="T460" s="61"/>
    </row>
    <row r="461" ht="14.25" customHeight="1">
      <c r="G461" s="39"/>
      <c r="M461" s="39"/>
      <c r="R461" s="65"/>
      <c r="S461" s="65"/>
      <c r="T461" s="61"/>
    </row>
    <row r="462" ht="14.25" customHeight="1">
      <c r="G462" s="39"/>
      <c r="M462" s="39"/>
      <c r="R462" s="65"/>
      <c r="S462" s="65"/>
      <c r="T462" s="61"/>
    </row>
    <row r="463" ht="14.25" customHeight="1">
      <c r="G463" s="39"/>
      <c r="M463" s="39"/>
      <c r="R463" s="65"/>
      <c r="S463" s="65"/>
      <c r="T463" s="61"/>
    </row>
    <row r="464" ht="14.25" customHeight="1">
      <c r="G464" s="39"/>
      <c r="M464" s="39"/>
      <c r="R464" s="65"/>
      <c r="S464" s="65"/>
      <c r="T464" s="61"/>
    </row>
    <row r="465" ht="14.25" customHeight="1">
      <c r="G465" s="39"/>
      <c r="M465" s="39"/>
      <c r="R465" s="65"/>
      <c r="S465" s="65"/>
      <c r="T465" s="61"/>
    </row>
    <row r="466" ht="14.25" customHeight="1">
      <c r="G466" s="39"/>
      <c r="M466" s="39"/>
      <c r="R466" s="65"/>
      <c r="S466" s="65"/>
      <c r="T466" s="61"/>
    </row>
    <row r="467" ht="14.25" customHeight="1">
      <c r="G467" s="39"/>
      <c r="M467" s="39"/>
      <c r="R467" s="65"/>
      <c r="S467" s="65"/>
      <c r="T467" s="61"/>
    </row>
    <row r="468" ht="14.25" customHeight="1">
      <c r="G468" s="39"/>
      <c r="M468" s="39"/>
      <c r="R468" s="65"/>
      <c r="S468" s="65"/>
      <c r="T468" s="61"/>
    </row>
    <row r="469" ht="14.25" customHeight="1">
      <c r="G469" s="39"/>
      <c r="M469" s="39"/>
      <c r="R469" s="65"/>
      <c r="S469" s="65"/>
      <c r="T469" s="61"/>
    </row>
    <row r="470" ht="14.25" customHeight="1">
      <c r="G470" s="39"/>
      <c r="M470" s="39"/>
      <c r="R470" s="65"/>
      <c r="S470" s="65"/>
      <c r="T470" s="61"/>
    </row>
    <row r="471" ht="14.25" customHeight="1">
      <c r="G471" s="39"/>
      <c r="M471" s="39"/>
      <c r="R471" s="65"/>
      <c r="S471" s="65"/>
      <c r="T471" s="61"/>
    </row>
    <row r="472" ht="14.25" customHeight="1">
      <c r="G472" s="39"/>
      <c r="M472" s="39"/>
      <c r="R472" s="65"/>
      <c r="S472" s="65"/>
      <c r="T472" s="61"/>
    </row>
    <row r="473" ht="14.25" customHeight="1">
      <c r="G473" s="39"/>
      <c r="M473" s="39"/>
      <c r="R473" s="65"/>
      <c r="S473" s="65"/>
      <c r="T473" s="61"/>
    </row>
    <row r="474" ht="14.25" customHeight="1">
      <c r="G474" s="39"/>
      <c r="M474" s="39"/>
      <c r="R474" s="65"/>
      <c r="S474" s="65"/>
      <c r="T474" s="61"/>
    </row>
    <row r="475" ht="14.25" customHeight="1">
      <c r="G475" s="39"/>
      <c r="M475" s="39"/>
      <c r="R475" s="65"/>
      <c r="S475" s="65"/>
      <c r="T475" s="61"/>
    </row>
    <row r="476" ht="14.25" customHeight="1">
      <c r="G476" s="39"/>
      <c r="M476" s="39"/>
      <c r="R476" s="65"/>
      <c r="S476" s="65"/>
      <c r="T476" s="61"/>
    </row>
    <row r="477" ht="14.25" customHeight="1">
      <c r="G477" s="39"/>
      <c r="M477" s="39"/>
      <c r="R477" s="65"/>
      <c r="S477" s="65"/>
      <c r="T477" s="61"/>
    </row>
    <row r="478" ht="14.25" customHeight="1">
      <c r="G478" s="39"/>
      <c r="M478" s="39"/>
      <c r="R478" s="65"/>
      <c r="S478" s="65"/>
      <c r="T478" s="61"/>
    </row>
    <row r="479" ht="14.25" customHeight="1">
      <c r="G479" s="39"/>
      <c r="M479" s="39"/>
      <c r="R479" s="65"/>
      <c r="S479" s="65"/>
      <c r="T479" s="61"/>
    </row>
    <row r="480" ht="14.25" customHeight="1">
      <c r="G480" s="39"/>
      <c r="M480" s="39"/>
      <c r="R480" s="65"/>
      <c r="S480" s="65"/>
      <c r="T480" s="61"/>
    </row>
    <row r="481" ht="14.25" customHeight="1">
      <c r="G481" s="39"/>
      <c r="M481" s="39"/>
      <c r="R481" s="65"/>
      <c r="S481" s="65"/>
      <c r="T481" s="61"/>
    </row>
    <row r="482" ht="14.25" customHeight="1">
      <c r="G482" s="39"/>
      <c r="M482" s="39"/>
      <c r="R482" s="65"/>
      <c r="S482" s="65"/>
      <c r="T482" s="61"/>
    </row>
    <row r="483" ht="14.25" customHeight="1">
      <c r="G483" s="39"/>
      <c r="M483" s="39"/>
      <c r="R483" s="65"/>
      <c r="S483" s="65"/>
      <c r="T483" s="61"/>
    </row>
    <row r="484" ht="14.25" customHeight="1">
      <c r="G484" s="39"/>
      <c r="M484" s="39"/>
      <c r="R484" s="65"/>
      <c r="S484" s="65"/>
      <c r="T484" s="61"/>
    </row>
    <row r="485" ht="14.25" customHeight="1">
      <c r="G485" s="39"/>
      <c r="M485" s="39"/>
      <c r="R485" s="65"/>
      <c r="S485" s="65"/>
      <c r="T485" s="61"/>
    </row>
    <row r="486" ht="14.25" customHeight="1">
      <c r="G486" s="39"/>
      <c r="M486" s="39"/>
      <c r="R486" s="65"/>
      <c r="S486" s="65"/>
      <c r="T486" s="61"/>
    </row>
    <row r="487" ht="14.25" customHeight="1">
      <c r="G487" s="39"/>
      <c r="M487" s="39"/>
      <c r="R487" s="65"/>
      <c r="S487" s="65"/>
      <c r="T487" s="61"/>
    </row>
    <row r="488" ht="14.25" customHeight="1">
      <c r="G488" s="39"/>
      <c r="M488" s="39"/>
      <c r="R488" s="65"/>
      <c r="S488" s="65"/>
      <c r="T488" s="61"/>
    </row>
    <row r="489" ht="14.25" customHeight="1">
      <c r="G489" s="39"/>
      <c r="M489" s="39"/>
      <c r="R489" s="65"/>
      <c r="S489" s="65"/>
      <c r="T489" s="61"/>
    </row>
    <row r="490" ht="14.25" customHeight="1">
      <c r="G490" s="39"/>
      <c r="M490" s="39"/>
      <c r="R490" s="65"/>
      <c r="S490" s="65"/>
      <c r="T490" s="61"/>
    </row>
    <row r="491" ht="14.25" customHeight="1">
      <c r="G491" s="39"/>
      <c r="M491" s="39"/>
      <c r="R491" s="65"/>
      <c r="S491" s="65"/>
      <c r="T491" s="61"/>
    </row>
    <row r="492" ht="14.25" customHeight="1">
      <c r="G492" s="39"/>
      <c r="M492" s="39"/>
      <c r="R492" s="65"/>
      <c r="S492" s="65"/>
      <c r="T492" s="61"/>
    </row>
    <row r="493" ht="14.25" customHeight="1">
      <c r="G493" s="39"/>
      <c r="M493" s="39"/>
      <c r="R493" s="65"/>
      <c r="S493" s="65"/>
      <c r="T493" s="61"/>
    </row>
    <row r="494" ht="14.25" customHeight="1">
      <c r="G494" s="39"/>
      <c r="M494" s="39"/>
      <c r="R494" s="65"/>
      <c r="S494" s="65"/>
      <c r="T494" s="61"/>
    </row>
    <row r="495" ht="14.25" customHeight="1">
      <c r="G495" s="39"/>
      <c r="M495" s="39"/>
      <c r="R495" s="65"/>
      <c r="S495" s="65"/>
      <c r="T495" s="61"/>
    </row>
    <row r="496" ht="14.25" customHeight="1">
      <c r="G496" s="39"/>
      <c r="M496" s="39"/>
      <c r="R496" s="65"/>
      <c r="S496" s="65"/>
      <c r="T496" s="61"/>
    </row>
    <row r="497" ht="14.25" customHeight="1">
      <c r="G497" s="39"/>
      <c r="M497" s="39"/>
      <c r="R497" s="65"/>
      <c r="S497" s="65"/>
      <c r="T497" s="61"/>
    </row>
    <row r="498" ht="14.25" customHeight="1">
      <c r="G498" s="39"/>
      <c r="M498" s="39"/>
      <c r="R498" s="65"/>
      <c r="S498" s="65"/>
      <c r="T498" s="61"/>
    </row>
    <row r="499" ht="14.25" customHeight="1">
      <c r="G499" s="39"/>
      <c r="M499" s="39"/>
      <c r="R499" s="65"/>
      <c r="S499" s="65"/>
      <c r="T499" s="61"/>
    </row>
    <row r="500" ht="14.25" customHeight="1">
      <c r="G500" s="39"/>
      <c r="M500" s="39"/>
      <c r="R500" s="65"/>
      <c r="S500" s="65"/>
      <c r="T500" s="61"/>
    </row>
    <row r="501" ht="14.25" customHeight="1">
      <c r="G501" s="39"/>
      <c r="M501" s="39"/>
      <c r="R501" s="65"/>
      <c r="S501" s="65"/>
      <c r="T501" s="61"/>
    </row>
    <row r="502" ht="14.25" customHeight="1">
      <c r="G502" s="39"/>
      <c r="M502" s="39"/>
      <c r="R502" s="65"/>
      <c r="S502" s="65"/>
      <c r="T502" s="61"/>
    </row>
    <row r="503" ht="14.25" customHeight="1">
      <c r="G503" s="39"/>
      <c r="M503" s="39"/>
      <c r="R503" s="65"/>
      <c r="S503" s="65"/>
      <c r="T503" s="61"/>
    </row>
    <row r="504" ht="14.25" customHeight="1">
      <c r="G504" s="39"/>
      <c r="M504" s="39"/>
      <c r="R504" s="65"/>
      <c r="S504" s="65"/>
      <c r="T504" s="61"/>
    </row>
    <row r="505" ht="14.25" customHeight="1">
      <c r="G505" s="39"/>
      <c r="M505" s="39"/>
      <c r="R505" s="65"/>
      <c r="S505" s="65"/>
      <c r="T505" s="61"/>
    </row>
    <row r="506" ht="14.25" customHeight="1">
      <c r="G506" s="39"/>
      <c r="M506" s="39"/>
      <c r="R506" s="65"/>
      <c r="S506" s="65"/>
      <c r="T506" s="61"/>
    </row>
    <row r="507" ht="14.25" customHeight="1">
      <c r="G507" s="39"/>
      <c r="M507" s="39"/>
      <c r="R507" s="65"/>
      <c r="S507" s="65"/>
      <c r="T507" s="61"/>
    </row>
    <row r="508" ht="14.25" customHeight="1">
      <c r="G508" s="39"/>
      <c r="M508" s="39"/>
      <c r="R508" s="65"/>
      <c r="S508" s="65"/>
      <c r="T508" s="61"/>
    </row>
    <row r="509" ht="14.25" customHeight="1">
      <c r="G509" s="39"/>
      <c r="M509" s="39"/>
      <c r="R509" s="65"/>
      <c r="S509" s="65"/>
      <c r="T509" s="61"/>
    </row>
    <row r="510" ht="14.25" customHeight="1">
      <c r="G510" s="39"/>
      <c r="M510" s="39"/>
      <c r="R510" s="65"/>
      <c r="S510" s="65"/>
      <c r="T510" s="61"/>
    </row>
    <row r="511" ht="14.25" customHeight="1">
      <c r="G511" s="39"/>
      <c r="M511" s="39"/>
      <c r="R511" s="65"/>
      <c r="S511" s="65"/>
      <c r="T511" s="61"/>
    </row>
    <row r="512" ht="14.25" customHeight="1">
      <c r="G512" s="39"/>
      <c r="M512" s="39"/>
      <c r="R512" s="65"/>
      <c r="S512" s="65"/>
      <c r="T512" s="61"/>
    </row>
    <row r="513" ht="14.25" customHeight="1">
      <c r="G513" s="39"/>
      <c r="M513" s="39"/>
      <c r="R513" s="65"/>
      <c r="S513" s="65"/>
      <c r="T513" s="61"/>
    </row>
    <row r="514" ht="14.25" customHeight="1">
      <c r="G514" s="39"/>
      <c r="M514" s="39"/>
      <c r="R514" s="65"/>
      <c r="S514" s="65"/>
      <c r="T514" s="61"/>
    </row>
    <row r="515" ht="14.25" customHeight="1">
      <c r="G515" s="39"/>
      <c r="M515" s="39"/>
      <c r="R515" s="65"/>
      <c r="S515" s="65"/>
      <c r="T515" s="61"/>
    </row>
    <row r="516" ht="14.25" customHeight="1">
      <c r="G516" s="39"/>
      <c r="M516" s="39"/>
      <c r="R516" s="65"/>
      <c r="S516" s="65"/>
      <c r="T516" s="61"/>
    </row>
    <row r="517" ht="14.25" customHeight="1">
      <c r="G517" s="39"/>
      <c r="M517" s="39"/>
      <c r="R517" s="65"/>
      <c r="S517" s="65"/>
      <c r="T517" s="61"/>
    </row>
    <row r="518" ht="14.25" customHeight="1">
      <c r="G518" s="39"/>
      <c r="M518" s="39"/>
      <c r="R518" s="65"/>
      <c r="S518" s="65"/>
      <c r="T518" s="61"/>
    </row>
    <row r="519" ht="14.25" customHeight="1">
      <c r="G519" s="39"/>
      <c r="M519" s="39"/>
      <c r="R519" s="65"/>
      <c r="S519" s="65"/>
      <c r="T519" s="61"/>
    </row>
    <row r="520" ht="14.25" customHeight="1">
      <c r="G520" s="39"/>
      <c r="M520" s="39"/>
      <c r="R520" s="65"/>
      <c r="S520" s="65"/>
      <c r="T520" s="61"/>
    </row>
    <row r="521" ht="14.25" customHeight="1">
      <c r="G521" s="39"/>
      <c r="M521" s="39"/>
      <c r="R521" s="65"/>
      <c r="S521" s="65"/>
      <c r="T521" s="61"/>
    </row>
    <row r="522" ht="14.25" customHeight="1">
      <c r="G522" s="39"/>
      <c r="M522" s="39"/>
      <c r="R522" s="65"/>
      <c r="S522" s="65"/>
      <c r="T522" s="61"/>
    </row>
    <row r="523" ht="14.25" customHeight="1">
      <c r="G523" s="39"/>
      <c r="M523" s="39"/>
      <c r="R523" s="65"/>
      <c r="S523" s="65"/>
      <c r="T523" s="61"/>
    </row>
    <row r="524" ht="14.25" customHeight="1">
      <c r="G524" s="39"/>
      <c r="M524" s="39"/>
      <c r="R524" s="65"/>
      <c r="S524" s="65"/>
      <c r="T524" s="61"/>
    </row>
    <row r="525" ht="14.25" customHeight="1">
      <c r="G525" s="39"/>
      <c r="M525" s="39"/>
      <c r="R525" s="65"/>
      <c r="S525" s="65"/>
      <c r="T525" s="61"/>
    </row>
    <row r="526" ht="14.25" customHeight="1">
      <c r="G526" s="39"/>
      <c r="M526" s="39"/>
      <c r="R526" s="65"/>
      <c r="S526" s="65"/>
      <c r="T526" s="61"/>
    </row>
    <row r="527" ht="14.25" customHeight="1">
      <c r="G527" s="39"/>
      <c r="M527" s="39"/>
      <c r="R527" s="65"/>
      <c r="S527" s="65"/>
      <c r="T527" s="61"/>
    </row>
    <row r="528" ht="14.25" customHeight="1">
      <c r="G528" s="39"/>
      <c r="M528" s="39"/>
      <c r="R528" s="65"/>
      <c r="S528" s="65"/>
      <c r="T528" s="61"/>
    </row>
    <row r="529" ht="14.25" customHeight="1">
      <c r="G529" s="39"/>
      <c r="M529" s="39"/>
      <c r="R529" s="65"/>
      <c r="S529" s="65"/>
      <c r="T529" s="61"/>
    </row>
    <row r="530" ht="14.25" customHeight="1">
      <c r="G530" s="39"/>
      <c r="M530" s="39"/>
      <c r="R530" s="65"/>
      <c r="S530" s="65"/>
      <c r="T530" s="61"/>
    </row>
    <row r="531" ht="14.25" customHeight="1">
      <c r="G531" s="39"/>
      <c r="M531" s="39"/>
      <c r="R531" s="65"/>
      <c r="S531" s="65"/>
      <c r="T531" s="61"/>
    </row>
    <row r="532" ht="14.25" customHeight="1">
      <c r="G532" s="39"/>
      <c r="M532" s="39"/>
      <c r="R532" s="65"/>
      <c r="S532" s="65"/>
      <c r="T532" s="61"/>
    </row>
    <row r="533" ht="14.25" customHeight="1">
      <c r="G533" s="39"/>
      <c r="M533" s="39"/>
      <c r="R533" s="65"/>
      <c r="S533" s="65"/>
      <c r="T533" s="61"/>
    </row>
    <row r="534" ht="14.25" customHeight="1">
      <c r="G534" s="39"/>
      <c r="M534" s="39"/>
      <c r="R534" s="65"/>
      <c r="S534" s="65"/>
      <c r="T534" s="61"/>
    </row>
    <row r="535" ht="14.25" customHeight="1">
      <c r="G535" s="39"/>
      <c r="M535" s="39"/>
      <c r="R535" s="65"/>
      <c r="S535" s="65"/>
      <c r="T535" s="61"/>
    </row>
    <row r="536" ht="14.25" customHeight="1">
      <c r="G536" s="39"/>
      <c r="M536" s="39"/>
      <c r="R536" s="65"/>
      <c r="S536" s="65"/>
      <c r="T536" s="61"/>
    </row>
    <row r="537" ht="14.25" customHeight="1">
      <c r="G537" s="39"/>
      <c r="M537" s="39"/>
      <c r="R537" s="65"/>
      <c r="S537" s="65"/>
      <c r="T537" s="61"/>
    </row>
    <row r="538" ht="14.25" customHeight="1">
      <c r="G538" s="39"/>
      <c r="M538" s="39"/>
      <c r="R538" s="65"/>
      <c r="S538" s="65"/>
      <c r="T538" s="61"/>
    </row>
    <row r="539" ht="14.25" customHeight="1">
      <c r="G539" s="39"/>
      <c r="M539" s="39"/>
      <c r="R539" s="65"/>
      <c r="S539" s="65"/>
      <c r="T539" s="61"/>
    </row>
    <row r="540" ht="14.25" customHeight="1">
      <c r="G540" s="39"/>
      <c r="M540" s="39"/>
      <c r="R540" s="65"/>
      <c r="S540" s="65"/>
      <c r="T540" s="61"/>
    </row>
    <row r="541" ht="14.25" customHeight="1">
      <c r="G541" s="39"/>
      <c r="M541" s="39"/>
      <c r="R541" s="65"/>
      <c r="S541" s="65"/>
      <c r="T541" s="61"/>
    </row>
    <row r="542" ht="14.25" customHeight="1">
      <c r="G542" s="39"/>
      <c r="M542" s="39"/>
      <c r="R542" s="65"/>
      <c r="S542" s="65"/>
      <c r="T542" s="61"/>
    </row>
    <row r="543" ht="14.25" customHeight="1">
      <c r="G543" s="39"/>
      <c r="M543" s="39"/>
      <c r="R543" s="65"/>
      <c r="S543" s="65"/>
      <c r="T543" s="61"/>
    </row>
    <row r="544" ht="14.25" customHeight="1">
      <c r="G544" s="39"/>
      <c r="M544" s="39"/>
      <c r="R544" s="65"/>
      <c r="S544" s="65"/>
      <c r="T544" s="61"/>
    </row>
    <row r="545" ht="14.25" customHeight="1">
      <c r="G545" s="39"/>
      <c r="M545" s="39"/>
      <c r="R545" s="65"/>
      <c r="S545" s="65"/>
      <c r="T545" s="61"/>
    </row>
    <row r="546" ht="14.25" customHeight="1">
      <c r="G546" s="39"/>
      <c r="M546" s="39"/>
      <c r="R546" s="65"/>
      <c r="S546" s="65"/>
      <c r="T546" s="61"/>
    </row>
    <row r="547" ht="14.25" customHeight="1">
      <c r="G547" s="39"/>
      <c r="M547" s="39"/>
      <c r="R547" s="65"/>
      <c r="S547" s="65"/>
      <c r="T547" s="61"/>
    </row>
    <row r="548" ht="14.25" customHeight="1">
      <c r="G548" s="39"/>
      <c r="M548" s="39"/>
      <c r="R548" s="65"/>
      <c r="S548" s="65"/>
      <c r="T548" s="61"/>
    </row>
    <row r="549" ht="14.25" customHeight="1">
      <c r="G549" s="39"/>
      <c r="M549" s="39"/>
      <c r="R549" s="65"/>
      <c r="S549" s="65"/>
      <c r="T549" s="61"/>
    </row>
    <row r="550" ht="14.25" customHeight="1">
      <c r="G550" s="39"/>
      <c r="M550" s="39"/>
      <c r="R550" s="65"/>
      <c r="S550" s="65"/>
      <c r="T550" s="61"/>
    </row>
    <row r="551" ht="14.25" customHeight="1">
      <c r="G551" s="39"/>
      <c r="M551" s="39"/>
      <c r="R551" s="65"/>
      <c r="S551" s="65"/>
      <c r="T551" s="61"/>
    </row>
    <row r="552" ht="14.25" customHeight="1">
      <c r="G552" s="39"/>
      <c r="M552" s="39"/>
      <c r="R552" s="65"/>
      <c r="S552" s="65"/>
      <c r="T552" s="61"/>
    </row>
    <row r="553" ht="14.25" customHeight="1">
      <c r="G553" s="39"/>
      <c r="M553" s="39"/>
      <c r="R553" s="65"/>
      <c r="S553" s="65"/>
      <c r="T553" s="61"/>
    </row>
    <row r="554" ht="14.25" customHeight="1">
      <c r="G554" s="39"/>
      <c r="M554" s="39"/>
      <c r="R554" s="65"/>
      <c r="S554" s="65"/>
      <c r="T554" s="61"/>
    </row>
    <row r="555" ht="14.25" customHeight="1">
      <c r="G555" s="39"/>
      <c r="M555" s="39"/>
      <c r="R555" s="65"/>
      <c r="S555" s="65"/>
      <c r="T555" s="61"/>
    </row>
    <row r="556" ht="14.25" customHeight="1">
      <c r="G556" s="39"/>
      <c r="M556" s="39"/>
      <c r="R556" s="65"/>
      <c r="S556" s="65"/>
      <c r="T556" s="61"/>
    </row>
    <row r="557" ht="14.25" customHeight="1">
      <c r="G557" s="39"/>
      <c r="M557" s="39"/>
      <c r="R557" s="65"/>
      <c r="S557" s="65"/>
      <c r="T557" s="61"/>
    </row>
    <row r="558" ht="14.25" customHeight="1">
      <c r="G558" s="39"/>
      <c r="M558" s="39"/>
      <c r="R558" s="65"/>
      <c r="S558" s="65"/>
      <c r="T558" s="61"/>
    </row>
    <row r="559" ht="14.25" customHeight="1">
      <c r="G559" s="39"/>
      <c r="M559" s="39"/>
      <c r="R559" s="65"/>
      <c r="S559" s="65"/>
      <c r="T559" s="61"/>
    </row>
    <row r="560" ht="14.25" customHeight="1">
      <c r="G560" s="39"/>
      <c r="M560" s="39"/>
      <c r="R560" s="65"/>
      <c r="S560" s="65"/>
      <c r="T560" s="61"/>
    </row>
    <row r="561" ht="14.25" customHeight="1">
      <c r="G561" s="39"/>
      <c r="M561" s="39"/>
      <c r="R561" s="65"/>
      <c r="S561" s="65"/>
      <c r="T561" s="61"/>
    </row>
    <row r="562" ht="14.25" customHeight="1">
      <c r="G562" s="39"/>
      <c r="M562" s="39"/>
      <c r="R562" s="65"/>
      <c r="S562" s="65"/>
      <c r="T562" s="61"/>
    </row>
    <row r="563" ht="14.25" customHeight="1">
      <c r="G563" s="39"/>
      <c r="M563" s="39"/>
      <c r="R563" s="65"/>
      <c r="S563" s="65"/>
      <c r="T563" s="61"/>
    </row>
    <row r="564" ht="14.25" customHeight="1">
      <c r="G564" s="39"/>
      <c r="M564" s="39"/>
      <c r="R564" s="65"/>
      <c r="S564" s="65"/>
      <c r="T564" s="61"/>
    </row>
    <row r="565" ht="14.25" customHeight="1">
      <c r="G565" s="39"/>
      <c r="M565" s="39"/>
      <c r="R565" s="65"/>
      <c r="S565" s="65"/>
      <c r="T565" s="61"/>
    </row>
    <row r="566" ht="14.25" customHeight="1">
      <c r="G566" s="39"/>
      <c r="M566" s="39"/>
      <c r="R566" s="65"/>
      <c r="S566" s="65"/>
      <c r="T566" s="61"/>
    </row>
    <row r="567" ht="14.25" customHeight="1">
      <c r="G567" s="39"/>
      <c r="M567" s="39"/>
      <c r="R567" s="65"/>
      <c r="S567" s="65"/>
      <c r="T567" s="61"/>
    </row>
    <row r="568" ht="14.25" customHeight="1">
      <c r="G568" s="39"/>
      <c r="M568" s="39"/>
      <c r="R568" s="65"/>
      <c r="S568" s="65"/>
      <c r="T568" s="61"/>
    </row>
    <row r="569" ht="14.25" customHeight="1">
      <c r="G569" s="39"/>
      <c r="M569" s="39"/>
      <c r="R569" s="65"/>
      <c r="S569" s="65"/>
      <c r="T569" s="61"/>
    </row>
    <row r="570" ht="14.25" customHeight="1">
      <c r="G570" s="39"/>
      <c r="M570" s="39"/>
      <c r="R570" s="65"/>
      <c r="S570" s="65"/>
      <c r="T570" s="61"/>
    </row>
    <row r="571" ht="14.25" customHeight="1">
      <c r="G571" s="39"/>
      <c r="M571" s="39"/>
      <c r="R571" s="65"/>
      <c r="S571" s="65"/>
      <c r="T571" s="61"/>
    </row>
    <row r="572" ht="14.25" customHeight="1">
      <c r="G572" s="39"/>
      <c r="M572" s="39"/>
      <c r="R572" s="65"/>
      <c r="S572" s="65"/>
      <c r="T572" s="61"/>
    </row>
    <row r="573" ht="14.25" customHeight="1">
      <c r="G573" s="39"/>
      <c r="M573" s="39"/>
      <c r="R573" s="65"/>
      <c r="S573" s="65"/>
      <c r="T573" s="61"/>
    </row>
    <row r="574" ht="14.25" customHeight="1">
      <c r="G574" s="39"/>
      <c r="M574" s="39"/>
      <c r="R574" s="65"/>
      <c r="S574" s="65"/>
      <c r="T574" s="61"/>
    </row>
    <row r="575" ht="14.25" customHeight="1">
      <c r="G575" s="39"/>
      <c r="M575" s="39"/>
      <c r="R575" s="65"/>
      <c r="S575" s="65"/>
      <c r="T575" s="61"/>
    </row>
    <row r="576" ht="14.25" customHeight="1">
      <c r="G576" s="39"/>
      <c r="M576" s="39"/>
      <c r="R576" s="65"/>
      <c r="S576" s="65"/>
      <c r="T576" s="61"/>
    </row>
    <row r="577" ht="14.25" customHeight="1">
      <c r="G577" s="39"/>
      <c r="M577" s="39"/>
      <c r="R577" s="65"/>
      <c r="S577" s="65"/>
      <c r="T577" s="61"/>
    </row>
    <row r="578" ht="14.25" customHeight="1">
      <c r="G578" s="39"/>
      <c r="M578" s="39"/>
      <c r="R578" s="65"/>
      <c r="S578" s="65"/>
      <c r="T578" s="61"/>
    </row>
    <row r="579" ht="14.25" customHeight="1">
      <c r="G579" s="39"/>
      <c r="M579" s="39"/>
      <c r="R579" s="65"/>
      <c r="S579" s="65"/>
      <c r="T579" s="61"/>
    </row>
    <row r="580" ht="14.25" customHeight="1">
      <c r="G580" s="39"/>
      <c r="M580" s="39"/>
      <c r="R580" s="65"/>
      <c r="S580" s="65"/>
      <c r="T580" s="61"/>
    </row>
    <row r="581" ht="14.25" customHeight="1">
      <c r="G581" s="39"/>
      <c r="M581" s="39"/>
      <c r="R581" s="65"/>
      <c r="S581" s="65"/>
      <c r="T581" s="61"/>
    </row>
    <row r="582" ht="14.25" customHeight="1">
      <c r="G582" s="39"/>
      <c r="M582" s="39"/>
      <c r="R582" s="65"/>
      <c r="S582" s="65"/>
      <c r="T582" s="61"/>
    </row>
    <row r="583" ht="14.25" customHeight="1">
      <c r="G583" s="39"/>
      <c r="M583" s="39"/>
      <c r="R583" s="65"/>
      <c r="S583" s="65"/>
      <c r="T583" s="61"/>
    </row>
    <row r="584" ht="14.25" customHeight="1">
      <c r="G584" s="39"/>
      <c r="M584" s="39"/>
      <c r="R584" s="65"/>
      <c r="S584" s="65"/>
      <c r="T584" s="61"/>
    </row>
    <row r="585" ht="14.25" customHeight="1">
      <c r="G585" s="39"/>
      <c r="M585" s="39"/>
      <c r="R585" s="65"/>
      <c r="S585" s="65"/>
      <c r="T585" s="61"/>
    </row>
    <row r="586" ht="14.25" customHeight="1">
      <c r="G586" s="39"/>
      <c r="M586" s="39"/>
      <c r="R586" s="65"/>
      <c r="S586" s="65"/>
      <c r="T586" s="61"/>
    </row>
    <row r="587" ht="14.25" customHeight="1">
      <c r="G587" s="39"/>
      <c r="M587" s="39"/>
      <c r="R587" s="65"/>
      <c r="S587" s="65"/>
      <c r="T587" s="61"/>
    </row>
    <row r="588" ht="14.25" customHeight="1">
      <c r="G588" s="39"/>
      <c r="M588" s="39"/>
      <c r="R588" s="65"/>
      <c r="S588" s="65"/>
      <c r="T588" s="61"/>
    </row>
    <row r="589" ht="14.25" customHeight="1">
      <c r="G589" s="39"/>
      <c r="M589" s="39"/>
      <c r="R589" s="65"/>
      <c r="S589" s="65"/>
      <c r="T589" s="61"/>
    </row>
    <row r="590" ht="14.25" customHeight="1">
      <c r="G590" s="39"/>
      <c r="M590" s="39"/>
      <c r="R590" s="65"/>
      <c r="S590" s="65"/>
      <c r="T590" s="61"/>
    </row>
    <row r="591" ht="14.25" customHeight="1">
      <c r="G591" s="39"/>
      <c r="M591" s="39"/>
      <c r="R591" s="65"/>
      <c r="S591" s="65"/>
      <c r="T591" s="61"/>
    </row>
    <row r="592" ht="14.25" customHeight="1">
      <c r="G592" s="39"/>
      <c r="M592" s="39"/>
      <c r="R592" s="65"/>
      <c r="S592" s="65"/>
      <c r="T592" s="61"/>
    </row>
    <row r="593" ht="14.25" customHeight="1">
      <c r="G593" s="39"/>
      <c r="M593" s="39"/>
      <c r="R593" s="65"/>
      <c r="S593" s="65"/>
      <c r="T593" s="61"/>
    </row>
    <row r="594" ht="14.25" customHeight="1">
      <c r="G594" s="39"/>
      <c r="M594" s="39"/>
      <c r="R594" s="65"/>
      <c r="S594" s="65"/>
      <c r="T594" s="61"/>
    </row>
    <row r="595" ht="14.25" customHeight="1">
      <c r="G595" s="39"/>
      <c r="M595" s="39"/>
      <c r="R595" s="65"/>
      <c r="S595" s="65"/>
      <c r="T595" s="61"/>
    </row>
    <row r="596" ht="14.25" customHeight="1">
      <c r="G596" s="39"/>
      <c r="M596" s="39"/>
      <c r="R596" s="65"/>
      <c r="S596" s="65"/>
      <c r="T596" s="61"/>
    </row>
    <row r="597" ht="14.25" customHeight="1">
      <c r="G597" s="39"/>
      <c r="M597" s="39"/>
      <c r="R597" s="65"/>
      <c r="S597" s="65"/>
      <c r="T597" s="61"/>
    </row>
    <row r="598" ht="14.25" customHeight="1">
      <c r="G598" s="39"/>
      <c r="M598" s="39"/>
      <c r="R598" s="65"/>
      <c r="S598" s="65"/>
      <c r="T598" s="61"/>
    </row>
    <row r="599" ht="14.25" customHeight="1">
      <c r="G599" s="39"/>
      <c r="M599" s="39"/>
      <c r="R599" s="65"/>
      <c r="S599" s="65"/>
      <c r="T599" s="61"/>
    </row>
    <row r="600" ht="14.25" customHeight="1">
      <c r="G600" s="39"/>
      <c r="M600" s="39"/>
      <c r="R600" s="65"/>
      <c r="S600" s="65"/>
      <c r="T600" s="61"/>
    </row>
    <row r="601" ht="14.25" customHeight="1">
      <c r="G601" s="39"/>
      <c r="M601" s="39"/>
      <c r="R601" s="65"/>
      <c r="S601" s="65"/>
      <c r="T601" s="61"/>
    </row>
    <row r="602" ht="14.25" customHeight="1">
      <c r="G602" s="39"/>
      <c r="M602" s="39"/>
      <c r="R602" s="65"/>
      <c r="S602" s="65"/>
      <c r="T602" s="61"/>
    </row>
    <row r="603" ht="14.25" customHeight="1">
      <c r="G603" s="39"/>
      <c r="M603" s="39"/>
      <c r="R603" s="65"/>
      <c r="S603" s="65"/>
      <c r="T603" s="61"/>
    </row>
    <row r="604" ht="14.25" customHeight="1">
      <c r="G604" s="39"/>
      <c r="M604" s="39"/>
      <c r="R604" s="65"/>
      <c r="S604" s="65"/>
      <c r="T604" s="61"/>
    </row>
    <row r="605" ht="14.25" customHeight="1">
      <c r="G605" s="39"/>
      <c r="M605" s="39"/>
      <c r="R605" s="65"/>
      <c r="S605" s="65"/>
      <c r="T605" s="61"/>
    </row>
    <row r="606" ht="14.25" customHeight="1">
      <c r="G606" s="39"/>
      <c r="M606" s="39"/>
      <c r="R606" s="65"/>
      <c r="S606" s="65"/>
      <c r="T606" s="61"/>
    </row>
    <row r="607" ht="14.25" customHeight="1">
      <c r="G607" s="39"/>
      <c r="M607" s="39"/>
      <c r="R607" s="65"/>
      <c r="S607" s="65"/>
      <c r="T607" s="61"/>
    </row>
    <row r="608" ht="14.25" customHeight="1">
      <c r="G608" s="39"/>
      <c r="M608" s="39"/>
      <c r="R608" s="65"/>
      <c r="S608" s="65"/>
      <c r="T608" s="61"/>
    </row>
    <row r="609" ht="14.25" customHeight="1">
      <c r="G609" s="39"/>
      <c r="M609" s="39"/>
      <c r="R609" s="65"/>
      <c r="S609" s="65"/>
      <c r="T609" s="61"/>
    </row>
    <row r="610" ht="14.25" customHeight="1">
      <c r="G610" s="39"/>
      <c r="M610" s="39"/>
      <c r="R610" s="65"/>
      <c r="S610" s="65"/>
      <c r="T610" s="61"/>
    </row>
    <row r="611" ht="14.25" customHeight="1">
      <c r="G611" s="39"/>
      <c r="M611" s="39"/>
      <c r="R611" s="65"/>
      <c r="S611" s="65"/>
      <c r="T611" s="61"/>
    </row>
    <row r="612" ht="14.25" customHeight="1">
      <c r="G612" s="39"/>
      <c r="M612" s="39"/>
      <c r="R612" s="65"/>
      <c r="S612" s="65"/>
      <c r="T612" s="61"/>
    </row>
    <row r="613" ht="14.25" customHeight="1">
      <c r="G613" s="39"/>
      <c r="M613" s="39"/>
      <c r="R613" s="65"/>
      <c r="S613" s="65"/>
      <c r="T613" s="61"/>
    </row>
    <row r="614" ht="14.25" customHeight="1">
      <c r="G614" s="39"/>
      <c r="M614" s="39"/>
      <c r="R614" s="65"/>
      <c r="S614" s="65"/>
      <c r="T614" s="61"/>
    </row>
    <row r="615" ht="14.25" customHeight="1">
      <c r="G615" s="39"/>
      <c r="M615" s="39"/>
      <c r="R615" s="65"/>
      <c r="S615" s="65"/>
      <c r="T615" s="61"/>
    </row>
    <row r="616" ht="14.25" customHeight="1">
      <c r="G616" s="39"/>
      <c r="M616" s="39"/>
      <c r="R616" s="65"/>
      <c r="S616" s="65"/>
      <c r="T616" s="61"/>
    </row>
    <row r="617" ht="14.25" customHeight="1">
      <c r="G617" s="39"/>
      <c r="M617" s="39"/>
      <c r="R617" s="65"/>
      <c r="S617" s="65"/>
      <c r="T617" s="61"/>
    </row>
    <row r="618" ht="14.25" customHeight="1">
      <c r="G618" s="39"/>
      <c r="M618" s="39"/>
      <c r="R618" s="65"/>
      <c r="S618" s="65"/>
      <c r="T618" s="61"/>
    </row>
    <row r="619" ht="14.25" customHeight="1">
      <c r="G619" s="39"/>
      <c r="M619" s="39"/>
      <c r="R619" s="65"/>
      <c r="S619" s="65"/>
      <c r="T619" s="61"/>
    </row>
    <row r="620" ht="14.25" customHeight="1">
      <c r="G620" s="39"/>
      <c r="M620" s="39"/>
      <c r="R620" s="65"/>
      <c r="S620" s="65"/>
      <c r="T620" s="61"/>
    </row>
    <row r="621" ht="14.25" customHeight="1">
      <c r="G621" s="39"/>
      <c r="M621" s="39"/>
      <c r="R621" s="65"/>
      <c r="S621" s="65"/>
      <c r="T621" s="61"/>
    </row>
    <row r="622" ht="14.25" customHeight="1">
      <c r="G622" s="39"/>
      <c r="M622" s="39"/>
      <c r="R622" s="65"/>
      <c r="S622" s="65"/>
      <c r="T622" s="61"/>
    </row>
    <row r="623" ht="14.25" customHeight="1">
      <c r="G623" s="39"/>
      <c r="M623" s="39"/>
      <c r="R623" s="65"/>
      <c r="S623" s="65"/>
      <c r="T623" s="61"/>
    </row>
    <row r="624" ht="14.25" customHeight="1">
      <c r="G624" s="39"/>
      <c r="M624" s="39"/>
      <c r="R624" s="65"/>
      <c r="S624" s="65"/>
      <c r="T624" s="61"/>
    </row>
    <row r="625" ht="14.25" customHeight="1">
      <c r="G625" s="39"/>
      <c r="M625" s="39"/>
      <c r="R625" s="65"/>
      <c r="S625" s="65"/>
      <c r="T625" s="61"/>
    </row>
    <row r="626" ht="14.25" customHeight="1">
      <c r="G626" s="39"/>
      <c r="M626" s="39"/>
      <c r="R626" s="65"/>
      <c r="S626" s="65"/>
      <c r="T626" s="61"/>
    </row>
    <row r="627" ht="14.25" customHeight="1">
      <c r="G627" s="39"/>
      <c r="M627" s="39"/>
      <c r="R627" s="65"/>
      <c r="S627" s="65"/>
      <c r="T627" s="61"/>
    </row>
    <row r="628" ht="14.25" customHeight="1">
      <c r="G628" s="39"/>
      <c r="M628" s="39"/>
      <c r="R628" s="65"/>
      <c r="S628" s="65"/>
      <c r="T628" s="61"/>
    </row>
    <row r="629" ht="14.25" customHeight="1">
      <c r="G629" s="39"/>
      <c r="M629" s="39"/>
      <c r="R629" s="65"/>
      <c r="S629" s="65"/>
      <c r="T629" s="61"/>
    </row>
    <row r="630" ht="14.25" customHeight="1">
      <c r="G630" s="39"/>
      <c r="M630" s="39"/>
      <c r="R630" s="65"/>
      <c r="S630" s="65"/>
      <c r="T630" s="61"/>
    </row>
    <row r="631" ht="14.25" customHeight="1">
      <c r="G631" s="39"/>
      <c r="M631" s="39"/>
      <c r="R631" s="65"/>
      <c r="S631" s="65"/>
      <c r="T631" s="61"/>
    </row>
    <row r="632" ht="14.25" customHeight="1">
      <c r="G632" s="39"/>
      <c r="M632" s="39"/>
      <c r="R632" s="65"/>
      <c r="S632" s="65"/>
      <c r="T632" s="61"/>
    </row>
    <row r="633" ht="14.25" customHeight="1">
      <c r="G633" s="39"/>
      <c r="M633" s="39"/>
      <c r="R633" s="65"/>
      <c r="S633" s="65"/>
      <c r="T633" s="61"/>
    </row>
    <row r="634" ht="14.25" customHeight="1">
      <c r="G634" s="39"/>
      <c r="M634" s="39"/>
      <c r="R634" s="65"/>
      <c r="S634" s="65"/>
      <c r="T634" s="61"/>
    </row>
    <row r="635" ht="14.25" customHeight="1">
      <c r="G635" s="39"/>
      <c r="M635" s="39"/>
      <c r="R635" s="65"/>
      <c r="S635" s="65"/>
      <c r="T635" s="61"/>
    </row>
    <row r="636" ht="14.25" customHeight="1">
      <c r="G636" s="39"/>
      <c r="M636" s="39"/>
      <c r="R636" s="65"/>
      <c r="S636" s="65"/>
      <c r="T636" s="61"/>
    </row>
    <row r="637" ht="14.25" customHeight="1">
      <c r="G637" s="39"/>
      <c r="M637" s="39"/>
      <c r="R637" s="65"/>
      <c r="S637" s="65"/>
      <c r="T637" s="61"/>
    </row>
    <row r="638" ht="14.25" customHeight="1">
      <c r="G638" s="39"/>
      <c r="M638" s="39"/>
      <c r="R638" s="65"/>
      <c r="S638" s="65"/>
      <c r="T638" s="61"/>
    </row>
    <row r="639" ht="14.25" customHeight="1">
      <c r="G639" s="39"/>
      <c r="M639" s="39"/>
      <c r="R639" s="65"/>
      <c r="S639" s="65"/>
      <c r="T639" s="61"/>
    </row>
    <row r="640" ht="14.25" customHeight="1">
      <c r="G640" s="39"/>
      <c r="M640" s="39"/>
      <c r="R640" s="65"/>
      <c r="S640" s="65"/>
      <c r="T640" s="61"/>
    </row>
    <row r="641" ht="14.25" customHeight="1">
      <c r="G641" s="39"/>
      <c r="M641" s="39"/>
      <c r="R641" s="65"/>
      <c r="S641" s="65"/>
      <c r="T641" s="61"/>
    </row>
    <row r="642" ht="14.25" customHeight="1">
      <c r="G642" s="39"/>
      <c r="M642" s="39"/>
      <c r="R642" s="65"/>
      <c r="S642" s="65"/>
      <c r="T642" s="61"/>
    </row>
    <row r="643" ht="14.25" customHeight="1">
      <c r="G643" s="39"/>
      <c r="M643" s="39"/>
      <c r="R643" s="65"/>
      <c r="S643" s="65"/>
      <c r="T643" s="61"/>
    </row>
    <row r="644" ht="14.25" customHeight="1">
      <c r="G644" s="39"/>
      <c r="M644" s="39"/>
      <c r="R644" s="65"/>
      <c r="S644" s="65"/>
      <c r="T644" s="61"/>
    </row>
    <row r="645" ht="14.25" customHeight="1">
      <c r="G645" s="39"/>
      <c r="M645" s="39"/>
      <c r="R645" s="65"/>
      <c r="S645" s="65"/>
      <c r="T645" s="61"/>
    </row>
    <row r="646" ht="14.25" customHeight="1">
      <c r="G646" s="39"/>
      <c r="M646" s="39"/>
      <c r="R646" s="65"/>
      <c r="S646" s="65"/>
      <c r="T646" s="61"/>
    </row>
    <row r="647" ht="14.25" customHeight="1">
      <c r="G647" s="39"/>
      <c r="M647" s="39"/>
      <c r="R647" s="65"/>
      <c r="S647" s="65"/>
      <c r="T647" s="61"/>
    </row>
    <row r="648" ht="14.25" customHeight="1">
      <c r="G648" s="39"/>
      <c r="M648" s="39"/>
      <c r="R648" s="65"/>
      <c r="S648" s="65"/>
      <c r="T648" s="61"/>
    </row>
    <row r="649" ht="14.25" customHeight="1">
      <c r="G649" s="39"/>
      <c r="M649" s="39"/>
      <c r="R649" s="65"/>
      <c r="S649" s="65"/>
      <c r="T649" s="61"/>
    </row>
    <row r="650" ht="14.25" customHeight="1">
      <c r="G650" s="39"/>
      <c r="M650" s="39"/>
      <c r="R650" s="65"/>
      <c r="S650" s="65"/>
      <c r="T650" s="61"/>
    </row>
    <row r="651" ht="14.25" customHeight="1">
      <c r="G651" s="39"/>
      <c r="M651" s="39"/>
      <c r="R651" s="65"/>
      <c r="S651" s="65"/>
      <c r="T651" s="61"/>
    </row>
    <row r="652" ht="14.25" customHeight="1">
      <c r="G652" s="39"/>
      <c r="M652" s="39"/>
      <c r="R652" s="65"/>
      <c r="S652" s="65"/>
      <c r="T652" s="61"/>
    </row>
    <row r="653" ht="14.25" customHeight="1">
      <c r="G653" s="39"/>
      <c r="M653" s="39"/>
      <c r="R653" s="65"/>
      <c r="S653" s="65"/>
      <c r="T653" s="61"/>
    </row>
    <row r="654" ht="14.25" customHeight="1">
      <c r="G654" s="39"/>
      <c r="M654" s="39"/>
      <c r="R654" s="65"/>
      <c r="S654" s="65"/>
      <c r="T654" s="61"/>
    </row>
    <row r="655" ht="14.25" customHeight="1">
      <c r="G655" s="39"/>
      <c r="M655" s="39"/>
      <c r="R655" s="65"/>
      <c r="S655" s="65"/>
      <c r="T655" s="61"/>
    </row>
    <row r="656" ht="14.25" customHeight="1">
      <c r="G656" s="39"/>
      <c r="M656" s="39"/>
      <c r="R656" s="65"/>
      <c r="S656" s="65"/>
      <c r="T656" s="61"/>
    </row>
    <row r="657" ht="14.25" customHeight="1">
      <c r="G657" s="39"/>
      <c r="M657" s="39"/>
      <c r="R657" s="65"/>
      <c r="S657" s="65"/>
      <c r="T657" s="61"/>
    </row>
    <row r="658" ht="14.25" customHeight="1">
      <c r="G658" s="39"/>
      <c r="M658" s="39"/>
      <c r="R658" s="65"/>
      <c r="S658" s="65"/>
      <c r="T658" s="61"/>
    </row>
    <row r="659" ht="14.25" customHeight="1">
      <c r="G659" s="39"/>
      <c r="M659" s="39"/>
      <c r="R659" s="65"/>
      <c r="S659" s="65"/>
      <c r="T659" s="61"/>
    </row>
    <row r="660" ht="14.25" customHeight="1">
      <c r="G660" s="39"/>
      <c r="M660" s="39"/>
      <c r="R660" s="65"/>
      <c r="S660" s="65"/>
      <c r="T660" s="61"/>
    </row>
    <row r="661" ht="14.25" customHeight="1">
      <c r="G661" s="39"/>
      <c r="M661" s="39"/>
      <c r="R661" s="65"/>
      <c r="S661" s="65"/>
      <c r="T661" s="61"/>
    </row>
    <row r="662" ht="14.25" customHeight="1">
      <c r="G662" s="39"/>
      <c r="M662" s="39"/>
      <c r="R662" s="65"/>
      <c r="S662" s="65"/>
      <c r="T662" s="61"/>
    </row>
    <row r="663" ht="14.25" customHeight="1">
      <c r="G663" s="39"/>
      <c r="M663" s="39"/>
      <c r="R663" s="65"/>
      <c r="S663" s="65"/>
      <c r="T663" s="61"/>
    </row>
    <row r="664" ht="14.25" customHeight="1">
      <c r="G664" s="39"/>
      <c r="M664" s="39"/>
      <c r="R664" s="65"/>
      <c r="S664" s="65"/>
      <c r="T664" s="61"/>
    </row>
    <row r="665" ht="14.25" customHeight="1">
      <c r="G665" s="39"/>
      <c r="M665" s="39"/>
      <c r="R665" s="65"/>
      <c r="S665" s="65"/>
      <c r="T665" s="61"/>
    </row>
    <row r="666" ht="14.25" customHeight="1">
      <c r="G666" s="39"/>
      <c r="M666" s="39"/>
      <c r="R666" s="65"/>
      <c r="S666" s="65"/>
      <c r="T666" s="61"/>
    </row>
    <row r="667" ht="14.25" customHeight="1">
      <c r="G667" s="39"/>
      <c r="M667" s="39"/>
      <c r="R667" s="65"/>
      <c r="S667" s="65"/>
      <c r="T667" s="61"/>
    </row>
    <row r="668" ht="14.25" customHeight="1">
      <c r="G668" s="39"/>
      <c r="M668" s="39"/>
      <c r="R668" s="65"/>
      <c r="S668" s="65"/>
      <c r="T668" s="61"/>
    </row>
    <row r="669" ht="14.25" customHeight="1">
      <c r="G669" s="39"/>
      <c r="M669" s="39"/>
      <c r="R669" s="65"/>
      <c r="S669" s="65"/>
      <c r="T669" s="61"/>
    </row>
    <row r="670" ht="14.25" customHeight="1">
      <c r="G670" s="39"/>
      <c r="M670" s="39"/>
      <c r="R670" s="65"/>
      <c r="S670" s="65"/>
      <c r="T670" s="61"/>
    </row>
    <row r="671" ht="14.25" customHeight="1">
      <c r="G671" s="39"/>
      <c r="M671" s="39"/>
      <c r="R671" s="65"/>
      <c r="S671" s="65"/>
      <c r="T671" s="61"/>
    </row>
    <row r="672" ht="14.25" customHeight="1">
      <c r="G672" s="39"/>
      <c r="M672" s="39"/>
      <c r="R672" s="65"/>
      <c r="S672" s="65"/>
      <c r="T672" s="61"/>
    </row>
    <row r="673" ht="14.25" customHeight="1">
      <c r="G673" s="39"/>
      <c r="M673" s="39"/>
      <c r="R673" s="65"/>
      <c r="S673" s="65"/>
      <c r="T673" s="61"/>
    </row>
    <row r="674" ht="14.25" customHeight="1">
      <c r="G674" s="39"/>
      <c r="M674" s="39"/>
      <c r="R674" s="65"/>
      <c r="S674" s="65"/>
      <c r="T674" s="61"/>
    </row>
    <row r="675" ht="14.25" customHeight="1">
      <c r="G675" s="39"/>
      <c r="M675" s="39"/>
      <c r="R675" s="65"/>
      <c r="S675" s="65"/>
      <c r="T675" s="61"/>
    </row>
    <row r="676" ht="14.25" customHeight="1">
      <c r="G676" s="39"/>
      <c r="M676" s="39"/>
      <c r="R676" s="65"/>
      <c r="S676" s="65"/>
      <c r="T676" s="61"/>
    </row>
    <row r="677" ht="14.25" customHeight="1">
      <c r="G677" s="39"/>
      <c r="M677" s="39"/>
      <c r="R677" s="65"/>
      <c r="S677" s="65"/>
      <c r="T677" s="61"/>
    </row>
    <row r="678" ht="14.25" customHeight="1">
      <c r="G678" s="39"/>
      <c r="M678" s="39"/>
      <c r="R678" s="65"/>
      <c r="S678" s="65"/>
      <c r="T678" s="61"/>
    </row>
    <row r="679" ht="14.25" customHeight="1">
      <c r="G679" s="39"/>
      <c r="M679" s="39"/>
      <c r="R679" s="65"/>
      <c r="S679" s="65"/>
      <c r="T679" s="61"/>
    </row>
    <row r="680" ht="14.25" customHeight="1">
      <c r="G680" s="39"/>
      <c r="M680" s="39"/>
      <c r="R680" s="65"/>
      <c r="S680" s="65"/>
      <c r="T680" s="61"/>
    </row>
    <row r="681" ht="14.25" customHeight="1">
      <c r="G681" s="39"/>
      <c r="M681" s="39"/>
      <c r="R681" s="65"/>
      <c r="S681" s="65"/>
      <c r="T681" s="61"/>
    </row>
    <row r="682" ht="14.25" customHeight="1">
      <c r="G682" s="39"/>
      <c r="M682" s="39"/>
      <c r="R682" s="65"/>
      <c r="S682" s="65"/>
      <c r="T682" s="61"/>
    </row>
    <row r="683" ht="14.25" customHeight="1">
      <c r="G683" s="39"/>
      <c r="M683" s="39"/>
      <c r="R683" s="65"/>
      <c r="S683" s="65"/>
      <c r="T683" s="61"/>
    </row>
    <row r="684" ht="14.25" customHeight="1">
      <c r="G684" s="39"/>
      <c r="M684" s="39"/>
      <c r="R684" s="65"/>
      <c r="S684" s="65"/>
      <c r="T684" s="61"/>
    </row>
    <row r="685" ht="14.25" customHeight="1">
      <c r="G685" s="39"/>
      <c r="M685" s="39"/>
      <c r="R685" s="65"/>
      <c r="S685" s="65"/>
      <c r="T685" s="61"/>
    </row>
    <row r="686" ht="14.25" customHeight="1">
      <c r="G686" s="39"/>
      <c r="M686" s="39"/>
      <c r="R686" s="65"/>
      <c r="S686" s="65"/>
      <c r="T686" s="61"/>
    </row>
    <row r="687" ht="14.25" customHeight="1">
      <c r="G687" s="39"/>
      <c r="M687" s="39"/>
      <c r="R687" s="65"/>
      <c r="S687" s="65"/>
      <c r="T687" s="61"/>
    </row>
    <row r="688" ht="14.25" customHeight="1">
      <c r="G688" s="39"/>
      <c r="M688" s="39"/>
      <c r="R688" s="65"/>
      <c r="S688" s="65"/>
      <c r="T688" s="61"/>
    </row>
    <row r="689" ht="14.25" customHeight="1">
      <c r="G689" s="39"/>
      <c r="M689" s="39"/>
      <c r="R689" s="65"/>
      <c r="S689" s="65"/>
      <c r="T689" s="61"/>
    </row>
    <row r="690" ht="14.25" customHeight="1">
      <c r="G690" s="39"/>
      <c r="M690" s="39"/>
      <c r="R690" s="65"/>
      <c r="S690" s="65"/>
      <c r="T690" s="61"/>
    </row>
    <row r="691" ht="14.25" customHeight="1">
      <c r="G691" s="39"/>
      <c r="M691" s="39"/>
      <c r="R691" s="65"/>
      <c r="S691" s="65"/>
      <c r="T691" s="61"/>
    </row>
    <row r="692" ht="14.25" customHeight="1">
      <c r="G692" s="39"/>
      <c r="M692" s="39"/>
      <c r="R692" s="65"/>
      <c r="S692" s="65"/>
      <c r="T692" s="61"/>
    </row>
    <row r="693" ht="14.25" customHeight="1">
      <c r="G693" s="39"/>
      <c r="M693" s="39"/>
      <c r="R693" s="65"/>
      <c r="S693" s="65"/>
      <c r="T693" s="61"/>
    </row>
    <row r="694" ht="14.25" customHeight="1">
      <c r="G694" s="39"/>
      <c r="M694" s="39"/>
      <c r="R694" s="65"/>
      <c r="S694" s="65"/>
      <c r="T694" s="61"/>
    </row>
    <row r="695" ht="14.25" customHeight="1">
      <c r="G695" s="39"/>
      <c r="M695" s="39"/>
      <c r="R695" s="65"/>
      <c r="S695" s="65"/>
      <c r="T695" s="61"/>
    </row>
    <row r="696" ht="14.25" customHeight="1">
      <c r="G696" s="39"/>
      <c r="M696" s="39"/>
      <c r="R696" s="65"/>
      <c r="S696" s="65"/>
      <c r="T696" s="61"/>
    </row>
    <row r="697" ht="14.25" customHeight="1">
      <c r="G697" s="39"/>
      <c r="M697" s="39"/>
      <c r="R697" s="65"/>
      <c r="S697" s="65"/>
      <c r="T697" s="61"/>
    </row>
    <row r="698" ht="14.25" customHeight="1">
      <c r="G698" s="39"/>
      <c r="M698" s="39"/>
      <c r="R698" s="65"/>
      <c r="S698" s="65"/>
      <c r="T698" s="61"/>
    </row>
    <row r="699" ht="14.25" customHeight="1">
      <c r="G699" s="39"/>
      <c r="M699" s="39"/>
      <c r="R699" s="65"/>
      <c r="S699" s="65"/>
      <c r="T699" s="61"/>
    </row>
    <row r="700" ht="14.25" customHeight="1">
      <c r="G700" s="39"/>
      <c r="M700" s="39"/>
      <c r="R700" s="65"/>
      <c r="S700" s="65"/>
      <c r="T700" s="61"/>
    </row>
    <row r="701" ht="14.25" customHeight="1">
      <c r="G701" s="39"/>
      <c r="M701" s="39"/>
      <c r="R701" s="65"/>
      <c r="S701" s="65"/>
      <c r="T701" s="61"/>
    </row>
    <row r="702" ht="14.25" customHeight="1">
      <c r="G702" s="39"/>
      <c r="M702" s="39"/>
      <c r="R702" s="65"/>
      <c r="S702" s="65"/>
      <c r="T702" s="61"/>
    </row>
    <row r="703" ht="14.25" customHeight="1">
      <c r="G703" s="39"/>
      <c r="M703" s="39"/>
      <c r="R703" s="65"/>
      <c r="S703" s="65"/>
      <c r="T703" s="61"/>
    </row>
    <row r="704" ht="14.25" customHeight="1">
      <c r="G704" s="39"/>
      <c r="M704" s="39"/>
      <c r="R704" s="65"/>
      <c r="S704" s="65"/>
      <c r="T704" s="61"/>
    </row>
    <row r="705" ht="14.25" customHeight="1">
      <c r="G705" s="39"/>
      <c r="M705" s="39"/>
      <c r="R705" s="65"/>
      <c r="S705" s="65"/>
      <c r="T705" s="61"/>
    </row>
    <row r="706" ht="14.25" customHeight="1">
      <c r="G706" s="39"/>
      <c r="M706" s="39"/>
      <c r="R706" s="65"/>
      <c r="S706" s="65"/>
      <c r="T706" s="61"/>
    </row>
    <row r="707" ht="14.25" customHeight="1">
      <c r="G707" s="39"/>
      <c r="M707" s="39"/>
      <c r="R707" s="65"/>
      <c r="S707" s="65"/>
      <c r="T707" s="61"/>
    </row>
    <row r="708" ht="14.25" customHeight="1">
      <c r="G708" s="39"/>
      <c r="M708" s="39"/>
      <c r="R708" s="65"/>
      <c r="S708" s="65"/>
      <c r="T708" s="61"/>
    </row>
    <row r="709" ht="14.25" customHeight="1">
      <c r="G709" s="39"/>
      <c r="M709" s="39"/>
      <c r="R709" s="65"/>
      <c r="S709" s="65"/>
      <c r="T709" s="61"/>
    </row>
    <row r="710" ht="14.25" customHeight="1">
      <c r="G710" s="39"/>
      <c r="M710" s="39"/>
      <c r="R710" s="65"/>
      <c r="S710" s="65"/>
      <c r="T710" s="61"/>
    </row>
    <row r="711" ht="14.25" customHeight="1">
      <c r="G711" s="39"/>
      <c r="M711" s="39"/>
      <c r="R711" s="65"/>
      <c r="S711" s="65"/>
      <c r="T711" s="61"/>
    </row>
    <row r="712" ht="14.25" customHeight="1">
      <c r="G712" s="39"/>
      <c r="M712" s="39"/>
      <c r="R712" s="65"/>
      <c r="S712" s="65"/>
      <c r="T712" s="61"/>
    </row>
    <row r="713" ht="14.25" customHeight="1">
      <c r="G713" s="39"/>
      <c r="M713" s="39"/>
      <c r="R713" s="65"/>
      <c r="S713" s="65"/>
      <c r="T713" s="61"/>
    </row>
    <row r="714" ht="14.25" customHeight="1">
      <c r="G714" s="39"/>
      <c r="M714" s="39"/>
      <c r="R714" s="65"/>
      <c r="S714" s="65"/>
      <c r="T714" s="61"/>
    </row>
    <row r="715" ht="14.25" customHeight="1">
      <c r="G715" s="39"/>
      <c r="M715" s="39"/>
      <c r="R715" s="65"/>
      <c r="S715" s="65"/>
      <c r="T715" s="61"/>
    </row>
    <row r="716" ht="14.25" customHeight="1">
      <c r="G716" s="39"/>
      <c r="M716" s="39"/>
      <c r="R716" s="65"/>
      <c r="S716" s="65"/>
      <c r="T716" s="61"/>
    </row>
    <row r="717" ht="14.25" customHeight="1">
      <c r="G717" s="39"/>
      <c r="M717" s="39"/>
      <c r="R717" s="65"/>
      <c r="S717" s="65"/>
      <c r="T717" s="61"/>
    </row>
    <row r="718" ht="14.25" customHeight="1">
      <c r="G718" s="39"/>
      <c r="M718" s="39"/>
      <c r="R718" s="65"/>
      <c r="S718" s="65"/>
      <c r="T718" s="61"/>
    </row>
    <row r="719" ht="14.25" customHeight="1">
      <c r="G719" s="39"/>
      <c r="M719" s="39"/>
      <c r="R719" s="65"/>
      <c r="S719" s="65"/>
      <c r="T719" s="61"/>
    </row>
    <row r="720" ht="14.25" customHeight="1">
      <c r="G720" s="39"/>
      <c r="M720" s="39"/>
      <c r="R720" s="65"/>
      <c r="S720" s="65"/>
      <c r="T720" s="61"/>
    </row>
    <row r="721" ht="14.25" customHeight="1">
      <c r="G721" s="39"/>
      <c r="M721" s="39"/>
      <c r="R721" s="65"/>
      <c r="S721" s="65"/>
      <c r="T721" s="61"/>
    </row>
    <row r="722" ht="14.25" customHeight="1">
      <c r="G722" s="39"/>
      <c r="M722" s="39"/>
      <c r="R722" s="65"/>
      <c r="S722" s="65"/>
      <c r="T722" s="61"/>
    </row>
    <row r="723" ht="14.25" customHeight="1">
      <c r="G723" s="39"/>
      <c r="M723" s="39"/>
      <c r="R723" s="65"/>
      <c r="S723" s="65"/>
      <c r="T723" s="61"/>
    </row>
    <row r="724" ht="14.25" customHeight="1">
      <c r="G724" s="39"/>
      <c r="M724" s="39"/>
      <c r="R724" s="65"/>
      <c r="S724" s="65"/>
      <c r="T724" s="61"/>
    </row>
    <row r="725" ht="14.25" customHeight="1">
      <c r="G725" s="39"/>
      <c r="M725" s="39"/>
      <c r="R725" s="65"/>
      <c r="S725" s="65"/>
      <c r="T725" s="61"/>
    </row>
    <row r="726" ht="14.25" customHeight="1">
      <c r="G726" s="39"/>
      <c r="M726" s="39"/>
      <c r="R726" s="65"/>
      <c r="S726" s="65"/>
      <c r="T726" s="61"/>
    </row>
    <row r="727" ht="14.25" customHeight="1">
      <c r="G727" s="39"/>
      <c r="M727" s="39"/>
      <c r="R727" s="65"/>
      <c r="S727" s="65"/>
      <c r="T727" s="61"/>
    </row>
    <row r="728" ht="14.25" customHeight="1">
      <c r="G728" s="39"/>
      <c r="M728" s="39"/>
      <c r="R728" s="65"/>
      <c r="S728" s="65"/>
      <c r="T728" s="61"/>
    </row>
    <row r="729" ht="14.25" customHeight="1">
      <c r="G729" s="39"/>
      <c r="M729" s="39"/>
      <c r="R729" s="65"/>
      <c r="S729" s="65"/>
      <c r="T729" s="61"/>
    </row>
    <row r="730" ht="14.25" customHeight="1">
      <c r="G730" s="39"/>
      <c r="M730" s="39"/>
      <c r="R730" s="65"/>
      <c r="S730" s="65"/>
      <c r="T730" s="61"/>
    </row>
    <row r="731" ht="14.25" customHeight="1">
      <c r="G731" s="39"/>
      <c r="M731" s="39"/>
      <c r="R731" s="65"/>
      <c r="S731" s="65"/>
      <c r="T731" s="61"/>
    </row>
    <row r="732" ht="14.25" customHeight="1">
      <c r="G732" s="39"/>
      <c r="M732" s="39"/>
      <c r="R732" s="65"/>
      <c r="S732" s="65"/>
      <c r="T732" s="61"/>
    </row>
    <row r="733" ht="14.25" customHeight="1">
      <c r="G733" s="39"/>
      <c r="M733" s="39"/>
      <c r="R733" s="65"/>
      <c r="S733" s="65"/>
      <c r="T733" s="61"/>
    </row>
    <row r="734" ht="14.25" customHeight="1">
      <c r="G734" s="39"/>
      <c r="M734" s="39"/>
      <c r="R734" s="65"/>
      <c r="S734" s="65"/>
      <c r="T734" s="61"/>
    </row>
    <row r="735" ht="14.25" customHeight="1">
      <c r="G735" s="39"/>
      <c r="M735" s="39"/>
      <c r="R735" s="65"/>
      <c r="S735" s="65"/>
      <c r="T735" s="61"/>
    </row>
    <row r="736" ht="14.25" customHeight="1">
      <c r="G736" s="39"/>
      <c r="M736" s="39"/>
      <c r="R736" s="65"/>
      <c r="S736" s="65"/>
      <c r="T736" s="61"/>
    </row>
    <row r="737" ht="14.25" customHeight="1">
      <c r="G737" s="39"/>
      <c r="M737" s="39"/>
      <c r="R737" s="65"/>
      <c r="S737" s="65"/>
      <c r="T737" s="61"/>
    </row>
    <row r="738" ht="14.25" customHeight="1">
      <c r="G738" s="39"/>
      <c r="M738" s="39"/>
      <c r="R738" s="65"/>
      <c r="S738" s="65"/>
      <c r="T738" s="61"/>
    </row>
    <row r="739" ht="14.25" customHeight="1">
      <c r="G739" s="39"/>
      <c r="M739" s="39"/>
      <c r="R739" s="65"/>
      <c r="S739" s="65"/>
      <c r="T739" s="61"/>
    </row>
    <row r="740" ht="14.25" customHeight="1">
      <c r="G740" s="39"/>
      <c r="M740" s="39"/>
      <c r="R740" s="65"/>
      <c r="S740" s="65"/>
      <c r="T740" s="61"/>
    </row>
    <row r="741" ht="14.25" customHeight="1">
      <c r="G741" s="39"/>
      <c r="M741" s="39"/>
      <c r="R741" s="65"/>
      <c r="S741" s="65"/>
      <c r="T741" s="61"/>
    </row>
    <row r="742" ht="14.25" customHeight="1">
      <c r="G742" s="39"/>
      <c r="M742" s="39"/>
      <c r="R742" s="65"/>
      <c r="S742" s="65"/>
      <c r="T742" s="61"/>
    </row>
    <row r="743" ht="14.25" customHeight="1">
      <c r="G743" s="39"/>
      <c r="M743" s="39"/>
      <c r="R743" s="65"/>
      <c r="S743" s="65"/>
      <c r="T743" s="61"/>
    </row>
    <row r="744" ht="14.25" customHeight="1">
      <c r="G744" s="39"/>
      <c r="M744" s="39"/>
      <c r="R744" s="65"/>
      <c r="S744" s="65"/>
      <c r="T744" s="61"/>
    </row>
    <row r="745" ht="14.25" customHeight="1">
      <c r="G745" s="39"/>
      <c r="M745" s="39"/>
      <c r="R745" s="65"/>
      <c r="S745" s="65"/>
      <c r="T745" s="61"/>
    </row>
    <row r="746" ht="14.25" customHeight="1">
      <c r="G746" s="39"/>
      <c r="M746" s="39"/>
      <c r="R746" s="65"/>
      <c r="S746" s="65"/>
      <c r="T746" s="61"/>
    </row>
    <row r="747" ht="14.25" customHeight="1">
      <c r="G747" s="39"/>
      <c r="M747" s="39"/>
      <c r="R747" s="65"/>
      <c r="S747" s="65"/>
      <c r="T747" s="61"/>
    </row>
    <row r="748" ht="14.25" customHeight="1">
      <c r="G748" s="39"/>
      <c r="M748" s="39"/>
      <c r="R748" s="65"/>
      <c r="S748" s="65"/>
      <c r="T748" s="61"/>
    </row>
    <row r="749" ht="14.25" customHeight="1">
      <c r="G749" s="39"/>
      <c r="M749" s="39"/>
      <c r="R749" s="65"/>
      <c r="S749" s="65"/>
      <c r="T749" s="61"/>
    </row>
    <row r="750" ht="14.25" customHeight="1">
      <c r="G750" s="39"/>
      <c r="M750" s="39"/>
      <c r="R750" s="65"/>
      <c r="S750" s="65"/>
      <c r="T750" s="61"/>
    </row>
    <row r="751" ht="14.25" customHeight="1">
      <c r="G751" s="39"/>
      <c r="M751" s="39"/>
      <c r="R751" s="65"/>
      <c r="S751" s="65"/>
      <c r="T751" s="61"/>
    </row>
    <row r="752" ht="14.25" customHeight="1">
      <c r="G752" s="39"/>
      <c r="M752" s="39"/>
      <c r="R752" s="65"/>
      <c r="S752" s="65"/>
      <c r="T752" s="61"/>
    </row>
    <row r="753" ht="14.25" customHeight="1">
      <c r="G753" s="39"/>
      <c r="M753" s="39"/>
      <c r="R753" s="65"/>
      <c r="S753" s="65"/>
      <c r="T753" s="61"/>
    </row>
    <row r="754" ht="14.25" customHeight="1">
      <c r="G754" s="39"/>
      <c r="M754" s="39"/>
      <c r="R754" s="65"/>
      <c r="S754" s="65"/>
      <c r="T754" s="61"/>
    </row>
    <row r="755" ht="14.25" customHeight="1">
      <c r="G755" s="39"/>
      <c r="M755" s="39"/>
      <c r="R755" s="65"/>
      <c r="S755" s="65"/>
      <c r="T755" s="61"/>
    </row>
    <row r="756" ht="14.25" customHeight="1">
      <c r="G756" s="39"/>
      <c r="M756" s="39"/>
      <c r="R756" s="65"/>
      <c r="S756" s="65"/>
      <c r="T756" s="61"/>
    </row>
    <row r="757" ht="14.25" customHeight="1">
      <c r="G757" s="39"/>
      <c r="M757" s="39"/>
      <c r="R757" s="65"/>
      <c r="S757" s="65"/>
      <c r="T757" s="61"/>
    </row>
    <row r="758" ht="14.25" customHeight="1">
      <c r="G758" s="39"/>
      <c r="M758" s="39"/>
      <c r="R758" s="65"/>
      <c r="S758" s="65"/>
      <c r="T758" s="61"/>
    </row>
    <row r="759" ht="14.25" customHeight="1">
      <c r="G759" s="39"/>
      <c r="M759" s="39"/>
      <c r="R759" s="65"/>
      <c r="S759" s="65"/>
      <c r="T759" s="61"/>
    </row>
    <row r="760" ht="14.25" customHeight="1">
      <c r="G760" s="39"/>
      <c r="M760" s="39"/>
      <c r="R760" s="65"/>
      <c r="S760" s="65"/>
      <c r="T760" s="61"/>
    </row>
    <row r="761" ht="14.25" customHeight="1">
      <c r="G761" s="39"/>
      <c r="M761" s="39"/>
      <c r="R761" s="65"/>
      <c r="S761" s="65"/>
      <c r="T761" s="61"/>
    </row>
    <row r="762" ht="14.25" customHeight="1">
      <c r="G762" s="39"/>
      <c r="M762" s="39"/>
      <c r="R762" s="65"/>
      <c r="S762" s="65"/>
      <c r="T762" s="61"/>
    </row>
    <row r="763" ht="14.25" customHeight="1">
      <c r="G763" s="39"/>
      <c r="M763" s="39"/>
      <c r="R763" s="65"/>
      <c r="S763" s="65"/>
      <c r="T763" s="61"/>
    </row>
    <row r="764" ht="14.25" customHeight="1">
      <c r="G764" s="39"/>
      <c r="M764" s="39"/>
      <c r="R764" s="65"/>
      <c r="S764" s="65"/>
      <c r="T764" s="61"/>
    </row>
    <row r="765" ht="14.25" customHeight="1">
      <c r="G765" s="39"/>
      <c r="M765" s="39"/>
      <c r="R765" s="65"/>
      <c r="S765" s="65"/>
      <c r="T765" s="61"/>
    </row>
    <row r="766" ht="14.25" customHeight="1">
      <c r="G766" s="39"/>
      <c r="M766" s="39"/>
      <c r="R766" s="65"/>
      <c r="S766" s="65"/>
      <c r="T766" s="61"/>
    </row>
    <row r="767" ht="14.25" customHeight="1">
      <c r="G767" s="39"/>
      <c r="M767" s="39"/>
      <c r="R767" s="65"/>
      <c r="S767" s="65"/>
      <c r="T767" s="61"/>
    </row>
    <row r="768" ht="14.25" customHeight="1">
      <c r="G768" s="39"/>
      <c r="M768" s="39"/>
      <c r="R768" s="65"/>
      <c r="S768" s="65"/>
      <c r="T768" s="61"/>
    </row>
    <row r="769" ht="14.25" customHeight="1">
      <c r="G769" s="39"/>
      <c r="M769" s="39"/>
      <c r="R769" s="65"/>
      <c r="S769" s="65"/>
      <c r="T769" s="61"/>
    </row>
    <row r="770" ht="14.25" customHeight="1">
      <c r="G770" s="39"/>
      <c r="M770" s="39"/>
      <c r="R770" s="65"/>
      <c r="S770" s="65"/>
      <c r="T770" s="61"/>
    </row>
    <row r="771" ht="14.25" customHeight="1">
      <c r="G771" s="39"/>
      <c r="M771" s="39"/>
      <c r="R771" s="65"/>
      <c r="S771" s="65"/>
      <c r="T771" s="61"/>
    </row>
    <row r="772" ht="14.25" customHeight="1">
      <c r="G772" s="39"/>
      <c r="M772" s="39"/>
      <c r="R772" s="65"/>
      <c r="S772" s="65"/>
      <c r="T772" s="61"/>
    </row>
    <row r="773" ht="14.25" customHeight="1">
      <c r="G773" s="39"/>
      <c r="M773" s="39"/>
      <c r="R773" s="65"/>
      <c r="S773" s="65"/>
      <c r="T773" s="61"/>
    </row>
    <row r="774" ht="14.25" customHeight="1">
      <c r="G774" s="39"/>
      <c r="M774" s="39"/>
      <c r="R774" s="65"/>
      <c r="S774" s="65"/>
      <c r="T774" s="61"/>
    </row>
    <row r="775" ht="14.25" customHeight="1">
      <c r="G775" s="39"/>
      <c r="M775" s="39"/>
      <c r="R775" s="65"/>
      <c r="S775" s="65"/>
      <c r="T775" s="61"/>
    </row>
    <row r="776" ht="14.25" customHeight="1">
      <c r="G776" s="39"/>
      <c r="M776" s="39"/>
      <c r="R776" s="65"/>
      <c r="S776" s="65"/>
      <c r="T776" s="61"/>
    </row>
    <row r="777" ht="14.25" customHeight="1">
      <c r="G777" s="39"/>
      <c r="M777" s="39"/>
      <c r="R777" s="65"/>
      <c r="S777" s="65"/>
      <c r="T777" s="61"/>
    </row>
    <row r="778" ht="14.25" customHeight="1">
      <c r="G778" s="39"/>
      <c r="M778" s="39"/>
      <c r="R778" s="65"/>
      <c r="S778" s="65"/>
      <c r="T778" s="61"/>
    </row>
    <row r="779" ht="14.25" customHeight="1">
      <c r="G779" s="39"/>
      <c r="M779" s="39"/>
      <c r="R779" s="65"/>
      <c r="S779" s="65"/>
      <c r="T779" s="61"/>
    </row>
    <row r="780" ht="14.25" customHeight="1">
      <c r="G780" s="39"/>
      <c r="M780" s="39"/>
      <c r="R780" s="65"/>
      <c r="S780" s="65"/>
      <c r="T780" s="61"/>
    </row>
    <row r="781" ht="14.25" customHeight="1">
      <c r="G781" s="39"/>
      <c r="M781" s="39"/>
      <c r="R781" s="65"/>
      <c r="S781" s="65"/>
      <c r="T781" s="61"/>
    </row>
    <row r="782" ht="14.25" customHeight="1">
      <c r="G782" s="39"/>
      <c r="M782" s="39"/>
      <c r="R782" s="65"/>
      <c r="S782" s="65"/>
      <c r="T782" s="61"/>
    </row>
    <row r="783" ht="14.25" customHeight="1">
      <c r="G783" s="39"/>
      <c r="M783" s="39"/>
      <c r="R783" s="65"/>
      <c r="S783" s="65"/>
      <c r="T783" s="61"/>
    </row>
    <row r="784" ht="14.25" customHeight="1">
      <c r="G784" s="39"/>
      <c r="M784" s="39"/>
      <c r="R784" s="65"/>
      <c r="S784" s="65"/>
      <c r="T784" s="61"/>
    </row>
    <row r="785" ht="14.25" customHeight="1">
      <c r="G785" s="39"/>
      <c r="M785" s="39"/>
      <c r="R785" s="65"/>
      <c r="S785" s="65"/>
      <c r="T785" s="61"/>
    </row>
    <row r="786" ht="14.25" customHeight="1">
      <c r="G786" s="39"/>
      <c r="M786" s="39"/>
      <c r="R786" s="65"/>
      <c r="S786" s="65"/>
      <c r="T786" s="61"/>
    </row>
    <row r="787" ht="14.25" customHeight="1">
      <c r="G787" s="39"/>
      <c r="M787" s="39"/>
      <c r="R787" s="65"/>
      <c r="S787" s="65"/>
      <c r="T787" s="61"/>
    </row>
    <row r="788" ht="14.25" customHeight="1">
      <c r="G788" s="39"/>
      <c r="M788" s="39"/>
      <c r="R788" s="65"/>
      <c r="S788" s="65"/>
      <c r="T788" s="61"/>
    </row>
    <row r="789" ht="14.25" customHeight="1">
      <c r="G789" s="39"/>
      <c r="M789" s="39"/>
      <c r="R789" s="65"/>
      <c r="S789" s="65"/>
      <c r="T789" s="61"/>
    </row>
    <row r="790" ht="14.25" customHeight="1">
      <c r="G790" s="39"/>
      <c r="M790" s="39"/>
      <c r="R790" s="65"/>
      <c r="S790" s="65"/>
      <c r="T790" s="61"/>
    </row>
    <row r="791" ht="14.25" customHeight="1">
      <c r="G791" s="39"/>
      <c r="M791" s="39"/>
      <c r="R791" s="65"/>
      <c r="S791" s="65"/>
      <c r="T791" s="61"/>
    </row>
    <row r="792" ht="14.25" customHeight="1">
      <c r="G792" s="39"/>
      <c r="M792" s="39"/>
      <c r="R792" s="65"/>
      <c r="S792" s="65"/>
      <c r="T792" s="61"/>
    </row>
    <row r="793" ht="14.25" customHeight="1">
      <c r="G793" s="39"/>
      <c r="M793" s="39"/>
      <c r="R793" s="65"/>
      <c r="S793" s="65"/>
      <c r="T793" s="61"/>
    </row>
    <row r="794" ht="14.25" customHeight="1">
      <c r="G794" s="39"/>
      <c r="M794" s="39"/>
      <c r="R794" s="65"/>
      <c r="S794" s="65"/>
      <c r="T794" s="61"/>
    </row>
    <row r="795" ht="14.25" customHeight="1">
      <c r="G795" s="39"/>
      <c r="M795" s="39"/>
      <c r="R795" s="65"/>
      <c r="S795" s="65"/>
      <c r="T795" s="61"/>
    </row>
    <row r="796" ht="14.25" customHeight="1">
      <c r="G796" s="39"/>
      <c r="M796" s="39"/>
      <c r="R796" s="65"/>
      <c r="S796" s="65"/>
      <c r="T796" s="61"/>
    </row>
    <row r="797" ht="14.25" customHeight="1">
      <c r="G797" s="39"/>
      <c r="M797" s="39"/>
      <c r="R797" s="65"/>
      <c r="S797" s="65"/>
      <c r="T797" s="61"/>
    </row>
    <row r="798" ht="14.25" customHeight="1">
      <c r="G798" s="39"/>
      <c r="M798" s="39"/>
      <c r="R798" s="65"/>
      <c r="S798" s="65"/>
      <c r="T798" s="61"/>
    </row>
    <row r="799" ht="14.25" customHeight="1">
      <c r="G799" s="39"/>
      <c r="M799" s="39"/>
      <c r="R799" s="65"/>
      <c r="S799" s="65"/>
      <c r="T799" s="61"/>
    </row>
    <row r="800" ht="14.25" customHeight="1">
      <c r="G800" s="39"/>
      <c r="M800" s="39"/>
      <c r="R800" s="65"/>
      <c r="S800" s="65"/>
      <c r="T800" s="61"/>
    </row>
    <row r="801" ht="14.25" customHeight="1">
      <c r="G801" s="39"/>
      <c r="M801" s="39"/>
      <c r="R801" s="65"/>
      <c r="S801" s="65"/>
      <c r="T801" s="61"/>
    </row>
    <row r="802" ht="14.25" customHeight="1">
      <c r="G802" s="39"/>
      <c r="M802" s="39"/>
      <c r="R802" s="65"/>
      <c r="S802" s="65"/>
      <c r="T802" s="61"/>
    </row>
    <row r="803" ht="14.25" customHeight="1">
      <c r="G803" s="39"/>
      <c r="M803" s="39"/>
      <c r="R803" s="65"/>
      <c r="S803" s="65"/>
      <c r="T803" s="61"/>
    </row>
    <row r="804" ht="14.25" customHeight="1">
      <c r="G804" s="39"/>
      <c r="M804" s="39"/>
      <c r="R804" s="65"/>
      <c r="S804" s="65"/>
      <c r="T804" s="61"/>
    </row>
    <row r="805" ht="14.25" customHeight="1">
      <c r="G805" s="39"/>
      <c r="M805" s="39"/>
      <c r="R805" s="65"/>
      <c r="S805" s="65"/>
      <c r="T805" s="61"/>
    </row>
    <row r="806" ht="14.25" customHeight="1">
      <c r="G806" s="39"/>
      <c r="M806" s="39"/>
      <c r="R806" s="65"/>
      <c r="S806" s="65"/>
      <c r="T806" s="61"/>
    </row>
    <row r="807" ht="14.25" customHeight="1">
      <c r="G807" s="39"/>
      <c r="M807" s="39"/>
      <c r="R807" s="65"/>
      <c r="S807" s="65"/>
      <c r="T807" s="61"/>
    </row>
    <row r="808" ht="14.25" customHeight="1">
      <c r="G808" s="39"/>
      <c r="M808" s="39"/>
      <c r="R808" s="65"/>
      <c r="S808" s="65"/>
      <c r="T808" s="61"/>
    </row>
    <row r="809" ht="14.25" customHeight="1">
      <c r="G809" s="39"/>
      <c r="M809" s="39"/>
      <c r="R809" s="65"/>
      <c r="S809" s="65"/>
      <c r="T809" s="61"/>
    </row>
    <row r="810" ht="14.25" customHeight="1">
      <c r="G810" s="39"/>
      <c r="M810" s="39"/>
      <c r="R810" s="65"/>
      <c r="S810" s="65"/>
      <c r="T810" s="61"/>
    </row>
    <row r="811" ht="14.25" customHeight="1">
      <c r="G811" s="39"/>
      <c r="M811" s="39"/>
      <c r="R811" s="65"/>
      <c r="S811" s="65"/>
      <c r="T811" s="61"/>
    </row>
    <row r="812" ht="14.25" customHeight="1">
      <c r="G812" s="39"/>
      <c r="M812" s="39"/>
      <c r="R812" s="65"/>
      <c r="S812" s="65"/>
      <c r="T812" s="61"/>
    </row>
    <row r="813" ht="14.25" customHeight="1">
      <c r="G813" s="39"/>
      <c r="M813" s="39"/>
      <c r="R813" s="65"/>
      <c r="S813" s="65"/>
      <c r="T813" s="61"/>
    </row>
    <row r="814" ht="14.25" customHeight="1">
      <c r="G814" s="39"/>
      <c r="M814" s="39"/>
      <c r="R814" s="65"/>
      <c r="S814" s="65"/>
      <c r="T814" s="61"/>
    </row>
    <row r="815" ht="14.25" customHeight="1">
      <c r="G815" s="39"/>
      <c r="M815" s="39"/>
      <c r="R815" s="65"/>
      <c r="S815" s="65"/>
      <c r="T815" s="61"/>
    </row>
    <row r="816" ht="14.25" customHeight="1">
      <c r="G816" s="39"/>
      <c r="M816" s="39"/>
      <c r="R816" s="65"/>
      <c r="S816" s="65"/>
      <c r="T816" s="61"/>
    </row>
    <row r="817" ht="14.25" customHeight="1">
      <c r="G817" s="39"/>
      <c r="M817" s="39"/>
      <c r="R817" s="65"/>
      <c r="S817" s="65"/>
      <c r="T817" s="61"/>
    </row>
    <row r="818" ht="14.25" customHeight="1">
      <c r="G818" s="39"/>
      <c r="M818" s="39"/>
      <c r="R818" s="65"/>
      <c r="S818" s="65"/>
      <c r="T818" s="61"/>
    </row>
    <row r="819" ht="14.25" customHeight="1">
      <c r="G819" s="39"/>
      <c r="M819" s="39"/>
      <c r="R819" s="65"/>
      <c r="S819" s="65"/>
      <c r="T819" s="61"/>
    </row>
    <row r="820" ht="14.25" customHeight="1">
      <c r="G820" s="39"/>
      <c r="M820" s="39"/>
      <c r="R820" s="65"/>
      <c r="S820" s="65"/>
      <c r="T820" s="61"/>
    </row>
    <row r="821" ht="14.25" customHeight="1">
      <c r="G821" s="39"/>
      <c r="M821" s="39"/>
      <c r="R821" s="65"/>
      <c r="S821" s="65"/>
      <c r="T821" s="61"/>
    </row>
    <row r="822" ht="14.25" customHeight="1">
      <c r="G822" s="39"/>
      <c r="M822" s="39"/>
      <c r="R822" s="65"/>
      <c r="S822" s="65"/>
      <c r="T822" s="61"/>
    </row>
    <row r="823" ht="14.25" customHeight="1">
      <c r="G823" s="39"/>
      <c r="M823" s="39"/>
      <c r="R823" s="65"/>
      <c r="S823" s="65"/>
      <c r="T823" s="61"/>
    </row>
    <row r="824" ht="14.25" customHeight="1">
      <c r="G824" s="39"/>
      <c r="M824" s="39"/>
      <c r="R824" s="65"/>
      <c r="S824" s="65"/>
      <c r="T824" s="61"/>
    </row>
    <row r="825" ht="14.25" customHeight="1">
      <c r="G825" s="39"/>
      <c r="M825" s="39"/>
      <c r="R825" s="65"/>
      <c r="S825" s="65"/>
      <c r="T825" s="61"/>
    </row>
    <row r="826" ht="14.25" customHeight="1">
      <c r="G826" s="39"/>
      <c r="M826" s="39"/>
      <c r="R826" s="65"/>
      <c r="S826" s="65"/>
      <c r="T826" s="61"/>
    </row>
    <row r="827" ht="14.25" customHeight="1">
      <c r="G827" s="39"/>
      <c r="M827" s="39"/>
      <c r="R827" s="65"/>
      <c r="S827" s="65"/>
      <c r="T827" s="61"/>
    </row>
    <row r="828" ht="14.25" customHeight="1">
      <c r="G828" s="39"/>
      <c r="M828" s="39"/>
      <c r="R828" s="65"/>
      <c r="S828" s="65"/>
      <c r="T828" s="61"/>
    </row>
    <row r="829" ht="14.25" customHeight="1">
      <c r="G829" s="39"/>
      <c r="M829" s="39"/>
      <c r="R829" s="65"/>
      <c r="S829" s="65"/>
      <c r="T829" s="61"/>
    </row>
    <row r="830" ht="14.25" customHeight="1">
      <c r="G830" s="39"/>
      <c r="M830" s="39"/>
      <c r="R830" s="65"/>
      <c r="S830" s="65"/>
      <c r="T830" s="61"/>
    </row>
    <row r="831" ht="14.25" customHeight="1">
      <c r="G831" s="39"/>
      <c r="M831" s="39"/>
      <c r="R831" s="65"/>
      <c r="S831" s="65"/>
      <c r="T831" s="61"/>
    </row>
    <row r="832" ht="14.25" customHeight="1">
      <c r="G832" s="39"/>
      <c r="M832" s="39"/>
      <c r="R832" s="65"/>
      <c r="S832" s="65"/>
      <c r="T832" s="61"/>
    </row>
    <row r="833" ht="14.25" customHeight="1">
      <c r="G833" s="39"/>
      <c r="M833" s="39"/>
      <c r="R833" s="65"/>
      <c r="S833" s="65"/>
      <c r="T833" s="61"/>
    </row>
    <row r="834" ht="14.25" customHeight="1">
      <c r="G834" s="39"/>
      <c r="M834" s="39"/>
      <c r="R834" s="65"/>
      <c r="S834" s="65"/>
      <c r="T834" s="61"/>
    </row>
    <row r="835" ht="14.25" customHeight="1">
      <c r="G835" s="39"/>
      <c r="M835" s="39"/>
      <c r="R835" s="65"/>
      <c r="S835" s="65"/>
      <c r="T835" s="61"/>
    </row>
    <row r="836" ht="14.25" customHeight="1">
      <c r="G836" s="39"/>
      <c r="M836" s="39"/>
      <c r="R836" s="65"/>
      <c r="S836" s="65"/>
      <c r="T836" s="61"/>
    </row>
    <row r="837" ht="14.25" customHeight="1">
      <c r="G837" s="39"/>
      <c r="M837" s="39"/>
      <c r="R837" s="65"/>
      <c r="S837" s="65"/>
      <c r="T837" s="61"/>
    </row>
    <row r="838" ht="14.25" customHeight="1">
      <c r="G838" s="39"/>
      <c r="M838" s="39"/>
      <c r="R838" s="65"/>
      <c r="S838" s="65"/>
      <c r="T838" s="61"/>
    </row>
    <row r="839" ht="14.25" customHeight="1">
      <c r="G839" s="39"/>
      <c r="M839" s="39"/>
      <c r="R839" s="65"/>
      <c r="S839" s="65"/>
      <c r="T839" s="61"/>
    </row>
    <row r="840" ht="14.25" customHeight="1">
      <c r="G840" s="39"/>
      <c r="M840" s="39"/>
      <c r="R840" s="65"/>
      <c r="S840" s="65"/>
      <c r="T840" s="61"/>
    </row>
    <row r="841" ht="14.25" customHeight="1">
      <c r="G841" s="39"/>
      <c r="M841" s="39"/>
      <c r="R841" s="65"/>
      <c r="S841" s="65"/>
      <c r="T841" s="61"/>
    </row>
    <row r="842" ht="14.25" customHeight="1">
      <c r="G842" s="39"/>
      <c r="M842" s="39"/>
      <c r="R842" s="65"/>
      <c r="S842" s="65"/>
      <c r="T842" s="61"/>
    </row>
    <row r="843" ht="14.25" customHeight="1">
      <c r="G843" s="39"/>
      <c r="M843" s="39"/>
      <c r="R843" s="65"/>
      <c r="S843" s="65"/>
      <c r="T843" s="61"/>
    </row>
    <row r="844" ht="14.25" customHeight="1">
      <c r="G844" s="39"/>
      <c r="M844" s="39"/>
      <c r="R844" s="65"/>
      <c r="S844" s="65"/>
      <c r="T844" s="61"/>
    </row>
    <row r="845" ht="14.25" customHeight="1">
      <c r="G845" s="39"/>
      <c r="M845" s="39"/>
      <c r="R845" s="65"/>
      <c r="S845" s="65"/>
      <c r="T845" s="61"/>
    </row>
    <row r="846" ht="14.25" customHeight="1">
      <c r="G846" s="39"/>
      <c r="M846" s="39"/>
      <c r="R846" s="65"/>
      <c r="S846" s="65"/>
      <c r="T846" s="61"/>
    </row>
    <row r="847" ht="14.25" customHeight="1">
      <c r="G847" s="39"/>
      <c r="M847" s="39"/>
      <c r="R847" s="65"/>
      <c r="S847" s="65"/>
      <c r="T847" s="61"/>
    </row>
    <row r="848" ht="14.25" customHeight="1">
      <c r="G848" s="39"/>
      <c r="M848" s="39"/>
      <c r="R848" s="65"/>
      <c r="S848" s="65"/>
      <c r="T848" s="61"/>
    </row>
    <row r="849" ht="14.25" customHeight="1">
      <c r="G849" s="39"/>
      <c r="M849" s="39"/>
      <c r="R849" s="65"/>
      <c r="S849" s="65"/>
      <c r="T849" s="61"/>
    </row>
    <row r="850" ht="14.25" customHeight="1">
      <c r="G850" s="39"/>
      <c r="M850" s="39"/>
      <c r="R850" s="65"/>
      <c r="S850" s="65"/>
      <c r="T850" s="61"/>
    </row>
    <row r="851" ht="14.25" customHeight="1">
      <c r="G851" s="39"/>
      <c r="M851" s="39"/>
      <c r="R851" s="65"/>
      <c r="S851" s="65"/>
      <c r="T851" s="61"/>
    </row>
    <row r="852" ht="14.25" customHeight="1">
      <c r="G852" s="39"/>
      <c r="M852" s="39"/>
      <c r="R852" s="65"/>
      <c r="S852" s="65"/>
      <c r="T852" s="61"/>
    </row>
    <row r="853" ht="14.25" customHeight="1">
      <c r="G853" s="39"/>
      <c r="M853" s="39"/>
      <c r="R853" s="65"/>
      <c r="S853" s="65"/>
      <c r="T853" s="61"/>
    </row>
    <row r="854" ht="14.25" customHeight="1">
      <c r="G854" s="39"/>
      <c r="M854" s="39"/>
      <c r="R854" s="65"/>
      <c r="S854" s="65"/>
      <c r="T854" s="61"/>
    </row>
    <row r="855" ht="14.25" customHeight="1">
      <c r="G855" s="39"/>
      <c r="M855" s="39"/>
      <c r="R855" s="65"/>
      <c r="S855" s="65"/>
      <c r="T855" s="61"/>
    </row>
    <row r="856" ht="14.25" customHeight="1">
      <c r="G856" s="39"/>
      <c r="M856" s="39"/>
      <c r="R856" s="65"/>
      <c r="S856" s="65"/>
      <c r="T856" s="61"/>
    </row>
    <row r="857" ht="14.25" customHeight="1">
      <c r="G857" s="39"/>
      <c r="M857" s="39"/>
      <c r="R857" s="65"/>
      <c r="S857" s="65"/>
      <c r="T857" s="61"/>
    </row>
    <row r="858" ht="14.25" customHeight="1">
      <c r="G858" s="39"/>
      <c r="M858" s="39"/>
      <c r="R858" s="65"/>
      <c r="S858" s="65"/>
      <c r="T858" s="61"/>
    </row>
    <row r="859" ht="14.25" customHeight="1">
      <c r="G859" s="39"/>
      <c r="M859" s="39"/>
      <c r="R859" s="65"/>
      <c r="S859" s="65"/>
      <c r="T859" s="61"/>
    </row>
    <row r="860" ht="14.25" customHeight="1">
      <c r="G860" s="39"/>
      <c r="M860" s="39"/>
      <c r="R860" s="65"/>
      <c r="S860" s="65"/>
      <c r="T860" s="61"/>
    </row>
    <row r="861" ht="14.25" customHeight="1">
      <c r="G861" s="39"/>
      <c r="M861" s="39"/>
      <c r="R861" s="65"/>
      <c r="S861" s="65"/>
      <c r="T861" s="61"/>
    </row>
    <row r="862" ht="14.25" customHeight="1">
      <c r="G862" s="39"/>
      <c r="M862" s="39"/>
      <c r="R862" s="65"/>
      <c r="S862" s="65"/>
      <c r="T862" s="61"/>
    </row>
    <row r="863" ht="14.25" customHeight="1">
      <c r="G863" s="39"/>
      <c r="M863" s="39"/>
      <c r="R863" s="65"/>
      <c r="S863" s="65"/>
      <c r="T863" s="61"/>
    </row>
    <row r="864" ht="14.25" customHeight="1">
      <c r="G864" s="39"/>
      <c r="M864" s="39"/>
      <c r="R864" s="65"/>
      <c r="S864" s="65"/>
      <c r="T864" s="61"/>
    </row>
    <row r="865" ht="14.25" customHeight="1">
      <c r="G865" s="39"/>
      <c r="M865" s="39"/>
      <c r="R865" s="65"/>
      <c r="S865" s="65"/>
      <c r="T865" s="61"/>
    </row>
    <row r="866" ht="14.25" customHeight="1">
      <c r="G866" s="39"/>
      <c r="M866" s="39"/>
      <c r="R866" s="65"/>
      <c r="S866" s="65"/>
      <c r="T866" s="61"/>
    </row>
    <row r="867" ht="14.25" customHeight="1">
      <c r="G867" s="39"/>
      <c r="M867" s="39"/>
      <c r="R867" s="65"/>
      <c r="S867" s="65"/>
      <c r="T867" s="61"/>
    </row>
    <row r="868" ht="14.25" customHeight="1">
      <c r="G868" s="39"/>
      <c r="M868" s="39"/>
      <c r="R868" s="65"/>
      <c r="S868" s="65"/>
      <c r="T868" s="61"/>
    </row>
    <row r="869" ht="14.25" customHeight="1">
      <c r="G869" s="39"/>
      <c r="M869" s="39"/>
      <c r="R869" s="65"/>
      <c r="S869" s="65"/>
      <c r="T869" s="61"/>
    </row>
    <row r="870" ht="14.25" customHeight="1">
      <c r="G870" s="39"/>
      <c r="M870" s="39"/>
      <c r="R870" s="65"/>
      <c r="S870" s="65"/>
      <c r="T870" s="61"/>
    </row>
    <row r="871" ht="14.25" customHeight="1">
      <c r="G871" s="39"/>
      <c r="M871" s="39"/>
      <c r="R871" s="65"/>
      <c r="S871" s="65"/>
      <c r="T871" s="61"/>
    </row>
    <row r="872" ht="14.25" customHeight="1">
      <c r="G872" s="39"/>
      <c r="M872" s="39"/>
      <c r="R872" s="65"/>
      <c r="S872" s="65"/>
      <c r="T872" s="61"/>
    </row>
    <row r="873" ht="14.25" customHeight="1">
      <c r="G873" s="39"/>
      <c r="M873" s="39"/>
      <c r="R873" s="65"/>
      <c r="S873" s="65"/>
      <c r="T873" s="61"/>
    </row>
    <row r="874" ht="14.25" customHeight="1">
      <c r="G874" s="39"/>
      <c r="M874" s="39"/>
      <c r="R874" s="65"/>
      <c r="S874" s="65"/>
      <c r="T874" s="61"/>
    </row>
    <row r="875" ht="14.25" customHeight="1">
      <c r="G875" s="39"/>
      <c r="M875" s="39"/>
      <c r="R875" s="65"/>
      <c r="S875" s="65"/>
      <c r="T875" s="61"/>
    </row>
    <row r="876" ht="14.25" customHeight="1">
      <c r="G876" s="39"/>
      <c r="M876" s="39"/>
      <c r="R876" s="65"/>
      <c r="S876" s="65"/>
      <c r="T876" s="61"/>
    </row>
    <row r="877" ht="14.25" customHeight="1">
      <c r="G877" s="39"/>
      <c r="M877" s="39"/>
      <c r="R877" s="65"/>
      <c r="S877" s="65"/>
      <c r="T877" s="61"/>
    </row>
    <row r="878" ht="14.25" customHeight="1">
      <c r="G878" s="39"/>
      <c r="M878" s="39"/>
      <c r="R878" s="65"/>
      <c r="S878" s="65"/>
      <c r="T878" s="61"/>
    </row>
    <row r="879" ht="14.25" customHeight="1">
      <c r="G879" s="39"/>
      <c r="M879" s="39"/>
      <c r="R879" s="65"/>
      <c r="S879" s="65"/>
      <c r="T879" s="61"/>
    </row>
    <row r="880" ht="14.25" customHeight="1">
      <c r="G880" s="39"/>
      <c r="M880" s="39"/>
      <c r="R880" s="65"/>
      <c r="S880" s="65"/>
      <c r="T880" s="61"/>
    </row>
    <row r="881" ht="14.25" customHeight="1">
      <c r="G881" s="39"/>
      <c r="M881" s="39"/>
      <c r="R881" s="65"/>
      <c r="S881" s="65"/>
      <c r="T881" s="61"/>
    </row>
    <row r="882" ht="14.25" customHeight="1">
      <c r="G882" s="39"/>
      <c r="M882" s="39"/>
      <c r="R882" s="65"/>
      <c r="S882" s="65"/>
      <c r="T882" s="61"/>
    </row>
    <row r="883" ht="14.25" customHeight="1">
      <c r="G883" s="39"/>
      <c r="M883" s="39"/>
      <c r="R883" s="65"/>
      <c r="S883" s="65"/>
      <c r="T883" s="61"/>
    </row>
    <row r="884" ht="14.25" customHeight="1">
      <c r="G884" s="39"/>
      <c r="M884" s="39"/>
      <c r="R884" s="65"/>
      <c r="S884" s="65"/>
      <c r="T884" s="61"/>
    </row>
    <row r="885" ht="14.25" customHeight="1">
      <c r="G885" s="39"/>
      <c r="M885" s="39"/>
      <c r="R885" s="65"/>
      <c r="S885" s="65"/>
      <c r="T885" s="61"/>
    </row>
    <row r="886" ht="14.25" customHeight="1">
      <c r="G886" s="39"/>
      <c r="M886" s="39"/>
      <c r="R886" s="65"/>
      <c r="S886" s="65"/>
      <c r="T886" s="61"/>
    </row>
    <row r="887" ht="14.25" customHeight="1">
      <c r="G887" s="39"/>
      <c r="M887" s="39"/>
      <c r="R887" s="65"/>
      <c r="S887" s="65"/>
      <c r="T887" s="61"/>
    </row>
    <row r="888" ht="14.25" customHeight="1">
      <c r="G888" s="39"/>
      <c r="M888" s="39"/>
      <c r="R888" s="65"/>
      <c r="S888" s="65"/>
      <c r="T888" s="61"/>
    </row>
    <row r="889" ht="14.25" customHeight="1">
      <c r="G889" s="39"/>
      <c r="M889" s="39"/>
      <c r="R889" s="65"/>
      <c r="S889" s="65"/>
      <c r="T889" s="61"/>
    </row>
    <row r="890" ht="14.25" customHeight="1">
      <c r="G890" s="39"/>
      <c r="M890" s="39"/>
      <c r="R890" s="65"/>
      <c r="S890" s="65"/>
      <c r="T890" s="61"/>
    </row>
    <row r="891" ht="14.25" customHeight="1">
      <c r="G891" s="39"/>
      <c r="M891" s="39"/>
      <c r="R891" s="65"/>
      <c r="S891" s="65"/>
      <c r="T891" s="61"/>
    </row>
    <row r="892" ht="14.25" customHeight="1">
      <c r="G892" s="39"/>
      <c r="M892" s="39"/>
      <c r="R892" s="65"/>
      <c r="S892" s="65"/>
      <c r="T892" s="61"/>
    </row>
    <row r="893" ht="14.25" customHeight="1">
      <c r="G893" s="39"/>
      <c r="M893" s="39"/>
      <c r="R893" s="65"/>
      <c r="S893" s="65"/>
      <c r="T893" s="61"/>
    </row>
    <row r="894" ht="14.25" customHeight="1">
      <c r="G894" s="39"/>
      <c r="M894" s="39"/>
      <c r="R894" s="65"/>
      <c r="S894" s="65"/>
      <c r="T894" s="61"/>
    </row>
    <row r="895" ht="14.25" customHeight="1">
      <c r="G895" s="39"/>
      <c r="M895" s="39"/>
      <c r="R895" s="65"/>
      <c r="S895" s="65"/>
      <c r="T895" s="61"/>
    </row>
    <row r="896" ht="14.25" customHeight="1">
      <c r="G896" s="39"/>
      <c r="M896" s="39"/>
      <c r="R896" s="65"/>
      <c r="S896" s="65"/>
      <c r="T896" s="61"/>
    </row>
    <row r="897" ht="14.25" customHeight="1">
      <c r="G897" s="39"/>
      <c r="M897" s="39"/>
      <c r="R897" s="65"/>
      <c r="S897" s="65"/>
      <c r="T897" s="61"/>
    </row>
    <row r="898" ht="14.25" customHeight="1">
      <c r="G898" s="39"/>
      <c r="M898" s="39"/>
      <c r="R898" s="65"/>
      <c r="S898" s="65"/>
      <c r="T898" s="61"/>
    </row>
    <row r="899" ht="14.25" customHeight="1">
      <c r="G899" s="39"/>
      <c r="M899" s="39"/>
      <c r="R899" s="65"/>
      <c r="S899" s="65"/>
      <c r="T899" s="61"/>
    </row>
    <row r="900" ht="14.25" customHeight="1">
      <c r="G900" s="39"/>
      <c r="M900" s="39"/>
      <c r="R900" s="65"/>
      <c r="S900" s="65"/>
      <c r="T900" s="61"/>
    </row>
    <row r="901" ht="14.25" customHeight="1">
      <c r="G901" s="39"/>
      <c r="M901" s="39"/>
      <c r="R901" s="65"/>
      <c r="S901" s="65"/>
      <c r="T901" s="61"/>
    </row>
    <row r="902" ht="14.25" customHeight="1">
      <c r="G902" s="39"/>
      <c r="M902" s="39"/>
      <c r="R902" s="65"/>
      <c r="S902" s="65"/>
      <c r="T902" s="61"/>
    </row>
    <row r="903" ht="14.25" customHeight="1">
      <c r="G903" s="39"/>
      <c r="M903" s="39"/>
      <c r="R903" s="65"/>
      <c r="S903" s="65"/>
      <c r="T903" s="61"/>
    </row>
    <row r="904" ht="14.25" customHeight="1">
      <c r="G904" s="39"/>
      <c r="M904" s="39"/>
      <c r="R904" s="65"/>
      <c r="S904" s="65"/>
      <c r="T904" s="61"/>
    </row>
    <row r="905" ht="14.25" customHeight="1">
      <c r="G905" s="39"/>
      <c r="M905" s="39"/>
      <c r="R905" s="65"/>
      <c r="S905" s="65"/>
      <c r="T905" s="61"/>
    </row>
    <row r="906" ht="14.25" customHeight="1">
      <c r="G906" s="39"/>
      <c r="M906" s="39"/>
      <c r="R906" s="65"/>
      <c r="S906" s="65"/>
      <c r="T906" s="61"/>
    </row>
    <row r="907" ht="14.25" customHeight="1">
      <c r="G907" s="39"/>
      <c r="M907" s="39"/>
      <c r="R907" s="65"/>
      <c r="S907" s="65"/>
      <c r="T907" s="61"/>
    </row>
    <row r="908" ht="14.25" customHeight="1">
      <c r="G908" s="39"/>
      <c r="M908" s="39"/>
      <c r="R908" s="65"/>
      <c r="S908" s="65"/>
      <c r="T908" s="61"/>
    </row>
    <row r="909" ht="14.25" customHeight="1">
      <c r="G909" s="39"/>
      <c r="M909" s="39"/>
      <c r="R909" s="65"/>
      <c r="S909" s="65"/>
      <c r="T909" s="61"/>
    </row>
    <row r="910" ht="14.25" customHeight="1">
      <c r="G910" s="39"/>
      <c r="M910" s="39"/>
      <c r="R910" s="65"/>
      <c r="S910" s="65"/>
      <c r="T910" s="61"/>
    </row>
    <row r="911" ht="14.25" customHeight="1">
      <c r="G911" s="39"/>
      <c r="M911" s="39"/>
      <c r="R911" s="65"/>
      <c r="S911" s="65"/>
      <c r="T911" s="61"/>
    </row>
    <row r="912" ht="14.25" customHeight="1">
      <c r="G912" s="39"/>
      <c r="M912" s="39"/>
      <c r="R912" s="65"/>
      <c r="S912" s="65"/>
      <c r="T912" s="61"/>
    </row>
    <row r="913" ht="14.25" customHeight="1">
      <c r="G913" s="39"/>
      <c r="M913" s="39"/>
      <c r="R913" s="65"/>
      <c r="S913" s="65"/>
      <c r="T913" s="61"/>
    </row>
    <row r="914" ht="14.25" customHeight="1">
      <c r="G914" s="39"/>
      <c r="M914" s="39"/>
      <c r="R914" s="65"/>
      <c r="S914" s="65"/>
      <c r="T914" s="61"/>
    </row>
    <row r="915" ht="14.25" customHeight="1">
      <c r="G915" s="39"/>
      <c r="M915" s="39"/>
      <c r="R915" s="65"/>
      <c r="S915" s="65"/>
      <c r="T915" s="61"/>
    </row>
    <row r="916" ht="14.25" customHeight="1">
      <c r="G916" s="39"/>
      <c r="M916" s="39"/>
      <c r="R916" s="65"/>
      <c r="S916" s="65"/>
      <c r="T916" s="61"/>
    </row>
    <row r="917" ht="14.25" customHeight="1">
      <c r="G917" s="39"/>
      <c r="M917" s="39"/>
      <c r="R917" s="65"/>
      <c r="S917" s="65"/>
      <c r="T917" s="61"/>
    </row>
    <row r="918" ht="14.25" customHeight="1">
      <c r="G918" s="39"/>
      <c r="M918" s="39"/>
      <c r="R918" s="65"/>
      <c r="S918" s="65"/>
      <c r="T918" s="61"/>
    </row>
    <row r="919" ht="14.25" customHeight="1">
      <c r="G919" s="39"/>
      <c r="M919" s="39"/>
      <c r="R919" s="65"/>
      <c r="S919" s="65"/>
      <c r="T919" s="61"/>
    </row>
    <row r="920" ht="14.25" customHeight="1">
      <c r="G920" s="39"/>
      <c r="M920" s="39"/>
      <c r="R920" s="65"/>
      <c r="S920" s="65"/>
      <c r="T920" s="61"/>
    </row>
    <row r="921" ht="14.25" customHeight="1">
      <c r="G921" s="39"/>
      <c r="M921" s="39"/>
      <c r="R921" s="65"/>
      <c r="S921" s="65"/>
      <c r="T921" s="61"/>
    </row>
    <row r="922" ht="14.25" customHeight="1">
      <c r="G922" s="39"/>
      <c r="M922" s="39"/>
      <c r="R922" s="65"/>
      <c r="S922" s="65"/>
      <c r="T922" s="61"/>
    </row>
    <row r="923" ht="14.25" customHeight="1">
      <c r="G923" s="39"/>
      <c r="M923" s="39"/>
      <c r="R923" s="65"/>
      <c r="S923" s="65"/>
      <c r="T923" s="61"/>
    </row>
    <row r="924" ht="14.25" customHeight="1">
      <c r="G924" s="39"/>
      <c r="M924" s="39"/>
      <c r="R924" s="65"/>
      <c r="S924" s="65"/>
      <c r="T924" s="61"/>
    </row>
    <row r="925" ht="14.25" customHeight="1">
      <c r="G925" s="39"/>
      <c r="M925" s="39"/>
      <c r="R925" s="65"/>
      <c r="S925" s="65"/>
      <c r="T925" s="61"/>
    </row>
    <row r="926" ht="14.25" customHeight="1">
      <c r="G926" s="39"/>
      <c r="M926" s="39"/>
      <c r="R926" s="65"/>
      <c r="S926" s="65"/>
      <c r="T926" s="61"/>
    </row>
    <row r="927" ht="14.25" customHeight="1">
      <c r="G927" s="39"/>
      <c r="M927" s="39"/>
      <c r="R927" s="65"/>
      <c r="S927" s="65"/>
      <c r="T927" s="61"/>
    </row>
    <row r="928" ht="14.25" customHeight="1">
      <c r="G928" s="39"/>
      <c r="M928" s="39"/>
      <c r="R928" s="65"/>
      <c r="S928" s="65"/>
      <c r="T928" s="61"/>
    </row>
    <row r="929" ht="14.25" customHeight="1">
      <c r="G929" s="39"/>
      <c r="M929" s="39"/>
      <c r="R929" s="65"/>
      <c r="S929" s="65"/>
      <c r="T929" s="61"/>
    </row>
    <row r="930" ht="14.25" customHeight="1">
      <c r="G930" s="39"/>
      <c r="M930" s="39"/>
      <c r="R930" s="65"/>
      <c r="S930" s="65"/>
      <c r="T930" s="61"/>
    </row>
    <row r="931" ht="14.25" customHeight="1">
      <c r="G931" s="39"/>
      <c r="M931" s="39"/>
      <c r="R931" s="65"/>
      <c r="S931" s="65"/>
      <c r="T931" s="61"/>
    </row>
    <row r="932" ht="14.25" customHeight="1">
      <c r="G932" s="39"/>
      <c r="M932" s="39"/>
      <c r="R932" s="65"/>
      <c r="S932" s="65"/>
      <c r="T932" s="61"/>
    </row>
    <row r="933" ht="14.25" customHeight="1">
      <c r="G933" s="39"/>
      <c r="M933" s="39"/>
      <c r="R933" s="65"/>
      <c r="S933" s="65"/>
      <c r="T933" s="61"/>
    </row>
    <row r="934" ht="14.25" customHeight="1">
      <c r="G934" s="39"/>
      <c r="M934" s="39"/>
      <c r="R934" s="65"/>
      <c r="S934" s="65"/>
      <c r="T934" s="61"/>
    </row>
    <row r="935" ht="14.25" customHeight="1">
      <c r="G935" s="39"/>
      <c r="M935" s="39"/>
      <c r="R935" s="65"/>
      <c r="S935" s="65"/>
      <c r="T935" s="61"/>
    </row>
    <row r="936" ht="14.25" customHeight="1">
      <c r="G936" s="39"/>
      <c r="M936" s="39"/>
      <c r="R936" s="65"/>
      <c r="S936" s="65"/>
      <c r="T936" s="61"/>
    </row>
    <row r="937" ht="14.25" customHeight="1">
      <c r="G937" s="39"/>
      <c r="M937" s="39"/>
      <c r="R937" s="65"/>
      <c r="S937" s="65"/>
      <c r="T937" s="61"/>
    </row>
    <row r="938" ht="14.25" customHeight="1">
      <c r="G938" s="39"/>
      <c r="M938" s="39"/>
      <c r="R938" s="65"/>
      <c r="S938" s="65"/>
      <c r="T938" s="61"/>
    </row>
    <row r="939" ht="14.25" customHeight="1">
      <c r="G939" s="39"/>
      <c r="M939" s="39"/>
      <c r="R939" s="65"/>
      <c r="S939" s="65"/>
      <c r="T939" s="61"/>
    </row>
    <row r="940" ht="14.25" customHeight="1">
      <c r="G940" s="39"/>
      <c r="M940" s="39"/>
      <c r="R940" s="65"/>
      <c r="S940" s="65"/>
      <c r="T940" s="61"/>
    </row>
    <row r="941" ht="14.25" customHeight="1">
      <c r="G941" s="39"/>
      <c r="M941" s="39"/>
      <c r="R941" s="65"/>
      <c r="S941" s="65"/>
      <c r="T941" s="61"/>
    </row>
    <row r="942" ht="14.25" customHeight="1">
      <c r="G942" s="39"/>
      <c r="M942" s="39"/>
      <c r="R942" s="65"/>
      <c r="S942" s="65"/>
      <c r="T942" s="61"/>
    </row>
    <row r="943" ht="14.25" customHeight="1">
      <c r="G943" s="39"/>
      <c r="M943" s="39"/>
      <c r="R943" s="65"/>
      <c r="S943" s="65"/>
      <c r="T943" s="61"/>
    </row>
    <row r="944" ht="14.25" customHeight="1">
      <c r="G944" s="39"/>
      <c r="M944" s="39"/>
      <c r="R944" s="65"/>
      <c r="S944" s="65"/>
      <c r="T944" s="61"/>
    </row>
    <row r="945" ht="14.25" customHeight="1">
      <c r="G945" s="39"/>
      <c r="M945" s="39"/>
      <c r="R945" s="65"/>
      <c r="S945" s="65"/>
      <c r="T945" s="61"/>
    </row>
    <row r="946" ht="14.25" customHeight="1">
      <c r="G946" s="39"/>
      <c r="M946" s="39"/>
      <c r="R946" s="65"/>
      <c r="S946" s="65"/>
      <c r="T946" s="61"/>
    </row>
    <row r="947" ht="14.25" customHeight="1">
      <c r="G947" s="39"/>
      <c r="M947" s="39"/>
      <c r="R947" s="65"/>
      <c r="S947" s="65"/>
      <c r="T947" s="61"/>
    </row>
    <row r="948" ht="14.25" customHeight="1">
      <c r="G948" s="39"/>
      <c r="M948" s="39"/>
      <c r="R948" s="65"/>
      <c r="S948" s="65"/>
      <c r="T948" s="61"/>
    </row>
    <row r="949" ht="14.25" customHeight="1">
      <c r="G949" s="39"/>
      <c r="M949" s="39"/>
      <c r="R949" s="65"/>
      <c r="S949" s="65"/>
      <c r="T949" s="61"/>
    </row>
    <row r="950" ht="14.25" customHeight="1">
      <c r="G950" s="39"/>
      <c r="M950" s="39"/>
      <c r="R950" s="65"/>
      <c r="S950" s="65"/>
      <c r="T950" s="61"/>
    </row>
    <row r="951" ht="14.25" customHeight="1">
      <c r="G951" s="39"/>
      <c r="M951" s="39"/>
      <c r="R951" s="65"/>
      <c r="S951" s="65"/>
      <c r="T951" s="61"/>
    </row>
    <row r="952" ht="14.25" customHeight="1">
      <c r="G952" s="39"/>
      <c r="M952" s="39"/>
      <c r="R952" s="65"/>
      <c r="S952" s="65"/>
      <c r="T952" s="61"/>
    </row>
    <row r="953" ht="14.25" customHeight="1">
      <c r="G953" s="39"/>
      <c r="M953" s="39"/>
      <c r="R953" s="65"/>
      <c r="S953" s="65"/>
      <c r="T953" s="61"/>
    </row>
    <row r="954" ht="14.25" customHeight="1">
      <c r="G954" s="39"/>
      <c r="M954" s="39"/>
      <c r="R954" s="65"/>
      <c r="S954" s="65"/>
      <c r="T954" s="61"/>
    </row>
    <row r="955" ht="14.25" customHeight="1">
      <c r="G955" s="39"/>
      <c r="M955" s="39"/>
      <c r="R955" s="65"/>
      <c r="S955" s="65"/>
      <c r="T955" s="61"/>
    </row>
    <row r="956" ht="14.25" customHeight="1">
      <c r="G956" s="39"/>
      <c r="M956" s="39"/>
      <c r="R956" s="65"/>
      <c r="S956" s="65"/>
      <c r="T956" s="61"/>
    </row>
    <row r="957" ht="14.25" customHeight="1">
      <c r="G957" s="39"/>
      <c r="M957" s="39"/>
      <c r="R957" s="65"/>
      <c r="S957" s="65"/>
      <c r="T957" s="61"/>
    </row>
    <row r="958" ht="14.25" customHeight="1">
      <c r="G958" s="39"/>
      <c r="M958" s="39"/>
      <c r="R958" s="65"/>
      <c r="S958" s="65"/>
      <c r="T958" s="61"/>
    </row>
    <row r="959" ht="14.25" customHeight="1">
      <c r="G959" s="39"/>
      <c r="M959" s="39"/>
      <c r="R959" s="65"/>
      <c r="S959" s="65"/>
      <c r="T959" s="61"/>
    </row>
    <row r="960" ht="14.25" customHeight="1">
      <c r="G960" s="39"/>
      <c r="M960" s="39"/>
      <c r="R960" s="65"/>
      <c r="S960" s="65"/>
      <c r="T960" s="61"/>
    </row>
    <row r="961" ht="14.25" customHeight="1">
      <c r="G961" s="39"/>
      <c r="M961" s="39"/>
      <c r="R961" s="65"/>
      <c r="S961" s="65"/>
      <c r="T961" s="61"/>
    </row>
    <row r="962" ht="14.25" customHeight="1">
      <c r="G962" s="39"/>
      <c r="M962" s="39"/>
      <c r="R962" s="65"/>
      <c r="S962" s="65"/>
      <c r="T962" s="61"/>
    </row>
    <row r="963" ht="14.25" customHeight="1">
      <c r="G963" s="39"/>
      <c r="M963" s="39"/>
      <c r="R963" s="65"/>
      <c r="S963" s="65"/>
      <c r="T963" s="61"/>
    </row>
    <row r="964" ht="14.25" customHeight="1">
      <c r="G964" s="39"/>
      <c r="M964" s="39"/>
      <c r="R964" s="65"/>
      <c r="S964" s="65"/>
      <c r="T964" s="61"/>
    </row>
    <row r="965" ht="14.25" customHeight="1">
      <c r="G965" s="39"/>
      <c r="M965" s="39"/>
      <c r="R965" s="65"/>
      <c r="S965" s="65"/>
      <c r="T965" s="61"/>
    </row>
    <row r="966" ht="14.25" customHeight="1">
      <c r="G966" s="39"/>
      <c r="M966" s="39"/>
      <c r="R966" s="65"/>
      <c r="S966" s="65"/>
      <c r="T966" s="61"/>
    </row>
    <row r="967" ht="14.25" customHeight="1">
      <c r="G967" s="39"/>
      <c r="M967" s="39"/>
      <c r="R967" s="65"/>
      <c r="S967" s="65"/>
      <c r="T967" s="61"/>
    </row>
    <row r="968" ht="14.25" customHeight="1">
      <c r="G968" s="39"/>
      <c r="M968" s="39"/>
      <c r="R968" s="65"/>
      <c r="S968" s="65"/>
      <c r="T968" s="61"/>
    </row>
    <row r="969" ht="14.25" customHeight="1">
      <c r="G969" s="39"/>
      <c r="M969" s="39"/>
      <c r="R969" s="65"/>
      <c r="S969" s="65"/>
      <c r="T969" s="61"/>
    </row>
    <row r="970" ht="14.25" customHeight="1">
      <c r="G970" s="39"/>
      <c r="M970" s="39"/>
      <c r="R970" s="65"/>
      <c r="S970" s="65"/>
      <c r="T970" s="61"/>
    </row>
    <row r="971" ht="14.25" customHeight="1">
      <c r="G971" s="39"/>
      <c r="M971" s="39"/>
      <c r="R971" s="65"/>
      <c r="S971" s="65"/>
      <c r="T971" s="61"/>
    </row>
    <row r="972" ht="14.25" customHeight="1">
      <c r="G972" s="39"/>
      <c r="M972" s="39"/>
      <c r="R972" s="65"/>
      <c r="S972" s="65"/>
      <c r="T972" s="61"/>
    </row>
    <row r="973" ht="14.25" customHeight="1">
      <c r="G973" s="39"/>
      <c r="M973" s="39"/>
      <c r="R973" s="65"/>
      <c r="S973" s="65"/>
      <c r="T973" s="61"/>
    </row>
    <row r="974" ht="14.25" customHeight="1">
      <c r="G974" s="39"/>
      <c r="M974" s="39"/>
      <c r="R974" s="65"/>
      <c r="S974" s="65"/>
      <c r="T974" s="61"/>
    </row>
    <row r="975" ht="14.25" customHeight="1">
      <c r="G975" s="39"/>
      <c r="M975" s="39"/>
      <c r="R975" s="65"/>
      <c r="S975" s="65"/>
      <c r="T975" s="61"/>
    </row>
    <row r="976" ht="14.25" customHeight="1">
      <c r="G976" s="39"/>
      <c r="M976" s="39"/>
      <c r="R976" s="65"/>
      <c r="S976" s="65"/>
      <c r="T976" s="61"/>
    </row>
    <row r="977" ht="14.25" customHeight="1">
      <c r="G977" s="39"/>
      <c r="M977" s="39"/>
      <c r="R977" s="65"/>
      <c r="S977" s="65"/>
      <c r="T977" s="61"/>
    </row>
    <row r="978" ht="14.25" customHeight="1">
      <c r="G978" s="39"/>
      <c r="M978" s="39"/>
      <c r="R978" s="65"/>
      <c r="S978" s="65"/>
      <c r="T978" s="61"/>
    </row>
    <row r="979" ht="14.25" customHeight="1">
      <c r="G979" s="39"/>
      <c r="M979" s="39"/>
      <c r="R979" s="65"/>
      <c r="S979" s="65"/>
      <c r="T979" s="61"/>
    </row>
    <row r="980" ht="14.25" customHeight="1">
      <c r="G980" s="39"/>
      <c r="M980" s="39"/>
      <c r="R980" s="65"/>
      <c r="S980" s="65"/>
      <c r="T980" s="61"/>
    </row>
    <row r="981" ht="14.25" customHeight="1">
      <c r="G981" s="39"/>
      <c r="M981" s="39"/>
      <c r="R981" s="65"/>
      <c r="S981" s="65"/>
      <c r="T981" s="61"/>
    </row>
    <row r="982" ht="14.25" customHeight="1">
      <c r="G982" s="39"/>
      <c r="M982" s="39"/>
      <c r="R982" s="65"/>
      <c r="S982" s="65"/>
      <c r="T982" s="61"/>
    </row>
    <row r="983" ht="14.25" customHeight="1">
      <c r="G983" s="39"/>
      <c r="M983" s="39"/>
      <c r="R983" s="65"/>
      <c r="S983" s="65"/>
      <c r="T983" s="61"/>
    </row>
    <row r="984" ht="14.25" customHeight="1">
      <c r="G984" s="39"/>
      <c r="M984" s="39"/>
      <c r="R984" s="65"/>
      <c r="S984" s="65"/>
      <c r="T984" s="61"/>
    </row>
    <row r="985" ht="14.25" customHeight="1">
      <c r="G985" s="39"/>
      <c r="M985" s="39"/>
      <c r="R985" s="65"/>
      <c r="S985" s="65"/>
      <c r="T985" s="61"/>
    </row>
    <row r="986" ht="14.25" customHeight="1">
      <c r="G986" s="39"/>
      <c r="M986" s="39"/>
      <c r="R986" s="65"/>
      <c r="S986" s="65"/>
      <c r="T986" s="61"/>
    </row>
    <row r="987" ht="14.25" customHeight="1">
      <c r="G987" s="39"/>
      <c r="M987" s="39"/>
      <c r="R987" s="65"/>
      <c r="S987" s="65"/>
      <c r="T987" s="61"/>
    </row>
    <row r="988" ht="14.25" customHeight="1">
      <c r="G988" s="39"/>
      <c r="M988" s="39"/>
      <c r="R988" s="65"/>
      <c r="S988" s="65"/>
      <c r="T988" s="61"/>
    </row>
    <row r="989" ht="14.25" customHeight="1">
      <c r="G989" s="39"/>
      <c r="M989" s="39"/>
      <c r="R989" s="65"/>
      <c r="S989" s="65"/>
      <c r="T989" s="61"/>
    </row>
    <row r="990" ht="14.25" customHeight="1">
      <c r="G990" s="39"/>
      <c r="M990" s="39"/>
      <c r="R990" s="65"/>
      <c r="S990" s="65"/>
      <c r="T990" s="61"/>
    </row>
    <row r="991" ht="14.25" customHeight="1">
      <c r="G991" s="39"/>
      <c r="M991" s="39"/>
      <c r="R991" s="65"/>
      <c r="S991" s="65"/>
      <c r="T991" s="61"/>
    </row>
    <row r="992" ht="14.25" customHeight="1">
      <c r="G992" s="39"/>
      <c r="M992" s="39"/>
      <c r="R992" s="65"/>
      <c r="S992" s="65"/>
      <c r="T992" s="61"/>
    </row>
    <row r="993" ht="14.25" customHeight="1">
      <c r="G993" s="39"/>
      <c r="M993" s="39"/>
      <c r="R993" s="65"/>
      <c r="S993" s="65"/>
      <c r="T993" s="61"/>
    </row>
    <row r="994" ht="14.25" customHeight="1">
      <c r="G994" s="39"/>
      <c r="M994" s="39"/>
      <c r="R994" s="65"/>
      <c r="S994" s="65"/>
      <c r="T994" s="61"/>
    </row>
    <row r="995" ht="14.25" customHeight="1">
      <c r="G995" s="39"/>
      <c r="M995" s="39"/>
      <c r="R995" s="65"/>
      <c r="S995" s="65"/>
      <c r="T995" s="61"/>
    </row>
    <row r="996" ht="14.25" customHeight="1">
      <c r="G996" s="39"/>
      <c r="M996" s="39"/>
      <c r="R996" s="65"/>
      <c r="S996" s="65"/>
      <c r="T996" s="61"/>
    </row>
    <row r="997" ht="14.25" customHeight="1">
      <c r="G997" s="39"/>
      <c r="M997" s="39"/>
      <c r="R997" s="65"/>
      <c r="S997" s="65"/>
      <c r="T997" s="61"/>
    </row>
    <row r="998" ht="14.25" customHeight="1">
      <c r="G998" s="39"/>
      <c r="M998" s="39"/>
      <c r="R998" s="65"/>
      <c r="S998" s="65"/>
      <c r="T998" s="61"/>
    </row>
    <row r="999" ht="14.25" customHeight="1">
      <c r="G999" s="39"/>
      <c r="M999" s="39"/>
      <c r="R999" s="65"/>
      <c r="S999" s="65"/>
      <c r="T999" s="61"/>
    </row>
    <row r="1000" ht="14.25" customHeight="1">
      <c r="G1000" s="39"/>
      <c r="M1000" s="39"/>
      <c r="R1000" s="65"/>
      <c r="S1000" s="65"/>
      <c r="T1000" s="61"/>
    </row>
  </sheetData>
  <mergeCells count="1">
    <mergeCell ref="W1:AB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9" width="10.71"/>
    <col customWidth="1" min="20" max="21" width="8.86"/>
    <col customWidth="1" min="22" max="22" width="11.71"/>
    <col customWidth="1" min="23" max="23" width="18.0"/>
    <col customWidth="1" min="24" max="24" width="17.0"/>
    <col customWidth="1" min="25" max="25" width="17.71"/>
    <col customWidth="1" min="26" max="27" width="18.43"/>
    <col customWidth="1" min="28" max="38" width="8.86"/>
  </cols>
  <sheetData>
    <row r="1" ht="14.25" customHeight="1">
      <c r="A1" s="67">
        <v>44900.0</v>
      </c>
      <c r="B1" s="38">
        <f t="shared" ref="B1:E1" si="1">COUNT(B3:B300)</f>
        <v>73</v>
      </c>
      <c r="C1" s="38">
        <f t="shared" si="1"/>
        <v>66</v>
      </c>
      <c r="D1" s="38">
        <f t="shared" si="1"/>
        <v>72</v>
      </c>
      <c r="E1" s="38">
        <f t="shared" si="1"/>
        <v>74</v>
      </c>
      <c r="F1" s="38"/>
      <c r="G1" s="39"/>
      <c r="H1" s="38">
        <f t="shared" ref="H1:K1" si="2">COUNT(H3:H300)</f>
        <v>77</v>
      </c>
      <c r="I1" s="38">
        <f t="shared" si="2"/>
        <v>65</v>
      </c>
      <c r="J1" s="38">
        <f t="shared" si="2"/>
        <v>79</v>
      </c>
      <c r="K1" s="38">
        <f t="shared" si="2"/>
        <v>79</v>
      </c>
      <c r="L1" s="38"/>
      <c r="M1" s="39"/>
      <c r="N1" s="38">
        <f t="shared" ref="N1:Q1" si="3">COUNT(N3:N300)</f>
        <v>69</v>
      </c>
      <c r="O1" s="38">
        <f t="shared" si="3"/>
        <v>110</v>
      </c>
      <c r="P1" s="38">
        <f t="shared" si="3"/>
        <v>73</v>
      </c>
      <c r="Q1" s="38">
        <f t="shared" si="3"/>
        <v>85</v>
      </c>
      <c r="R1" s="57"/>
      <c r="S1" s="57"/>
      <c r="T1" s="58"/>
      <c r="V1" s="6" t="s">
        <v>60</v>
      </c>
      <c r="W1" s="40"/>
    </row>
    <row r="2" ht="64.5" customHeight="1">
      <c r="A2" s="68" t="s">
        <v>91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59"/>
      <c r="S2" s="59"/>
      <c r="T2" s="60"/>
      <c r="U2" s="42"/>
      <c r="W2" s="20" t="s">
        <v>92</v>
      </c>
      <c r="X2" s="20" t="s">
        <v>93</v>
      </c>
      <c r="Y2" s="21" t="s">
        <v>40</v>
      </c>
      <c r="Z2" s="20"/>
      <c r="AA2" s="20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ht="14.25" customHeight="1">
      <c r="B3" s="69">
        <v>28.93</v>
      </c>
      <c r="C3" s="69">
        <v>30.21</v>
      </c>
      <c r="D3" s="69">
        <v>13.23</v>
      </c>
      <c r="E3" s="69">
        <v>24.61</v>
      </c>
      <c r="F3" s="70"/>
      <c r="G3" s="71"/>
      <c r="H3" s="69">
        <v>29.53</v>
      </c>
      <c r="I3" s="69">
        <v>21.89</v>
      </c>
      <c r="J3" s="69">
        <v>26.34</v>
      </c>
      <c r="K3" s="69">
        <v>3.57</v>
      </c>
      <c r="L3" s="44"/>
      <c r="M3" s="39"/>
      <c r="N3" s="69">
        <v>32.83</v>
      </c>
      <c r="O3" s="44">
        <v>29.79</v>
      </c>
      <c r="P3" s="69">
        <v>23.97</v>
      </c>
      <c r="Q3" s="69">
        <v>29.19</v>
      </c>
      <c r="R3" s="44"/>
      <c r="S3" s="44"/>
      <c r="T3" s="61"/>
      <c r="V3" s="6" t="s">
        <v>31</v>
      </c>
      <c r="W3" s="22">
        <f>AVERAGE(B$3:B$150)</f>
        <v>21.63369863</v>
      </c>
      <c r="X3" s="22">
        <f>AVERAGE(H$3:H$100)</f>
        <v>19.27818182</v>
      </c>
      <c r="Y3" s="22">
        <f>AVERAGE(N3:N150)</f>
        <v>20.70666667</v>
      </c>
    </row>
    <row r="4" ht="14.25" customHeight="1">
      <c r="B4" s="69">
        <v>24.92</v>
      </c>
      <c r="C4" s="69">
        <v>30.92</v>
      </c>
      <c r="D4" s="69">
        <v>27.31</v>
      </c>
      <c r="E4" s="69">
        <v>26.14</v>
      </c>
      <c r="F4" s="70"/>
      <c r="G4" s="71"/>
      <c r="H4" s="69">
        <v>22.96</v>
      </c>
      <c r="I4" s="69">
        <v>27.86</v>
      </c>
      <c r="J4" s="69">
        <v>27.49</v>
      </c>
      <c r="K4" s="69">
        <v>8.49</v>
      </c>
      <c r="L4" s="44"/>
      <c r="M4" s="39"/>
      <c r="N4" s="69">
        <v>5.59</v>
      </c>
      <c r="O4" s="44">
        <v>27.23</v>
      </c>
      <c r="P4" s="69">
        <v>29.02</v>
      </c>
      <c r="Q4" s="69">
        <v>25.29</v>
      </c>
      <c r="R4" s="44"/>
      <c r="S4" s="44"/>
      <c r="T4" s="61"/>
      <c r="V4" s="6" t="s">
        <v>32</v>
      </c>
      <c r="W4" s="22">
        <f>AVERAGE(C$3:C$150)</f>
        <v>21.11378788</v>
      </c>
      <c r="X4" s="22">
        <f>AVERAGE(I$3:I$100)</f>
        <v>21.72615385</v>
      </c>
      <c r="Y4" s="22">
        <f>AVERAGE(O3:O150)</f>
        <v>18.93745455</v>
      </c>
    </row>
    <row r="5" ht="14.25" customHeight="1">
      <c r="B5" s="69">
        <v>5.59</v>
      </c>
      <c r="C5" s="69">
        <v>16.74</v>
      </c>
      <c r="D5" s="69">
        <v>25.44</v>
      </c>
      <c r="E5" s="69">
        <v>28.23</v>
      </c>
      <c r="F5" s="70"/>
      <c r="G5" s="71"/>
      <c r="H5" s="69">
        <v>19.99</v>
      </c>
      <c r="I5" s="69">
        <v>23.36</v>
      </c>
      <c r="J5" s="69">
        <v>25.0</v>
      </c>
      <c r="K5" s="69">
        <v>27.89</v>
      </c>
      <c r="L5" s="44"/>
      <c r="M5" s="39"/>
      <c r="N5" s="69">
        <v>25.35</v>
      </c>
      <c r="O5" s="44">
        <v>31.21</v>
      </c>
      <c r="P5" s="69">
        <v>28.28</v>
      </c>
      <c r="Q5" s="69">
        <v>28.72</v>
      </c>
      <c r="R5" s="44"/>
      <c r="S5" s="44"/>
      <c r="T5" s="61"/>
      <c r="V5" s="6" t="s">
        <v>33</v>
      </c>
      <c r="W5" s="22">
        <f>AVERAGE(D$3:D$150)</f>
        <v>20.81652778</v>
      </c>
      <c r="X5" s="22">
        <f>AVERAGE(J$3:J$100)</f>
        <v>21.52658228</v>
      </c>
      <c r="Y5" s="22">
        <f>AVERAGE(P3:P150)</f>
        <v>21.20260274</v>
      </c>
    </row>
    <row r="6" ht="14.25" customHeight="1">
      <c r="B6" s="69">
        <v>22.01</v>
      </c>
      <c r="C6" s="69">
        <v>25.32</v>
      </c>
      <c r="D6" s="69">
        <v>28.74</v>
      </c>
      <c r="E6" s="69">
        <v>34.91</v>
      </c>
      <c r="F6" s="70"/>
      <c r="G6" s="71"/>
      <c r="H6" s="69">
        <v>28.23</v>
      </c>
      <c r="I6" s="69">
        <v>26.51</v>
      </c>
      <c r="J6" s="69">
        <v>29.76</v>
      </c>
      <c r="K6" s="69">
        <v>23.31</v>
      </c>
      <c r="L6" s="44"/>
      <c r="M6" s="39"/>
      <c r="N6" s="69">
        <v>25.57</v>
      </c>
      <c r="O6" s="44">
        <v>24.8</v>
      </c>
      <c r="P6" s="69">
        <v>17.57</v>
      </c>
      <c r="Q6" s="69">
        <v>18.14</v>
      </c>
      <c r="R6" s="44"/>
      <c r="S6" s="44"/>
      <c r="T6" s="61"/>
      <c r="V6" s="6" t="s">
        <v>34</v>
      </c>
      <c r="W6" s="22">
        <f>AVERAGE(E$3:E$150)</f>
        <v>20.13621622</v>
      </c>
      <c r="X6" s="22">
        <f>AVERAGE(K$3:K$100)</f>
        <v>21.23873418</v>
      </c>
      <c r="Y6" s="22">
        <f>AVERAGE(Q3:Q150)</f>
        <v>18.97929412</v>
      </c>
    </row>
    <row r="7" ht="14.25" customHeight="1">
      <c r="B7" s="69">
        <v>24.34</v>
      </c>
      <c r="C7" s="69">
        <v>19.95</v>
      </c>
      <c r="D7" s="69">
        <v>26.97</v>
      </c>
      <c r="E7" s="69">
        <v>25.67</v>
      </c>
      <c r="F7" s="70"/>
      <c r="G7" s="71"/>
      <c r="H7" s="69">
        <v>25.22</v>
      </c>
      <c r="I7" s="69">
        <v>23.48</v>
      </c>
      <c r="J7" s="69">
        <v>26.94</v>
      </c>
      <c r="K7" s="69">
        <v>28.52</v>
      </c>
      <c r="L7" s="44"/>
      <c r="M7" s="39"/>
      <c r="N7" s="69">
        <v>27.24</v>
      </c>
      <c r="O7" s="44">
        <v>26.01</v>
      </c>
      <c r="P7" s="69">
        <v>32.39</v>
      </c>
      <c r="Q7" s="69">
        <v>24.33</v>
      </c>
      <c r="R7" s="44"/>
      <c r="S7" s="44"/>
      <c r="T7" s="61"/>
    </row>
    <row r="8" ht="14.25" customHeight="1">
      <c r="B8" s="69">
        <v>23.87</v>
      </c>
      <c r="C8" s="69">
        <v>31.02</v>
      </c>
      <c r="D8" s="69">
        <v>30.78</v>
      </c>
      <c r="E8" s="69">
        <v>24.94</v>
      </c>
      <c r="F8" s="70"/>
      <c r="G8" s="71"/>
      <c r="H8" s="69">
        <v>22.43</v>
      </c>
      <c r="I8" s="69">
        <v>26.1</v>
      </c>
      <c r="J8" s="69">
        <v>26.7</v>
      </c>
      <c r="K8" s="69">
        <v>23.68</v>
      </c>
      <c r="L8" s="44"/>
      <c r="M8" s="39"/>
      <c r="N8" s="69">
        <v>30.85</v>
      </c>
      <c r="O8" s="44">
        <v>22.91</v>
      </c>
      <c r="P8" s="69">
        <v>21.17</v>
      </c>
      <c r="Q8" s="69">
        <v>23.97</v>
      </c>
      <c r="R8" s="44"/>
      <c r="S8" s="44"/>
      <c r="T8" s="61"/>
      <c r="V8" s="48" t="s">
        <v>66</v>
      </c>
      <c r="W8" s="72">
        <f t="shared" ref="W8:Y8" si="4">AVERAGE(W3:W7)</f>
        <v>20.92505763</v>
      </c>
      <c r="X8" s="72">
        <f t="shared" si="4"/>
        <v>20.94241303</v>
      </c>
      <c r="Y8" s="72">
        <f t="shared" si="4"/>
        <v>19.95650452</v>
      </c>
    </row>
    <row r="9" ht="14.25" customHeight="1">
      <c r="B9" s="69">
        <v>22.92</v>
      </c>
      <c r="C9" s="69">
        <v>30.62</v>
      </c>
      <c r="D9" s="69">
        <v>32.44</v>
      </c>
      <c r="E9" s="69">
        <v>32.95</v>
      </c>
      <c r="F9" s="70"/>
      <c r="G9" s="71"/>
      <c r="H9" s="69">
        <v>23.11</v>
      </c>
      <c r="I9" s="69">
        <v>29.04</v>
      </c>
      <c r="J9" s="69">
        <v>28.65</v>
      </c>
      <c r="K9" s="69">
        <v>26.1</v>
      </c>
      <c r="L9" s="44"/>
      <c r="M9" s="39"/>
      <c r="N9" s="69">
        <v>24.34</v>
      </c>
      <c r="O9" s="44">
        <v>28.06</v>
      </c>
      <c r="P9" s="69">
        <v>24.42</v>
      </c>
      <c r="Q9" s="69">
        <v>26.45</v>
      </c>
      <c r="R9" s="44"/>
      <c r="S9" s="44"/>
      <c r="T9" s="61"/>
      <c r="V9" s="48" t="s">
        <v>67</v>
      </c>
      <c r="W9" s="72">
        <f t="shared" ref="W9:Y9" si="5">STDEV(W3:W7)/SQRT(4)</f>
        <v>0.3124954238</v>
      </c>
      <c r="X9" s="72">
        <f t="shared" si="5"/>
        <v>0.5636913404</v>
      </c>
      <c r="Y9" s="72">
        <f t="shared" si="5"/>
        <v>0.5851571755</v>
      </c>
      <c r="Z9" s="47"/>
    </row>
    <row r="10" ht="14.25" customHeight="1">
      <c r="B10" s="69">
        <v>24.66</v>
      </c>
      <c r="C10" s="69">
        <v>32.48</v>
      </c>
      <c r="D10" s="69">
        <v>26.36</v>
      </c>
      <c r="E10" s="69">
        <v>29.15</v>
      </c>
      <c r="F10" s="70"/>
      <c r="G10" s="71"/>
      <c r="H10" s="69">
        <v>24.44</v>
      </c>
      <c r="I10" s="69">
        <v>30.74</v>
      </c>
      <c r="J10" s="69">
        <v>29.62</v>
      </c>
      <c r="K10" s="69">
        <v>28.51</v>
      </c>
      <c r="L10" s="44"/>
      <c r="M10" s="39"/>
      <c r="N10" s="69">
        <v>30.99</v>
      </c>
      <c r="O10" s="44">
        <v>27.58</v>
      </c>
      <c r="P10" s="69">
        <v>23.37</v>
      </c>
      <c r="Q10" s="69">
        <v>25.7</v>
      </c>
      <c r="R10" s="44"/>
      <c r="S10" s="44"/>
      <c r="T10" s="61"/>
      <c r="Z10" s="47"/>
    </row>
    <row r="11" ht="14.25" customHeight="1">
      <c r="B11" s="69">
        <v>28.74</v>
      </c>
      <c r="C11" s="69">
        <v>14.45</v>
      </c>
      <c r="D11" s="69">
        <v>27.65</v>
      </c>
      <c r="E11" s="69">
        <v>31.14</v>
      </c>
      <c r="F11" s="70"/>
      <c r="G11" s="71"/>
      <c r="H11" s="69">
        <v>22.76</v>
      </c>
      <c r="I11" s="69">
        <v>30.94</v>
      </c>
      <c r="J11" s="69">
        <v>28.85</v>
      </c>
      <c r="K11" s="69">
        <v>14.89</v>
      </c>
      <c r="L11" s="44"/>
      <c r="M11" s="39"/>
      <c r="N11" s="69">
        <v>23.35</v>
      </c>
      <c r="O11" s="44">
        <v>23.53</v>
      </c>
      <c r="P11" s="69">
        <v>28.96</v>
      </c>
      <c r="Q11" s="69">
        <v>27.37</v>
      </c>
      <c r="R11" s="44"/>
      <c r="S11" s="44"/>
      <c r="T11" s="61"/>
      <c r="V11" s="6" t="s">
        <v>68</v>
      </c>
      <c r="W11" s="6">
        <f>MIN(B3:E325)</f>
        <v>4.53</v>
      </c>
      <c r="X11" s="6">
        <f>MIN(G3:J325)</f>
        <v>6.16</v>
      </c>
      <c r="Y11" s="6">
        <f>MIN(L3:P325)</f>
        <v>5.59</v>
      </c>
    </row>
    <row r="12" ht="14.25" customHeight="1">
      <c r="B12" s="69">
        <v>25.66</v>
      </c>
      <c r="C12" s="69">
        <v>22.1</v>
      </c>
      <c r="D12" s="69">
        <v>15.52</v>
      </c>
      <c r="E12" s="69">
        <v>25.9</v>
      </c>
      <c r="F12" s="70"/>
      <c r="G12" s="71"/>
      <c r="H12" s="69">
        <v>26.01</v>
      </c>
      <c r="I12" s="69">
        <v>29.79</v>
      </c>
      <c r="J12" s="69">
        <v>21.32</v>
      </c>
      <c r="K12" s="69">
        <v>26.36</v>
      </c>
      <c r="L12" s="44"/>
      <c r="M12" s="39"/>
      <c r="N12" s="69">
        <v>21.33</v>
      </c>
      <c r="O12" s="44">
        <v>22.37</v>
      </c>
      <c r="P12" s="69">
        <v>27.44</v>
      </c>
      <c r="Q12" s="69">
        <v>22.39</v>
      </c>
      <c r="R12" s="44"/>
      <c r="S12" s="44"/>
      <c r="T12" s="61"/>
      <c r="V12" s="6" t="s">
        <v>69</v>
      </c>
      <c r="W12" s="6">
        <f>MAX(B4:E326)</f>
        <v>37.05</v>
      </c>
      <c r="X12" s="6">
        <f>MAX(G3:J325)</f>
        <v>32.79</v>
      </c>
      <c r="Y12" s="6">
        <f>MAX(N3:Q325)</f>
        <v>34.87</v>
      </c>
    </row>
    <row r="13" ht="14.25" customHeight="1">
      <c r="B13" s="69">
        <v>23.24</v>
      </c>
      <c r="C13" s="69">
        <v>6.45</v>
      </c>
      <c r="D13" s="69">
        <v>26.98</v>
      </c>
      <c r="E13" s="69">
        <v>30.29</v>
      </c>
      <c r="F13" s="70"/>
      <c r="G13" s="71"/>
      <c r="H13" s="69">
        <v>32.34</v>
      </c>
      <c r="I13" s="69">
        <v>17.88</v>
      </c>
      <c r="J13" s="69">
        <v>15.84</v>
      </c>
      <c r="K13" s="69">
        <v>23.51</v>
      </c>
      <c r="L13" s="44"/>
      <c r="M13" s="39"/>
      <c r="N13" s="69">
        <v>24.48</v>
      </c>
      <c r="O13" s="44">
        <v>25.4</v>
      </c>
      <c r="P13" s="69">
        <v>23.44</v>
      </c>
      <c r="Q13" s="69">
        <v>27.2</v>
      </c>
      <c r="R13" s="44"/>
      <c r="S13" s="44"/>
      <c r="T13" s="61"/>
    </row>
    <row r="14" ht="14.25" customHeight="1">
      <c r="B14" s="69">
        <v>25.51</v>
      </c>
      <c r="C14" s="69">
        <v>4.71</v>
      </c>
      <c r="D14" s="69">
        <v>23.33</v>
      </c>
      <c r="E14" s="69">
        <v>31.11</v>
      </c>
      <c r="F14" s="70"/>
      <c r="G14" s="71"/>
      <c r="H14" s="69">
        <v>26.43</v>
      </c>
      <c r="I14" s="69">
        <v>28.82</v>
      </c>
      <c r="J14" s="69">
        <v>24.05</v>
      </c>
      <c r="K14" s="69">
        <v>20.8</v>
      </c>
      <c r="L14" s="44"/>
      <c r="M14" s="39"/>
      <c r="N14" s="69">
        <v>27.23</v>
      </c>
      <c r="O14" s="44">
        <v>25.71</v>
      </c>
      <c r="P14" s="69">
        <v>30.46</v>
      </c>
      <c r="Q14" s="69">
        <v>28.79</v>
      </c>
      <c r="R14" s="44"/>
      <c r="S14" s="44"/>
      <c r="T14" s="61"/>
      <c r="V14" s="1" t="s">
        <v>83</v>
      </c>
      <c r="W14" s="6">
        <f>COUNTIF(B2:E216, "&lt;5")</f>
        <v>4</v>
      </c>
      <c r="X14" s="6">
        <f>COUNTIF(H2:K216, "&lt;5")</f>
        <v>1</v>
      </c>
      <c r="Y14" s="6">
        <f>COUNTIF(N2:Q216, "&lt;5")</f>
        <v>1</v>
      </c>
    </row>
    <row r="15" ht="14.25" customHeight="1">
      <c r="B15" s="69">
        <v>23.19</v>
      </c>
      <c r="C15" s="69">
        <v>13.07</v>
      </c>
      <c r="D15" s="69">
        <v>30.27</v>
      </c>
      <c r="E15" s="69">
        <v>22.16</v>
      </c>
      <c r="F15" s="70"/>
      <c r="G15" s="71"/>
      <c r="H15" s="69">
        <v>16.34</v>
      </c>
      <c r="I15" s="69">
        <v>26.96</v>
      </c>
      <c r="J15" s="69">
        <v>26.45</v>
      </c>
      <c r="K15" s="69">
        <v>20.28</v>
      </c>
      <c r="L15" s="44"/>
      <c r="M15" s="39"/>
      <c r="N15" s="69">
        <v>21.9</v>
      </c>
      <c r="O15" s="44">
        <v>22.63</v>
      </c>
      <c r="P15" s="69">
        <v>23.22</v>
      </c>
      <c r="Q15" s="69">
        <v>27.75</v>
      </c>
      <c r="R15" s="44"/>
      <c r="S15" s="44"/>
      <c r="T15" s="61"/>
      <c r="V15" s="1" t="s">
        <v>94</v>
      </c>
      <c r="W15" s="49">
        <f t="shared" ref="W15:Y15" si="6">W14/SUM(W21:W24)</f>
        <v>0.01403508772</v>
      </c>
      <c r="X15" s="49">
        <f t="shared" si="6"/>
        <v>0.003333333333</v>
      </c>
      <c r="Y15" s="49">
        <f t="shared" si="6"/>
        <v>0.003355704698</v>
      </c>
    </row>
    <row r="16" ht="14.25" customHeight="1">
      <c r="B16" s="69">
        <v>21.97</v>
      </c>
      <c r="C16" s="69">
        <v>34.13</v>
      </c>
      <c r="D16" s="69">
        <v>18.42</v>
      </c>
      <c r="E16" s="69">
        <v>30.16</v>
      </c>
      <c r="F16" s="70"/>
      <c r="G16" s="71"/>
      <c r="H16" s="69">
        <v>22.66</v>
      </c>
      <c r="I16" s="69">
        <v>24.5</v>
      </c>
      <c r="J16" s="69">
        <v>24.45</v>
      </c>
      <c r="K16" s="69">
        <v>25.95</v>
      </c>
      <c r="L16" s="44"/>
      <c r="M16" s="39"/>
      <c r="N16" s="69">
        <v>26.4</v>
      </c>
      <c r="O16" s="44">
        <v>21.18</v>
      </c>
      <c r="P16" s="69">
        <v>22.43</v>
      </c>
      <c r="Q16" s="69">
        <v>23.2</v>
      </c>
      <c r="R16" s="44"/>
      <c r="S16" s="44"/>
      <c r="T16" s="61"/>
      <c r="V16" s="1" t="s">
        <v>95</v>
      </c>
      <c r="W16" s="6">
        <f>COUNTIF(B3:E217, "&gt;25")</f>
        <v>83</v>
      </c>
      <c r="X16" s="6">
        <f>COUNTIF(H3:K217, "&gt;25")</f>
        <v>90</v>
      </c>
      <c r="Y16" s="6">
        <f>COUNTIF(N3:Q217, "&gt;25")</f>
        <v>75</v>
      </c>
    </row>
    <row r="17" ht="14.25" customHeight="1">
      <c r="B17" s="69">
        <v>28.69</v>
      </c>
      <c r="C17" s="69">
        <v>29.49</v>
      </c>
      <c r="D17" s="69">
        <v>31.14</v>
      </c>
      <c r="E17" s="69">
        <v>26.93</v>
      </c>
      <c r="F17" s="70"/>
      <c r="G17" s="71"/>
      <c r="H17" s="69">
        <v>19.61</v>
      </c>
      <c r="I17" s="69">
        <v>16.44</v>
      </c>
      <c r="J17" s="69">
        <v>26.44</v>
      </c>
      <c r="K17" s="69">
        <v>21.39</v>
      </c>
      <c r="L17" s="44"/>
      <c r="M17" s="39"/>
      <c r="N17" s="69">
        <v>24.56</v>
      </c>
      <c r="O17" s="44">
        <v>24.0</v>
      </c>
      <c r="P17" s="69">
        <v>20.35</v>
      </c>
      <c r="Q17" s="69">
        <v>22.09</v>
      </c>
      <c r="R17" s="44"/>
      <c r="S17" s="44"/>
      <c r="T17" s="60"/>
      <c r="U17" s="50"/>
      <c r="V17" s="1" t="s">
        <v>96</v>
      </c>
      <c r="W17" s="49">
        <f t="shared" ref="W17:Y17" si="7">W16/SUM(W21:W25)</f>
        <v>0.2912280702</v>
      </c>
      <c r="X17" s="49">
        <f t="shared" si="7"/>
        <v>0.3</v>
      </c>
      <c r="Y17" s="49">
        <f t="shared" si="7"/>
        <v>0.2516778523</v>
      </c>
      <c r="Z17" s="48"/>
    </row>
    <row r="18" ht="14.25" customHeight="1">
      <c r="B18" s="69">
        <v>26.96</v>
      </c>
      <c r="C18" s="69">
        <v>23.14</v>
      </c>
      <c r="D18" s="69">
        <v>26.85</v>
      </c>
      <c r="E18" s="69">
        <v>24.92</v>
      </c>
      <c r="F18" s="70"/>
      <c r="G18" s="71"/>
      <c r="H18" s="69">
        <v>18.82</v>
      </c>
      <c r="I18" s="69">
        <v>30.69</v>
      </c>
      <c r="J18" s="69">
        <v>25.98</v>
      </c>
      <c r="K18" s="69">
        <v>21.99</v>
      </c>
      <c r="L18" s="44"/>
      <c r="M18" s="39"/>
      <c r="N18" s="69">
        <v>24.34</v>
      </c>
      <c r="O18" s="44">
        <v>18.3</v>
      </c>
      <c r="P18" s="69">
        <v>23.21</v>
      </c>
      <c r="Q18" s="69">
        <v>24.95</v>
      </c>
      <c r="R18" s="44"/>
      <c r="S18" s="44"/>
      <c r="T18" s="61"/>
      <c r="V18" s="1" t="s">
        <v>95</v>
      </c>
      <c r="W18" s="6">
        <f>COUNTIF(B3:E219, "&gt;30")</f>
        <v>24</v>
      </c>
      <c r="X18" s="6">
        <f>COUNTIF(H3:K219, "&gt;30")</f>
        <v>10</v>
      </c>
      <c r="Y18" s="6">
        <f>COUNTIF(N3:Q219, "&gt;30")</f>
        <v>11</v>
      </c>
      <c r="Z18" s="48"/>
    </row>
    <row r="19" ht="14.25" customHeight="1">
      <c r="B19" s="69">
        <v>29.51</v>
      </c>
      <c r="C19" s="69">
        <v>28.96</v>
      </c>
      <c r="D19" s="69">
        <v>29.18</v>
      </c>
      <c r="E19" s="69">
        <v>24.2</v>
      </c>
      <c r="F19" s="70"/>
      <c r="G19" s="71"/>
      <c r="H19" s="69">
        <v>22.21</v>
      </c>
      <c r="I19" s="69">
        <v>28.01</v>
      </c>
      <c r="J19" s="69">
        <v>27.17</v>
      </c>
      <c r="K19" s="69">
        <v>31.92</v>
      </c>
      <c r="L19" s="44"/>
      <c r="M19" s="39"/>
      <c r="N19" s="69">
        <v>13.41</v>
      </c>
      <c r="O19" s="44">
        <v>29.43</v>
      </c>
      <c r="P19" s="69">
        <v>26.25</v>
      </c>
      <c r="Q19" s="69">
        <v>22.55</v>
      </c>
      <c r="R19" s="44"/>
      <c r="S19" s="44"/>
      <c r="T19" s="61"/>
      <c r="U19" s="6" t="s">
        <v>72</v>
      </c>
    </row>
    <row r="20" ht="14.25" customHeight="1">
      <c r="B20" s="69">
        <v>37.05</v>
      </c>
      <c r="C20" s="69">
        <v>28.94</v>
      </c>
      <c r="D20" s="69">
        <v>33.0</v>
      </c>
      <c r="E20" s="69">
        <v>24.44</v>
      </c>
      <c r="F20" s="70"/>
      <c r="G20" s="71"/>
      <c r="H20" s="69">
        <v>25.7</v>
      </c>
      <c r="I20" s="69">
        <v>22.08</v>
      </c>
      <c r="J20" s="69">
        <v>25.19</v>
      </c>
      <c r="K20" s="69">
        <v>22.88</v>
      </c>
      <c r="L20" s="44"/>
      <c r="M20" s="39"/>
      <c r="N20" s="69">
        <v>13.84</v>
      </c>
      <c r="O20" s="44">
        <v>24.14</v>
      </c>
      <c r="P20" s="69">
        <v>22.7</v>
      </c>
      <c r="Q20" s="69">
        <v>28.09</v>
      </c>
      <c r="R20" s="44"/>
      <c r="S20" s="44"/>
      <c r="T20" s="61"/>
      <c r="W20" s="21" t="s">
        <v>30</v>
      </c>
      <c r="X20" s="21" t="s">
        <v>39</v>
      </c>
      <c r="Y20" s="21" t="s">
        <v>40</v>
      </c>
    </row>
    <row r="21" ht="14.25" customHeight="1">
      <c r="B21" s="69">
        <v>21.36</v>
      </c>
      <c r="C21" s="69">
        <v>32.74</v>
      </c>
      <c r="D21" s="69">
        <v>31.43</v>
      </c>
      <c r="E21" s="69">
        <v>24.43</v>
      </c>
      <c r="F21" s="70"/>
      <c r="G21" s="71"/>
      <c r="H21" s="69">
        <v>16.81</v>
      </c>
      <c r="I21" s="69">
        <v>30.56</v>
      </c>
      <c r="J21" s="69">
        <v>25.76</v>
      </c>
      <c r="K21" s="69">
        <v>22.69</v>
      </c>
      <c r="L21" s="44"/>
      <c r="M21" s="39"/>
      <c r="N21" s="69">
        <v>27.36</v>
      </c>
      <c r="O21" s="44">
        <v>24.22</v>
      </c>
      <c r="P21" s="69">
        <v>6.88</v>
      </c>
      <c r="Q21" s="69">
        <v>25.73</v>
      </c>
      <c r="R21" s="44"/>
      <c r="S21" s="44"/>
      <c r="T21" s="61"/>
      <c r="V21" s="6" t="s">
        <v>31</v>
      </c>
      <c r="W21" s="6">
        <f>COUNT(B3:B136)</f>
        <v>73</v>
      </c>
      <c r="X21" s="6">
        <f>COUNT(H3:H136)</f>
        <v>77</v>
      </c>
      <c r="Y21" s="6">
        <f>COUNT(N3:N44)</f>
        <v>42</v>
      </c>
    </row>
    <row r="22" ht="14.25" customHeight="1">
      <c r="B22" s="69">
        <v>21.16</v>
      </c>
      <c r="C22" s="69">
        <v>30.49</v>
      </c>
      <c r="D22" s="69">
        <v>28.08</v>
      </c>
      <c r="E22" s="69">
        <v>19.39</v>
      </c>
      <c r="F22" s="70"/>
      <c r="G22" s="71"/>
      <c r="H22" s="69">
        <v>26.82</v>
      </c>
      <c r="I22" s="69">
        <v>27.28</v>
      </c>
      <c r="J22" s="69">
        <v>24.97</v>
      </c>
      <c r="K22" s="69">
        <v>26.92</v>
      </c>
      <c r="L22" s="44"/>
      <c r="M22" s="39"/>
      <c r="N22" s="69">
        <v>22.93</v>
      </c>
      <c r="O22" s="44">
        <v>27.82</v>
      </c>
      <c r="P22" s="69">
        <v>20.89</v>
      </c>
      <c r="Q22" s="69">
        <v>26.52</v>
      </c>
      <c r="R22" s="44"/>
      <c r="S22" s="44"/>
      <c r="T22" s="61"/>
      <c r="V22" s="6" t="s">
        <v>32</v>
      </c>
      <c r="W22" s="6">
        <f>COUNT(C3:C136)</f>
        <v>66</v>
      </c>
      <c r="X22" s="6">
        <f>COUNT(I3:I136)</f>
        <v>65</v>
      </c>
      <c r="Y22" s="6">
        <f>COUNT(O3:O100)</f>
        <v>98</v>
      </c>
      <c r="Z22" s="47"/>
    </row>
    <row r="23" ht="14.25" customHeight="1">
      <c r="B23" s="69">
        <v>18.08</v>
      </c>
      <c r="C23" s="69">
        <v>25.74</v>
      </c>
      <c r="D23" s="69">
        <v>23.39</v>
      </c>
      <c r="E23" s="69">
        <v>25.99</v>
      </c>
      <c r="F23" s="70"/>
      <c r="G23" s="71"/>
      <c r="H23" s="69">
        <v>20.69</v>
      </c>
      <c r="I23" s="69">
        <v>19.72</v>
      </c>
      <c r="J23" s="69">
        <v>22.49</v>
      </c>
      <c r="K23" s="69">
        <v>18.94</v>
      </c>
      <c r="L23" s="44"/>
      <c r="M23" s="39"/>
      <c r="N23" s="69">
        <v>18.36</v>
      </c>
      <c r="O23" s="44">
        <v>27.39</v>
      </c>
      <c r="P23" s="69">
        <v>22.77</v>
      </c>
      <c r="Q23" s="69">
        <v>30.4</v>
      </c>
      <c r="R23" s="44"/>
      <c r="S23" s="44"/>
      <c r="T23" s="61"/>
      <c r="V23" s="6" t="s">
        <v>33</v>
      </c>
      <c r="W23" s="6">
        <f>COUNT(D3:D136)</f>
        <v>72</v>
      </c>
      <c r="X23" s="6">
        <f>COUNT(J3:J136)</f>
        <v>79</v>
      </c>
      <c r="Y23" s="6">
        <f>COUNT(P3:P243)</f>
        <v>73</v>
      </c>
      <c r="Z23" s="47"/>
    </row>
    <row r="24" ht="14.25" customHeight="1">
      <c r="B24" s="69">
        <v>26.61</v>
      </c>
      <c r="C24" s="69">
        <v>16.65</v>
      </c>
      <c r="D24" s="69">
        <v>26.73</v>
      </c>
      <c r="E24" s="69">
        <v>25.71</v>
      </c>
      <c r="F24" s="70"/>
      <c r="G24" s="71"/>
      <c r="H24" s="69">
        <v>24.22</v>
      </c>
      <c r="I24" s="69">
        <v>21.1</v>
      </c>
      <c r="J24" s="69">
        <v>20.94</v>
      </c>
      <c r="K24" s="69">
        <v>19.98</v>
      </c>
      <c r="L24" s="44"/>
      <c r="M24" s="39"/>
      <c r="N24" s="69">
        <v>15.66</v>
      </c>
      <c r="O24" s="44">
        <v>23.37</v>
      </c>
      <c r="P24" s="69">
        <v>24.99</v>
      </c>
      <c r="Q24" s="69">
        <v>27.03</v>
      </c>
      <c r="R24" s="44"/>
      <c r="S24" s="44"/>
      <c r="T24" s="61"/>
      <c r="V24" s="6" t="s">
        <v>34</v>
      </c>
      <c r="W24" s="6">
        <f>COUNT(E3:E136)</f>
        <v>74</v>
      </c>
      <c r="X24" s="6">
        <f>COUNT(K3:K136)</f>
        <v>79</v>
      </c>
      <c r="Y24" s="6">
        <f>COUNT(Q3:Q243)</f>
        <v>85</v>
      </c>
    </row>
    <row r="25" ht="14.25" customHeight="1">
      <c r="B25" s="69">
        <v>23.31</v>
      </c>
      <c r="C25" s="69">
        <v>26.32</v>
      </c>
      <c r="D25" s="69">
        <v>23.68</v>
      </c>
      <c r="E25" s="69">
        <v>19.31</v>
      </c>
      <c r="F25" s="70"/>
      <c r="G25" s="71"/>
      <c r="H25" s="69">
        <v>26.49</v>
      </c>
      <c r="I25" s="69">
        <v>28.14</v>
      </c>
      <c r="J25" s="69">
        <v>25.95</v>
      </c>
      <c r="K25" s="69">
        <v>15.67</v>
      </c>
      <c r="L25" s="44"/>
      <c r="M25" s="39"/>
      <c r="N25" s="69">
        <v>23.9</v>
      </c>
      <c r="O25" s="44">
        <v>34.87</v>
      </c>
      <c r="P25" s="69">
        <v>23.38</v>
      </c>
      <c r="Q25" s="69">
        <v>22.49</v>
      </c>
      <c r="R25" s="44"/>
      <c r="S25" s="44"/>
      <c r="T25" s="61"/>
    </row>
    <row r="26" ht="14.25" customHeight="1">
      <c r="B26" s="69">
        <v>30.65</v>
      </c>
      <c r="C26" s="69">
        <v>15.82</v>
      </c>
      <c r="D26" s="69">
        <v>28.65</v>
      </c>
      <c r="E26" s="69">
        <v>25.55</v>
      </c>
      <c r="F26" s="70"/>
      <c r="G26" s="71"/>
      <c r="H26" s="69">
        <v>23.06</v>
      </c>
      <c r="I26" s="69">
        <v>26.03</v>
      </c>
      <c r="J26" s="69">
        <v>25.07</v>
      </c>
      <c r="K26" s="69">
        <v>27.18</v>
      </c>
      <c r="L26" s="44"/>
      <c r="M26" s="39"/>
      <c r="N26" s="69">
        <v>18.69</v>
      </c>
      <c r="O26" s="44">
        <v>17.73</v>
      </c>
      <c r="P26" s="69">
        <v>28.32</v>
      </c>
      <c r="Q26" s="69">
        <v>19.87</v>
      </c>
      <c r="R26" s="44"/>
      <c r="S26" s="44"/>
      <c r="T26" s="61"/>
    </row>
    <row r="27" ht="14.25" customHeight="1">
      <c r="B27" s="69">
        <v>33.4</v>
      </c>
      <c r="C27" s="69">
        <v>17.86</v>
      </c>
      <c r="D27" s="69">
        <v>28.02</v>
      </c>
      <c r="E27" s="69">
        <v>22.07</v>
      </c>
      <c r="F27" s="70"/>
      <c r="G27" s="71"/>
      <c r="H27" s="69">
        <v>16.44</v>
      </c>
      <c r="I27" s="69">
        <v>26.4</v>
      </c>
      <c r="J27" s="69">
        <v>22.4</v>
      </c>
      <c r="K27" s="69">
        <v>30.55</v>
      </c>
      <c r="L27" s="44"/>
      <c r="M27" s="39"/>
      <c r="N27" s="69">
        <v>22.92</v>
      </c>
      <c r="O27" s="44">
        <v>22.97</v>
      </c>
      <c r="P27" s="69">
        <v>26.11</v>
      </c>
      <c r="Q27" s="69">
        <v>18.92</v>
      </c>
      <c r="R27" s="44"/>
      <c r="S27" s="44"/>
      <c r="T27" s="61"/>
      <c r="U27" s="6" t="s">
        <v>73</v>
      </c>
    </row>
    <row r="28" ht="14.25" customHeight="1">
      <c r="B28" s="69">
        <v>17.91</v>
      </c>
      <c r="C28" s="69">
        <v>26.95</v>
      </c>
      <c r="D28" s="69">
        <v>28.15</v>
      </c>
      <c r="E28" s="69">
        <v>22.96</v>
      </c>
      <c r="F28" s="70"/>
      <c r="G28" s="71"/>
      <c r="H28" s="69">
        <v>27.82</v>
      </c>
      <c r="I28" s="69">
        <v>23.11</v>
      </c>
      <c r="J28" s="69">
        <v>19.92</v>
      </c>
      <c r="K28" s="69">
        <v>27.08</v>
      </c>
      <c r="L28" s="44"/>
      <c r="M28" s="39"/>
      <c r="N28" s="69">
        <v>22.9</v>
      </c>
      <c r="O28" s="44">
        <v>22.23</v>
      </c>
      <c r="P28" s="69">
        <v>21.64</v>
      </c>
      <c r="Q28" s="69">
        <v>15.16</v>
      </c>
      <c r="R28" s="44"/>
      <c r="S28" s="44"/>
      <c r="T28" s="61"/>
      <c r="W28" s="21" t="s">
        <v>30</v>
      </c>
      <c r="X28" s="21" t="s">
        <v>39</v>
      </c>
      <c r="Y28" s="21" t="s">
        <v>40</v>
      </c>
    </row>
    <row r="29" ht="14.25" customHeight="1">
      <c r="B29" s="69">
        <v>24.88</v>
      </c>
      <c r="C29" s="69">
        <v>26.46</v>
      </c>
      <c r="D29" s="69">
        <v>19.08</v>
      </c>
      <c r="E29" s="69">
        <v>18.53</v>
      </c>
      <c r="F29" s="70"/>
      <c r="G29" s="71"/>
      <c r="H29" s="69">
        <v>26.04</v>
      </c>
      <c r="I29" s="69">
        <v>8.11</v>
      </c>
      <c r="J29" s="69">
        <v>21.71</v>
      </c>
      <c r="K29" s="69">
        <v>27.56</v>
      </c>
      <c r="L29" s="44"/>
      <c r="M29" s="39"/>
      <c r="N29" s="69">
        <v>30.8</v>
      </c>
      <c r="O29" s="44">
        <v>17.27</v>
      </c>
      <c r="P29" s="69">
        <v>29.56</v>
      </c>
      <c r="Q29" s="69">
        <v>19.63</v>
      </c>
      <c r="R29" s="44"/>
      <c r="S29" s="44"/>
      <c r="T29" s="61"/>
      <c r="V29" s="6" t="s">
        <v>31</v>
      </c>
      <c r="W29" s="6">
        <f>STDEV(B$3:B$52)</f>
        <v>5.341991527</v>
      </c>
      <c r="X29" s="6">
        <f>STDEV(H$3:H$52)</f>
        <v>5.00641016</v>
      </c>
      <c r="Y29" s="6">
        <f>STDEV(N3:N294)</f>
        <v>6.375540269</v>
      </c>
    </row>
    <row r="30" ht="14.25" customHeight="1">
      <c r="B30" s="69">
        <v>17.79</v>
      </c>
      <c r="C30" s="69">
        <v>17.34</v>
      </c>
      <c r="D30" s="69">
        <v>14.48</v>
      </c>
      <c r="E30" s="69">
        <v>20.48</v>
      </c>
      <c r="F30" s="70"/>
      <c r="G30" s="71"/>
      <c r="H30" s="69">
        <v>30.97</v>
      </c>
      <c r="I30" s="69">
        <v>7.12</v>
      </c>
      <c r="J30" s="69">
        <v>20.85</v>
      </c>
      <c r="K30" s="69">
        <v>22.08</v>
      </c>
      <c r="M30" s="39"/>
      <c r="N30" s="69">
        <v>26.37</v>
      </c>
      <c r="O30" s="44">
        <v>18.32</v>
      </c>
      <c r="P30" s="69">
        <v>28.12</v>
      </c>
      <c r="Q30" s="69">
        <v>16.63</v>
      </c>
      <c r="R30" s="44"/>
      <c r="S30" s="44"/>
      <c r="T30" s="61"/>
      <c r="V30" s="6" t="s">
        <v>32</v>
      </c>
      <c r="W30" s="6">
        <f>STDEV(C$3:C$52)</f>
        <v>7.602278273</v>
      </c>
      <c r="X30" s="6">
        <f>STDEV(I$3:I$52)</f>
        <v>6.103320274</v>
      </c>
      <c r="Y30" s="6">
        <f>STDEV(O3:O139)</f>
        <v>6.274177666</v>
      </c>
    </row>
    <row r="31" ht="14.25" customHeight="1">
      <c r="B31" s="69">
        <v>25.82</v>
      </c>
      <c r="C31" s="69">
        <v>7.61</v>
      </c>
      <c r="D31" s="69">
        <v>26.61</v>
      </c>
      <c r="E31" s="69">
        <v>26.46</v>
      </c>
      <c r="F31" s="70"/>
      <c r="G31" s="71"/>
      <c r="H31" s="69">
        <v>17.67</v>
      </c>
      <c r="I31" s="69">
        <v>20.94</v>
      </c>
      <c r="J31" s="69">
        <v>18.67</v>
      </c>
      <c r="K31" s="69">
        <v>20.26</v>
      </c>
      <c r="M31" s="39"/>
      <c r="N31" s="69">
        <v>21.04</v>
      </c>
      <c r="O31" s="44">
        <v>20.39</v>
      </c>
      <c r="P31" s="69">
        <v>23.88</v>
      </c>
      <c r="Q31" s="69">
        <v>18.12</v>
      </c>
      <c r="R31" s="44"/>
      <c r="S31" s="44"/>
      <c r="T31" s="61"/>
      <c r="V31" s="6" t="s">
        <v>33</v>
      </c>
      <c r="W31" s="6">
        <f>STDEV(D$3:D$52)</f>
        <v>4.882359838</v>
      </c>
      <c r="X31" s="6">
        <f>STDEV(J$3:J$52)</f>
        <v>4.982620919</v>
      </c>
      <c r="Y31" s="6">
        <f>STDEV(P3:P123)</f>
        <v>5.887492634</v>
      </c>
    </row>
    <row r="32" ht="14.25" customHeight="1">
      <c r="B32" s="69">
        <v>25.11</v>
      </c>
      <c r="C32" s="69">
        <v>11.87</v>
      </c>
      <c r="D32" s="69">
        <v>24.16</v>
      </c>
      <c r="E32" s="69">
        <v>23.61</v>
      </c>
      <c r="F32" s="70"/>
      <c r="G32" s="71"/>
      <c r="H32" s="69">
        <v>22.2</v>
      </c>
      <c r="I32" s="69">
        <v>11.4</v>
      </c>
      <c r="J32" s="69">
        <v>19.37</v>
      </c>
      <c r="K32" s="69">
        <v>18.91</v>
      </c>
      <c r="M32" s="39"/>
      <c r="N32" s="69">
        <v>29.66</v>
      </c>
      <c r="O32" s="44">
        <v>12.1</v>
      </c>
      <c r="P32" s="69">
        <v>29.08</v>
      </c>
      <c r="Q32" s="69">
        <v>18.59</v>
      </c>
      <c r="R32" s="44"/>
      <c r="S32" s="44"/>
      <c r="T32" s="61"/>
      <c r="V32" s="6" t="s">
        <v>34</v>
      </c>
      <c r="W32" s="6">
        <f>STDEV(E$3:E$52)</f>
        <v>5.629524462</v>
      </c>
      <c r="X32" s="6">
        <f>STDEV(K$3:K$52)</f>
        <v>5.332956357</v>
      </c>
      <c r="Y32" s="6">
        <f>STDEV(Q3:Q123)</f>
        <v>6.117353495</v>
      </c>
    </row>
    <row r="33" ht="14.25" customHeight="1">
      <c r="B33" s="69">
        <v>25.84</v>
      </c>
      <c r="C33" s="69">
        <v>10.14</v>
      </c>
      <c r="D33" s="69">
        <v>26.46</v>
      </c>
      <c r="E33" s="69">
        <v>23.57</v>
      </c>
      <c r="F33" s="70"/>
      <c r="G33" s="71"/>
      <c r="H33" s="69">
        <v>17.47</v>
      </c>
      <c r="I33" s="69">
        <v>19.89</v>
      </c>
      <c r="J33" s="69">
        <v>17.26</v>
      </c>
      <c r="K33" s="69">
        <v>26.81</v>
      </c>
      <c r="M33" s="39"/>
      <c r="N33" s="69">
        <v>30.61</v>
      </c>
      <c r="O33" s="44">
        <v>24.23</v>
      </c>
      <c r="P33" s="69">
        <v>26.37</v>
      </c>
      <c r="Q33" s="69">
        <v>15.56</v>
      </c>
      <c r="R33" s="44"/>
      <c r="S33" s="44"/>
      <c r="T33" s="61"/>
    </row>
    <row r="34" ht="14.25" customHeight="1">
      <c r="B34" s="69">
        <v>23.96</v>
      </c>
      <c r="C34" s="69">
        <v>20.75</v>
      </c>
      <c r="D34" s="69">
        <v>22.53</v>
      </c>
      <c r="E34" s="69">
        <v>24.49</v>
      </c>
      <c r="F34" s="70"/>
      <c r="G34" s="71"/>
      <c r="H34" s="69">
        <v>20.63</v>
      </c>
      <c r="I34" s="69">
        <v>28.03</v>
      </c>
      <c r="J34" s="69">
        <v>15.05</v>
      </c>
      <c r="K34" s="69">
        <v>28.92</v>
      </c>
      <c r="M34" s="39"/>
      <c r="N34" s="69">
        <v>25.56</v>
      </c>
      <c r="O34" s="44">
        <v>23.9</v>
      </c>
      <c r="P34" s="69">
        <v>27.17</v>
      </c>
      <c r="Q34" s="69">
        <v>12.27</v>
      </c>
      <c r="R34" s="44"/>
      <c r="S34" s="44"/>
      <c r="T34" s="64"/>
    </row>
    <row r="35" ht="14.25" customHeight="1">
      <c r="B35" s="69">
        <v>24.0</v>
      </c>
      <c r="C35" s="69">
        <v>4.89</v>
      </c>
      <c r="D35" s="69">
        <v>23.82</v>
      </c>
      <c r="E35" s="69">
        <v>24.96</v>
      </c>
      <c r="F35" s="70"/>
      <c r="G35" s="71"/>
      <c r="H35" s="69">
        <v>28.76</v>
      </c>
      <c r="I35" s="69">
        <v>28.8</v>
      </c>
      <c r="J35" s="69">
        <v>17.52</v>
      </c>
      <c r="K35" s="69">
        <v>23.06</v>
      </c>
      <c r="M35" s="39"/>
      <c r="N35" s="69">
        <v>22.25</v>
      </c>
      <c r="O35" s="44">
        <v>26.95</v>
      </c>
      <c r="P35" s="69">
        <v>24.08</v>
      </c>
      <c r="Q35" s="69">
        <v>11.68</v>
      </c>
      <c r="R35" s="44"/>
      <c r="S35" s="44"/>
      <c r="T35" s="61"/>
    </row>
    <row r="36" ht="14.25" customHeight="1">
      <c r="B36" s="69">
        <v>21.63</v>
      </c>
      <c r="C36" s="69">
        <v>15.82</v>
      </c>
      <c r="D36" s="69">
        <v>20.29</v>
      </c>
      <c r="E36" s="69">
        <v>5.07</v>
      </c>
      <c r="F36" s="70"/>
      <c r="G36" s="71"/>
      <c r="H36" s="69">
        <v>20.17</v>
      </c>
      <c r="I36" s="69">
        <v>16.74</v>
      </c>
      <c r="J36" s="69">
        <v>18.61</v>
      </c>
      <c r="K36" s="69">
        <v>26.9</v>
      </c>
      <c r="M36" s="39"/>
      <c r="N36" s="69">
        <v>26.78</v>
      </c>
      <c r="O36" s="44">
        <v>22.04</v>
      </c>
      <c r="P36" s="69">
        <v>26.46</v>
      </c>
      <c r="Q36" s="69">
        <v>16.46</v>
      </c>
      <c r="R36" s="44"/>
      <c r="S36" s="44"/>
      <c r="T36" s="61"/>
      <c r="U36" s="1" t="s">
        <v>74</v>
      </c>
    </row>
    <row r="37" ht="14.25" customHeight="1">
      <c r="B37" s="69">
        <v>22.18</v>
      </c>
      <c r="C37" s="69">
        <v>22.42</v>
      </c>
      <c r="D37" s="69">
        <v>25.7</v>
      </c>
      <c r="E37" s="69">
        <v>18.42</v>
      </c>
      <c r="F37" s="70"/>
      <c r="G37" s="71"/>
      <c r="H37" s="69">
        <v>27.95</v>
      </c>
      <c r="I37" s="69">
        <v>14.62</v>
      </c>
      <c r="J37" s="69">
        <v>18.32</v>
      </c>
      <c r="K37" s="69">
        <v>25.21</v>
      </c>
      <c r="M37" s="39"/>
      <c r="N37" s="69">
        <v>27.63</v>
      </c>
      <c r="O37" s="44">
        <v>24.28</v>
      </c>
      <c r="P37" s="69">
        <v>25.3</v>
      </c>
      <c r="Q37" s="69">
        <v>13.85</v>
      </c>
      <c r="R37" s="44"/>
      <c r="S37" s="44"/>
      <c r="T37" s="61"/>
      <c r="W37" s="21" t="s">
        <v>30</v>
      </c>
      <c r="X37" s="21" t="s">
        <v>39</v>
      </c>
      <c r="Y37" s="21" t="s">
        <v>40</v>
      </c>
    </row>
    <row r="38" ht="14.25" customHeight="1">
      <c r="B38" s="69">
        <v>20.54</v>
      </c>
      <c r="C38" s="69">
        <v>19.64</v>
      </c>
      <c r="D38" s="69">
        <v>26.52</v>
      </c>
      <c r="E38" s="69">
        <v>15.05</v>
      </c>
      <c r="F38" s="70"/>
      <c r="G38" s="71"/>
      <c r="H38" s="69">
        <v>17.58</v>
      </c>
      <c r="I38" s="69">
        <v>23.74</v>
      </c>
      <c r="J38" s="69">
        <v>16.94</v>
      </c>
      <c r="K38" s="69">
        <v>15.85</v>
      </c>
      <c r="M38" s="39"/>
      <c r="N38" s="69">
        <v>29.91</v>
      </c>
      <c r="O38" s="44">
        <v>23.49</v>
      </c>
      <c r="P38" s="69">
        <v>23.05</v>
      </c>
      <c r="Q38" s="69">
        <v>10.78</v>
      </c>
      <c r="R38" s="44"/>
      <c r="S38" s="44"/>
      <c r="T38" s="61"/>
      <c r="V38" s="6" t="s">
        <v>31</v>
      </c>
      <c r="W38" s="49">
        <f t="shared" ref="W38:Y38" si="8">(W29/W5)</f>
        <v>0.2566226022</v>
      </c>
      <c r="X38" s="49">
        <f t="shared" si="8"/>
        <v>0.232568742</v>
      </c>
      <c r="Y38" s="49">
        <f t="shared" si="8"/>
        <v>0.3006961149</v>
      </c>
    </row>
    <row r="39" ht="14.25" customHeight="1">
      <c r="B39" s="69">
        <v>21.66</v>
      </c>
      <c r="C39" s="69">
        <v>16.41</v>
      </c>
      <c r="D39" s="69">
        <v>28.02</v>
      </c>
      <c r="E39" s="69">
        <v>10.94</v>
      </c>
      <c r="F39" s="70"/>
      <c r="G39" s="71"/>
      <c r="H39" s="69">
        <v>11.89</v>
      </c>
      <c r="I39" s="69">
        <v>19.25</v>
      </c>
      <c r="J39" s="69">
        <v>9.3</v>
      </c>
      <c r="K39" s="69">
        <v>22.59</v>
      </c>
      <c r="M39" s="39"/>
      <c r="N39" s="69">
        <v>19.46</v>
      </c>
      <c r="O39" s="44">
        <v>24.51</v>
      </c>
      <c r="P39" s="69">
        <v>22.01</v>
      </c>
      <c r="Q39" s="69">
        <v>22.33</v>
      </c>
      <c r="R39" s="44"/>
      <c r="S39" s="44"/>
      <c r="T39" s="61"/>
      <c r="V39" s="6" t="s">
        <v>32</v>
      </c>
      <c r="W39" s="49">
        <f t="shared" ref="W39:Y39" si="9">(W30/W6)</f>
        <v>0.3775425428</v>
      </c>
      <c r="X39" s="49">
        <f t="shared" si="9"/>
        <v>0.2873674214</v>
      </c>
      <c r="Y39" s="49">
        <f t="shared" si="9"/>
        <v>0.3305801379</v>
      </c>
    </row>
    <row r="40" ht="14.25" customHeight="1">
      <c r="B40" s="69">
        <v>21.64</v>
      </c>
      <c r="C40" s="69">
        <v>21.4</v>
      </c>
      <c r="D40" s="69">
        <v>25.29</v>
      </c>
      <c r="E40" s="69">
        <v>22.3</v>
      </c>
      <c r="F40" s="70"/>
      <c r="G40" s="71"/>
      <c r="H40" s="69">
        <v>17.33</v>
      </c>
      <c r="I40" s="69">
        <v>24.51</v>
      </c>
      <c r="J40" s="69">
        <v>7.08</v>
      </c>
      <c r="K40" s="69">
        <v>22.72</v>
      </c>
      <c r="M40" s="39"/>
      <c r="N40" s="69">
        <v>24.82</v>
      </c>
      <c r="O40" s="44">
        <v>15.28</v>
      </c>
      <c r="P40" s="69">
        <v>26.59</v>
      </c>
      <c r="Q40" s="69">
        <v>21.61</v>
      </c>
      <c r="R40" s="44"/>
      <c r="S40" s="44"/>
      <c r="T40" s="61"/>
      <c r="V40" s="6" t="s">
        <v>33</v>
      </c>
      <c r="W40" s="49" t="str">
        <f t="shared" ref="W40:Y40" si="10">(W31/W7)</f>
        <v>#DIV/0!</v>
      </c>
      <c r="X40" s="49" t="str">
        <f t="shared" si="10"/>
        <v>#DIV/0!</v>
      </c>
      <c r="Y40" s="49" t="str">
        <f t="shared" si="10"/>
        <v>#DIV/0!</v>
      </c>
    </row>
    <row r="41" ht="14.25" customHeight="1">
      <c r="B41" s="69">
        <v>23.13</v>
      </c>
      <c r="C41" s="69">
        <v>23.34</v>
      </c>
      <c r="D41" s="69">
        <v>21.08</v>
      </c>
      <c r="E41" s="69">
        <v>14.17</v>
      </c>
      <c r="F41" s="70"/>
      <c r="G41" s="71"/>
      <c r="H41" s="69">
        <v>18.14</v>
      </c>
      <c r="I41" s="69">
        <v>9.84</v>
      </c>
      <c r="J41" s="69">
        <v>19.14</v>
      </c>
      <c r="K41" s="69">
        <v>20.89</v>
      </c>
      <c r="M41" s="39"/>
      <c r="N41" s="69">
        <v>25.17</v>
      </c>
      <c r="O41" s="44">
        <v>17.0</v>
      </c>
      <c r="P41" s="69">
        <v>17.66</v>
      </c>
      <c r="Q41" s="69">
        <v>30.24</v>
      </c>
      <c r="R41" s="44"/>
      <c r="S41" s="44"/>
      <c r="T41" s="61"/>
      <c r="V41" s="6" t="s">
        <v>34</v>
      </c>
      <c r="W41" s="49">
        <f t="shared" ref="W41:Y41" si="11">(W32/W8)</f>
        <v>0.2690326862</v>
      </c>
      <c r="X41" s="49">
        <f t="shared" si="11"/>
        <v>0.2546486095</v>
      </c>
      <c r="Y41" s="49">
        <f t="shared" si="11"/>
        <v>0.3065343176</v>
      </c>
    </row>
    <row r="42" ht="14.25" customHeight="1">
      <c r="B42" s="69">
        <v>18.58</v>
      </c>
      <c r="C42" s="69">
        <v>27.56</v>
      </c>
      <c r="D42" s="69">
        <v>22.62</v>
      </c>
      <c r="E42" s="69">
        <v>17.72</v>
      </c>
      <c r="F42" s="70"/>
      <c r="G42" s="71"/>
      <c r="H42" s="69">
        <v>15.16</v>
      </c>
      <c r="I42" s="69">
        <v>24.91</v>
      </c>
      <c r="J42" s="69">
        <v>20.87</v>
      </c>
      <c r="K42" s="69">
        <v>21.94</v>
      </c>
      <c r="M42" s="39"/>
      <c r="N42" s="69">
        <v>18.46</v>
      </c>
      <c r="O42" s="44">
        <v>19.8</v>
      </c>
      <c r="P42" s="69">
        <v>25.09</v>
      </c>
      <c r="Q42" s="69">
        <v>25.19</v>
      </c>
      <c r="R42" s="44"/>
      <c r="S42" s="44"/>
      <c r="T42" s="61"/>
      <c r="W42" s="49"/>
      <c r="X42" s="49"/>
      <c r="Y42" s="49"/>
    </row>
    <row r="43" ht="14.25" customHeight="1">
      <c r="B43" s="69">
        <v>33.54</v>
      </c>
      <c r="C43" s="69">
        <v>26.92</v>
      </c>
      <c r="D43" s="69">
        <v>23.43</v>
      </c>
      <c r="E43" s="69">
        <v>15.88</v>
      </c>
      <c r="F43" s="70"/>
      <c r="G43" s="71"/>
      <c r="H43" s="69">
        <v>11.47</v>
      </c>
      <c r="I43" s="69">
        <v>29.36</v>
      </c>
      <c r="J43" s="69">
        <v>21.21</v>
      </c>
      <c r="K43" s="69">
        <v>23.67</v>
      </c>
      <c r="M43" s="39"/>
      <c r="N43" s="69">
        <v>24.13</v>
      </c>
      <c r="O43" s="44">
        <v>18.86</v>
      </c>
      <c r="P43" s="69">
        <v>22.09</v>
      </c>
      <c r="Q43" s="69">
        <v>26.38</v>
      </c>
      <c r="R43" s="44"/>
      <c r="S43" s="44"/>
      <c r="T43" s="61"/>
    </row>
    <row r="44" ht="14.25" customHeight="1">
      <c r="B44" s="69">
        <v>27.92</v>
      </c>
      <c r="C44" s="69">
        <v>19.65</v>
      </c>
      <c r="D44" s="69">
        <v>22.73</v>
      </c>
      <c r="E44" s="69">
        <v>16.94</v>
      </c>
      <c r="F44" s="70"/>
      <c r="G44" s="71"/>
      <c r="H44" s="69">
        <v>29.87</v>
      </c>
      <c r="I44" s="69">
        <v>32.79</v>
      </c>
      <c r="J44" s="69">
        <v>24.21</v>
      </c>
      <c r="K44" s="69">
        <v>26.1</v>
      </c>
      <c r="M44" s="39"/>
      <c r="N44" s="69">
        <v>22.4</v>
      </c>
      <c r="O44" s="44">
        <v>16.86</v>
      </c>
      <c r="P44" s="69">
        <v>18.53</v>
      </c>
      <c r="Q44" s="69">
        <v>18.43</v>
      </c>
      <c r="R44" s="44"/>
      <c r="S44" s="44"/>
      <c r="T44" s="61"/>
    </row>
    <row r="45" ht="14.25" customHeight="1">
      <c r="B45" s="69">
        <v>23.11</v>
      </c>
      <c r="C45" s="69">
        <v>22.68</v>
      </c>
      <c r="D45" s="69">
        <v>21.44</v>
      </c>
      <c r="E45" s="69">
        <v>21.91</v>
      </c>
      <c r="F45" s="70"/>
      <c r="G45" s="71"/>
      <c r="H45" s="69">
        <v>15.95</v>
      </c>
      <c r="I45" s="69">
        <v>24.07</v>
      </c>
      <c r="J45" s="69">
        <v>26.52</v>
      </c>
      <c r="K45" s="69">
        <v>23.44</v>
      </c>
      <c r="M45" s="39"/>
      <c r="N45" s="69">
        <v>21.01</v>
      </c>
      <c r="O45" s="44">
        <v>15.39</v>
      </c>
      <c r="P45" s="69">
        <v>19.68</v>
      </c>
      <c r="Q45" s="69">
        <v>17.54</v>
      </c>
      <c r="R45" s="44"/>
      <c r="S45" s="44"/>
      <c r="T45" s="61"/>
    </row>
    <row r="46" ht="14.25" customHeight="1">
      <c r="B46" s="69">
        <v>23.31</v>
      </c>
      <c r="C46" s="69">
        <v>26.07</v>
      </c>
      <c r="D46" s="69">
        <v>18.57</v>
      </c>
      <c r="E46" s="69">
        <v>23.68</v>
      </c>
      <c r="F46" s="70"/>
      <c r="G46" s="71"/>
      <c r="H46" s="69">
        <v>18.59</v>
      </c>
      <c r="I46" s="69">
        <v>17.29</v>
      </c>
      <c r="J46" s="69">
        <v>18.01</v>
      </c>
      <c r="K46" s="69">
        <v>15.33</v>
      </c>
      <c r="M46" s="39"/>
      <c r="N46" s="69">
        <v>19.72</v>
      </c>
      <c r="O46" s="44">
        <v>13.28</v>
      </c>
      <c r="P46" s="69">
        <v>18.43</v>
      </c>
      <c r="Q46" s="69">
        <v>24.35</v>
      </c>
      <c r="R46" s="44"/>
      <c r="S46" s="44"/>
      <c r="T46" s="61"/>
    </row>
    <row r="47" ht="14.25" customHeight="1">
      <c r="B47" s="69">
        <v>23.47</v>
      </c>
      <c r="C47" s="69">
        <v>28.31</v>
      </c>
      <c r="D47" s="69">
        <v>20.3</v>
      </c>
      <c r="E47" s="69">
        <v>24.59</v>
      </c>
      <c r="F47" s="70"/>
      <c r="G47" s="71"/>
      <c r="H47" s="69">
        <v>19.34</v>
      </c>
      <c r="I47" s="69">
        <v>21.93</v>
      </c>
      <c r="J47" s="69">
        <v>18.85</v>
      </c>
      <c r="K47" s="69">
        <v>18.97</v>
      </c>
      <c r="M47" s="39"/>
      <c r="N47" s="69">
        <v>22.45</v>
      </c>
      <c r="O47" s="44">
        <v>17.58</v>
      </c>
      <c r="P47" s="69">
        <v>24.2</v>
      </c>
      <c r="Q47" s="69">
        <v>17.29</v>
      </c>
      <c r="R47" s="44"/>
      <c r="S47" s="44"/>
      <c r="T47" s="61"/>
    </row>
    <row r="48" ht="14.25" customHeight="1">
      <c r="B48" s="69">
        <v>24.75</v>
      </c>
      <c r="C48" s="69">
        <v>28.36</v>
      </c>
      <c r="D48" s="69">
        <v>19.2</v>
      </c>
      <c r="E48" s="69">
        <v>17.18</v>
      </c>
      <c r="F48" s="70"/>
      <c r="G48" s="71"/>
      <c r="H48" s="69">
        <v>29.67</v>
      </c>
      <c r="I48" s="69">
        <v>22.95</v>
      </c>
      <c r="J48" s="69">
        <v>25.18</v>
      </c>
      <c r="K48" s="69">
        <v>14.64</v>
      </c>
      <c r="M48" s="39"/>
      <c r="N48" s="69">
        <v>18.17</v>
      </c>
      <c r="O48" s="44">
        <v>9.2</v>
      </c>
      <c r="P48" s="69">
        <v>24.13</v>
      </c>
      <c r="Q48" s="69">
        <v>7.67</v>
      </c>
      <c r="R48" s="44"/>
      <c r="S48" s="44"/>
      <c r="T48" s="61"/>
    </row>
    <row r="49" ht="14.25" customHeight="1">
      <c r="B49" s="69">
        <v>9.5</v>
      </c>
      <c r="C49" s="69">
        <v>25.61</v>
      </c>
      <c r="D49" s="69">
        <v>14.25</v>
      </c>
      <c r="E49" s="69">
        <v>19.92</v>
      </c>
      <c r="F49" s="70"/>
      <c r="G49" s="71"/>
      <c r="H49" s="69">
        <v>27.11</v>
      </c>
      <c r="I49" s="69">
        <v>27.22</v>
      </c>
      <c r="J49" s="69">
        <v>20.24</v>
      </c>
      <c r="K49" s="69">
        <v>19.86</v>
      </c>
      <c r="M49" s="39"/>
      <c r="N49" s="69">
        <v>13.89</v>
      </c>
      <c r="O49" s="44">
        <v>23.77</v>
      </c>
      <c r="P49" s="69">
        <v>27.25</v>
      </c>
      <c r="Q49" s="69">
        <v>8.26</v>
      </c>
      <c r="R49" s="44"/>
      <c r="S49" s="44"/>
      <c r="T49" s="61"/>
    </row>
    <row r="50" ht="14.25" customHeight="1">
      <c r="B50" s="69">
        <v>16.35</v>
      </c>
      <c r="C50" s="69">
        <v>24.87</v>
      </c>
      <c r="D50" s="69">
        <v>18.53</v>
      </c>
      <c r="E50" s="69">
        <v>16.07</v>
      </c>
      <c r="F50" s="70"/>
      <c r="G50" s="71"/>
      <c r="H50" s="69">
        <v>25.7</v>
      </c>
      <c r="I50" s="69">
        <v>18.21</v>
      </c>
      <c r="J50" s="69">
        <v>15.84</v>
      </c>
      <c r="K50" s="69">
        <v>19.9</v>
      </c>
      <c r="M50" s="39"/>
      <c r="N50" s="69">
        <v>15.93</v>
      </c>
      <c r="O50" s="44">
        <v>19.05</v>
      </c>
      <c r="P50" s="69">
        <v>26.8</v>
      </c>
      <c r="Q50" s="69">
        <v>14.4</v>
      </c>
      <c r="R50" s="44"/>
      <c r="S50" s="44"/>
      <c r="T50" s="61"/>
    </row>
    <row r="51" ht="14.25" customHeight="1">
      <c r="B51" s="69">
        <v>21.72</v>
      </c>
      <c r="C51" s="69">
        <v>23.08</v>
      </c>
      <c r="D51" s="69">
        <v>17.41</v>
      </c>
      <c r="E51" s="69">
        <v>19.35</v>
      </c>
      <c r="F51" s="70"/>
      <c r="G51" s="71"/>
      <c r="H51" s="69">
        <v>26.43</v>
      </c>
      <c r="I51" s="69">
        <v>18.06</v>
      </c>
      <c r="J51" s="69">
        <v>19.7</v>
      </c>
      <c r="K51" s="69">
        <v>24.63</v>
      </c>
      <c r="M51" s="39"/>
      <c r="N51" s="69">
        <v>20.24</v>
      </c>
      <c r="O51" s="44">
        <v>22.36</v>
      </c>
      <c r="P51" s="69">
        <v>21.57</v>
      </c>
      <c r="Q51" s="69">
        <v>21.8</v>
      </c>
      <c r="R51" s="44"/>
      <c r="S51" s="44"/>
      <c r="T51" s="61"/>
    </row>
    <row r="52" ht="14.25" customHeight="1">
      <c r="B52" s="69">
        <v>16.53</v>
      </c>
      <c r="C52" s="69">
        <v>27.41</v>
      </c>
      <c r="D52" s="69">
        <v>23.51</v>
      </c>
      <c r="E52" s="69">
        <v>20.86</v>
      </c>
      <c r="F52" s="70"/>
      <c r="G52" s="71"/>
      <c r="H52" s="69">
        <v>20.29</v>
      </c>
      <c r="I52" s="69">
        <v>19.89</v>
      </c>
      <c r="J52" s="69">
        <v>15.26</v>
      </c>
      <c r="K52" s="69">
        <v>19.39</v>
      </c>
      <c r="M52" s="39"/>
      <c r="N52" s="69">
        <v>22.33</v>
      </c>
      <c r="O52" s="44">
        <v>15.71</v>
      </c>
      <c r="P52" s="69">
        <v>26.38</v>
      </c>
      <c r="Q52" s="69">
        <v>13.65</v>
      </c>
      <c r="R52" s="44"/>
      <c r="S52" s="44"/>
      <c r="T52" s="61"/>
    </row>
    <row r="53" ht="14.25" customHeight="1">
      <c r="B53" s="69">
        <v>15.06</v>
      </c>
      <c r="C53" s="69">
        <v>21.63</v>
      </c>
      <c r="D53" s="69">
        <v>13.82</v>
      </c>
      <c r="E53" s="69">
        <v>20.74</v>
      </c>
      <c r="F53" s="70"/>
      <c r="G53" s="71"/>
      <c r="H53" s="69">
        <v>20.7</v>
      </c>
      <c r="I53" s="69">
        <v>27.05</v>
      </c>
      <c r="J53" s="69">
        <v>18.82</v>
      </c>
      <c r="K53" s="69">
        <v>11.27</v>
      </c>
      <c r="M53" s="39"/>
      <c r="N53" s="69">
        <v>19.39</v>
      </c>
      <c r="O53" s="44">
        <v>17.48</v>
      </c>
      <c r="P53" s="69">
        <v>21.95</v>
      </c>
      <c r="Q53" s="69">
        <v>16.59</v>
      </c>
      <c r="R53" s="44"/>
      <c r="S53" s="44"/>
      <c r="T53" s="61"/>
    </row>
    <row r="54" ht="14.25" customHeight="1">
      <c r="B54" s="69">
        <v>20.65</v>
      </c>
      <c r="C54" s="69">
        <v>18.86</v>
      </c>
      <c r="D54" s="69">
        <v>21.73</v>
      </c>
      <c r="E54" s="69">
        <v>11.85</v>
      </c>
      <c r="F54" s="70"/>
      <c r="G54" s="71"/>
      <c r="H54" s="69">
        <v>17.45</v>
      </c>
      <c r="I54" s="69">
        <v>11.63</v>
      </c>
      <c r="J54" s="69">
        <v>14.32</v>
      </c>
      <c r="K54" s="69">
        <v>6.56</v>
      </c>
      <c r="M54" s="39"/>
      <c r="N54" s="69">
        <v>20.74</v>
      </c>
      <c r="O54" s="44">
        <v>24.17</v>
      </c>
      <c r="P54" s="69">
        <v>20.2</v>
      </c>
      <c r="Q54" s="69">
        <v>23.13</v>
      </c>
      <c r="R54" s="44"/>
      <c r="S54" s="44"/>
      <c r="T54" s="61"/>
    </row>
    <row r="55" ht="14.25" customHeight="1">
      <c r="B55" s="69">
        <v>25.85</v>
      </c>
      <c r="C55" s="69">
        <v>26.33</v>
      </c>
      <c r="D55" s="69">
        <v>15.68</v>
      </c>
      <c r="E55" s="69">
        <v>13.73</v>
      </c>
      <c r="F55" s="70"/>
      <c r="G55" s="71"/>
      <c r="H55" s="69">
        <v>19.4</v>
      </c>
      <c r="I55" s="69">
        <v>8.46</v>
      </c>
      <c r="J55" s="69">
        <v>19.45</v>
      </c>
      <c r="K55" s="69">
        <v>27.8</v>
      </c>
      <c r="M55" s="39"/>
      <c r="N55" s="69">
        <v>20.55</v>
      </c>
      <c r="O55" s="44">
        <v>25.84</v>
      </c>
      <c r="P55" s="69">
        <v>13.05</v>
      </c>
      <c r="Q55" s="69">
        <v>22.08</v>
      </c>
      <c r="R55" s="44"/>
      <c r="S55" s="44"/>
      <c r="T55" s="61"/>
    </row>
    <row r="56" ht="14.25" customHeight="1">
      <c r="B56" s="69">
        <v>24.74</v>
      </c>
      <c r="C56" s="69">
        <v>22.63</v>
      </c>
      <c r="D56" s="69">
        <v>17.26</v>
      </c>
      <c r="E56" s="69">
        <v>21.49</v>
      </c>
      <c r="F56" s="70"/>
      <c r="G56" s="71"/>
      <c r="H56" s="69">
        <v>16.11</v>
      </c>
      <c r="I56" s="69">
        <v>19.81</v>
      </c>
      <c r="J56" s="69">
        <v>24.34</v>
      </c>
      <c r="K56" s="69">
        <v>21.35</v>
      </c>
      <c r="M56" s="39"/>
      <c r="N56" s="69">
        <v>20.16</v>
      </c>
      <c r="O56" s="44">
        <v>12.53</v>
      </c>
      <c r="P56" s="69">
        <v>13.74</v>
      </c>
      <c r="Q56" s="69">
        <v>7.18</v>
      </c>
      <c r="R56" s="44"/>
      <c r="S56" s="44"/>
      <c r="T56" s="61"/>
    </row>
    <row r="57" ht="14.25" customHeight="1">
      <c r="B57" s="69">
        <v>18.5</v>
      </c>
      <c r="C57" s="69">
        <v>22.73</v>
      </c>
      <c r="D57" s="69">
        <v>21.31</v>
      </c>
      <c r="E57" s="69">
        <v>15.48</v>
      </c>
      <c r="F57" s="70"/>
      <c r="G57" s="71"/>
      <c r="H57" s="69">
        <v>15.47</v>
      </c>
      <c r="I57" s="69">
        <v>24.2</v>
      </c>
      <c r="J57" s="69">
        <v>24.42</v>
      </c>
      <c r="K57" s="69">
        <v>25.58</v>
      </c>
      <c r="M57" s="39"/>
      <c r="N57" s="69">
        <v>17.61</v>
      </c>
      <c r="O57" s="44">
        <v>21.03</v>
      </c>
      <c r="P57" s="69">
        <v>18.25</v>
      </c>
      <c r="Q57" s="69">
        <v>21.69</v>
      </c>
      <c r="R57" s="44"/>
      <c r="S57" s="44"/>
      <c r="T57" s="61"/>
    </row>
    <row r="58" ht="14.25" customHeight="1">
      <c r="B58" s="69">
        <v>22.77</v>
      </c>
      <c r="C58" s="69">
        <v>20.02</v>
      </c>
      <c r="D58" s="69">
        <v>16.42</v>
      </c>
      <c r="E58" s="69">
        <v>4.53</v>
      </c>
      <c r="F58" s="70"/>
      <c r="G58" s="71"/>
      <c r="H58" s="69">
        <v>18.71</v>
      </c>
      <c r="I58" s="69">
        <v>14.94</v>
      </c>
      <c r="J58" s="69">
        <v>23.32</v>
      </c>
      <c r="K58" s="69">
        <v>28.6</v>
      </c>
      <c r="M58" s="39"/>
      <c r="N58" s="69">
        <v>15.0</v>
      </c>
      <c r="O58" s="44">
        <v>15.88</v>
      </c>
      <c r="P58" s="69">
        <v>15.64</v>
      </c>
      <c r="Q58" s="69">
        <v>12.38</v>
      </c>
      <c r="R58" s="44"/>
      <c r="S58" s="44"/>
      <c r="T58" s="61"/>
    </row>
    <row r="59" ht="14.25" customHeight="1">
      <c r="B59" s="69">
        <v>16.7</v>
      </c>
      <c r="C59" s="69">
        <v>24.21</v>
      </c>
      <c r="D59" s="69">
        <v>8.67</v>
      </c>
      <c r="E59" s="69">
        <v>11.03</v>
      </c>
      <c r="F59" s="70"/>
      <c r="G59" s="71"/>
      <c r="H59" s="69">
        <v>19.17</v>
      </c>
      <c r="I59" s="69">
        <v>9.01</v>
      </c>
      <c r="J59" s="69">
        <v>23.53</v>
      </c>
      <c r="K59" s="69">
        <v>27.15</v>
      </c>
      <c r="M59" s="39"/>
      <c r="N59" s="69">
        <v>13.51</v>
      </c>
      <c r="O59" s="44">
        <v>15.35</v>
      </c>
      <c r="P59" s="69">
        <v>14.05</v>
      </c>
      <c r="Q59" s="69">
        <v>18.15</v>
      </c>
      <c r="R59" s="44"/>
      <c r="S59" s="65"/>
      <c r="T59" s="61"/>
    </row>
    <row r="60" ht="14.25" customHeight="1">
      <c r="B60" s="69">
        <v>21.06</v>
      </c>
      <c r="C60" s="69">
        <v>24.74</v>
      </c>
      <c r="D60" s="69">
        <v>10.4</v>
      </c>
      <c r="E60" s="69">
        <v>12.12</v>
      </c>
      <c r="F60" s="70"/>
      <c r="G60" s="71"/>
      <c r="H60" s="69">
        <v>16.32</v>
      </c>
      <c r="I60" s="69">
        <v>22.62</v>
      </c>
      <c r="J60" s="69">
        <v>24.34</v>
      </c>
      <c r="K60" s="69">
        <v>25.39</v>
      </c>
      <c r="M60" s="39"/>
      <c r="N60" s="69">
        <v>19.07</v>
      </c>
      <c r="O60" s="44">
        <v>11.22</v>
      </c>
      <c r="P60" s="69">
        <v>10.61</v>
      </c>
      <c r="Q60" s="69">
        <v>13.66</v>
      </c>
      <c r="R60" s="44"/>
      <c r="S60" s="65"/>
      <c r="T60" s="61"/>
    </row>
    <row r="61" ht="14.25" customHeight="1">
      <c r="B61" s="69">
        <v>17.16</v>
      </c>
      <c r="C61" s="69">
        <v>4.93</v>
      </c>
      <c r="D61" s="69">
        <v>17.23</v>
      </c>
      <c r="E61" s="69">
        <v>18.29</v>
      </c>
      <c r="F61" s="70"/>
      <c r="G61" s="71"/>
      <c r="H61" s="69">
        <v>16.27</v>
      </c>
      <c r="I61" s="69">
        <v>14.51</v>
      </c>
      <c r="J61" s="69">
        <v>23.39</v>
      </c>
      <c r="K61" s="69">
        <v>27.65</v>
      </c>
      <c r="M61" s="39"/>
      <c r="N61" s="69">
        <v>12.93</v>
      </c>
      <c r="O61" s="44">
        <v>25.65</v>
      </c>
      <c r="P61" s="69">
        <v>10.26</v>
      </c>
      <c r="Q61" s="69">
        <v>22.93</v>
      </c>
      <c r="R61" s="44"/>
      <c r="S61" s="65"/>
      <c r="T61" s="61"/>
    </row>
    <row r="62" ht="14.25" customHeight="1">
      <c r="B62" s="69">
        <v>12.2</v>
      </c>
      <c r="C62" s="69">
        <v>14.5</v>
      </c>
      <c r="D62" s="69">
        <v>12.99</v>
      </c>
      <c r="E62" s="69">
        <v>6.02</v>
      </c>
      <c r="F62" s="70"/>
      <c r="G62" s="71"/>
      <c r="H62" s="69">
        <v>15.14</v>
      </c>
      <c r="I62" s="69">
        <v>24.08</v>
      </c>
      <c r="J62" s="69">
        <v>19.35</v>
      </c>
      <c r="K62" s="69">
        <v>25.73</v>
      </c>
      <c r="M62" s="39"/>
      <c r="N62" s="69">
        <v>17.28</v>
      </c>
      <c r="O62" s="44">
        <v>15.4</v>
      </c>
      <c r="P62" s="69">
        <v>15.82</v>
      </c>
      <c r="Q62" s="69">
        <v>20.35</v>
      </c>
      <c r="R62" s="44"/>
      <c r="S62" s="65"/>
      <c r="T62" s="61"/>
    </row>
    <row r="63" ht="14.25" customHeight="1">
      <c r="B63" s="69">
        <v>16.67</v>
      </c>
      <c r="C63" s="69">
        <v>20.93</v>
      </c>
      <c r="D63" s="69">
        <v>13.55</v>
      </c>
      <c r="E63" s="69">
        <v>20.73</v>
      </c>
      <c r="F63" s="70"/>
      <c r="G63" s="71"/>
      <c r="H63" s="69">
        <v>7.6</v>
      </c>
      <c r="I63" s="69">
        <v>12.12</v>
      </c>
      <c r="J63" s="69">
        <v>18.02</v>
      </c>
      <c r="K63" s="69">
        <v>22.63</v>
      </c>
      <c r="M63" s="39"/>
      <c r="N63" s="69">
        <v>14.28</v>
      </c>
      <c r="O63" s="44">
        <v>14.89</v>
      </c>
      <c r="P63" s="69">
        <v>11.72</v>
      </c>
      <c r="Q63" s="69">
        <v>14.92</v>
      </c>
      <c r="R63" s="44"/>
      <c r="S63" s="65"/>
      <c r="T63" s="61"/>
    </row>
    <row r="64" ht="14.25" customHeight="1">
      <c r="B64" s="69">
        <v>15.18</v>
      </c>
      <c r="C64" s="69">
        <v>13.2</v>
      </c>
      <c r="D64" s="69">
        <v>12.24</v>
      </c>
      <c r="E64" s="69">
        <v>17.71</v>
      </c>
      <c r="F64" s="70"/>
      <c r="G64" s="71"/>
      <c r="H64" s="69">
        <v>13.08</v>
      </c>
      <c r="I64" s="69">
        <v>25.06</v>
      </c>
      <c r="J64" s="69">
        <v>11.04</v>
      </c>
      <c r="K64" s="69">
        <v>26.0</v>
      </c>
      <c r="M64" s="39"/>
      <c r="N64" s="69">
        <v>13.38</v>
      </c>
      <c r="O64" s="44">
        <v>11.16</v>
      </c>
      <c r="P64" s="69">
        <v>14.29</v>
      </c>
      <c r="Q64" s="69">
        <v>14.48</v>
      </c>
      <c r="R64" s="44"/>
      <c r="S64" s="65"/>
      <c r="T64" s="61"/>
    </row>
    <row r="65" ht="14.25" customHeight="1">
      <c r="B65" s="69">
        <v>10.47</v>
      </c>
      <c r="C65" s="69">
        <v>11.62</v>
      </c>
      <c r="D65" s="69">
        <v>9.73</v>
      </c>
      <c r="E65" s="69">
        <v>19.5</v>
      </c>
      <c r="F65" s="70"/>
      <c r="G65" s="71"/>
      <c r="H65" s="69">
        <v>15.04</v>
      </c>
      <c r="I65" s="69">
        <v>23.31</v>
      </c>
      <c r="J65" s="69">
        <v>10.45</v>
      </c>
      <c r="K65" s="69">
        <v>19.25</v>
      </c>
      <c r="M65" s="39"/>
      <c r="N65" s="69">
        <v>12.12</v>
      </c>
      <c r="O65" s="44">
        <v>18.93</v>
      </c>
      <c r="P65" s="69">
        <v>16.94</v>
      </c>
      <c r="Q65" s="69">
        <v>22.15</v>
      </c>
      <c r="R65" s="44"/>
      <c r="S65" s="65"/>
      <c r="T65" s="61"/>
    </row>
    <row r="66" ht="14.25" customHeight="1">
      <c r="B66" s="69">
        <v>10.35</v>
      </c>
      <c r="C66" s="69">
        <v>10.34</v>
      </c>
      <c r="D66" s="69">
        <v>10.72</v>
      </c>
      <c r="E66" s="69">
        <v>10.82</v>
      </c>
      <c r="F66" s="70"/>
      <c r="G66" s="71"/>
      <c r="H66" s="69">
        <v>10.78</v>
      </c>
      <c r="I66" s="69">
        <v>12.14</v>
      </c>
      <c r="J66" s="69">
        <v>29.27</v>
      </c>
      <c r="K66" s="69">
        <v>19.95</v>
      </c>
      <c r="M66" s="39"/>
      <c r="N66" s="69">
        <v>12.41</v>
      </c>
      <c r="O66" s="44">
        <v>18.59</v>
      </c>
      <c r="P66" s="69">
        <v>14.57</v>
      </c>
      <c r="Q66" s="69">
        <v>17.3</v>
      </c>
      <c r="R66" s="44"/>
      <c r="S66" s="65"/>
      <c r="T66" s="61"/>
    </row>
    <row r="67" ht="14.25" customHeight="1">
      <c r="B67" s="69">
        <v>11.74</v>
      </c>
      <c r="C67" s="69">
        <v>13.26</v>
      </c>
      <c r="D67" s="69">
        <v>8.61</v>
      </c>
      <c r="E67" s="69">
        <v>19.32</v>
      </c>
      <c r="F67" s="70"/>
      <c r="G67" s="71"/>
      <c r="H67" s="69">
        <v>13.63</v>
      </c>
      <c r="I67" s="69">
        <v>6.16</v>
      </c>
      <c r="J67" s="69">
        <v>26.03</v>
      </c>
      <c r="K67" s="69">
        <v>21.13</v>
      </c>
      <c r="M67" s="39"/>
      <c r="N67" s="69">
        <v>9.95</v>
      </c>
      <c r="O67" s="44">
        <v>25.79</v>
      </c>
      <c r="P67" s="69">
        <v>11.39</v>
      </c>
      <c r="Q67" s="69">
        <v>12.06</v>
      </c>
      <c r="R67" s="44"/>
      <c r="S67" s="65"/>
      <c r="T67" s="61"/>
    </row>
    <row r="68" ht="14.25" customHeight="1">
      <c r="B68" s="69">
        <v>22.46</v>
      </c>
      <c r="C68" s="69">
        <v>9.7</v>
      </c>
      <c r="D68" s="69">
        <v>13.5</v>
      </c>
      <c r="E68" s="69">
        <v>9.65</v>
      </c>
      <c r="F68" s="70"/>
      <c r="G68" s="71"/>
      <c r="H68" s="69">
        <v>16.11</v>
      </c>
      <c r="I68" s="73"/>
      <c r="J68" s="69">
        <v>23.23</v>
      </c>
      <c r="K68" s="69">
        <v>21.3</v>
      </c>
      <c r="M68" s="39"/>
      <c r="N68" s="69">
        <v>9.24</v>
      </c>
      <c r="O68" s="44">
        <v>24.19</v>
      </c>
      <c r="P68" s="69">
        <v>12.66</v>
      </c>
      <c r="Q68" s="69">
        <v>13.34</v>
      </c>
      <c r="R68" s="44"/>
      <c r="S68" s="65"/>
      <c r="T68" s="61"/>
    </row>
    <row r="69" ht="14.25" customHeight="1">
      <c r="B69" s="69">
        <v>17.66</v>
      </c>
      <c r="C69" s="70"/>
      <c r="D69" s="69">
        <v>11.15</v>
      </c>
      <c r="E69" s="69">
        <v>16.51</v>
      </c>
      <c r="F69" s="70"/>
      <c r="G69" s="71"/>
      <c r="H69" s="69">
        <v>13.31</v>
      </c>
      <c r="I69" s="73"/>
      <c r="J69" s="69">
        <v>14.29</v>
      </c>
      <c r="K69" s="69">
        <v>17.5</v>
      </c>
      <c r="M69" s="39"/>
      <c r="N69" s="69">
        <v>7.45</v>
      </c>
      <c r="O69" s="44">
        <v>22.34</v>
      </c>
      <c r="P69" s="69">
        <v>16.22</v>
      </c>
      <c r="Q69" s="69">
        <v>16.16</v>
      </c>
      <c r="R69" s="44"/>
      <c r="S69" s="65"/>
      <c r="T69" s="61"/>
    </row>
    <row r="70" ht="14.25" customHeight="1">
      <c r="B70" s="69">
        <v>24.34</v>
      </c>
      <c r="C70" s="70"/>
      <c r="D70" s="69">
        <v>8.88</v>
      </c>
      <c r="E70" s="69">
        <v>19.03</v>
      </c>
      <c r="F70" s="70"/>
      <c r="G70" s="71"/>
      <c r="H70" s="69">
        <v>8.5</v>
      </c>
      <c r="I70" s="73"/>
      <c r="J70" s="69">
        <v>26.35</v>
      </c>
      <c r="K70" s="69">
        <v>23.54</v>
      </c>
      <c r="M70" s="39"/>
      <c r="N70" s="69">
        <v>11.25</v>
      </c>
      <c r="O70" s="44">
        <v>23.82</v>
      </c>
      <c r="P70" s="69">
        <v>17.06</v>
      </c>
      <c r="Q70" s="69">
        <v>14.26</v>
      </c>
      <c r="R70" s="44"/>
      <c r="S70" s="65"/>
      <c r="T70" s="61"/>
    </row>
    <row r="71" ht="14.25" customHeight="1">
      <c r="B71" s="69">
        <v>21.35</v>
      </c>
      <c r="C71" s="70"/>
      <c r="D71" s="69">
        <v>8.59</v>
      </c>
      <c r="E71" s="69">
        <v>10.3</v>
      </c>
      <c r="F71" s="70"/>
      <c r="G71" s="71"/>
      <c r="H71" s="69">
        <v>11.9</v>
      </c>
      <c r="I71" s="73"/>
      <c r="J71" s="69">
        <v>20.68</v>
      </c>
      <c r="K71" s="69">
        <v>21.17</v>
      </c>
      <c r="M71" s="39"/>
      <c r="N71" s="69">
        <v>7.33</v>
      </c>
      <c r="O71" s="44">
        <v>29.5</v>
      </c>
      <c r="P71" s="69">
        <v>19.91</v>
      </c>
      <c r="Q71" s="69">
        <v>20.8</v>
      </c>
      <c r="R71" s="44"/>
      <c r="S71" s="65"/>
      <c r="T71" s="61"/>
    </row>
    <row r="72" ht="14.25" customHeight="1">
      <c r="B72" s="69">
        <v>24.06</v>
      </c>
      <c r="C72" s="70"/>
      <c r="D72" s="69">
        <v>9.93</v>
      </c>
      <c r="E72" s="69">
        <v>18.0</v>
      </c>
      <c r="F72" s="70"/>
      <c r="G72" s="71"/>
      <c r="H72" s="69">
        <v>10.16</v>
      </c>
      <c r="I72" s="73"/>
      <c r="J72" s="69">
        <v>25.02</v>
      </c>
      <c r="K72" s="69">
        <v>22.67</v>
      </c>
      <c r="M72" s="39"/>
      <c r="N72" s="73"/>
      <c r="O72" s="44">
        <v>25.16</v>
      </c>
      <c r="P72" s="69">
        <v>15.66</v>
      </c>
      <c r="Q72" s="69">
        <v>21.0</v>
      </c>
      <c r="R72" s="44"/>
      <c r="S72" s="65"/>
      <c r="T72" s="61"/>
    </row>
    <row r="73" ht="14.25" customHeight="1">
      <c r="B73" s="69">
        <v>14.07</v>
      </c>
      <c r="C73" s="70"/>
      <c r="D73" s="69">
        <v>9.31</v>
      </c>
      <c r="E73" s="69">
        <v>13.7</v>
      </c>
      <c r="F73" s="70"/>
      <c r="G73" s="71"/>
      <c r="H73" s="69">
        <v>8.11</v>
      </c>
      <c r="I73" s="73"/>
      <c r="J73" s="69">
        <v>30.03</v>
      </c>
      <c r="K73" s="69">
        <v>22.44</v>
      </c>
      <c r="M73" s="39"/>
      <c r="N73" s="73"/>
      <c r="O73" s="44">
        <v>25.8</v>
      </c>
      <c r="P73" s="69">
        <v>17.35</v>
      </c>
      <c r="Q73" s="69">
        <v>10.52</v>
      </c>
      <c r="R73" s="44"/>
      <c r="S73" s="65"/>
      <c r="T73" s="61"/>
    </row>
    <row r="74" ht="14.25" customHeight="1">
      <c r="B74" s="69">
        <v>9.1</v>
      </c>
      <c r="C74" s="70"/>
      <c r="D74" s="69">
        <v>9.3</v>
      </c>
      <c r="E74" s="69">
        <v>12.92</v>
      </c>
      <c r="F74" s="70"/>
      <c r="G74" s="71"/>
      <c r="H74" s="69">
        <v>9.26</v>
      </c>
      <c r="I74" s="73"/>
      <c r="J74" s="69">
        <v>20.95</v>
      </c>
      <c r="K74" s="69">
        <v>17.39</v>
      </c>
      <c r="M74" s="39"/>
      <c r="N74" s="73"/>
      <c r="O74" s="44">
        <v>19.02</v>
      </c>
      <c r="P74" s="69">
        <v>10.4</v>
      </c>
      <c r="Q74" s="69">
        <v>14.04</v>
      </c>
      <c r="R74" s="44"/>
      <c r="S74" s="65"/>
      <c r="T74" s="61"/>
    </row>
    <row r="75" ht="14.25" customHeight="1">
      <c r="B75" s="69">
        <v>9.92</v>
      </c>
      <c r="C75" s="70"/>
      <c r="D75" s="70"/>
      <c r="E75" s="69">
        <v>11.52</v>
      </c>
      <c r="F75" s="70"/>
      <c r="G75" s="71"/>
      <c r="H75" s="69">
        <v>9.66</v>
      </c>
      <c r="I75" s="73"/>
      <c r="J75" s="69">
        <v>23.61</v>
      </c>
      <c r="K75" s="69">
        <v>15.1</v>
      </c>
      <c r="M75" s="39"/>
      <c r="N75" s="73"/>
      <c r="O75" s="44">
        <v>20.23</v>
      </c>
      <c r="P75" s="69">
        <v>8.94</v>
      </c>
      <c r="Q75" s="69">
        <v>4.5</v>
      </c>
      <c r="R75" s="44"/>
      <c r="S75" s="65"/>
      <c r="T75" s="61"/>
    </row>
    <row r="76" ht="14.25" customHeight="1">
      <c r="B76" s="73"/>
      <c r="C76" s="70"/>
      <c r="D76" s="70"/>
      <c r="E76" s="69">
        <v>9.68</v>
      </c>
      <c r="F76" s="70"/>
      <c r="G76" s="71"/>
      <c r="H76" s="69">
        <v>9.03</v>
      </c>
      <c r="I76" s="73"/>
      <c r="J76" s="69">
        <v>21.23</v>
      </c>
      <c r="K76" s="69">
        <v>13.21</v>
      </c>
      <c r="M76" s="39"/>
      <c r="N76" s="73"/>
      <c r="O76" s="44">
        <v>17.2</v>
      </c>
      <c r="P76" s="73"/>
      <c r="Q76" s="69">
        <v>13.18</v>
      </c>
      <c r="R76" s="44"/>
      <c r="S76" s="65"/>
      <c r="T76" s="61"/>
    </row>
    <row r="77" ht="14.25" customHeight="1">
      <c r="B77" s="73"/>
      <c r="C77" s="70"/>
      <c r="D77" s="70"/>
      <c r="E77" s="70"/>
      <c r="F77" s="70"/>
      <c r="G77" s="71"/>
      <c r="H77" s="69">
        <v>9.15</v>
      </c>
      <c r="I77" s="73"/>
      <c r="J77" s="69">
        <v>19.71</v>
      </c>
      <c r="K77" s="69">
        <v>10.21</v>
      </c>
      <c r="M77" s="39"/>
      <c r="N77" s="73"/>
      <c r="O77" s="44">
        <v>15.36</v>
      </c>
      <c r="P77" s="73"/>
      <c r="Q77" s="69">
        <v>10.48</v>
      </c>
      <c r="R77" s="44"/>
      <c r="S77" s="65"/>
      <c r="T77" s="61"/>
    </row>
    <row r="78" ht="14.25" customHeight="1">
      <c r="B78" s="73"/>
      <c r="C78" s="70"/>
      <c r="D78" s="70"/>
      <c r="E78" s="70"/>
      <c r="F78" s="70"/>
      <c r="G78" s="71"/>
      <c r="H78" s="69">
        <v>7.86</v>
      </c>
      <c r="I78" s="73"/>
      <c r="J78" s="69">
        <v>18.01</v>
      </c>
      <c r="K78" s="69">
        <v>11.4</v>
      </c>
      <c r="M78" s="39"/>
      <c r="N78" s="73"/>
      <c r="O78" s="44">
        <v>21.5</v>
      </c>
      <c r="P78" s="73"/>
      <c r="Q78" s="69">
        <v>20.49</v>
      </c>
      <c r="R78" s="44"/>
      <c r="S78" s="65"/>
      <c r="T78" s="61"/>
    </row>
    <row r="79" ht="14.25" customHeight="1">
      <c r="B79" s="73"/>
      <c r="C79" s="70"/>
      <c r="D79" s="70"/>
      <c r="E79" s="70"/>
      <c r="F79" s="70"/>
      <c r="G79" s="71"/>
      <c r="H79" s="69">
        <v>8.98</v>
      </c>
      <c r="I79" s="73"/>
      <c r="J79" s="69">
        <v>19.01</v>
      </c>
      <c r="K79" s="69">
        <v>10.26</v>
      </c>
      <c r="M79" s="39"/>
      <c r="N79" s="73"/>
      <c r="O79" s="44">
        <v>18.1</v>
      </c>
      <c r="P79" s="73"/>
      <c r="Q79" s="69">
        <v>12.37</v>
      </c>
      <c r="R79" s="44"/>
      <c r="S79" s="65"/>
      <c r="T79" s="61"/>
    </row>
    <row r="80" ht="14.25" customHeight="1">
      <c r="B80" s="73"/>
      <c r="C80" s="70"/>
      <c r="D80" s="70"/>
      <c r="E80" s="70"/>
      <c r="F80" s="70"/>
      <c r="G80" s="71"/>
      <c r="H80" s="70"/>
      <c r="I80" s="73"/>
      <c r="J80" s="69">
        <v>14.5</v>
      </c>
      <c r="K80" s="69">
        <v>10.09</v>
      </c>
      <c r="M80" s="39"/>
      <c r="N80" s="73"/>
      <c r="O80" s="44">
        <v>15.1</v>
      </c>
      <c r="P80" s="73"/>
      <c r="Q80" s="69">
        <v>22.17</v>
      </c>
      <c r="R80" s="44"/>
      <c r="S80" s="65"/>
      <c r="T80" s="61"/>
    </row>
    <row r="81" ht="14.25" customHeight="1">
      <c r="B81" s="73"/>
      <c r="C81" s="70"/>
      <c r="D81" s="70"/>
      <c r="E81" s="70"/>
      <c r="F81" s="70"/>
      <c r="G81" s="71"/>
      <c r="H81" s="70"/>
      <c r="I81" s="73"/>
      <c r="J81" s="69">
        <v>14.44</v>
      </c>
      <c r="K81" s="69">
        <v>6.86</v>
      </c>
      <c r="M81" s="39"/>
      <c r="N81" s="73"/>
      <c r="O81" s="44">
        <v>18.31</v>
      </c>
      <c r="P81" s="73"/>
      <c r="Q81" s="69">
        <v>16.81</v>
      </c>
      <c r="R81" s="44"/>
      <c r="S81" s="65"/>
      <c r="T81" s="61"/>
    </row>
    <row r="82" ht="14.25" customHeight="1">
      <c r="B82" s="73"/>
      <c r="C82" s="70"/>
      <c r="D82" s="70"/>
      <c r="E82" s="70"/>
      <c r="F82" s="70"/>
      <c r="G82" s="71"/>
      <c r="H82" s="70"/>
      <c r="I82" s="73"/>
      <c r="J82" s="70"/>
      <c r="K82" s="70"/>
      <c r="M82" s="39"/>
      <c r="N82" s="73"/>
      <c r="O82" s="44">
        <v>11.42</v>
      </c>
      <c r="P82" s="73"/>
      <c r="Q82" s="69">
        <v>15.66</v>
      </c>
      <c r="R82" s="44"/>
      <c r="S82" s="65"/>
      <c r="T82" s="61"/>
    </row>
    <row r="83" ht="14.25" customHeight="1">
      <c r="B83" s="73"/>
      <c r="C83" s="70"/>
      <c r="D83" s="73"/>
      <c r="E83" s="70"/>
      <c r="F83" s="70"/>
      <c r="G83" s="71"/>
      <c r="H83" s="70"/>
      <c r="I83" s="73"/>
      <c r="J83" s="70"/>
      <c r="K83" s="70"/>
      <c r="M83" s="39"/>
      <c r="N83" s="73"/>
      <c r="O83" s="44">
        <v>16.97</v>
      </c>
      <c r="P83" s="73"/>
      <c r="Q83" s="69">
        <v>10.15</v>
      </c>
      <c r="R83" s="44"/>
      <c r="S83" s="65"/>
      <c r="T83" s="61"/>
    </row>
    <row r="84" ht="14.25" customHeight="1">
      <c r="B84" s="73"/>
      <c r="C84" s="70"/>
      <c r="D84" s="73"/>
      <c r="E84" s="70"/>
      <c r="F84" s="70"/>
      <c r="G84" s="71"/>
      <c r="H84" s="70"/>
      <c r="I84" s="73"/>
      <c r="J84" s="70"/>
      <c r="K84" s="70"/>
      <c r="M84" s="39"/>
      <c r="N84" s="73"/>
      <c r="O84" s="44">
        <v>16.46</v>
      </c>
      <c r="P84" s="73"/>
      <c r="Q84" s="69">
        <v>11.74</v>
      </c>
      <c r="R84" s="44"/>
      <c r="S84" s="65"/>
      <c r="T84" s="61"/>
    </row>
    <row r="85" ht="14.25" customHeight="1">
      <c r="B85" s="73"/>
      <c r="C85" s="70"/>
      <c r="D85" s="73"/>
      <c r="E85" s="70"/>
      <c r="F85" s="70"/>
      <c r="G85" s="71"/>
      <c r="H85" s="70"/>
      <c r="I85" s="73"/>
      <c r="J85" s="70"/>
      <c r="K85" s="70"/>
      <c r="M85" s="39"/>
      <c r="N85" s="73"/>
      <c r="O85" s="44">
        <v>13.53</v>
      </c>
      <c r="P85" s="73"/>
      <c r="Q85" s="69">
        <v>15.21</v>
      </c>
      <c r="R85" s="44"/>
      <c r="S85" s="65"/>
      <c r="T85" s="61"/>
    </row>
    <row r="86" ht="14.25" customHeight="1">
      <c r="B86" s="73"/>
      <c r="C86" s="70"/>
      <c r="D86" s="73"/>
      <c r="E86" s="70"/>
      <c r="F86" s="70"/>
      <c r="G86" s="71"/>
      <c r="H86" s="70"/>
      <c r="I86" s="73"/>
      <c r="J86" s="70"/>
      <c r="K86" s="70"/>
      <c r="M86" s="39"/>
      <c r="N86" s="73"/>
      <c r="O86" s="44">
        <v>19.14</v>
      </c>
      <c r="P86" s="73"/>
      <c r="Q86" s="69">
        <v>16.41</v>
      </c>
      <c r="R86" s="44"/>
      <c r="S86" s="65"/>
      <c r="T86" s="61"/>
    </row>
    <row r="87" ht="14.25" customHeight="1">
      <c r="B87" s="73"/>
      <c r="C87" s="70"/>
      <c r="D87" s="73"/>
      <c r="E87" s="70"/>
      <c r="F87" s="70"/>
      <c r="G87" s="71"/>
      <c r="H87" s="70"/>
      <c r="I87" s="73"/>
      <c r="J87" s="70"/>
      <c r="K87" s="70"/>
      <c r="M87" s="39"/>
      <c r="N87" s="73"/>
      <c r="O87" s="44">
        <v>14.08</v>
      </c>
      <c r="P87" s="73"/>
      <c r="Q87" s="69">
        <v>9.9</v>
      </c>
      <c r="R87" s="44"/>
      <c r="S87" s="65"/>
      <c r="T87" s="61"/>
    </row>
    <row r="88" ht="14.25" customHeight="1">
      <c r="B88" s="73"/>
      <c r="C88" s="70"/>
      <c r="D88" s="73"/>
      <c r="E88" s="70"/>
      <c r="F88" s="70"/>
      <c r="G88" s="71"/>
      <c r="H88" s="70"/>
      <c r="I88" s="73"/>
      <c r="J88" s="70"/>
      <c r="K88" s="70"/>
      <c r="M88" s="39"/>
      <c r="N88" s="73"/>
      <c r="O88" s="44">
        <v>21.9</v>
      </c>
      <c r="P88" s="73"/>
      <c r="Q88" s="70"/>
      <c r="R88" s="44"/>
      <c r="S88" s="65"/>
      <c r="T88" s="61"/>
    </row>
    <row r="89" ht="14.25" customHeight="1">
      <c r="B89" s="73"/>
      <c r="C89" s="73"/>
      <c r="D89" s="73"/>
      <c r="E89" s="70"/>
      <c r="F89" s="70"/>
      <c r="G89" s="71"/>
      <c r="H89" s="70"/>
      <c r="I89" s="73"/>
      <c r="J89" s="70"/>
      <c r="K89" s="70"/>
      <c r="M89" s="39"/>
      <c r="N89" s="73"/>
      <c r="O89" s="44">
        <v>23.67</v>
      </c>
      <c r="P89" s="73"/>
      <c r="Q89" s="70"/>
      <c r="R89" s="44"/>
      <c r="S89" s="65"/>
      <c r="T89" s="61"/>
    </row>
    <row r="90" ht="14.25" customHeight="1">
      <c r="B90" s="73"/>
      <c r="C90" s="73"/>
      <c r="D90" s="73"/>
      <c r="E90" s="70"/>
      <c r="F90" s="70"/>
      <c r="G90" s="71"/>
      <c r="H90" s="70"/>
      <c r="I90" s="73"/>
      <c r="J90" s="70"/>
      <c r="K90" s="73"/>
      <c r="M90" s="39"/>
      <c r="N90" s="73"/>
      <c r="O90" s="44">
        <v>18.0</v>
      </c>
      <c r="P90" s="73"/>
      <c r="Q90" s="70"/>
      <c r="R90" s="44"/>
      <c r="S90" s="65"/>
      <c r="T90" s="61"/>
    </row>
    <row r="91" ht="14.25" customHeight="1">
      <c r="B91" s="73"/>
      <c r="C91" s="73"/>
      <c r="D91" s="73"/>
      <c r="E91" s="70"/>
      <c r="F91" s="70"/>
      <c r="G91" s="71"/>
      <c r="H91" s="70"/>
      <c r="I91" s="73"/>
      <c r="J91" s="70"/>
      <c r="K91" s="73"/>
      <c r="M91" s="39"/>
      <c r="N91" s="73"/>
      <c r="O91" s="44">
        <v>14.32</v>
      </c>
      <c r="P91" s="73"/>
      <c r="Q91" s="70"/>
      <c r="R91" s="44"/>
      <c r="S91" s="65"/>
      <c r="T91" s="61"/>
    </row>
    <row r="92" ht="14.25" customHeight="1">
      <c r="B92" s="73"/>
      <c r="C92" s="73"/>
      <c r="D92" s="73"/>
      <c r="E92" s="70"/>
      <c r="F92" s="70"/>
      <c r="G92" s="71"/>
      <c r="H92" s="70"/>
      <c r="I92" s="73"/>
      <c r="J92" s="70"/>
      <c r="K92" s="73"/>
      <c r="M92" s="39"/>
      <c r="N92" s="73"/>
      <c r="O92" s="44">
        <v>16.59</v>
      </c>
      <c r="P92" s="73"/>
      <c r="Q92" s="70"/>
      <c r="R92" s="44"/>
      <c r="S92" s="65"/>
      <c r="T92" s="61"/>
    </row>
    <row r="93" ht="14.25" customHeight="1">
      <c r="B93" s="73"/>
      <c r="C93" s="73"/>
      <c r="D93" s="73"/>
      <c r="E93" s="70"/>
      <c r="F93" s="70"/>
      <c r="G93" s="71"/>
      <c r="H93" s="70"/>
      <c r="I93" s="73"/>
      <c r="J93" s="70"/>
      <c r="K93" s="73"/>
      <c r="M93" s="39"/>
      <c r="N93" s="73"/>
      <c r="O93" s="44">
        <v>16.46</v>
      </c>
      <c r="P93" s="73"/>
      <c r="Q93" s="70"/>
      <c r="R93" s="44"/>
      <c r="S93" s="65"/>
      <c r="T93" s="61"/>
    </row>
    <row r="94" ht="14.25" customHeight="1">
      <c r="B94" s="73"/>
      <c r="C94" s="73"/>
      <c r="D94" s="73"/>
      <c r="E94" s="70"/>
      <c r="F94" s="70"/>
      <c r="G94" s="71"/>
      <c r="H94" s="70"/>
      <c r="I94" s="73"/>
      <c r="J94" s="70"/>
      <c r="K94" s="73"/>
      <c r="M94" s="39"/>
      <c r="N94" s="73"/>
      <c r="O94" s="44">
        <v>11.21</v>
      </c>
      <c r="P94" s="73"/>
      <c r="Q94" s="70"/>
      <c r="R94" s="44"/>
      <c r="S94" s="65"/>
      <c r="T94" s="61"/>
    </row>
    <row r="95" ht="14.25" customHeight="1">
      <c r="B95" s="73"/>
      <c r="C95" s="73"/>
      <c r="D95" s="73"/>
      <c r="E95" s="70"/>
      <c r="F95" s="70"/>
      <c r="G95" s="71"/>
      <c r="H95" s="70"/>
      <c r="I95" s="73"/>
      <c r="J95" s="70"/>
      <c r="K95" s="73"/>
      <c r="M95" s="39"/>
      <c r="N95" s="73"/>
      <c r="O95" s="44">
        <v>13.09</v>
      </c>
      <c r="P95" s="73"/>
      <c r="Q95" s="70"/>
      <c r="R95" s="44"/>
      <c r="S95" s="65"/>
      <c r="T95" s="61"/>
    </row>
    <row r="96" ht="14.25" customHeight="1">
      <c r="B96" s="73"/>
      <c r="C96" s="73"/>
      <c r="D96" s="73"/>
      <c r="E96" s="70"/>
      <c r="F96" s="70"/>
      <c r="G96" s="71"/>
      <c r="H96" s="70"/>
      <c r="I96" s="73"/>
      <c r="J96" s="70"/>
      <c r="K96" s="73"/>
      <c r="M96" s="39"/>
      <c r="N96" s="73"/>
      <c r="O96" s="44">
        <v>12.2</v>
      </c>
      <c r="P96" s="73"/>
      <c r="Q96" s="70"/>
      <c r="R96" s="44"/>
      <c r="S96" s="65"/>
      <c r="T96" s="61"/>
    </row>
    <row r="97" ht="14.25" customHeight="1">
      <c r="B97" s="73"/>
      <c r="C97" s="73"/>
      <c r="D97" s="73"/>
      <c r="E97" s="70"/>
      <c r="F97" s="70"/>
      <c r="G97" s="71"/>
      <c r="H97" s="70"/>
      <c r="I97" s="73"/>
      <c r="J97" s="70"/>
      <c r="K97" s="73"/>
      <c r="M97" s="39"/>
      <c r="N97" s="73"/>
      <c r="O97" s="44">
        <v>14.68</v>
      </c>
      <c r="P97" s="73"/>
      <c r="Q97" s="70"/>
      <c r="R97" s="44"/>
      <c r="S97" s="65"/>
      <c r="T97" s="61"/>
    </row>
    <row r="98" ht="14.25" customHeight="1">
      <c r="B98" s="73"/>
      <c r="C98" s="73"/>
      <c r="D98" s="73"/>
      <c r="E98" s="70"/>
      <c r="F98" s="70"/>
      <c r="G98" s="71"/>
      <c r="H98" s="70"/>
      <c r="I98" s="73"/>
      <c r="J98" s="70"/>
      <c r="K98" s="73"/>
      <c r="M98" s="39"/>
      <c r="N98" s="73"/>
      <c r="O98" s="44">
        <v>15.84</v>
      </c>
      <c r="P98" s="73"/>
      <c r="Q98" s="70"/>
      <c r="R98" s="44"/>
      <c r="S98" s="65"/>
      <c r="T98" s="61"/>
    </row>
    <row r="99" ht="14.25" customHeight="1">
      <c r="B99" s="73"/>
      <c r="C99" s="73"/>
      <c r="D99" s="73"/>
      <c r="E99" s="70"/>
      <c r="F99" s="70"/>
      <c r="G99" s="71"/>
      <c r="H99" s="70"/>
      <c r="I99" s="73"/>
      <c r="J99" s="70"/>
      <c r="K99" s="73"/>
      <c r="M99" s="39"/>
      <c r="N99" s="73"/>
      <c r="O99" s="44">
        <v>10.81</v>
      </c>
      <c r="P99" s="73"/>
      <c r="Q99" s="70"/>
      <c r="R99" s="44"/>
      <c r="S99" s="65"/>
      <c r="T99" s="61"/>
    </row>
    <row r="100" ht="14.25" customHeight="1">
      <c r="B100" s="73"/>
      <c r="C100" s="73"/>
      <c r="D100" s="73"/>
      <c r="E100" s="70"/>
      <c r="F100" s="70"/>
      <c r="G100" s="71"/>
      <c r="H100" s="70"/>
      <c r="I100" s="73"/>
      <c r="J100" s="70"/>
      <c r="K100" s="73"/>
      <c r="M100" s="39"/>
      <c r="O100" s="44">
        <v>10.41</v>
      </c>
      <c r="Q100" s="44"/>
      <c r="R100" s="44"/>
      <c r="S100" s="65"/>
      <c r="T100" s="61"/>
    </row>
    <row r="101" ht="14.25" customHeight="1">
      <c r="B101" s="73"/>
      <c r="C101" s="73"/>
      <c r="D101" s="73"/>
      <c r="E101" s="70"/>
      <c r="F101" s="70"/>
      <c r="G101" s="71"/>
      <c r="H101" s="70"/>
      <c r="I101" s="73"/>
      <c r="J101" s="70"/>
      <c r="K101" s="73"/>
      <c r="M101" s="39"/>
      <c r="O101" s="44">
        <v>9.38</v>
      </c>
      <c r="Q101" s="44"/>
      <c r="R101" s="44"/>
      <c r="S101" s="65"/>
      <c r="T101" s="61"/>
    </row>
    <row r="102" ht="14.25" customHeight="1">
      <c r="B102" s="73"/>
      <c r="C102" s="73"/>
      <c r="D102" s="73"/>
      <c r="E102" s="70"/>
      <c r="F102" s="70"/>
      <c r="G102" s="71"/>
      <c r="H102" s="70"/>
      <c r="I102" s="73"/>
      <c r="J102" s="70"/>
      <c r="K102" s="73"/>
      <c r="M102" s="39"/>
      <c r="O102" s="44">
        <v>9.76</v>
      </c>
      <c r="Q102" s="44"/>
      <c r="R102" s="44"/>
      <c r="S102" s="65"/>
      <c r="T102" s="61"/>
    </row>
    <row r="103" ht="14.25" customHeight="1">
      <c r="B103" s="73"/>
      <c r="C103" s="73"/>
      <c r="D103" s="73"/>
      <c r="E103" s="70"/>
      <c r="F103" s="70"/>
      <c r="G103" s="71"/>
      <c r="H103" s="70"/>
      <c r="I103" s="73"/>
      <c r="J103" s="70"/>
      <c r="K103" s="73"/>
      <c r="M103" s="39"/>
      <c r="O103" s="44">
        <v>7.13</v>
      </c>
      <c r="Q103" s="44"/>
      <c r="R103" s="44"/>
      <c r="S103" s="65"/>
      <c r="T103" s="61"/>
    </row>
    <row r="104" ht="14.25" customHeight="1">
      <c r="B104" s="73"/>
      <c r="C104" s="73"/>
      <c r="D104" s="73"/>
      <c r="E104" s="70"/>
      <c r="F104" s="70"/>
      <c r="G104" s="71"/>
      <c r="H104" s="70"/>
      <c r="I104" s="73"/>
      <c r="J104" s="70"/>
      <c r="K104" s="73"/>
      <c r="M104" s="39"/>
      <c r="O104" s="44">
        <v>8.81</v>
      </c>
      <c r="Q104" s="44"/>
      <c r="R104" s="44"/>
      <c r="S104" s="65"/>
      <c r="T104" s="61"/>
    </row>
    <row r="105" ht="14.25" customHeight="1">
      <c r="B105" s="73"/>
      <c r="C105" s="73"/>
      <c r="D105" s="73"/>
      <c r="E105" s="70"/>
      <c r="F105" s="70"/>
      <c r="G105" s="71"/>
      <c r="H105" s="70"/>
      <c r="I105" s="73"/>
      <c r="J105" s="70"/>
      <c r="K105" s="73"/>
      <c r="M105" s="39"/>
      <c r="O105" s="44">
        <v>11.97</v>
      </c>
      <c r="Q105" s="44"/>
      <c r="R105" s="44"/>
      <c r="S105" s="65"/>
      <c r="T105" s="61"/>
    </row>
    <row r="106" ht="14.25" customHeight="1">
      <c r="B106" s="73"/>
      <c r="C106" s="73"/>
      <c r="D106" s="73"/>
      <c r="E106" s="70"/>
      <c r="F106" s="70"/>
      <c r="G106" s="71"/>
      <c r="H106" s="70"/>
      <c r="I106" s="73"/>
      <c r="J106" s="70"/>
      <c r="K106" s="73"/>
      <c r="M106" s="39"/>
      <c r="O106" s="44">
        <v>13.09</v>
      </c>
      <c r="Q106" s="44"/>
      <c r="R106" s="44"/>
      <c r="S106" s="65"/>
      <c r="T106" s="61"/>
    </row>
    <row r="107" ht="14.25" customHeight="1">
      <c r="B107" s="73"/>
      <c r="C107" s="73"/>
      <c r="D107" s="73"/>
      <c r="E107" s="70"/>
      <c r="F107" s="70"/>
      <c r="G107" s="71"/>
      <c r="H107" s="70"/>
      <c r="I107" s="73"/>
      <c r="J107" s="70"/>
      <c r="K107" s="73"/>
      <c r="M107" s="39"/>
      <c r="O107" s="44">
        <v>9.97</v>
      </c>
      <c r="Q107" s="44"/>
      <c r="R107" s="44"/>
      <c r="S107" s="65"/>
      <c r="T107" s="61"/>
    </row>
    <row r="108" ht="14.25" customHeight="1">
      <c r="B108" s="73"/>
      <c r="C108" s="73"/>
      <c r="D108" s="73"/>
      <c r="E108" s="70"/>
      <c r="F108" s="70"/>
      <c r="G108" s="71"/>
      <c r="H108" s="70"/>
      <c r="I108" s="73"/>
      <c r="J108" s="70"/>
      <c r="K108" s="73"/>
      <c r="M108" s="39"/>
      <c r="O108" s="44">
        <v>8.65</v>
      </c>
      <c r="Q108" s="44"/>
      <c r="R108" s="44"/>
      <c r="S108" s="65"/>
      <c r="T108" s="61"/>
    </row>
    <row r="109" ht="14.25" customHeight="1">
      <c r="B109" s="73"/>
      <c r="C109" s="73"/>
      <c r="D109" s="73"/>
      <c r="E109" s="70"/>
      <c r="F109" s="70"/>
      <c r="G109" s="71"/>
      <c r="H109" s="70"/>
      <c r="I109" s="73"/>
      <c r="J109" s="70"/>
      <c r="K109" s="73"/>
      <c r="M109" s="39"/>
      <c r="O109" s="44">
        <v>6.65</v>
      </c>
      <c r="Q109" s="44"/>
      <c r="R109" s="44"/>
      <c r="S109" s="65"/>
      <c r="T109" s="61"/>
    </row>
    <row r="110" ht="14.25" customHeight="1">
      <c r="B110" s="73"/>
      <c r="C110" s="73"/>
      <c r="D110" s="73"/>
      <c r="E110" s="73"/>
      <c r="F110" s="70"/>
      <c r="G110" s="71"/>
      <c r="H110" s="70"/>
      <c r="I110" s="73"/>
      <c r="J110" s="70"/>
      <c r="K110" s="73"/>
      <c r="M110" s="39"/>
      <c r="O110" s="44">
        <v>6.3</v>
      </c>
      <c r="Q110" s="44"/>
      <c r="R110" s="44"/>
      <c r="S110" s="65"/>
      <c r="T110" s="61"/>
    </row>
    <row r="111" ht="14.25" customHeight="1">
      <c r="B111" s="73"/>
      <c r="C111" s="73"/>
      <c r="D111" s="73"/>
      <c r="E111" s="73"/>
      <c r="F111" s="70"/>
      <c r="G111" s="71"/>
      <c r="H111" s="70"/>
      <c r="I111" s="73"/>
      <c r="J111" s="70"/>
      <c r="K111" s="73"/>
      <c r="M111" s="39"/>
      <c r="O111" s="44">
        <v>6.81</v>
      </c>
      <c r="Q111" s="44"/>
      <c r="R111" s="44"/>
      <c r="S111" s="65"/>
      <c r="T111" s="61"/>
    </row>
    <row r="112" ht="14.25" customHeight="1">
      <c r="B112" s="73"/>
      <c r="C112" s="73"/>
      <c r="D112" s="73"/>
      <c r="E112" s="73"/>
      <c r="F112" s="70"/>
      <c r="G112" s="71"/>
      <c r="H112" s="70"/>
      <c r="I112" s="73"/>
      <c r="J112" s="70"/>
      <c r="K112" s="73"/>
      <c r="M112" s="39"/>
      <c r="O112" s="44">
        <v>7.78</v>
      </c>
      <c r="Q112" s="44"/>
      <c r="R112" s="44"/>
      <c r="S112" s="65"/>
      <c r="T112" s="61"/>
    </row>
    <row r="113" ht="14.25" customHeight="1">
      <c r="B113" s="73"/>
      <c r="C113" s="73"/>
      <c r="D113" s="73"/>
      <c r="E113" s="73"/>
      <c r="F113" s="73"/>
      <c r="G113" s="71"/>
      <c r="H113" s="70"/>
      <c r="I113" s="73"/>
      <c r="J113" s="70"/>
      <c r="K113" s="73"/>
      <c r="M113" s="39"/>
      <c r="S113" s="65"/>
      <c r="T113" s="61"/>
    </row>
    <row r="114" ht="14.25" customHeight="1">
      <c r="B114" s="73"/>
      <c r="C114" s="73"/>
      <c r="D114" s="73"/>
      <c r="E114" s="73"/>
      <c r="F114" s="73"/>
      <c r="G114" s="71"/>
      <c r="H114" s="70"/>
      <c r="I114" s="73"/>
      <c r="J114" s="70"/>
      <c r="K114" s="73"/>
      <c r="M114" s="39"/>
      <c r="S114" s="65"/>
      <c r="T114" s="61"/>
    </row>
    <row r="115" ht="14.25" customHeight="1">
      <c r="B115" s="73"/>
      <c r="C115" s="73"/>
      <c r="D115" s="73"/>
      <c r="E115" s="73"/>
      <c r="F115" s="73"/>
      <c r="G115" s="71"/>
      <c r="H115" s="70"/>
      <c r="I115" s="73"/>
      <c r="J115" s="70"/>
      <c r="K115" s="73"/>
      <c r="M115" s="39"/>
      <c r="S115" s="65"/>
      <c r="T115" s="61"/>
    </row>
    <row r="116" ht="14.25" customHeight="1">
      <c r="B116" s="73"/>
      <c r="C116" s="73"/>
      <c r="D116" s="73"/>
      <c r="E116" s="73"/>
      <c r="F116" s="73"/>
      <c r="G116" s="71"/>
      <c r="H116" s="70"/>
      <c r="I116" s="73"/>
      <c r="J116" s="70"/>
      <c r="K116" s="73"/>
      <c r="M116" s="39"/>
      <c r="S116" s="65"/>
      <c r="T116" s="61"/>
    </row>
    <row r="117" ht="14.25" customHeight="1">
      <c r="B117" s="73"/>
      <c r="C117" s="73"/>
      <c r="D117" s="73"/>
      <c r="E117" s="73"/>
      <c r="F117" s="73"/>
      <c r="G117" s="71"/>
      <c r="H117" s="70"/>
      <c r="I117" s="73"/>
      <c r="J117" s="70"/>
      <c r="K117" s="73"/>
      <c r="M117" s="39"/>
      <c r="S117" s="65"/>
      <c r="T117" s="61"/>
    </row>
    <row r="118" ht="14.25" customHeight="1">
      <c r="B118" s="73"/>
      <c r="C118" s="73"/>
      <c r="D118" s="73"/>
      <c r="E118" s="73"/>
      <c r="F118" s="73"/>
      <c r="G118" s="71"/>
      <c r="H118" s="70"/>
      <c r="I118" s="73"/>
      <c r="J118" s="70"/>
      <c r="K118" s="73"/>
      <c r="M118" s="39"/>
      <c r="S118" s="65"/>
      <c r="T118" s="61"/>
    </row>
    <row r="119" ht="14.25" customHeight="1">
      <c r="B119" s="73"/>
      <c r="C119" s="73"/>
      <c r="D119" s="73"/>
      <c r="E119" s="73"/>
      <c r="F119" s="73"/>
      <c r="G119" s="71"/>
      <c r="H119" s="70"/>
      <c r="I119" s="73"/>
      <c r="J119" s="70"/>
      <c r="K119" s="73"/>
      <c r="M119" s="39"/>
      <c r="S119" s="65"/>
      <c r="T119" s="61"/>
    </row>
    <row r="120" ht="14.25" customHeight="1">
      <c r="B120" s="73"/>
      <c r="C120" s="73"/>
      <c r="D120" s="73"/>
      <c r="E120" s="73"/>
      <c r="F120" s="73"/>
      <c r="G120" s="71"/>
      <c r="H120" s="70"/>
      <c r="I120" s="73"/>
      <c r="J120" s="70"/>
      <c r="K120" s="73"/>
      <c r="M120" s="39"/>
      <c r="S120" s="65"/>
      <c r="T120" s="61"/>
    </row>
    <row r="121" ht="14.25" customHeight="1">
      <c r="B121" s="73"/>
      <c r="C121" s="73"/>
      <c r="D121" s="73"/>
      <c r="E121" s="73"/>
      <c r="F121" s="73"/>
      <c r="G121" s="71"/>
      <c r="H121" s="70"/>
      <c r="I121" s="73"/>
      <c r="J121" s="70"/>
      <c r="K121" s="73"/>
      <c r="M121" s="39"/>
      <c r="S121" s="65"/>
      <c r="T121" s="61"/>
    </row>
    <row r="122" ht="14.25" customHeight="1">
      <c r="B122" s="73"/>
      <c r="C122" s="73"/>
      <c r="D122" s="73"/>
      <c r="E122" s="73"/>
      <c r="F122" s="73"/>
      <c r="G122" s="71"/>
      <c r="H122" s="70"/>
      <c r="I122" s="73"/>
      <c r="J122" s="70"/>
      <c r="K122" s="73"/>
      <c r="M122" s="39"/>
      <c r="S122" s="65"/>
      <c r="T122" s="61"/>
    </row>
    <row r="123" ht="14.25" customHeight="1">
      <c r="B123" s="73"/>
      <c r="C123" s="73"/>
      <c r="D123" s="73"/>
      <c r="E123" s="73"/>
      <c r="F123" s="73"/>
      <c r="G123" s="71"/>
      <c r="H123" s="70"/>
      <c r="I123" s="73"/>
      <c r="J123" s="70"/>
      <c r="K123" s="73"/>
      <c r="M123" s="39"/>
      <c r="S123" s="65"/>
      <c r="T123" s="61"/>
    </row>
    <row r="124" ht="14.25" customHeight="1">
      <c r="G124" s="39"/>
      <c r="H124" s="44"/>
      <c r="J124" s="44"/>
      <c r="M124" s="39"/>
      <c r="S124" s="65"/>
      <c r="T124" s="61"/>
    </row>
    <row r="125" ht="14.25" customHeight="1">
      <c r="G125" s="39"/>
      <c r="H125" s="44"/>
      <c r="J125" s="44"/>
      <c r="M125" s="39"/>
      <c r="S125" s="65"/>
      <c r="T125" s="61"/>
    </row>
    <row r="126" ht="14.25" customHeight="1">
      <c r="G126" s="39"/>
      <c r="H126" s="44"/>
      <c r="J126" s="44"/>
      <c r="M126" s="39"/>
      <c r="S126" s="65"/>
      <c r="T126" s="61"/>
    </row>
    <row r="127" ht="14.25" customHeight="1">
      <c r="G127" s="39"/>
      <c r="H127" s="44"/>
      <c r="J127" s="44"/>
      <c r="M127" s="39"/>
      <c r="S127" s="65"/>
      <c r="T127" s="61"/>
    </row>
    <row r="128" ht="14.25" customHeight="1">
      <c r="G128" s="39"/>
      <c r="H128" s="44"/>
      <c r="J128" s="44"/>
      <c r="M128" s="39"/>
      <c r="S128" s="65"/>
      <c r="T128" s="61"/>
    </row>
    <row r="129" ht="14.25" customHeight="1">
      <c r="G129" s="39"/>
      <c r="H129" s="44"/>
      <c r="J129" s="44"/>
      <c r="M129" s="39"/>
      <c r="S129" s="65"/>
      <c r="T129" s="61"/>
    </row>
    <row r="130" ht="14.25" customHeight="1">
      <c r="G130" s="39"/>
      <c r="H130" s="44"/>
      <c r="M130" s="39"/>
      <c r="S130" s="65"/>
      <c r="T130" s="61"/>
    </row>
    <row r="131" ht="14.25" customHeight="1">
      <c r="G131" s="39"/>
      <c r="H131" s="44"/>
      <c r="M131" s="39"/>
      <c r="S131" s="65"/>
      <c r="T131" s="61"/>
    </row>
    <row r="132" ht="14.25" customHeight="1">
      <c r="G132" s="39"/>
      <c r="H132" s="44"/>
      <c r="M132" s="39"/>
      <c r="S132" s="65"/>
      <c r="T132" s="61"/>
    </row>
    <row r="133" ht="14.25" customHeight="1">
      <c r="G133" s="39"/>
      <c r="H133" s="44"/>
      <c r="M133" s="39"/>
      <c r="S133" s="65"/>
      <c r="T133" s="61"/>
    </row>
    <row r="134" ht="14.25" customHeight="1">
      <c r="G134" s="39"/>
      <c r="H134" s="44"/>
      <c r="M134" s="39"/>
      <c r="S134" s="65"/>
      <c r="T134" s="61"/>
    </row>
    <row r="135" ht="14.25" customHeight="1">
      <c r="G135" s="39"/>
      <c r="H135" s="44"/>
      <c r="M135" s="39"/>
      <c r="S135" s="65"/>
      <c r="T135" s="61"/>
    </row>
    <row r="136" ht="14.25" customHeight="1">
      <c r="G136" s="39"/>
      <c r="H136" s="44"/>
      <c r="M136" s="39"/>
      <c r="S136" s="65"/>
      <c r="T136" s="61"/>
    </row>
    <row r="137" ht="14.25" customHeight="1">
      <c r="G137" s="39"/>
      <c r="H137" s="44"/>
      <c r="M137" s="39"/>
      <c r="S137" s="65"/>
      <c r="T137" s="61"/>
    </row>
    <row r="138" ht="14.25" customHeight="1">
      <c r="G138" s="39"/>
      <c r="H138" s="44"/>
      <c r="M138" s="39"/>
      <c r="S138" s="65"/>
      <c r="T138" s="61"/>
    </row>
    <row r="139" ht="14.25" customHeight="1">
      <c r="G139" s="39"/>
      <c r="H139" s="44"/>
      <c r="M139" s="39"/>
      <c r="S139" s="65"/>
      <c r="T139" s="61"/>
    </row>
    <row r="140" ht="14.25" customHeight="1">
      <c r="G140" s="39"/>
      <c r="H140" s="44"/>
      <c r="M140" s="39"/>
      <c r="S140" s="65"/>
      <c r="T140" s="61"/>
    </row>
    <row r="141" ht="14.25" customHeight="1">
      <c r="G141" s="39"/>
      <c r="H141" s="44"/>
      <c r="M141" s="39"/>
      <c r="S141" s="65"/>
      <c r="T141" s="61"/>
    </row>
    <row r="142" ht="14.25" customHeight="1">
      <c r="G142" s="39"/>
      <c r="H142" s="44"/>
      <c r="M142" s="39"/>
      <c r="S142" s="65"/>
      <c r="T142" s="61"/>
    </row>
    <row r="143" ht="14.25" customHeight="1">
      <c r="G143" s="39"/>
      <c r="H143" s="44"/>
      <c r="M143" s="39"/>
      <c r="S143" s="65"/>
      <c r="T143" s="61"/>
    </row>
    <row r="144" ht="14.25" customHeight="1">
      <c r="G144" s="39"/>
      <c r="H144" s="44"/>
      <c r="M144" s="39"/>
      <c r="S144" s="65"/>
      <c r="T144" s="61"/>
    </row>
    <row r="145" ht="14.25" customHeight="1">
      <c r="G145" s="39"/>
      <c r="H145" s="44"/>
      <c r="M145" s="39"/>
      <c r="S145" s="65"/>
      <c r="T145" s="61"/>
    </row>
    <row r="146" ht="14.25" customHeight="1">
      <c r="G146" s="39"/>
      <c r="H146" s="44"/>
      <c r="M146" s="39"/>
      <c r="S146" s="65"/>
      <c r="T146" s="61"/>
    </row>
    <row r="147" ht="14.25" customHeight="1">
      <c r="G147" s="39"/>
      <c r="M147" s="39"/>
      <c r="S147" s="65"/>
      <c r="T147" s="61"/>
    </row>
    <row r="148" ht="14.25" customHeight="1">
      <c r="G148" s="39"/>
      <c r="M148" s="39"/>
      <c r="S148" s="65"/>
      <c r="T148" s="61"/>
    </row>
    <row r="149" ht="14.25" customHeight="1">
      <c r="G149" s="39"/>
      <c r="M149" s="39"/>
      <c r="S149" s="65"/>
      <c r="T149" s="61"/>
    </row>
    <row r="150" ht="14.25" customHeight="1">
      <c r="G150" s="39"/>
      <c r="M150" s="39"/>
      <c r="S150" s="65"/>
      <c r="T150" s="61"/>
    </row>
    <row r="151" ht="14.25" customHeight="1">
      <c r="G151" s="39"/>
      <c r="M151" s="39"/>
      <c r="S151" s="65"/>
      <c r="T151" s="61"/>
    </row>
    <row r="152" ht="14.25" customHeight="1">
      <c r="G152" s="39"/>
      <c r="M152" s="39"/>
      <c r="S152" s="65"/>
      <c r="T152" s="61"/>
    </row>
    <row r="153" ht="14.25" customHeight="1">
      <c r="G153" s="39"/>
      <c r="M153" s="39"/>
      <c r="S153" s="65"/>
      <c r="T153" s="61"/>
    </row>
    <row r="154" ht="14.25" customHeight="1">
      <c r="G154" s="39"/>
      <c r="M154" s="39"/>
      <c r="S154" s="65"/>
      <c r="T154" s="61"/>
    </row>
    <row r="155" ht="14.25" customHeight="1">
      <c r="G155" s="39"/>
      <c r="M155" s="39"/>
      <c r="R155" s="65"/>
      <c r="S155" s="65"/>
      <c r="T155" s="61"/>
    </row>
    <row r="156" ht="14.25" customHeight="1">
      <c r="G156" s="39"/>
      <c r="M156" s="39"/>
      <c r="R156" s="65"/>
      <c r="S156" s="65"/>
      <c r="T156" s="61"/>
    </row>
    <row r="157" ht="14.25" customHeight="1">
      <c r="G157" s="39"/>
      <c r="M157" s="39"/>
      <c r="R157" s="65"/>
      <c r="S157" s="65"/>
      <c r="T157" s="61"/>
    </row>
    <row r="158" ht="14.25" customHeight="1">
      <c r="G158" s="39"/>
      <c r="M158" s="39"/>
      <c r="R158" s="65"/>
      <c r="S158" s="65"/>
      <c r="T158" s="61"/>
    </row>
    <row r="159" ht="14.25" customHeight="1">
      <c r="G159" s="39"/>
      <c r="M159" s="39"/>
      <c r="R159" s="65"/>
      <c r="S159" s="65"/>
      <c r="T159" s="61"/>
    </row>
    <row r="160" ht="14.25" customHeight="1">
      <c r="G160" s="39"/>
      <c r="M160" s="39"/>
      <c r="R160" s="65"/>
      <c r="S160" s="65"/>
      <c r="T160" s="61"/>
    </row>
    <row r="161" ht="14.25" customHeight="1">
      <c r="G161" s="39"/>
      <c r="M161" s="39"/>
      <c r="R161" s="65"/>
      <c r="S161" s="65"/>
      <c r="T161" s="61"/>
    </row>
    <row r="162" ht="14.25" customHeight="1">
      <c r="G162" s="39"/>
      <c r="M162" s="39"/>
      <c r="R162" s="65"/>
      <c r="S162" s="65"/>
      <c r="T162" s="61"/>
    </row>
    <row r="163" ht="14.25" customHeight="1">
      <c r="G163" s="39"/>
      <c r="M163" s="39"/>
      <c r="R163" s="65"/>
      <c r="S163" s="65"/>
      <c r="T163" s="61"/>
    </row>
    <row r="164" ht="14.25" customHeight="1">
      <c r="G164" s="39"/>
      <c r="M164" s="39"/>
      <c r="R164" s="65"/>
      <c r="S164" s="65"/>
      <c r="T164" s="61"/>
    </row>
    <row r="165" ht="14.25" customHeight="1">
      <c r="G165" s="39"/>
      <c r="M165" s="39"/>
      <c r="R165" s="65"/>
      <c r="S165" s="65"/>
      <c r="T165" s="61"/>
    </row>
    <row r="166" ht="14.25" customHeight="1">
      <c r="G166" s="39"/>
      <c r="M166" s="39"/>
      <c r="R166" s="65"/>
      <c r="S166" s="65"/>
      <c r="T166" s="61"/>
    </row>
    <row r="167" ht="14.25" customHeight="1">
      <c r="G167" s="39"/>
      <c r="M167" s="39"/>
      <c r="R167" s="65"/>
      <c r="S167" s="65"/>
      <c r="T167" s="61"/>
    </row>
    <row r="168" ht="14.25" customHeight="1">
      <c r="G168" s="39"/>
      <c r="M168" s="39"/>
      <c r="R168" s="65"/>
      <c r="S168" s="65"/>
      <c r="T168" s="61"/>
    </row>
    <row r="169" ht="14.25" customHeight="1">
      <c r="G169" s="39"/>
      <c r="M169" s="39"/>
      <c r="R169" s="65"/>
      <c r="S169" s="65"/>
      <c r="T169" s="61"/>
    </row>
    <row r="170" ht="14.25" customHeight="1">
      <c r="G170" s="39"/>
      <c r="M170" s="39"/>
      <c r="R170" s="65"/>
      <c r="S170" s="65"/>
      <c r="T170" s="61"/>
    </row>
    <row r="171" ht="14.25" customHeight="1">
      <c r="G171" s="39"/>
      <c r="M171" s="39"/>
      <c r="R171" s="65"/>
      <c r="S171" s="65"/>
      <c r="T171" s="61"/>
    </row>
    <row r="172" ht="14.25" customHeight="1">
      <c r="G172" s="39"/>
      <c r="M172" s="39"/>
      <c r="R172" s="65"/>
      <c r="S172" s="65"/>
      <c r="T172" s="61"/>
    </row>
    <row r="173" ht="14.25" customHeight="1">
      <c r="G173" s="39"/>
      <c r="M173" s="39"/>
      <c r="R173" s="65"/>
      <c r="S173" s="65"/>
      <c r="T173" s="61"/>
    </row>
    <row r="174" ht="14.25" customHeight="1">
      <c r="G174" s="39"/>
      <c r="M174" s="39"/>
      <c r="R174" s="65"/>
      <c r="S174" s="65"/>
      <c r="T174" s="61"/>
    </row>
    <row r="175" ht="14.25" customHeight="1">
      <c r="G175" s="39"/>
      <c r="M175" s="39"/>
      <c r="R175" s="65"/>
      <c r="S175" s="65"/>
      <c r="T175" s="61"/>
    </row>
    <row r="176" ht="14.25" customHeight="1">
      <c r="G176" s="39"/>
      <c r="M176" s="39"/>
      <c r="R176" s="65"/>
      <c r="S176" s="65"/>
      <c r="T176" s="61"/>
    </row>
    <row r="177" ht="14.25" customHeight="1">
      <c r="G177" s="39"/>
      <c r="M177" s="39"/>
      <c r="R177" s="65"/>
      <c r="S177" s="65"/>
      <c r="T177" s="61"/>
    </row>
    <row r="178" ht="14.25" customHeight="1">
      <c r="G178" s="39"/>
      <c r="M178" s="39"/>
      <c r="R178" s="65"/>
      <c r="S178" s="65"/>
      <c r="T178" s="61"/>
    </row>
    <row r="179" ht="14.25" customHeight="1">
      <c r="G179" s="39"/>
      <c r="M179" s="39"/>
      <c r="R179" s="65"/>
      <c r="S179" s="65"/>
      <c r="T179" s="61"/>
    </row>
    <row r="180" ht="14.25" customHeight="1">
      <c r="G180" s="39"/>
      <c r="M180" s="39"/>
      <c r="R180" s="65"/>
      <c r="S180" s="65"/>
      <c r="T180" s="61"/>
    </row>
    <row r="181" ht="14.25" customHeight="1">
      <c r="G181" s="39"/>
      <c r="M181" s="39"/>
      <c r="R181" s="65"/>
      <c r="S181" s="65"/>
      <c r="T181" s="61"/>
    </row>
    <row r="182" ht="14.25" customHeight="1">
      <c r="G182" s="39"/>
      <c r="M182" s="39"/>
      <c r="R182" s="65"/>
      <c r="S182" s="65"/>
      <c r="T182" s="61"/>
    </row>
    <row r="183" ht="14.25" customHeight="1">
      <c r="G183" s="39"/>
      <c r="M183" s="39"/>
      <c r="R183" s="65"/>
      <c r="S183" s="65"/>
      <c r="T183" s="61"/>
    </row>
    <row r="184" ht="14.25" customHeight="1">
      <c r="G184" s="39"/>
      <c r="M184" s="39"/>
      <c r="R184" s="65"/>
      <c r="S184" s="65"/>
      <c r="T184" s="61"/>
    </row>
    <row r="185" ht="14.25" customHeight="1">
      <c r="G185" s="39"/>
      <c r="M185" s="39"/>
      <c r="R185" s="65"/>
      <c r="S185" s="65"/>
      <c r="T185" s="61"/>
    </row>
    <row r="186" ht="14.25" customHeight="1">
      <c r="G186" s="39"/>
      <c r="M186" s="39"/>
      <c r="R186" s="65"/>
      <c r="S186" s="65"/>
      <c r="T186" s="61"/>
    </row>
    <row r="187" ht="14.25" customHeight="1">
      <c r="G187" s="39"/>
      <c r="M187" s="39"/>
      <c r="R187" s="65"/>
      <c r="S187" s="65"/>
      <c r="T187" s="61"/>
    </row>
    <row r="188" ht="14.25" customHeight="1">
      <c r="G188" s="39"/>
      <c r="M188" s="39"/>
      <c r="R188" s="65"/>
      <c r="S188" s="65"/>
      <c r="T188" s="61"/>
    </row>
    <row r="189" ht="14.25" customHeight="1">
      <c r="G189" s="39"/>
      <c r="M189" s="39"/>
      <c r="R189" s="65"/>
      <c r="S189" s="65"/>
      <c r="T189" s="61"/>
    </row>
    <row r="190" ht="14.25" customHeight="1">
      <c r="G190" s="39"/>
      <c r="M190" s="39"/>
      <c r="R190" s="65"/>
      <c r="S190" s="65"/>
      <c r="T190" s="61"/>
    </row>
    <row r="191" ht="14.25" customHeight="1">
      <c r="G191" s="39"/>
      <c r="M191" s="39"/>
      <c r="R191" s="65"/>
      <c r="S191" s="65"/>
      <c r="T191" s="61"/>
    </row>
    <row r="192" ht="14.25" customHeight="1">
      <c r="G192" s="39"/>
      <c r="M192" s="39"/>
      <c r="R192" s="65"/>
      <c r="S192" s="65"/>
      <c r="T192" s="61"/>
    </row>
    <row r="193" ht="14.25" customHeight="1">
      <c r="G193" s="39"/>
      <c r="M193" s="39"/>
      <c r="R193" s="65"/>
      <c r="S193" s="65"/>
      <c r="T193" s="61"/>
    </row>
    <row r="194" ht="14.25" customHeight="1">
      <c r="G194" s="39"/>
      <c r="M194" s="39"/>
      <c r="R194" s="65"/>
      <c r="S194" s="65"/>
      <c r="T194" s="61"/>
    </row>
    <row r="195" ht="14.25" customHeight="1">
      <c r="G195" s="39"/>
      <c r="M195" s="39"/>
      <c r="R195" s="65"/>
      <c r="S195" s="65"/>
      <c r="T195" s="61"/>
    </row>
    <row r="196" ht="14.25" customHeight="1">
      <c r="G196" s="39"/>
      <c r="M196" s="39"/>
      <c r="R196" s="65"/>
      <c r="S196" s="65"/>
      <c r="T196" s="61"/>
    </row>
    <row r="197" ht="14.25" customHeight="1">
      <c r="G197" s="39"/>
      <c r="M197" s="39"/>
      <c r="R197" s="65"/>
      <c r="S197" s="65"/>
      <c r="T197" s="61"/>
    </row>
    <row r="198" ht="14.25" customHeight="1">
      <c r="G198" s="39"/>
      <c r="M198" s="39"/>
      <c r="R198" s="65"/>
      <c r="S198" s="65"/>
      <c r="T198" s="61"/>
    </row>
    <row r="199" ht="14.25" customHeight="1">
      <c r="G199" s="39"/>
      <c r="M199" s="39"/>
      <c r="R199" s="65"/>
      <c r="S199" s="65"/>
      <c r="T199" s="61"/>
    </row>
    <row r="200" ht="14.25" customHeight="1">
      <c r="G200" s="39"/>
      <c r="M200" s="39"/>
      <c r="R200" s="65"/>
      <c r="S200" s="65"/>
      <c r="T200" s="61"/>
    </row>
    <row r="201" ht="14.25" customHeight="1">
      <c r="G201" s="39"/>
      <c r="M201" s="39"/>
      <c r="R201" s="65"/>
      <c r="S201" s="65"/>
      <c r="T201" s="61"/>
    </row>
    <row r="202" ht="14.25" customHeight="1">
      <c r="G202" s="39"/>
      <c r="M202" s="39"/>
      <c r="R202" s="65"/>
      <c r="S202" s="65"/>
      <c r="T202" s="61"/>
    </row>
    <row r="203" ht="14.25" customHeight="1">
      <c r="G203" s="39"/>
      <c r="M203" s="39"/>
      <c r="R203" s="65"/>
      <c r="S203" s="65"/>
      <c r="T203" s="61"/>
    </row>
    <row r="204" ht="14.25" customHeight="1">
      <c r="G204" s="39"/>
      <c r="M204" s="39"/>
      <c r="R204" s="65"/>
      <c r="S204" s="65"/>
      <c r="T204" s="61"/>
    </row>
    <row r="205" ht="14.25" customHeight="1">
      <c r="G205" s="39"/>
      <c r="M205" s="39"/>
      <c r="R205" s="65"/>
      <c r="S205" s="65"/>
      <c r="T205" s="61"/>
    </row>
    <row r="206" ht="14.25" customHeight="1">
      <c r="G206" s="39"/>
      <c r="M206" s="39"/>
      <c r="R206" s="65"/>
      <c r="S206" s="65"/>
      <c r="T206" s="61"/>
    </row>
    <row r="207" ht="14.25" customHeight="1">
      <c r="G207" s="39"/>
      <c r="M207" s="39"/>
      <c r="R207" s="65"/>
      <c r="S207" s="65"/>
      <c r="T207" s="61"/>
    </row>
    <row r="208" ht="14.25" customHeight="1">
      <c r="G208" s="39"/>
      <c r="M208" s="39"/>
      <c r="R208" s="65"/>
      <c r="S208" s="65"/>
      <c r="T208" s="61"/>
    </row>
    <row r="209" ht="14.25" customHeight="1">
      <c r="G209" s="39"/>
      <c r="M209" s="39"/>
      <c r="R209" s="65"/>
      <c r="S209" s="65"/>
      <c r="T209" s="61"/>
    </row>
    <row r="210" ht="14.25" customHeight="1">
      <c r="G210" s="39"/>
      <c r="M210" s="39"/>
      <c r="R210" s="65"/>
      <c r="S210" s="65"/>
      <c r="T210" s="61"/>
    </row>
    <row r="211" ht="14.25" customHeight="1">
      <c r="G211" s="39"/>
      <c r="M211" s="39"/>
      <c r="R211" s="65"/>
      <c r="S211" s="65"/>
      <c r="T211" s="61"/>
    </row>
    <row r="212" ht="14.25" customHeight="1">
      <c r="G212" s="39"/>
      <c r="M212" s="39"/>
      <c r="R212" s="65"/>
      <c r="S212" s="65"/>
      <c r="T212" s="61"/>
    </row>
    <row r="213" ht="14.25" customHeight="1">
      <c r="G213" s="39"/>
      <c r="M213" s="39"/>
      <c r="R213" s="65"/>
      <c r="S213" s="65"/>
      <c r="T213" s="61"/>
    </row>
    <row r="214" ht="14.25" customHeight="1">
      <c r="G214" s="39"/>
      <c r="M214" s="39"/>
      <c r="R214" s="65"/>
      <c r="S214" s="65"/>
      <c r="T214" s="61"/>
    </row>
    <row r="215" ht="14.25" customHeight="1">
      <c r="G215" s="39"/>
      <c r="M215" s="39"/>
      <c r="R215" s="65"/>
      <c r="S215" s="65"/>
      <c r="T215" s="61"/>
    </row>
    <row r="216" ht="14.25" customHeight="1">
      <c r="G216" s="39"/>
      <c r="M216" s="39"/>
      <c r="R216" s="65"/>
      <c r="S216" s="65"/>
      <c r="T216" s="61"/>
    </row>
    <row r="217" ht="14.25" customHeight="1">
      <c r="G217" s="39"/>
      <c r="M217" s="39"/>
      <c r="R217" s="65"/>
      <c r="S217" s="65"/>
      <c r="T217" s="61"/>
    </row>
    <row r="218" ht="14.25" customHeight="1">
      <c r="G218" s="39"/>
      <c r="M218" s="39"/>
      <c r="R218" s="65"/>
      <c r="S218" s="65"/>
      <c r="T218" s="61"/>
    </row>
    <row r="219" ht="14.25" customHeight="1">
      <c r="G219" s="39"/>
      <c r="M219" s="39"/>
      <c r="R219" s="65"/>
      <c r="S219" s="65"/>
      <c r="T219" s="61"/>
    </row>
    <row r="220" ht="14.25" customHeight="1">
      <c r="G220" s="39"/>
      <c r="M220" s="39"/>
      <c r="R220" s="65"/>
      <c r="S220" s="65"/>
      <c r="T220" s="61"/>
    </row>
    <row r="221" ht="14.25" customHeight="1">
      <c r="G221" s="39"/>
      <c r="M221" s="39"/>
      <c r="R221" s="65"/>
      <c r="S221" s="65"/>
      <c r="T221" s="61"/>
    </row>
    <row r="222" ht="14.25" customHeight="1">
      <c r="G222" s="39"/>
      <c r="M222" s="39"/>
      <c r="R222" s="65"/>
      <c r="S222" s="65"/>
      <c r="T222" s="61"/>
    </row>
    <row r="223" ht="14.25" customHeight="1">
      <c r="G223" s="39"/>
      <c r="M223" s="39"/>
      <c r="R223" s="65"/>
      <c r="S223" s="65"/>
      <c r="T223" s="61"/>
    </row>
    <row r="224" ht="14.25" customHeight="1">
      <c r="G224" s="39"/>
      <c r="M224" s="39"/>
      <c r="R224" s="65"/>
      <c r="S224" s="65"/>
      <c r="T224" s="61"/>
    </row>
    <row r="225" ht="14.25" customHeight="1">
      <c r="G225" s="39"/>
      <c r="M225" s="39"/>
      <c r="R225" s="65"/>
      <c r="S225" s="65"/>
      <c r="T225" s="61"/>
    </row>
    <row r="226" ht="14.25" customHeight="1">
      <c r="G226" s="39"/>
      <c r="M226" s="39"/>
      <c r="R226" s="65"/>
      <c r="S226" s="65"/>
      <c r="T226" s="61"/>
    </row>
    <row r="227" ht="14.25" customHeight="1">
      <c r="G227" s="39"/>
      <c r="M227" s="39"/>
      <c r="R227" s="65"/>
      <c r="S227" s="65"/>
      <c r="T227" s="61"/>
    </row>
    <row r="228" ht="14.25" customHeight="1">
      <c r="G228" s="39"/>
      <c r="M228" s="39"/>
      <c r="R228" s="65"/>
      <c r="S228" s="65"/>
      <c r="T228" s="61"/>
    </row>
    <row r="229" ht="14.25" customHeight="1">
      <c r="G229" s="39"/>
      <c r="M229" s="39"/>
      <c r="R229" s="65"/>
      <c r="S229" s="65"/>
      <c r="T229" s="61"/>
    </row>
    <row r="230" ht="14.25" customHeight="1">
      <c r="G230" s="39"/>
      <c r="M230" s="39"/>
      <c r="R230" s="65"/>
      <c r="S230" s="65"/>
      <c r="T230" s="61"/>
    </row>
    <row r="231" ht="14.25" customHeight="1">
      <c r="G231" s="39"/>
      <c r="M231" s="39"/>
      <c r="R231" s="65"/>
      <c r="S231" s="65"/>
      <c r="T231" s="61"/>
    </row>
    <row r="232" ht="14.25" customHeight="1">
      <c r="G232" s="39"/>
      <c r="M232" s="39"/>
      <c r="R232" s="65"/>
      <c r="S232" s="65"/>
      <c r="T232" s="61"/>
    </row>
    <row r="233" ht="14.25" customHeight="1">
      <c r="G233" s="39"/>
      <c r="M233" s="39"/>
      <c r="R233" s="65"/>
      <c r="S233" s="65"/>
      <c r="T233" s="61"/>
    </row>
    <row r="234" ht="14.25" customHeight="1">
      <c r="G234" s="39"/>
      <c r="M234" s="39"/>
      <c r="R234" s="65"/>
      <c r="S234" s="65"/>
      <c r="T234" s="61"/>
    </row>
    <row r="235" ht="14.25" customHeight="1">
      <c r="G235" s="39"/>
      <c r="M235" s="39"/>
      <c r="R235" s="65"/>
      <c r="S235" s="65"/>
      <c r="T235" s="61"/>
    </row>
    <row r="236" ht="14.25" customHeight="1">
      <c r="G236" s="39"/>
      <c r="M236" s="39"/>
      <c r="R236" s="65"/>
      <c r="S236" s="65"/>
      <c r="T236" s="61"/>
    </row>
    <row r="237" ht="14.25" customHeight="1">
      <c r="G237" s="39"/>
      <c r="M237" s="39"/>
      <c r="R237" s="65"/>
      <c r="S237" s="65"/>
      <c r="T237" s="61"/>
    </row>
    <row r="238" ht="14.25" customHeight="1">
      <c r="G238" s="39"/>
      <c r="M238" s="39"/>
      <c r="R238" s="65"/>
      <c r="S238" s="65"/>
      <c r="T238" s="61"/>
    </row>
    <row r="239" ht="14.25" customHeight="1">
      <c r="G239" s="39"/>
      <c r="M239" s="39"/>
      <c r="R239" s="65"/>
      <c r="S239" s="65"/>
      <c r="T239" s="61"/>
    </row>
    <row r="240" ht="14.25" customHeight="1">
      <c r="G240" s="39"/>
      <c r="M240" s="39"/>
      <c r="R240" s="65"/>
      <c r="S240" s="65"/>
      <c r="T240" s="61"/>
    </row>
    <row r="241" ht="14.25" customHeight="1">
      <c r="G241" s="39"/>
      <c r="M241" s="39"/>
      <c r="R241" s="65"/>
      <c r="S241" s="65"/>
      <c r="T241" s="61"/>
    </row>
    <row r="242" ht="14.25" customHeight="1">
      <c r="G242" s="39"/>
      <c r="M242" s="39"/>
      <c r="R242" s="65"/>
      <c r="S242" s="65"/>
      <c r="T242" s="61"/>
    </row>
    <row r="243" ht="14.25" customHeight="1">
      <c r="G243" s="39"/>
      <c r="M243" s="39"/>
      <c r="R243" s="65"/>
      <c r="S243" s="65"/>
      <c r="T243" s="61"/>
    </row>
    <row r="244" ht="14.25" customHeight="1">
      <c r="G244" s="39"/>
      <c r="M244" s="39"/>
      <c r="R244" s="65"/>
      <c r="S244" s="65"/>
      <c r="T244" s="61"/>
    </row>
    <row r="245" ht="14.25" customHeight="1">
      <c r="G245" s="39"/>
      <c r="M245" s="39"/>
      <c r="R245" s="65"/>
      <c r="S245" s="65"/>
      <c r="T245" s="61"/>
    </row>
    <row r="246" ht="14.25" customHeight="1">
      <c r="G246" s="39"/>
      <c r="M246" s="39"/>
      <c r="R246" s="65"/>
      <c r="S246" s="65"/>
      <c r="T246" s="61"/>
    </row>
    <row r="247" ht="14.25" customHeight="1">
      <c r="G247" s="39"/>
      <c r="M247" s="39"/>
      <c r="R247" s="65"/>
      <c r="S247" s="65"/>
      <c r="T247" s="61"/>
    </row>
    <row r="248" ht="14.25" customHeight="1">
      <c r="G248" s="39"/>
      <c r="M248" s="39"/>
      <c r="R248" s="65"/>
      <c r="S248" s="65"/>
      <c r="T248" s="61"/>
    </row>
    <row r="249" ht="14.25" customHeight="1">
      <c r="G249" s="39"/>
      <c r="M249" s="39"/>
      <c r="R249" s="65"/>
      <c r="S249" s="65"/>
      <c r="T249" s="61"/>
    </row>
    <row r="250" ht="14.25" customHeight="1">
      <c r="G250" s="39"/>
      <c r="M250" s="39"/>
      <c r="R250" s="65"/>
      <c r="S250" s="65"/>
      <c r="T250" s="61"/>
    </row>
    <row r="251" ht="14.25" customHeight="1">
      <c r="G251" s="39"/>
      <c r="M251" s="39"/>
      <c r="R251" s="65"/>
      <c r="S251" s="65"/>
      <c r="T251" s="61"/>
    </row>
    <row r="252" ht="14.25" customHeight="1">
      <c r="G252" s="39"/>
      <c r="M252" s="39"/>
      <c r="R252" s="65"/>
      <c r="S252" s="65"/>
      <c r="T252" s="61"/>
    </row>
    <row r="253" ht="14.25" customHeight="1">
      <c r="G253" s="39"/>
      <c r="M253" s="39"/>
      <c r="R253" s="65"/>
      <c r="S253" s="65"/>
      <c r="T253" s="61"/>
    </row>
    <row r="254" ht="14.25" customHeight="1">
      <c r="G254" s="39"/>
      <c r="M254" s="39"/>
      <c r="R254" s="65"/>
      <c r="S254" s="65"/>
      <c r="T254" s="61"/>
    </row>
    <row r="255" ht="14.25" customHeight="1">
      <c r="G255" s="39"/>
      <c r="M255" s="39"/>
      <c r="R255" s="65"/>
      <c r="S255" s="65"/>
      <c r="T255" s="61"/>
    </row>
    <row r="256" ht="14.25" customHeight="1">
      <c r="G256" s="39"/>
      <c r="M256" s="39"/>
      <c r="R256" s="65"/>
      <c r="S256" s="65"/>
      <c r="T256" s="61"/>
    </row>
    <row r="257" ht="14.25" customHeight="1">
      <c r="G257" s="39"/>
      <c r="M257" s="39"/>
      <c r="R257" s="65"/>
      <c r="S257" s="65"/>
      <c r="T257" s="61"/>
    </row>
    <row r="258" ht="14.25" customHeight="1">
      <c r="G258" s="39"/>
      <c r="M258" s="39"/>
      <c r="R258" s="65"/>
      <c r="S258" s="65"/>
      <c r="T258" s="61"/>
    </row>
    <row r="259" ht="14.25" customHeight="1">
      <c r="G259" s="39"/>
      <c r="M259" s="39"/>
      <c r="R259" s="65"/>
      <c r="S259" s="65"/>
      <c r="T259" s="61"/>
    </row>
    <row r="260" ht="14.25" customHeight="1">
      <c r="G260" s="39"/>
      <c r="M260" s="39"/>
      <c r="R260" s="65"/>
      <c r="S260" s="65"/>
      <c r="T260" s="61"/>
    </row>
    <row r="261" ht="14.25" customHeight="1">
      <c r="G261" s="39"/>
      <c r="M261" s="39"/>
      <c r="R261" s="65"/>
      <c r="S261" s="65"/>
      <c r="T261" s="61"/>
    </row>
    <row r="262" ht="14.25" customHeight="1">
      <c r="G262" s="39"/>
      <c r="M262" s="39"/>
      <c r="R262" s="65"/>
      <c r="S262" s="65"/>
      <c r="T262" s="61"/>
    </row>
    <row r="263" ht="14.25" customHeight="1">
      <c r="G263" s="39"/>
      <c r="M263" s="39"/>
      <c r="R263" s="65"/>
      <c r="S263" s="65"/>
      <c r="T263" s="61"/>
    </row>
    <row r="264" ht="14.25" customHeight="1">
      <c r="G264" s="39"/>
      <c r="M264" s="39"/>
      <c r="R264" s="65"/>
      <c r="S264" s="65"/>
      <c r="T264" s="61"/>
    </row>
    <row r="265" ht="14.25" customHeight="1">
      <c r="G265" s="39"/>
      <c r="M265" s="39"/>
      <c r="R265" s="65"/>
      <c r="S265" s="65"/>
      <c r="T265" s="61"/>
    </row>
    <row r="266" ht="14.25" customHeight="1">
      <c r="G266" s="39"/>
      <c r="M266" s="39"/>
      <c r="R266" s="65"/>
      <c r="S266" s="65"/>
      <c r="T266" s="61"/>
    </row>
    <row r="267" ht="14.25" customHeight="1">
      <c r="G267" s="39"/>
      <c r="M267" s="39"/>
      <c r="R267" s="65"/>
      <c r="S267" s="65"/>
      <c r="T267" s="61"/>
    </row>
    <row r="268" ht="14.25" customHeight="1">
      <c r="G268" s="39"/>
      <c r="M268" s="39"/>
      <c r="R268" s="65"/>
      <c r="S268" s="65"/>
      <c r="T268" s="61"/>
    </row>
    <row r="269" ht="14.25" customHeight="1">
      <c r="G269" s="39"/>
      <c r="M269" s="39"/>
      <c r="R269" s="65"/>
      <c r="S269" s="65"/>
      <c r="T269" s="61"/>
    </row>
    <row r="270" ht="14.25" customHeight="1">
      <c r="G270" s="39"/>
      <c r="M270" s="39"/>
      <c r="R270" s="65"/>
      <c r="S270" s="65"/>
      <c r="T270" s="61"/>
    </row>
    <row r="271" ht="14.25" customHeight="1">
      <c r="G271" s="39"/>
      <c r="M271" s="39"/>
      <c r="R271" s="65"/>
      <c r="S271" s="65"/>
      <c r="T271" s="61"/>
    </row>
    <row r="272" ht="14.25" customHeight="1">
      <c r="G272" s="39"/>
      <c r="M272" s="39"/>
      <c r="R272" s="65"/>
      <c r="S272" s="65"/>
      <c r="T272" s="61"/>
    </row>
    <row r="273" ht="14.25" customHeight="1">
      <c r="G273" s="39"/>
      <c r="M273" s="39"/>
      <c r="R273" s="65"/>
      <c r="S273" s="65"/>
      <c r="T273" s="61"/>
    </row>
    <row r="274" ht="14.25" customHeight="1">
      <c r="G274" s="39"/>
      <c r="M274" s="39"/>
      <c r="R274" s="65"/>
      <c r="S274" s="65"/>
      <c r="T274" s="61"/>
    </row>
    <row r="275" ht="14.25" customHeight="1">
      <c r="G275" s="39"/>
      <c r="M275" s="39"/>
      <c r="R275" s="65"/>
      <c r="S275" s="65"/>
      <c r="T275" s="61"/>
    </row>
    <row r="276" ht="14.25" customHeight="1">
      <c r="G276" s="39"/>
      <c r="M276" s="39"/>
      <c r="R276" s="65"/>
      <c r="S276" s="65"/>
      <c r="T276" s="61"/>
    </row>
    <row r="277" ht="14.25" customHeight="1">
      <c r="G277" s="39"/>
      <c r="M277" s="39"/>
      <c r="R277" s="65"/>
      <c r="S277" s="65"/>
      <c r="T277" s="61"/>
    </row>
    <row r="278" ht="14.25" customHeight="1">
      <c r="G278" s="39"/>
      <c r="M278" s="39"/>
      <c r="R278" s="65"/>
      <c r="S278" s="65"/>
      <c r="T278" s="61"/>
    </row>
    <row r="279" ht="14.25" customHeight="1">
      <c r="G279" s="39"/>
      <c r="M279" s="39"/>
      <c r="R279" s="65"/>
      <c r="S279" s="65"/>
      <c r="T279" s="61"/>
    </row>
    <row r="280" ht="14.25" customHeight="1">
      <c r="G280" s="39"/>
      <c r="M280" s="39"/>
      <c r="R280" s="65"/>
      <c r="S280" s="65"/>
      <c r="T280" s="61"/>
    </row>
    <row r="281" ht="14.25" customHeight="1">
      <c r="G281" s="39"/>
      <c r="M281" s="39"/>
      <c r="R281" s="65"/>
      <c r="S281" s="65"/>
      <c r="T281" s="61"/>
    </row>
    <row r="282" ht="14.25" customHeight="1">
      <c r="G282" s="39"/>
      <c r="M282" s="39"/>
      <c r="R282" s="65"/>
      <c r="S282" s="65"/>
      <c r="T282" s="61"/>
    </row>
    <row r="283" ht="14.25" customHeight="1">
      <c r="G283" s="39"/>
      <c r="M283" s="39"/>
      <c r="R283" s="65"/>
      <c r="S283" s="65"/>
      <c r="T283" s="61"/>
    </row>
    <row r="284" ht="14.25" customHeight="1">
      <c r="G284" s="39"/>
      <c r="M284" s="39"/>
      <c r="R284" s="65"/>
      <c r="S284" s="65"/>
      <c r="T284" s="61"/>
    </row>
    <row r="285" ht="14.25" customHeight="1">
      <c r="G285" s="39"/>
      <c r="M285" s="39"/>
      <c r="R285" s="65"/>
      <c r="S285" s="65"/>
      <c r="T285" s="61"/>
    </row>
    <row r="286" ht="14.25" customHeight="1">
      <c r="G286" s="39"/>
      <c r="M286" s="39"/>
      <c r="R286" s="65"/>
      <c r="S286" s="65"/>
      <c r="T286" s="61"/>
    </row>
    <row r="287" ht="14.25" customHeight="1">
      <c r="G287" s="39"/>
      <c r="M287" s="39"/>
      <c r="R287" s="65"/>
      <c r="S287" s="65"/>
      <c r="T287" s="61"/>
    </row>
    <row r="288" ht="14.25" customHeight="1">
      <c r="G288" s="39"/>
      <c r="M288" s="39"/>
      <c r="R288" s="65"/>
      <c r="S288" s="65"/>
      <c r="T288" s="61"/>
    </row>
    <row r="289" ht="14.25" customHeight="1">
      <c r="G289" s="39"/>
      <c r="M289" s="39"/>
      <c r="R289" s="65"/>
      <c r="S289" s="65"/>
      <c r="T289" s="61"/>
    </row>
    <row r="290" ht="14.25" customHeight="1">
      <c r="G290" s="39"/>
      <c r="M290" s="39"/>
      <c r="R290" s="65"/>
      <c r="S290" s="65"/>
      <c r="T290" s="61"/>
    </row>
    <row r="291" ht="14.25" customHeight="1">
      <c r="G291" s="39"/>
      <c r="M291" s="39"/>
      <c r="R291" s="65"/>
      <c r="S291" s="65"/>
      <c r="T291" s="61"/>
    </row>
    <row r="292" ht="14.25" customHeight="1">
      <c r="G292" s="39"/>
      <c r="M292" s="39"/>
      <c r="R292" s="65"/>
      <c r="S292" s="65"/>
      <c r="T292" s="61"/>
    </row>
    <row r="293" ht="14.25" customHeight="1">
      <c r="G293" s="39"/>
      <c r="M293" s="39"/>
      <c r="R293" s="65"/>
      <c r="S293" s="65"/>
      <c r="T293" s="61"/>
    </row>
    <row r="294" ht="14.25" customHeight="1">
      <c r="G294" s="39"/>
      <c r="M294" s="39"/>
      <c r="R294" s="65"/>
      <c r="S294" s="65"/>
      <c r="T294" s="61"/>
    </row>
    <row r="295" ht="14.25" customHeight="1">
      <c r="G295" s="39"/>
      <c r="M295" s="39"/>
      <c r="R295" s="65"/>
      <c r="S295" s="65"/>
      <c r="T295" s="61"/>
    </row>
    <row r="296" ht="14.25" customHeight="1">
      <c r="G296" s="39"/>
      <c r="M296" s="39"/>
      <c r="R296" s="65"/>
      <c r="S296" s="65"/>
      <c r="T296" s="61"/>
    </row>
    <row r="297" ht="14.25" customHeight="1">
      <c r="G297" s="39"/>
      <c r="M297" s="39"/>
      <c r="R297" s="65"/>
      <c r="S297" s="65"/>
      <c r="T297" s="61"/>
    </row>
    <row r="298" ht="14.25" customHeight="1">
      <c r="G298" s="39"/>
      <c r="M298" s="39"/>
      <c r="R298" s="65"/>
      <c r="S298" s="65"/>
      <c r="T298" s="61"/>
    </row>
    <row r="299" ht="14.25" customHeight="1">
      <c r="G299" s="39"/>
      <c r="M299" s="39"/>
      <c r="R299" s="65"/>
      <c r="S299" s="65"/>
      <c r="T299" s="61"/>
    </row>
    <row r="300" ht="14.25" customHeight="1">
      <c r="G300" s="39"/>
      <c r="M300" s="39"/>
      <c r="R300" s="65"/>
      <c r="S300" s="65"/>
      <c r="T300" s="61"/>
    </row>
    <row r="301" ht="14.25" customHeight="1">
      <c r="G301" s="39"/>
      <c r="M301" s="39"/>
      <c r="R301" s="65"/>
      <c r="S301" s="65"/>
      <c r="T301" s="61"/>
    </row>
    <row r="302" ht="14.25" customHeight="1">
      <c r="G302" s="39"/>
      <c r="M302" s="39"/>
      <c r="R302" s="65"/>
      <c r="S302" s="65"/>
      <c r="T302" s="61"/>
    </row>
    <row r="303" ht="14.25" customHeight="1">
      <c r="G303" s="39"/>
      <c r="M303" s="39"/>
      <c r="R303" s="65"/>
      <c r="S303" s="65"/>
      <c r="T303" s="61"/>
    </row>
    <row r="304" ht="14.25" customHeight="1">
      <c r="G304" s="39"/>
      <c r="M304" s="39"/>
      <c r="R304" s="65"/>
      <c r="S304" s="65"/>
      <c r="T304" s="61"/>
    </row>
    <row r="305" ht="14.25" customHeight="1">
      <c r="G305" s="39"/>
      <c r="M305" s="39"/>
      <c r="R305" s="65"/>
      <c r="S305" s="65"/>
      <c r="T305" s="61"/>
    </row>
    <row r="306" ht="14.25" customHeight="1">
      <c r="G306" s="39"/>
      <c r="M306" s="39"/>
      <c r="R306" s="65"/>
      <c r="S306" s="65"/>
      <c r="T306" s="61"/>
    </row>
    <row r="307" ht="14.25" customHeight="1">
      <c r="G307" s="39"/>
      <c r="M307" s="39"/>
      <c r="R307" s="65"/>
      <c r="S307" s="65"/>
      <c r="T307" s="61"/>
    </row>
    <row r="308" ht="14.25" customHeight="1">
      <c r="G308" s="39"/>
      <c r="M308" s="39"/>
      <c r="R308" s="65"/>
      <c r="S308" s="65"/>
      <c r="T308" s="61"/>
    </row>
    <row r="309" ht="14.25" customHeight="1">
      <c r="G309" s="39"/>
      <c r="M309" s="39"/>
      <c r="R309" s="65"/>
      <c r="S309" s="65"/>
      <c r="T309" s="61"/>
    </row>
    <row r="310" ht="14.25" customHeight="1">
      <c r="G310" s="39"/>
      <c r="M310" s="39"/>
      <c r="R310" s="65"/>
      <c r="S310" s="65"/>
      <c r="T310" s="61"/>
    </row>
    <row r="311" ht="14.25" customHeight="1">
      <c r="G311" s="39"/>
      <c r="M311" s="39"/>
      <c r="R311" s="65"/>
      <c r="S311" s="65"/>
      <c r="T311" s="61"/>
    </row>
    <row r="312" ht="14.25" customHeight="1">
      <c r="G312" s="39"/>
      <c r="M312" s="39"/>
      <c r="R312" s="65"/>
      <c r="S312" s="65"/>
      <c r="T312" s="61"/>
    </row>
    <row r="313" ht="14.25" customHeight="1">
      <c r="G313" s="39"/>
      <c r="M313" s="39"/>
      <c r="R313" s="65"/>
      <c r="S313" s="65"/>
      <c r="T313" s="61"/>
    </row>
    <row r="314" ht="14.25" customHeight="1">
      <c r="G314" s="39"/>
      <c r="M314" s="39"/>
      <c r="R314" s="65"/>
      <c r="S314" s="65"/>
      <c r="T314" s="61"/>
    </row>
    <row r="315" ht="14.25" customHeight="1">
      <c r="G315" s="39"/>
      <c r="M315" s="39"/>
      <c r="R315" s="65"/>
      <c r="S315" s="65"/>
      <c r="T315" s="61"/>
    </row>
    <row r="316" ht="14.25" customHeight="1">
      <c r="G316" s="39"/>
      <c r="M316" s="39"/>
      <c r="R316" s="65"/>
      <c r="S316" s="65"/>
      <c r="T316" s="61"/>
    </row>
    <row r="317" ht="14.25" customHeight="1">
      <c r="G317" s="39"/>
      <c r="M317" s="39"/>
      <c r="R317" s="65"/>
      <c r="S317" s="65"/>
      <c r="T317" s="61"/>
    </row>
    <row r="318" ht="14.25" customHeight="1">
      <c r="G318" s="39"/>
      <c r="M318" s="39"/>
      <c r="R318" s="65"/>
      <c r="S318" s="65"/>
      <c r="T318" s="61"/>
    </row>
    <row r="319" ht="14.25" customHeight="1">
      <c r="G319" s="39"/>
      <c r="M319" s="39"/>
      <c r="R319" s="65"/>
      <c r="S319" s="65"/>
      <c r="T319" s="61"/>
    </row>
    <row r="320" ht="14.25" customHeight="1">
      <c r="G320" s="39"/>
      <c r="M320" s="39"/>
      <c r="R320" s="65"/>
      <c r="S320" s="65"/>
      <c r="T320" s="61"/>
    </row>
    <row r="321" ht="14.25" customHeight="1">
      <c r="G321" s="39"/>
      <c r="M321" s="39"/>
      <c r="R321" s="65"/>
      <c r="S321" s="65"/>
      <c r="T321" s="61"/>
    </row>
    <row r="322" ht="14.25" customHeight="1">
      <c r="G322" s="39"/>
      <c r="M322" s="39"/>
      <c r="R322" s="65"/>
      <c r="S322" s="65"/>
      <c r="T322" s="61"/>
    </row>
    <row r="323" ht="14.25" customHeight="1">
      <c r="G323" s="39"/>
      <c r="M323" s="39"/>
      <c r="R323" s="65"/>
      <c r="S323" s="65"/>
      <c r="T323" s="61"/>
    </row>
    <row r="324" ht="14.25" customHeight="1">
      <c r="G324" s="39"/>
      <c r="M324" s="39"/>
      <c r="R324" s="65"/>
      <c r="S324" s="65"/>
      <c r="T324" s="61"/>
    </row>
    <row r="325" ht="14.25" customHeight="1">
      <c r="G325" s="39"/>
      <c r="M325" s="39"/>
      <c r="R325" s="65"/>
      <c r="S325" s="65"/>
      <c r="T325" s="61"/>
    </row>
    <row r="326" ht="14.25" customHeight="1">
      <c r="G326" s="39"/>
      <c r="M326" s="39"/>
      <c r="R326" s="65"/>
      <c r="S326" s="65"/>
      <c r="T326" s="61"/>
    </row>
    <row r="327" ht="14.25" customHeight="1">
      <c r="G327" s="39"/>
      <c r="M327" s="39"/>
      <c r="R327" s="65"/>
      <c r="S327" s="65"/>
      <c r="T327" s="61"/>
    </row>
    <row r="328" ht="14.25" customHeight="1">
      <c r="G328" s="39"/>
      <c r="M328" s="39"/>
      <c r="R328" s="65"/>
      <c r="S328" s="65"/>
      <c r="T328" s="61"/>
    </row>
    <row r="329" ht="14.25" customHeight="1">
      <c r="G329" s="39"/>
      <c r="M329" s="39"/>
      <c r="R329" s="65"/>
      <c r="S329" s="65"/>
      <c r="T329" s="61"/>
    </row>
    <row r="330" ht="14.25" customHeight="1">
      <c r="G330" s="39"/>
      <c r="M330" s="39"/>
      <c r="R330" s="65"/>
      <c r="S330" s="65"/>
      <c r="T330" s="61"/>
    </row>
    <row r="331" ht="14.25" customHeight="1">
      <c r="G331" s="39"/>
      <c r="M331" s="39"/>
      <c r="R331" s="65"/>
      <c r="S331" s="65"/>
      <c r="T331" s="61"/>
    </row>
    <row r="332" ht="14.25" customHeight="1">
      <c r="G332" s="39"/>
      <c r="M332" s="39"/>
      <c r="R332" s="65"/>
      <c r="S332" s="65"/>
      <c r="T332" s="61"/>
    </row>
    <row r="333" ht="14.25" customHeight="1">
      <c r="G333" s="39"/>
      <c r="M333" s="39"/>
      <c r="R333" s="65"/>
      <c r="S333" s="65"/>
      <c r="T333" s="61"/>
    </row>
    <row r="334" ht="14.25" customHeight="1">
      <c r="G334" s="39"/>
      <c r="M334" s="39"/>
      <c r="R334" s="65"/>
      <c r="S334" s="65"/>
      <c r="T334" s="61"/>
    </row>
    <row r="335" ht="14.25" customHeight="1">
      <c r="G335" s="39"/>
      <c r="M335" s="39"/>
      <c r="R335" s="65"/>
      <c r="S335" s="65"/>
      <c r="T335" s="61"/>
    </row>
    <row r="336" ht="14.25" customHeight="1">
      <c r="G336" s="39"/>
      <c r="M336" s="39"/>
      <c r="R336" s="65"/>
      <c r="S336" s="65"/>
      <c r="T336" s="61"/>
    </row>
    <row r="337" ht="14.25" customHeight="1">
      <c r="G337" s="39"/>
      <c r="M337" s="39"/>
      <c r="R337" s="65"/>
      <c r="S337" s="65"/>
      <c r="T337" s="61"/>
    </row>
    <row r="338" ht="14.25" customHeight="1">
      <c r="G338" s="39"/>
      <c r="M338" s="39"/>
      <c r="R338" s="65"/>
      <c r="S338" s="65"/>
      <c r="T338" s="61"/>
    </row>
    <row r="339" ht="14.25" customHeight="1">
      <c r="G339" s="39"/>
      <c r="M339" s="39"/>
      <c r="R339" s="65"/>
      <c r="S339" s="65"/>
      <c r="T339" s="61"/>
    </row>
    <row r="340" ht="14.25" customHeight="1">
      <c r="G340" s="39"/>
      <c r="M340" s="39"/>
      <c r="R340" s="65"/>
      <c r="S340" s="65"/>
      <c r="T340" s="61"/>
    </row>
    <row r="341" ht="14.25" customHeight="1">
      <c r="G341" s="39"/>
      <c r="M341" s="39"/>
      <c r="R341" s="65"/>
      <c r="S341" s="65"/>
      <c r="T341" s="61"/>
    </row>
    <row r="342" ht="14.25" customHeight="1">
      <c r="G342" s="39"/>
      <c r="M342" s="39"/>
      <c r="R342" s="65"/>
      <c r="S342" s="65"/>
      <c r="T342" s="61"/>
    </row>
    <row r="343" ht="14.25" customHeight="1">
      <c r="G343" s="39"/>
      <c r="M343" s="39"/>
      <c r="R343" s="65"/>
      <c r="S343" s="65"/>
      <c r="T343" s="61"/>
    </row>
    <row r="344" ht="14.25" customHeight="1">
      <c r="G344" s="39"/>
      <c r="M344" s="39"/>
      <c r="R344" s="65"/>
      <c r="S344" s="65"/>
      <c r="T344" s="61"/>
    </row>
    <row r="345" ht="14.25" customHeight="1">
      <c r="G345" s="39"/>
      <c r="M345" s="39"/>
      <c r="R345" s="65"/>
      <c r="S345" s="65"/>
      <c r="T345" s="61"/>
    </row>
    <row r="346" ht="14.25" customHeight="1">
      <c r="G346" s="39"/>
      <c r="M346" s="39"/>
      <c r="R346" s="65"/>
      <c r="S346" s="65"/>
      <c r="T346" s="61"/>
    </row>
    <row r="347" ht="14.25" customHeight="1">
      <c r="G347" s="39"/>
      <c r="M347" s="39"/>
      <c r="R347" s="65"/>
      <c r="S347" s="65"/>
      <c r="T347" s="61"/>
    </row>
    <row r="348" ht="14.25" customHeight="1">
      <c r="G348" s="39"/>
      <c r="M348" s="39"/>
      <c r="R348" s="65"/>
      <c r="S348" s="65"/>
      <c r="T348" s="61"/>
    </row>
    <row r="349" ht="14.25" customHeight="1">
      <c r="G349" s="39"/>
      <c r="M349" s="39"/>
      <c r="R349" s="65"/>
      <c r="S349" s="65"/>
      <c r="T349" s="61"/>
    </row>
    <row r="350" ht="14.25" customHeight="1">
      <c r="G350" s="39"/>
      <c r="M350" s="39"/>
      <c r="R350" s="65"/>
      <c r="S350" s="65"/>
      <c r="T350" s="61"/>
    </row>
    <row r="351" ht="14.25" customHeight="1">
      <c r="G351" s="39"/>
      <c r="M351" s="39"/>
      <c r="R351" s="65"/>
      <c r="S351" s="65"/>
      <c r="T351" s="61"/>
    </row>
    <row r="352" ht="14.25" customHeight="1">
      <c r="G352" s="39"/>
      <c r="M352" s="39"/>
      <c r="R352" s="65"/>
      <c r="S352" s="65"/>
      <c r="T352" s="61"/>
    </row>
    <row r="353" ht="14.25" customHeight="1">
      <c r="G353" s="39"/>
      <c r="M353" s="39"/>
      <c r="R353" s="65"/>
      <c r="S353" s="65"/>
      <c r="T353" s="61"/>
    </row>
    <row r="354" ht="14.25" customHeight="1">
      <c r="G354" s="39"/>
      <c r="M354" s="39"/>
      <c r="R354" s="65"/>
      <c r="S354" s="65"/>
      <c r="T354" s="61"/>
    </row>
    <row r="355" ht="14.25" customHeight="1">
      <c r="G355" s="39"/>
      <c r="M355" s="39"/>
      <c r="R355" s="65"/>
      <c r="S355" s="65"/>
      <c r="T355" s="61"/>
    </row>
    <row r="356" ht="14.25" customHeight="1">
      <c r="G356" s="39"/>
      <c r="M356" s="39"/>
      <c r="R356" s="65"/>
      <c r="S356" s="65"/>
      <c r="T356" s="61"/>
    </row>
    <row r="357" ht="14.25" customHeight="1">
      <c r="G357" s="39"/>
      <c r="M357" s="39"/>
      <c r="R357" s="65"/>
      <c r="S357" s="65"/>
      <c r="T357" s="61"/>
    </row>
    <row r="358" ht="14.25" customHeight="1">
      <c r="G358" s="39"/>
      <c r="M358" s="39"/>
      <c r="R358" s="65"/>
      <c r="S358" s="65"/>
      <c r="T358" s="61"/>
    </row>
    <row r="359" ht="14.25" customHeight="1">
      <c r="G359" s="39"/>
      <c r="M359" s="39"/>
      <c r="R359" s="65"/>
      <c r="S359" s="65"/>
      <c r="T359" s="61"/>
    </row>
    <row r="360" ht="14.25" customHeight="1">
      <c r="G360" s="39"/>
      <c r="M360" s="39"/>
      <c r="R360" s="65"/>
      <c r="S360" s="65"/>
      <c r="T360" s="61"/>
    </row>
    <row r="361" ht="14.25" customHeight="1">
      <c r="G361" s="39"/>
      <c r="M361" s="39"/>
      <c r="R361" s="65"/>
      <c r="S361" s="65"/>
      <c r="T361" s="61"/>
    </row>
    <row r="362" ht="14.25" customHeight="1">
      <c r="G362" s="39"/>
      <c r="M362" s="39"/>
      <c r="R362" s="65"/>
      <c r="S362" s="65"/>
      <c r="T362" s="61"/>
    </row>
    <row r="363" ht="14.25" customHeight="1">
      <c r="G363" s="39"/>
      <c r="M363" s="39"/>
      <c r="R363" s="65"/>
      <c r="S363" s="65"/>
      <c r="T363" s="61"/>
    </row>
    <row r="364" ht="14.25" customHeight="1">
      <c r="G364" s="39"/>
      <c r="M364" s="39"/>
      <c r="R364" s="65"/>
      <c r="S364" s="65"/>
      <c r="T364" s="61"/>
    </row>
    <row r="365" ht="14.25" customHeight="1">
      <c r="G365" s="39"/>
      <c r="M365" s="39"/>
      <c r="R365" s="65"/>
      <c r="S365" s="65"/>
      <c r="T365" s="61"/>
    </row>
    <row r="366" ht="14.25" customHeight="1">
      <c r="G366" s="39"/>
      <c r="M366" s="39"/>
      <c r="R366" s="65"/>
      <c r="S366" s="65"/>
      <c r="T366" s="61"/>
    </row>
    <row r="367" ht="14.25" customHeight="1">
      <c r="G367" s="39"/>
      <c r="M367" s="39"/>
      <c r="R367" s="65"/>
      <c r="S367" s="65"/>
      <c r="T367" s="61"/>
    </row>
    <row r="368" ht="14.25" customHeight="1">
      <c r="G368" s="39"/>
      <c r="M368" s="39"/>
      <c r="R368" s="65"/>
      <c r="S368" s="65"/>
      <c r="T368" s="61"/>
    </row>
    <row r="369" ht="14.25" customHeight="1">
      <c r="G369" s="39"/>
      <c r="M369" s="39"/>
      <c r="R369" s="65"/>
      <c r="S369" s="65"/>
      <c r="T369" s="61"/>
    </row>
    <row r="370" ht="14.25" customHeight="1">
      <c r="G370" s="39"/>
      <c r="M370" s="39"/>
      <c r="R370" s="65"/>
      <c r="S370" s="65"/>
      <c r="T370" s="61"/>
    </row>
    <row r="371" ht="14.25" customHeight="1">
      <c r="G371" s="39"/>
      <c r="M371" s="39"/>
      <c r="R371" s="65"/>
      <c r="S371" s="65"/>
      <c r="T371" s="61"/>
    </row>
    <row r="372" ht="14.25" customHeight="1">
      <c r="G372" s="39"/>
      <c r="M372" s="39"/>
      <c r="R372" s="65"/>
      <c r="S372" s="65"/>
      <c r="T372" s="61"/>
    </row>
    <row r="373" ht="14.25" customHeight="1">
      <c r="G373" s="39"/>
      <c r="M373" s="39"/>
      <c r="R373" s="65"/>
      <c r="S373" s="65"/>
      <c r="T373" s="61"/>
    </row>
    <row r="374" ht="14.25" customHeight="1">
      <c r="G374" s="39"/>
      <c r="M374" s="39"/>
      <c r="R374" s="65"/>
      <c r="S374" s="65"/>
      <c r="T374" s="61"/>
    </row>
    <row r="375" ht="14.25" customHeight="1">
      <c r="G375" s="39"/>
      <c r="M375" s="39"/>
      <c r="R375" s="65"/>
      <c r="S375" s="65"/>
      <c r="T375" s="61"/>
    </row>
    <row r="376" ht="14.25" customHeight="1">
      <c r="G376" s="39"/>
      <c r="M376" s="39"/>
      <c r="R376" s="65"/>
      <c r="S376" s="65"/>
      <c r="T376" s="61"/>
    </row>
    <row r="377" ht="14.25" customHeight="1">
      <c r="G377" s="39"/>
      <c r="M377" s="39"/>
      <c r="R377" s="65"/>
      <c r="S377" s="65"/>
      <c r="T377" s="61"/>
    </row>
    <row r="378" ht="14.25" customHeight="1">
      <c r="G378" s="39"/>
      <c r="M378" s="39"/>
      <c r="R378" s="65"/>
      <c r="S378" s="65"/>
      <c r="T378" s="61"/>
    </row>
    <row r="379" ht="14.25" customHeight="1">
      <c r="G379" s="39"/>
      <c r="M379" s="39"/>
      <c r="R379" s="65"/>
      <c r="S379" s="65"/>
      <c r="T379" s="61"/>
    </row>
    <row r="380" ht="14.25" customHeight="1">
      <c r="G380" s="39"/>
      <c r="M380" s="39"/>
      <c r="R380" s="65"/>
      <c r="S380" s="65"/>
      <c r="T380" s="61"/>
    </row>
    <row r="381" ht="14.25" customHeight="1">
      <c r="G381" s="39"/>
      <c r="M381" s="39"/>
      <c r="R381" s="65"/>
      <c r="S381" s="65"/>
      <c r="T381" s="61"/>
    </row>
    <row r="382" ht="14.25" customHeight="1">
      <c r="G382" s="39"/>
      <c r="M382" s="39"/>
      <c r="R382" s="65"/>
      <c r="S382" s="65"/>
      <c r="T382" s="61"/>
    </row>
    <row r="383" ht="14.25" customHeight="1">
      <c r="G383" s="39"/>
      <c r="M383" s="39"/>
      <c r="R383" s="65"/>
      <c r="S383" s="65"/>
      <c r="T383" s="61"/>
    </row>
    <row r="384" ht="14.25" customHeight="1">
      <c r="G384" s="39"/>
      <c r="M384" s="39"/>
      <c r="R384" s="65"/>
      <c r="S384" s="65"/>
      <c r="T384" s="61"/>
    </row>
    <row r="385" ht="14.25" customHeight="1">
      <c r="G385" s="39"/>
      <c r="M385" s="39"/>
      <c r="R385" s="65"/>
      <c r="S385" s="65"/>
      <c r="T385" s="61"/>
    </row>
    <row r="386" ht="14.25" customHeight="1">
      <c r="G386" s="39"/>
      <c r="M386" s="39"/>
      <c r="R386" s="65"/>
      <c r="S386" s="65"/>
      <c r="T386" s="61"/>
    </row>
    <row r="387" ht="14.25" customHeight="1">
      <c r="G387" s="39"/>
      <c r="M387" s="39"/>
      <c r="R387" s="65"/>
      <c r="S387" s="65"/>
      <c r="T387" s="61"/>
    </row>
    <row r="388" ht="14.25" customHeight="1">
      <c r="G388" s="39"/>
      <c r="M388" s="39"/>
      <c r="R388" s="65"/>
      <c r="S388" s="65"/>
      <c r="T388" s="61"/>
    </row>
    <row r="389" ht="14.25" customHeight="1">
      <c r="G389" s="39"/>
      <c r="M389" s="39"/>
      <c r="R389" s="65"/>
      <c r="S389" s="65"/>
      <c r="T389" s="61"/>
    </row>
    <row r="390" ht="14.25" customHeight="1">
      <c r="G390" s="39"/>
      <c r="M390" s="39"/>
      <c r="R390" s="65"/>
      <c r="S390" s="65"/>
      <c r="T390" s="61"/>
    </row>
    <row r="391" ht="14.25" customHeight="1">
      <c r="G391" s="39"/>
      <c r="M391" s="39"/>
      <c r="R391" s="65"/>
      <c r="S391" s="65"/>
      <c r="T391" s="61"/>
    </row>
    <row r="392" ht="14.25" customHeight="1">
      <c r="G392" s="39"/>
      <c r="M392" s="39"/>
      <c r="R392" s="65"/>
      <c r="S392" s="65"/>
      <c r="T392" s="61"/>
    </row>
    <row r="393" ht="14.25" customHeight="1">
      <c r="G393" s="39"/>
      <c r="M393" s="39"/>
      <c r="R393" s="65"/>
      <c r="S393" s="65"/>
      <c r="T393" s="61"/>
    </row>
    <row r="394" ht="14.25" customHeight="1">
      <c r="G394" s="39"/>
      <c r="M394" s="39"/>
      <c r="R394" s="65"/>
      <c r="S394" s="65"/>
      <c r="T394" s="61"/>
    </row>
    <row r="395" ht="14.25" customHeight="1">
      <c r="G395" s="39"/>
      <c r="M395" s="39"/>
      <c r="R395" s="65"/>
      <c r="S395" s="65"/>
      <c r="T395" s="61"/>
    </row>
    <row r="396" ht="14.25" customHeight="1">
      <c r="G396" s="39"/>
      <c r="M396" s="39"/>
      <c r="R396" s="65"/>
      <c r="S396" s="65"/>
      <c r="T396" s="61"/>
    </row>
    <row r="397" ht="14.25" customHeight="1">
      <c r="G397" s="39"/>
      <c r="M397" s="39"/>
      <c r="R397" s="65"/>
      <c r="S397" s="65"/>
      <c r="T397" s="61"/>
    </row>
    <row r="398" ht="14.25" customHeight="1">
      <c r="G398" s="39"/>
      <c r="M398" s="39"/>
      <c r="R398" s="65"/>
      <c r="S398" s="65"/>
      <c r="T398" s="61"/>
    </row>
    <row r="399" ht="14.25" customHeight="1">
      <c r="G399" s="39"/>
      <c r="M399" s="39"/>
      <c r="R399" s="65"/>
      <c r="S399" s="65"/>
      <c r="T399" s="61"/>
    </row>
    <row r="400" ht="14.25" customHeight="1">
      <c r="G400" s="39"/>
      <c r="M400" s="39"/>
      <c r="R400" s="65"/>
      <c r="S400" s="65"/>
      <c r="T400" s="61"/>
    </row>
    <row r="401" ht="14.25" customHeight="1">
      <c r="G401" s="39"/>
      <c r="M401" s="39"/>
      <c r="R401" s="65"/>
      <c r="S401" s="65"/>
      <c r="T401" s="61"/>
    </row>
    <row r="402" ht="14.25" customHeight="1">
      <c r="G402" s="39"/>
      <c r="M402" s="39"/>
      <c r="R402" s="65"/>
      <c r="S402" s="65"/>
      <c r="T402" s="61"/>
    </row>
    <row r="403" ht="14.25" customHeight="1">
      <c r="G403" s="39"/>
      <c r="M403" s="39"/>
      <c r="R403" s="65"/>
      <c r="S403" s="65"/>
      <c r="T403" s="61"/>
    </row>
    <row r="404" ht="14.25" customHeight="1">
      <c r="G404" s="39"/>
      <c r="M404" s="39"/>
      <c r="R404" s="65"/>
      <c r="S404" s="65"/>
      <c r="T404" s="61"/>
    </row>
    <row r="405" ht="14.25" customHeight="1">
      <c r="G405" s="39"/>
      <c r="M405" s="39"/>
      <c r="R405" s="65"/>
      <c r="S405" s="65"/>
      <c r="T405" s="61"/>
    </row>
    <row r="406" ht="14.25" customHeight="1">
      <c r="G406" s="39"/>
      <c r="M406" s="39"/>
      <c r="R406" s="65"/>
      <c r="S406" s="65"/>
      <c r="T406" s="61"/>
    </row>
    <row r="407" ht="14.25" customHeight="1">
      <c r="G407" s="39"/>
      <c r="M407" s="39"/>
      <c r="R407" s="65"/>
      <c r="S407" s="65"/>
      <c r="T407" s="61"/>
    </row>
    <row r="408" ht="14.25" customHeight="1">
      <c r="G408" s="39"/>
      <c r="M408" s="39"/>
      <c r="R408" s="65"/>
      <c r="S408" s="65"/>
      <c r="T408" s="61"/>
    </row>
    <row r="409" ht="14.25" customHeight="1">
      <c r="G409" s="39"/>
      <c r="M409" s="39"/>
      <c r="R409" s="65"/>
      <c r="S409" s="65"/>
      <c r="T409" s="61"/>
    </row>
    <row r="410" ht="14.25" customHeight="1">
      <c r="G410" s="39"/>
      <c r="M410" s="39"/>
      <c r="R410" s="65"/>
      <c r="S410" s="65"/>
      <c r="T410" s="61"/>
    </row>
    <row r="411" ht="14.25" customHeight="1">
      <c r="G411" s="39"/>
      <c r="M411" s="39"/>
      <c r="R411" s="65"/>
      <c r="S411" s="65"/>
      <c r="T411" s="61"/>
    </row>
    <row r="412" ht="14.25" customHeight="1">
      <c r="G412" s="39"/>
      <c r="M412" s="39"/>
      <c r="R412" s="65"/>
      <c r="S412" s="65"/>
      <c r="T412" s="61"/>
    </row>
    <row r="413" ht="14.25" customHeight="1">
      <c r="G413" s="39"/>
      <c r="M413" s="39"/>
      <c r="R413" s="65"/>
      <c r="S413" s="65"/>
      <c r="T413" s="61"/>
    </row>
    <row r="414" ht="14.25" customHeight="1">
      <c r="G414" s="39"/>
      <c r="M414" s="39"/>
      <c r="R414" s="65"/>
      <c r="S414" s="65"/>
      <c r="T414" s="61"/>
    </row>
    <row r="415" ht="14.25" customHeight="1">
      <c r="G415" s="39"/>
      <c r="M415" s="39"/>
      <c r="R415" s="65"/>
      <c r="S415" s="65"/>
      <c r="T415" s="61"/>
    </row>
    <row r="416" ht="14.25" customHeight="1">
      <c r="G416" s="39"/>
      <c r="M416" s="39"/>
      <c r="R416" s="65"/>
      <c r="S416" s="65"/>
      <c r="T416" s="61"/>
    </row>
    <row r="417" ht="14.25" customHeight="1">
      <c r="G417" s="39"/>
      <c r="M417" s="39"/>
      <c r="R417" s="65"/>
      <c r="S417" s="65"/>
      <c r="T417" s="61"/>
    </row>
    <row r="418" ht="14.25" customHeight="1">
      <c r="G418" s="39"/>
      <c r="M418" s="39"/>
      <c r="R418" s="65"/>
      <c r="S418" s="65"/>
      <c r="T418" s="61"/>
    </row>
    <row r="419" ht="14.25" customHeight="1">
      <c r="G419" s="39"/>
      <c r="M419" s="39"/>
      <c r="R419" s="65"/>
      <c r="S419" s="65"/>
      <c r="T419" s="61"/>
    </row>
    <row r="420" ht="14.25" customHeight="1">
      <c r="G420" s="39"/>
      <c r="M420" s="39"/>
      <c r="R420" s="65"/>
      <c r="S420" s="65"/>
      <c r="T420" s="61"/>
    </row>
    <row r="421" ht="14.25" customHeight="1">
      <c r="G421" s="39"/>
      <c r="M421" s="39"/>
      <c r="R421" s="65"/>
      <c r="S421" s="65"/>
      <c r="T421" s="61"/>
    </row>
    <row r="422" ht="14.25" customHeight="1">
      <c r="G422" s="39"/>
      <c r="M422" s="39"/>
      <c r="R422" s="65"/>
      <c r="S422" s="65"/>
      <c r="T422" s="61"/>
    </row>
    <row r="423" ht="14.25" customHeight="1">
      <c r="G423" s="39"/>
      <c r="M423" s="39"/>
      <c r="R423" s="65"/>
      <c r="S423" s="65"/>
      <c r="T423" s="61"/>
    </row>
    <row r="424" ht="14.25" customHeight="1">
      <c r="G424" s="39"/>
      <c r="M424" s="39"/>
      <c r="R424" s="65"/>
      <c r="S424" s="65"/>
      <c r="T424" s="61"/>
    </row>
    <row r="425" ht="14.25" customHeight="1">
      <c r="G425" s="39"/>
      <c r="M425" s="39"/>
      <c r="R425" s="65"/>
      <c r="S425" s="65"/>
      <c r="T425" s="61"/>
    </row>
    <row r="426" ht="14.25" customHeight="1">
      <c r="G426" s="39"/>
      <c r="M426" s="39"/>
      <c r="R426" s="65"/>
      <c r="S426" s="65"/>
      <c r="T426" s="61"/>
    </row>
    <row r="427" ht="14.25" customHeight="1">
      <c r="G427" s="39"/>
      <c r="M427" s="39"/>
      <c r="R427" s="65"/>
      <c r="S427" s="65"/>
      <c r="T427" s="61"/>
    </row>
    <row r="428" ht="14.25" customHeight="1">
      <c r="G428" s="39"/>
      <c r="M428" s="39"/>
      <c r="R428" s="65"/>
      <c r="S428" s="65"/>
      <c r="T428" s="61"/>
    </row>
    <row r="429" ht="14.25" customHeight="1">
      <c r="G429" s="39"/>
      <c r="M429" s="39"/>
      <c r="R429" s="65"/>
      <c r="S429" s="65"/>
      <c r="T429" s="61"/>
    </row>
    <row r="430" ht="14.25" customHeight="1">
      <c r="G430" s="39"/>
      <c r="M430" s="39"/>
      <c r="R430" s="65"/>
      <c r="S430" s="65"/>
      <c r="T430" s="61"/>
    </row>
    <row r="431" ht="14.25" customHeight="1">
      <c r="G431" s="39"/>
      <c r="M431" s="39"/>
      <c r="R431" s="65"/>
      <c r="S431" s="65"/>
      <c r="T431" s="61"/>
    </row>
    <row r="432" ht="14.25" customHeight="1">
      <c r="G432" s="39"/>
      <c r="M432" s="39"/>
      <c r="R432" s="65"/>
      <c r="S432" s="65"/>
      <c r="T432" s="61"/>
    </row>
    <row r="433" ht="14.25" customHeight="1">
      <c r="G433" s="39"/>
      <c r="M433" s="39"/>
      <c r="R433" s="65"/>
      <c r="S433" s="65"/>
      <c r="T433" s="61"/>
    </row>
    <row r="434" ht="14.25" customHeight="1">
      <c r="G434" s="39"/>
      <c r="M434" s="39"/>
      <c r="R434" s="65"/>
      <c r="S434" s="65"/>
      <c r="T434" s="61"/>
    </row>
    <row r="435" ht="14.25" customHeight="1">
      <c r="G435" s="39"/>
      <c r="M435" s="39"/>
      <c r="R435" s="65"/>
      <c r="S435" s="65"/>
      <c r="T435" s="61"/>
    </row>
    <row r="436" ht="14.25" customHeight="1">
      <c r="G436" s="39"/>
      <c r="M436" s="39"/>
      <c r="R436" s="65"/>
      <c r="S436" s="65"/>
      <c r="T436" s="61"/>
    </row>
    <row r="437" ht="14.25" customHeight="1">
      <c r="G437" s="39"/>
      <c r="M437" s="39"/>
      <c r="R437" s="65"/>
      <c r="S437" s="65"/>
      <c r="T437" s="61"/>
    </row>
    <row r="438" ht="14.25" customHeight="1">
      <c r="G438" s="39"/>
      <c r="M438" s="39"/>
      <c r="R438" s="65"/>
      <c r="S438" s="65"/>
      <c r="T438" s="61"/>
    </row>
    <row r="439" ht="14.25" customHeight="1">
      <c r="G439" s="39"/>
      <c r="M439" s="39"/>
      <c r="R439" s="65"/>
      <c r="S439" s="65"/>
      <c r="T439" s="61"/>
    </row>
    <row r="440" ht="14.25" customHeight="1">
      <c r="G440" s="39"/>
      <c r="M440" s="39"/>
      <c r="R440" s="65"/>
      <c r="S440" s="65"/>
      <c r="T440" s="61"/>
    </row>
    <row r="441" ht="14.25" customHeight="1">
      <c r="G441" s="39"/>
      <c r="M441" s="39"/>
      <c r="R441" s="65"/>
      <c r="S441" s="65"/>
      <c r="T441" s="61"/>
    </row>
    <row r="442" ht="14.25" customHeight="1">
      <c r="G442" s="39"/>
      <c r="M442" s="39"/>
      <c r="R442" s="65"/>
      <c r="S442" s="65"/>
      <c r="T442" s="61"/>
    </row>
    <row r="443" ht="14.25" customHeight="1">
      <c r="G443" s="39"/>
      <c r="M443" s="39"/>
      <c r="R443" s="65"/>
      <c r="S443" s="65"/>
      <c r="T443" s="61"/>
    </row>
    <row r="444" ht="14.25" customHeight="1">
      <c r="G444" s="39"/>
      <c r="M444" s="39"/>
      <c r="R444" s="65"/>
      <c r="S444" s="65"/>
      <c r="T444" s="61"/>
    </row>
    <row r="445" ht="14.25" customHeight="1">
      <c r="G445" s="39"/>
      <c r="M445" s="39"/>
      <c r="R445" s="65"/>
      <c r="S445" s="65"/>
      <c r="T445" s="61"/>
    </row>
    <row r="446" ht="14.25" customHeight="1">
      <c r="G446" s="39"/>
      <c r="M446" s="39"/>
      <c r="R446" s="65"/>
      <c r="S446" s="65"/>
      <c r="T446" s="61"/>
    </row>
    <row r="447" ht="14.25" customHeight="1">
      <c r="G447" s="39"/>
      <c r="M447" s="39"/>
      <c r="R447" s="65"/>
      <c r="S447" s="65"/>
      <c r="T447" s="61"/>
    </row>
    <row r="448" ht="14.25" customHeight="1">
      <c r="G448" s="39"/>
      <c r="M448" s="39"/>
      <c r="R448" s="65"/>
      <c r="S448" s="65"/>
      <c r="T448" s="61"/>
    </row>
    <row r="449" ht="14.25" customHeight="1">
      <c r="G449" s="39"/>
      <c r="M449" s="39"/>
      <c r="R449" s="65"/>
      <c r="S449" s="65"/>
      <c r="T449" s="61"/>
    </row>
    <row r="450" ht="14.25" customHeight="1">
      <c r="G450" s="39"/>
      <c r="M450" s="39"/>
      <c r="R450" s="65"/>
      <c r="S450" s="65"/>
      <c r="T450" s="61"/>
    </row>
    <row r="451" ht="14.25" customHeight="1">
      <c r="G451" s="39"/>
      <c r="M451" s="39"/>
      <c r="R451" s="65"/>
      <c r="S451" s="65"/>
      <c r="T451" s="61"/>
    </row>
    <row r="452" ht="14.25" customHeight="1">
      <c r="G452" s="39"/>
      <c r="M452" s="39"/>
      <c r="R452" s="65"/>
      <c r="S452" s="65"/>
      <c r="T452" s="61"/>
    </row>
    <row r="453" ht="14.25" customHeight="1">
      <c r="G453" s="39"/>
      <c r="M453" s="39"/>
      <c r="R453" s="65"/>
      <c r="S453" s="65"/>
      <c r="T453" s="61"/>
    </row>
    <row r="454" ht="14.25" customHeight="1">
      <c r="G454" s="39"/>
      <c r="M454" s="39"/>
      <c r="R454" s="65"/>
      <c r="S454" s="65"/>
      <c r="T454" s="61"/>
    </row>
    <row r="455" ht="14.25" customHeight="1">
      <c r="G455" s="39"/>
      <c r="M455" s="39"/>
      <c r="R455" s="65"/>
      <c r="S455" s="65"/>
      <c r="T455" s="61"/>
    </row>
    <row r="456" ht="14.25" customHeight="1">
      <c r="G456" s="39"/>
      <c r="M456" s="39"/>
      <c r="R456" s="65"/>
      <c r="S456" s="65"/>
      <c r="T456" s="61"/>
    </row>
    <row r="457" ht="14.25" customHeight="1">
      <c r="G457" s="39"/>
      <c r="M457" s="39"/>
      <c r="R457" s="65"/>
      <c r="S457" s="65"/>
      <c r="T457" s="61"/>
    </row>
    <row r="458" ht="14.25" customHeight="1">
      <c r="G458" s="39"/>
      <c r="M458" s="39"/>
      <c r="R458" s="65"/>
      <c r="S458" s="65"/>
      <c r="T458" s="61"/>
    </row>
    <row r="459" ht="14.25" customHeight="1">
      <c r="G459" s="39"/>
      <c r="M459" s="39"/>
      <c r="R459" s="65"/>
      <c r="S459" s="65"/>
      <c r="T459" s="61"/>
    </row>
    <row r="460" ht="14.25" customHeight="1">
      <c r="G460" s="39"/>
      <c r="M460" s="39"/>
      <c r="R460" s="65"/>
      <c r="S460" s="65"/>
      <c r="T460" s="61"/>
    </row>
    <row r="461" ht="14.25" customHeight="1">
      <c r="G461" s="39"/>
      <c r="M461" s="39"/>
      <c r="R461" s="65"/>
      <c r="S461" s="65"/>
      <c r="T461" s="61"/>
    </row>
    <row r="462" ht="14.25" customHeight="1">
      <c r="G462" s="39"/>
      <c r="M462" s="39"/>
      <c r="R462" s="65"/>
      <c r="S462" s="65"/>
      <c r="T462" s="61"/>
    </row>
    <row r="463" ht="14.25" customHeight="1">
      <c r="G463" s="39"/>
      <c r="M463" s="39"/>
      <c r="R463" s="65"/>
      <c r="S463" s="65"/>
      <c r="T463" s="61"/>
    </row>
    <row r="464" ht="14.25" customHeight="1">
      <c r="G464" s="39"/>
      <c r="M464" s="39"/>
      <c r="R464" s="65"/>
      <c r="S464" s="65"/>
      <c r="T464" s="61"/>
    </row>
    <row r="465" ht="14.25" customHeight="1">
      <c r="G465" s="39"/>
      <c r="M465" s="39"/>
      <c r="R465" s="65"/>
      <c r="S465" s="65"/>
      <c r="T465" s="61"/>
    </row>
    <row r="466" ht="14.25" customHeight="1">
      <c r="G466" s="39"/>
      <c r="M466" s="39"/>
      <c r="R466" s="65"/>
      <c r="S466" s="65"/>
      <c r="T466" s="61"/>
    </row>
    <row r="467" ht="14.25" customHeight="1">
      <c r="G467" s="39"/>
      <c r="M467" s="39"/>
      <c r="R467" s="65"/>
      <c r="S467" s="65"/>
      <c r="T467" s="61"/>
    </row>
    <row r="468" ht="14.25" customHeight="1">
      <c r="G468" s="39"/>
      <c r="M468" s="39"/>
      <c r="R468" s="65"/>
      <c r="S468" s="65"/>
      <c r="T468" s="61"/>
    </row>
    <row r="469" ht="14.25" customHeight="1">
      <c r="G469" s="39"/>
      <c r="M469" s="39"/>
      <c r="R469" s="65"/>
      <c r="S469" s="65"/>
      <c r="T469" s="61"/>
    </row>
    <row r="470" ht="14.25" customHeight="1">
      <c r="G470" s="39"/>
      <c r="M470" s="39"/>
      <c r="R470" s="65"/>
      <c r="S470" s="65"/>
      <c r="T470" s="61"/>
    </row>
    <row r="471" ht="14.25" customHeight="1">
      <c r="G471" s="39"/>
      <c r="M471" s="39"/>
      <c r="R471" s="65"/>
      <c r="S471" s="65"/>
      <c r="T471" s="61"/>
    </row>
    <row r="472" ht="14.25" customHeight="1">
      <c r="G472" s="39"/>
      <c r="M472" s="39"/>
      <c r="R472" s="65"/>
      <c r="S472" s="65"/>
      <c r="T472" s="61"/>
    </row>
    <row r="473" ht="14.25" customHeight="1">
      <c r="G473" s="39"/>
      <c r="M473" s="39"/>
      <c r="R473" s="65"/>
      <c r="S473" s="65"/>
      <c r="T473" s="61"/>
    </row>
    <row r="474" ht="14.25" customHeight="1">
      <c r="G474" s="39"/>
      <c r="M474" s="39"/>
      <c r="R474" s="65"/>
      <c r="S474" s="65"/>
      <c r="T474" s="61"/>
    </row>
    <row r="475" ht="14.25" customHeight="1">
      <c r="G475" s="39"/>
      <c r="M475" s="39"/>
      <c r="R475" s="65"/>
      <c r="S475" s="65"/>
      <c r="T475" s="61"/>
    </row>
    <row r="476" ht="14.25" customHeight="1">
      <c r="G476" s="39"/>
      <c r="M476" s="39"/>
      <c r="R476" s="65"/>
      <c r="S476" s="65"/>
      <c r="T476" s="61"/>
    </row>
    <row r="477" ht="14.25" customHeight="1">
      <c r="G477" s="39"/>
      <c r="M477" s="39"/>
      <c r="R477" s="65"/>
      <c r="S477" s="65"/>
      <c r="T477" s="61"/>
    </row>
    <row r="478" ht="14.25" customHeight="1">
      <c r="G478" s="39"/>
      <c r="M478" s="39"/>
      <c r="R478" s="65"/>
      <c r="S478" s="65"/>
      <c r="T478" s="61"/>
    </row>
    <row r="479" ht="14.25" customHeight="1">
      <c r="G479" s="39"/>
      <c r="M479" s="39"/>
      <c r="R479" s="65"/>
      <c r="S479" s="65"/>
      <c r="T479" s="61"/>
    </row>
    <row r="480" ht="14.25" customHeight="1">
      <c r="G480" s="39"/>
      <c r="M480" s="39"/>
      <c r="R480" s="65"/>
      <c r="S480" s="65"/>
      <c r="T480" s="61"/>
    </row>
    <row r="481" ht="14.25" customHeight="1">
      <c r="G481" s="39"/>
      <c r="M481" s="39"/>
      <c r="R481" s="65"/>
      <c r="S481" s="65"/>
      <c r="T481" s="61"/>
    </row>
    <row r="482" ht="14.25" customHeight="1">
      <c r="G482" s="39"/>
      <c r="M482" s="39"/>
      <c r="R482" s="65"/>
      <c r="S482" s="65"/>
      <c r="T482" s="61"/>
    </row>
    <row r="483" ht="14.25" customHeight="1">
      <c r="G483" s="39"/>
      <c r="M483" s="39"/>
      <c r="R483" s="65"/>
      <c r="S483" s="65"/>
      <c r="T483" s="61"/>
    </row>
    <row r="484" ht="14.25" customHeight="1">
      <c r="G484" s="39"/>
      <c r="M484" s="39"/>
      <c r="R484" s="65"/>
      <c r="S484" s="65"/>
      <c r="T484" s="61"/>
    </row>
    <row r="485" ht="14.25" customHeight="1">
      <c r="G485" s="39"/>
      <c r="M485" s="39"/>
      <c r="R485" s="65"/>
      <c r="S485" s="65"/>
      <c r="T485" s="61"/>
    </row>
    <row r="486" ht="14.25" customHeight="1">
      <c r="G486" s="39"/>
      <c r="M486" s="39"/>
      <c r="R486" s="65"/>
      <c r="S486" s="65"/>
      <c r="T486" s="61"/>
    </row>
    <row r="487" ht="14.25" customHeight="1">
      <c r="G487" s="39"/>
      <c r="M487" s="39"/>
      <c r="R487" s="65"/>
      <c r="S487" s="65"/>
      <c r="T487" s="61"/>
    </row>
    <row r="488" ht="14.25" customHeight="1">
      <c r="G488" s="39"/>
      <c r="M488" s="39"/>
      <c r="R488" s="65"/>
      <c r="S488" s="65"/>
      <c r="T488" s="61"/>
    </row>
    <row r="489" ht="14.25" customHeight="1">
      <c r="G489" s="39"/>
      <c r="M489" s="39"/>
      <c r="R489" s="65"/>
      <c r="S489" s="65"/>
      <c r="T489" s="61"/>
    </row>
    <row r="490" ht="14.25" customHeight="1">
      <c r="G490" s="39"/>
      <c r="M490" s="39"/>
      <c r="R490" s="65"/>
      <c r="S490" s="65"/>
      <c r="T490" s="61"/>
    </row>
    <row r="491" ht="14.25" customHeight="1">
      <c r="G491" s="39"/>
      <c r="M491" s="39"/>
      <c r="R491" s="65"/>
      <c r="S491" s="65"/>
      <c r="T491" s="61"/>
    </row>
    <row r="492" ht="14.25" customHeight="1">
      <c r="G492" s="39"/>
      <c r="M492" s="39"/>
      <c r="R492" s="65"/>
      <c r="S492" s="65"/>
      <c r="T492" s="61"/>
    </row>
    <row r="493" ht="14.25" customHeight="1">
      <c r="G493" s="39"/>
      <c r="M493" s="39"/>
      <c r="R493" s="65"/>
      <c r="S493" s="65"/>
      <c r="T493" s="61"/>
    </row>
    <row r="494" ht="14.25" customHeight="1">
      <c r="G494" s="39"/>
      <c r="M494" s="39"/>
      <c r="R494" s="65"/>
      <c r="S494" s="65"/>
      <c r="T494" s="61"/>
    </row>
    <row r="495" ht="14.25" customHeight="1">
      <c r="G495" s="39"/>
      <c r="M495" s="39"/>
      <c r="R495" s="65"/>
      <c r="S495" s="65"/>
      <c r="T495" s="61"/>
    </row>
    <row r="496" ht="14.25" customHeight="1">
      <c r="G496" s="39"/>
      <c r="M496" s="39"/>
      <c r="R496" s="65"/>
      <c r="S496" s="65"/>
      <c r="T496" s="61"/>
    </row>
    <row r="497" ht="14.25" customHeight="1">
      <c r="G497" s="39"/>
      <c r="M497" s="39"/>
      <c r="R497" s="65"/>
      <c r="S497" s="65"/>
      <c r="T497" s="61"/>
    </row>
    <row r="498" ht="14.25" customHeight="1">
      <c r="G498" s="39"/>
      <c r="M498" s="39"/>
      <c r="R498" s="65"/>
      <c r="S498" s="65"/>
      <c r="T498" s="61"/>
    </row>
    <row r="499" ht="14.25" customHeight="1">
      <c r="G499" s="39"/>
      <c r="M499" s="39"/>
      <c r="R499" s="65"/>
      <c r="S499" s="65"/>
      <c r="T499" s="61"/>
    </row>
    <row r="500" ht="14.25" customHeight="1">
      <c r="G500" s="39"/>
      <c r="M500" s="39"/>
      <c r="R500" s="65"/>
      <c r="S500" s="65"/>
      <c r="T500" s="61"/>
    </row>
    <row r="501" ht="14.25" customHeight="1">
      <c r="G501" s="39"/>
      <c r="M501" s="39"/>
      <c r="R501" s="65"/>
      <c r="S501" s="65"/>
      <c r="T501" s="61"/>
    </row>
    <row r="502" ht="14.25" customHeight="1">
      <c r="G502" s="39"/>
      <c r="M502" s="39"/>
      <c r="R502" s="65"/>
      <c r="S502" s="65"/>
      <c r="T502" s="61"/>
    </row>
    <row r="503" ht="14.25" customHeight="1">
      <c r="G503" s="39"/>
      <c r="M503" s="39"/>
      <c r="R503" s="65"/>
      <c r="S503" s="65"/>
      <c r="T503" s="61"/>
    </row>
    <row r="504" ht="14.25" customHeight="1">
      <c r="G504" s="39"/>
      <c r="M504" s="39"/>
      <c r="R504" s="65"/>
      <c r="S504" s="65"/>
      <c r="T504" s="61"/>
    </row>
    <row r="505" ht="14.25" customHeight="1">
      <c r="G505" s="39"/>
      <c r="M505" s="39"/>
      <c r="R505" s="65"/>
      <c r="S505" s="65"/>
      <c r="T505" s="61"/>
    </row>
    <row r="506" ht="14.25" customHeight="1">
      <c r="G506" s="39"/>
      <c r="M506" s="39"/>
      <c r="R506" s="65"/>
      <c r="S506" s="65"/>
      <c r="T506" s="61"/>
    </row>
    <row r="507" ht="14.25" customHeight="1">
      <c r="G507" s="39"/>
      <c r="M507" s="39"/>
      <c r="R507" s="65"/>
      <c r="S507" s="65"/>
      <c r="T507" s="61"/>
    </row>
    <row r="508" ht="14.25" customHeight="1">
      <c r="G508" s="39"/>
      <c r="M508" s="39"/>
      <c r="R508" s="65"/>
      <c r="S508" s="65"/>
      <c r="T508" s="61"/>
    </row>
    <row r="509" ht="14.25" customHeight="1">
      <c r="G509" s="39"/>
      <c r="M509" s="39"/>
      <c r="R509" s="65"/>
      <c r="S509" s="65"/>
      <c r="T509" s="61"/>
    </row>
    <row r="510" ht="14.25" customHeight="1">
      <c r="G510" s="39"/>
      <c r="M510" s="39"/>
      <c r="R510" s="65"/>
      <c r="S510" s="65"/>
      <c r="T510" s="61"/>
    </row>
    <row r="511" ht="14.25" customHeight="1">
      <c r="G511" s="39"/>
      <c r="M511" s="39"/>
      <c r="R511" s="65"/>
      <c r="S511" s="65"/>
      <c r="T511" s="61"/>
    </row>
    <row r="512" ht="14.25" customHeight="1">
      <c r="G512" s="39"/>
      <c r="M512" s="39"/>
      <c r="R512" s="65"/>
      <c r="S512" s="65"/>
      <c r="T512" s="61"/>
    </row>
    <row r="513" ht="14.25" customHeight="1">
      <c r="G513" s="39"/>
      <c r="M513" s="39"/>
      <c r="R513" s="65"/>
      <c r="S513" s="65"/>
      <c r="T513" s="61"/>
    </row>
    <row r="514" ht="14.25" customHeight="1">
      <c r="G514" s="39"/>
      <c r="M514" s="39"/>
      <c r="R514" s="65"/>
      <c r="S514" s="65"/>
      <c r="T514" s="61"/>
    </row>
    <row r="515" ht="14.25" customHeight="1">
      <c r="G515" s="39"/>
      <c r="M515" s="39"/>
      <c r="R515" s="65"/>
      <c r="S515" s="65"/>
      <c r="T515" s="61"/>
    </row>
    <row r="516" ht="14.25" customHeight="1">
      <c r="G516" s="39"/>
      <c r="M516" s="39"/>
      <c r="R516" s="65"/>
      <c r="S516" s="65"/>
      <c r="T516" s="61"/>
    </row>
    <row r="517" ht="14.25" customHeight="1">
      <c r="G517" s="39"/>
      <c r="M517" s="39"/>
      <c r="R517" s="65"/>
      <c r="S517" s="65"/>
      <c r="T517" s="61"/>
    </row>
    <row r="518" ht="14.25" customHeight="1">
      <c r="G518" s="39"/>
      <c r="M518" s="39"/>
      <c r="R518" s="65"/>
      <c r="S518" s="65"/>
      <c r="T518" s="61"/>
    </row>
    <row r="519" ht="14.25" customHeight="1">
      <c r="G519" s="39"/>
      <c r="M519" s="39"/>
      <c r="R519" s="65"/>
      <c r="S519" s="65"/>
      <c r="T519" s="61"/>
    </row>
    <row r="520" ht="14.25" customHeight="1">
      <c r="G520" s="39"/>
      <c r="M520" s="39"/>
      <c r="R520" s="65"/>
      <c r="S520" s="65"/>
      <c r="T520" s="61"/>
    </row>
    <row r="521" ht="14.25" customHeight="1">
      <c r="G521" s="39"/>
      <c r="M521" s="39"/>
      <c r="R521" s="65"/>
      <c r="S521" s="65"/>
      <c r="T521" s="61"/>
    </row>
    <row r="522" ht="14.25" customHeight="1">
      <c r="G522" s="39"/>
      <c r="M522" s="39"/>
      <c r="R522" s="65"/>
      <c r="S522" s="65"/>
      <c r="T522" s="61"/>
    </row>
    <row r="523" ht="14.25" customHeight="1">
      <c r="G523" s="39"/>
      <c r="M523" s="39"/>
      <c r="R523" s="65"/>
      <c r="S523" s="65"/>
      <c r="T523" s="61"/>
    </row>
    <row r="524" ht="14.25" customHeight="1">
      <c r="G524" s="39"/>
      <c r="M524" s="39"/>
      <c r="R524" s="65"/>
      <c r="S524" s="65"/>
      <c r="T524" s="61"/>
    </row>
    <row r="525" ht="14.25" customHeight="1">
      <c r="G525" s="39"/>
      <c r="M525" s="39"/>
      <c r="R525" s="65"/>
      <c r="S525" s="65"/>
      <c r="T525" s="61"/>
    </row>
    <row r="526" ht="14.25" customHeight="1">
      <c r="G526" s="39"/>
      <c r="M526" s="39"/>
      <c r="R526" s="65"/>
      <c r="S526" s="65"/>
      <c r="T526" s="61"/>
    </row>
    <row r="527" ht="14.25" customHeight="1">
      <c r="G527" s="39"/>
      <c r="M527" s="39"/>
      <c r="R527" s="65"/>
      <c r="S527" s="65"/>
      <c r="T527" s="61"/>
    </row>
    <row r="528" ht="14.25" customHeight="1">
      <c r="G528" s="39"/>
      <c r="M528" s="39"/>
      <c r="R528" s="65"/>
      <c r="S528" s="65"/>
      <c r="T528" s="61"/>
    </row>
    <row r="529" ht="14.25" customHeight="1">
      <c r="G529" s="39"/>
      <c r="M529" s="39"/>
      <c r="R529" s="65"/>
      <c r="S529" s="65"/>
      <c r="T529" s="61"/>
    </row>
    <row r="530" ht="14.25" customHeight="1">
      <c r="G530" s="39"/>
      <c r="M530" s="39"/>
      <c r="R530" s="65"/>
      <c r="S530" s="65"/>
      <c r="T530" s="61"/>
    </row>
    <row r="531" ht="14.25" customHeight="1">
      <c r="G531" s="39"/>
      <c r="M531" s="39"/>
      <c r="R531" s="65"/>
      <c r="S531" s="65"/>
      <c r="T531" s="61"/>
    </row>
    <row r="532" ht="14.25" customHeight="1">
      <c r="G532" s="39"/>
      <c r="M532" s="39"/>
      <c r="R532" s="65"/>
      <c r="S532" s="65"/>
      <c r="T532" s="61"/>
    </row>
    <row r="533" ht="14.25" customHeight="1">
      <c r="G533" s="39"/>
      <c r="M533" s="39"/>
      <c r="R533" s="65"/>
      <c r="S533" s="65"/>
      <c r="T533" s="61"/>
    </row>
    <row r="534" ht="14.25" customHeight="1">
      <c r="G534" s="39"/>
      <c r="M534" s="39"/>
      <c r="R534" s="65"/>
      <c r="S534" s="65"/>
      <c r="T534" s="61"/>
    </row>
    <row r="535" ht="14.25" customHeight="1">
      <c r="G535" s="39"/>
      <c r="M535" s="39"/>
      <c r="R535" s="65"/>
      <c r="S535" s="65"/>
      <c r="T535" s="61"/>
    </row>
    <row r="536" ht="14.25" customHeight="1">
      <c r="G536" s="39"/>
      <c r="M536" s="39"/>
      <c r="R536" s="65"/>
      <c r="S536" s="65"/>
      <c r="T536" s="61"/>
    </row>
    <row r="537" ht="14.25" customHeight="1">
      <c r="G537" s="39"/>
      <c r="M537" s="39"/>
      <c r="R537" s="65"/>
      <c r="S537" s="65"/>
      <c r="T537" s="61"/>
    </row>
    <row r="538" ht="14.25" customHeight="1">
      <c r="G538" s="39"/>
      <c r="M538" s="39"/>
      <c r="R538" s="65"/>
      <c r="S538" s="65"/>
      <c r="T538" s="61"/>
    </row>
    <row r="539" ht="14.25" customHeight="1">
      <c r="G539" s="39"/>
      <c r="M539" s="39"/>
      <c r="R539" s="65"/>
      <c r="S539" s="65"/>
      <c r="T539" s="61"/>
    </row>
    <row r="540" ht="14.25" customHeight="1">
      <c r="G540" s="39"/>
      <c r="M540" s="39"/>
      <c r="R540" s="65"/>
      <c r="S540" s="65"/>
      <c r="T540" s="61"/>
    </row>
    <row r="541" ht="14.25" customHeight="1">
      <c r="G541" s="39"/>
      <c r="M541" s="39"/>
      <c r="R541" s="65"/>
      <c r="S541" s="65"/>
      <c r="T541" s="61"/>
    </row>
    <row r="542" ht="14.25" customHeight="1">
      <c r="G542" s="39"/>
      <c r="M542" s="39"/>
      <c r="R542" s="65"/>
      <c r="S542" s="65"/>
      <c r="T542" s="61"/>
    </row>
    <row r="543" ht="14.25" customHeight="1">
      <c r="G543" s="39"/>
      <c r="M543" s="39"/>
      <c r="R543" s="65"/>
      <c r="S543" s="65"/>
      <c r="T543" s="61"/>
    </row>
    <row r="544" ht="14.25" customHeight="1">
      <c r="G544" s="39"/>
      <c r="M544" s="39"/>
      <c r="R544" s="65"/>
      <c r="S544" s="65"/>
      <c r="T544" s="61"/>
    </row>
    <row r="545" ht="14.25" customHeight="1">
      <c r="G545" s="39"/>
      <c r="M545" s="39"/>
      <c r="R545" s="65"/>
      <c r="S545" s="65"/>
      <c r="T545" s="61"/>
    </row>
    <row r="546" ht="14.25" customHeight="1">
      <c r="G546" s="39"/>
      <c r="M546" s="39"/>
      <c r="R546" s="65"/>
      <c r="S546" s="65"/>
      <c r="T546" s="61"/>
    </row>
    <row r="547" ht="14.25" customHeight="1">
      <c r="G547" s="39"/>
      <c r="M547" s="39"/>
      <c r="R547" s="65"/>
      <c r="S547" s="65"/>
      <c r="T547" s="61"/>
    </row>
    <row r="548" ht="14.25" customHeight="1">
      <c r="G548" s="39"/>
      <c r="M548" s="39"/>
      <c r="R548" s="65"/>
      <c r="S548" s="65"/>
      <c r="T548" s="61"/>
    </row>
    <row r="549" ht="14.25" customHeight="1">
      <c r="G549" s="39"/>
      <c r="M549" s="39"/>
      <c r="R549" s="65"/>
      <c r="S549" s="65"/>
      <c r="T549" s="61"/>
    </row>
    <row r="550" ht="14.25" customHeight="1">
      <c r="G550" s="39"/>
      <c r="M550" s="39"/>
      <c r="R550" s="65"/>
      <c r="S550" s="65"/>
      <c r="T550" s="61"/>
    </row>
    <row r="551" ht="14.25" customHeight="1">
      <c r="G551" s="39"/>
      <c r="M551" s="39"/>
      <c r="R551" s="65"/>
      <c r="S551" s="65"/>
      <c r="T551" s="61"/>
    </row>
    <row r="552" ht="14.25" customHeight="1">
      <c r="G552" s="39"/>
      <c r="M552" s="39"/>
      <c r="R552" s="65"/>
      <c r="S552" s="65"/>
      <c r="T552" s="61"/>
    </row>
    <row r="553" ht="14.25" customHeight="1">
      <c r="G553" s="39"/>
      <c r="M553" s="39"/>
      <c r="R553" s="65"/>
      <c r="S553" s="65"/>
      <c r="T553" s="61"/>
    </row>
    <row r="554" ht="14.25" customHeight="1">
      <c r="G554" s="39"/>
      <c r="M554" s="39"/>
      <c r="R554" s="65"/>
      <c r="S554" s="65"/>
      <c r="T554" s="61"/>
    </row>
    <row r="555" ht="14.25" customHeight="1">
      <c r="G555" s="39"/>
      <c r="M555" s="39"/>
      <c r="R555" s="65"/>
      <c r="S555" s="65"/>
      <c r="T555" s="61"/>
    </row>
    <row r="556" ht="14.25" customHeight="1">
      <c r="G556" s="39"/>
      <c r="M556" s="39"/>
      <c r="R556" s="65"/>
      <c r="S556" s="65"/>
      <c r="T556" s="61"/>
    </row>
    <row r="557" ht="14.25" customHeight="1">
      <c r="G557" s="39"/>
      <c r="M557" s="39"/>
      <c r="R557" s="65"/>
      <c r="S557" s="65"/>
      <c r="T557" s="61"/>
    </row>
    <row r="558" ht="14.25" customHeight="1">
      <c r="G558" s="39"/>
      <c r="M558" s="39"/>
      <c r="R558" s="65"/>
      <c r="S558" s="65"/>
      <c r="T558" s="61"/>
    </row>
    <row r="559" ht="14.25" customHeight="1">
      <c r="G559" s="39"/>
      <c r="M559" s="39"/>
      <c r="R559" s="65"/>
      <c r="S559" s="65"/>
      <c r="T559" s="61"/>
    </row>
    <row r="560" ht="14.25" customHeight="1">
      <c r="G560" s="39"/>
      <c r="M560" s="39"/>
      <c r="R560" s="65"/>
      <c r="S560" s="65"/>
      <c r="T560" s="61"/>
    </row>
    <row r="561" ht="14.25" customHeight="1">
      <c r="G561" s="39"/>
      <c r="M561" s="39"/>
      <c r="R561" s="65"/>
      <c r="S561" s="65"/>
      <c r="T561" s="61"/>
    </row>
    <row r="562" ht="14.25" customHeight="1">
      <c r="G562" s="39"/>
      <c r="M562" s="39"/>
      <c r="R562" s="65"/>
      <c r="S562" s="65"/>
      <c r="T562" s="61"/>
    </row>
    <row r="563" ht="14.25" customHeight="1">
      <c r="G563" s="39"/>
      <c r="M563" s="39"/>
      <c r="R563" s="65"/>
      <c r="S563" s="65"/>
      <c r="T563" s="61"/>
    </row>
    <row r="564" ht="14.25" customHeight="1">
      <c r="G564" s="39"/>
      <c r="M564" s="39"/>
      <c r="R564" s="65"/>
      <c r="S564" s="65"/>
      <c r="T564" s="61"/>
    </row>
    <row r="565" ht="14.25" customHeight="1">
      <c r="G565" s="39"/>
      <c r="M565" s="39"/>
      <c r="R565" s="65"/>
      <c r="S565" s="65"/>
      <c r="T565" s="61"/>
    </row>
    <row r="566" ht="14.25" customHeight="1">
      <c r="G566" s="39"/>
      <c r="M566" s="39"/>
      <c r="R566" s="65"/>
      <c r="S566" s="65"/>
      <c r="T566" s="61"/>
    </row>
    <row r="567" ht="14.25" customHeight="1">
      <c r="G567" s="39"/>
      <c r="M567" s="39"/>
      <c r="R567" s="65"/>
      <c r="S567" s="65"/>
      <c r="T567" s="61"/>
    </row>
    <row r="568" ht="14.25" customHeight="1">
      <c r="G568" s="39"/>
      <c r="M568" s="39"/>
      <c r="R568" s="65"/>
      <c r="S568" s="65"/>
      <c r="T568" s="61"/>
    </row>
    <row r="569" ht="14.25" customHeight="1">
      <c r="G569" s="39"/>
      <c r="M569" s="39"/>
      <c r="R569" s="65"/>
      <c r="S569" s="65"/>
      <c r="T569" s="61"/>
    </row>
    <row r="570" ht="14.25" customHeight="1">
      <c r="G570" s="39"/>
      <c r="M570" s="39"/>
      <c r="R570" s="65"/>
      <c r="S570" s="65"/>
      <c r="T570" s="61"/>
    </row>
    <row r="571" ht="14.25" customHeight="1">
      <c r="G571" s="39"/>
      <c r="M571" s="39"/>
      <c r="R571" s="65"/>
      <c r="S571" s="65"/>
      <c r="T571" s="61"/>
    </row>
    <row r="572" ht="14.25" customHeight="1">
      <c r="G572" s="39"/>
      <c r="M572" s="39"/>
      <c r="R572" s="65"/>
      <c r="S572" s="65"/>
      <c r="T572" s="61"/>
    </row>
    <row r="573" ht="14.25" customHeight="1">
      <c r="G573" s="39"/>
      <c r="M573" s="39"/>
      <c r="R573" s="65"/>
      <c r="S573" s="65"/>
      <c r="T573" s="61"/>
    </row>
    <row r="574" ht="14.25" customHeight="1">
      <c r="G574" s="39"/>
      <c r="M574" s="39"/>
      <c r="R574" s="65"/>
      <c r="S574" s="65"/>
      <c r="T574" s="61"/>
    </row>
    <row r="575" ht="14.25" customHeight="1">
      <c r="G575" s="39"/>
      <c r="M575" s="39"/>
      <c r="R575" s="65"/>
      <c r="S575" s="65"/>
      <c r="T575" s="61"/>
    </row>
    <row r="576" ht="14.25" customHeight="1">
      <c r="G576" s="39"/>
      <c r="M576" s="39"/>
      <c r="R576" s="65"/>
      <c r="S576" s="65"/>
      <c r="T576" s="61"/>
    </row>
    <row r="577" ht="14.25" customHeight="1">
      <c r="G577" s="39"/>
      <c r="M577" s="39"/>
      <c r="R577" s="65"/>
      <c r="S577" s="65"/>
      <c r="T577" s="61"/>
    </row>
    <row r="578" ht="14.25" customHeight="1">
      <c r="G578" s="39"/>
      <c r="M578" s="39"/>
      <c r="R578" s="65"/>
      <c r="S578" s="65"/>
      <c r="T578" s="61"/>
    </row>
    <row r="579" ht="14.25" customHeight="1">
      <c r="G579" s="39"/>
      <c r="M579" s="39"/>
      <c r="R579" s="65"/>
      <c r="S579" s="65"/>
      <c r="T579" s="61"/>
    </row>
    <row r="580" ht="14.25" customHeight="1">
      <c r="G580" s="39"/>
      <c r="M580" s="39"/>
      <c r="R580" s="65"/>
      <c r="S580" s="65"/>
      <c r="T580" s="61"/>
    </row>
    <row r="581" ht="14.25" customHeight="1">
      <c r="G581" s="39"/>
      <c r="M581" s="39"/>
      <c r="R581" s="65"/>
      <c r="S581" s="65"/>
      <c r="T581" s="61"/>
    </row>
    <row r="582" ht="14.25" customHeight="1">
      <c r="G582" s="39"/>
      <c r="M582" s="39"/>
      <c r="R582" s="65"/>
      <c r="S582" s="65"/>
      <c r="T582" s="61"/>
    </row>
    <row r="583" ht="14.25" customHeight="1">
      <c r="G583" s="39"/>
      <c r="M583" s="39"/>
      <c r="R583" s="65"/>
      <c r="S583" s="65"/>
      <c r="T583" s="61"/>
    </row>
    <row r="584" ht="14.25" customHeight="1">
      <c r="G584" s="39"/>
      <c r="M584" s="39"/>
      <c r="R584" s="65"/>
      <c r="S584" s="65"/>
      <c r="T584" s="61"/>
    </row>
    <row r="585" ht="14.25" customHeight="1">
      <c r="G585" s="39"/>
      <c r="M585" s="39"/>
      <c r="R585" s="65"/>
      <c r="S585" s="65"/>
      <c r="T585" s="61"/>
    </row>
    <row r="586" ht="14.25" customHeight="1">
      <c r="G586" s="39"/>
      <c r="M586" s="39"/>
      <c r="R586" s="65"/>
      <c r="S586" s="65"/>
      <c r="T586" s="61"/>
    </row>
    <row r="587" ht="14.25" customHeight="1">
      <c r="G587" s="39"/>
      <c r="M587" s="39"/>
      <c r="R587" s="65"/>
      <c r="S587" s="65"/>
      <c r="T587" s="61"/>
    </row>
    <row r="588" ht="14.25" customHeight="1">
      <c r="G588" s="39"/>
      <c r="M588" s="39"/>
      <c r="R588" s="65"/>
      <c r="S588" s="65"/>
      <c r="T588" s="61"/>
    </row>
    <row r="589" ht="14.25" customHeight="1">
      <c r="G589" s="39"/>
      <c r="M589" s="39"/>
      <c r="R589" s="65"/>
      <c r="S589" s="65"/>
      <c r="T589" s="61"/>
    </row>
    <row r="590" ht="14.25" customHeight="1">
      <c r="G590" s="39"/>
      <c r="M590" s="39"/>
      <c r="R590" s="65"/>
      <c r="S590" s="65"/>
      <c r="T590" s="61"/>
    </row>
    <row r="591" ht="14.25" customHeight="1">
      <c r="G591" s="39"/>
      <c r="M591" s="39"/>
      <c r="R591" s="65"/>
      <c r="S591" s="65"/>
      <c r="T591" s="61"/>
    </row>
    <row r="592" ht="14.25" customHeight="1">
      <c r="G592" s="39"/>
      <c r="M592" s="39"/>
      <c r="R592" s="65"/>
      <c r="S592" s="65"/>
      <c r="T592" s="61"/>
    </row>
    <row r="593" ht="14.25" customHeight="1">
      <c r="G593" s="39"/>
      <c r="M593" s="39"/>
      <c r="R593" s="65"/>
      <c r="S593" s="65"/>
      <c r="T593" s="61"/>
    </row>
    <row r="594" ht="14.25" customHeight="1">
      <c r="G594" s="39"/>
      <c r="M594" s="39"/>
      <c r="R594" s="65"/>
      <c r="S594" s="65"/>
      <c r="T594" s="61"/>
    </row>
    <row r="595" ht="14.25" customHeight="1">
      <c r="G595" s="39"/>
      <c r="M595" s="39"/>
      <c r="R595" s="65"/>
      <c r="S595" s="65"/>
      <c r="T595" s="61"/>
    </row>
    <row r="596" ht="14.25" customHeight="1">
      <c r="G596" s="39"/>
      <c r="M596" s="39"/>
      <c r="R596" s="65"/>
      <c r="S596" s="65"/>
      <c r="T596" s="61"/>
    </row>
    <row r="597" ht="14.25" customHeight="1">
      <c r="G597" s="39"/>
      <c r="M597" s="39"/>
      <c r="R597" s="65"/>
      <c r="S597" s="65"/>
      <c r="T597" s="61"/>
    </row>
    <row r="598" ht="14.25" customHeight="1">
      <c r="G598" s="39"/>
      <c r="M598" s="39"/>
      <c r="R598" s="65"/>
      <c r="S598" s="65"/>
      <c r="T598" s="61"/>
    </row>
    <row r="599" ht="14.25" customHeight="1">
      <c r="G599" s="39"/>
      <c r="M599" s="39"/>
      <c r="R599" s="65"/>
      <c r="S599" s="65"/>
      <c r="T599" s="61"/>
    </row>
    <row r="600" ht="14.25" customHeight="1">
      <c r="G600" s="39"/>
      <c r="M600" s="39"/>
      <c r="R600" s="65"/>
      <c r="S600" s="65"/>
      <c r="T600" s="61"/>
    </row>
    <row r="601" ht="14.25" customHeight="1">
      <c r="G601" s="39"/>
      <c r="M601" s="39"/>
      <c r="R601" s="65"/>
      <c r="S601" s="65"/>
      <c r="T601" s="61"/>
    </row>
    <row r="602" ht="14.25" customHeight="1">
      <c r="G602" s="39"/>
      <c r="M602" s="39"/>
      <c r="R602" s="65"/>
      <c r="S602" s="65"/>
      <c r="T602" s="61"/>
    </row>
    <row r="603" ht="14.25" customHeight="1">
      <c r="G603" s="39"/>
      <c r="M603" s="39"/>
      <c r="R603" s="65"/>
      <c r="S603" s="65"/>
      <c r="T603" s="61"/>
    </row>
    <row r="604" ht="14.25" customHeight="1">
      <c r="G604" s="39"/>
      <c r="M604" s="39"/>
      <c r="R604" s="65"/>
      <c r="S604" s="65"/>
      <c r="T604" s="61"/>
    </row>
    <row r="605" ht="14.25" customHeight="1">
      <c r="G605" s="39"/>
      <c r="M605" s="39"/>
      <c r="R605" s="65"/>
      <c r="S605" s="65"/>
      <c r="T605" s="61"/>
    </row>
    <row r="606" ht="14.25" customHeight="1">
      <c r="G606" s="39"/>
      <c r="M606" s="39"/>
      <c r="R606" s="65"/>
      <c r="S606" s="65"/>
      <c r="T606" s="61"/>
    </row>
    <row r="607" ht="14.25" customHeight="1">
      <c r="G607" s="39"/>
      <c r="M607" s="39"/>
      <c r="R607" s="65"/>
      <c r="S607" s="65"/>
      <c r="T607" s="61"/>
    </row>
    <row r="608" ht="14.25" customHeight="1">
      <c r="G608" s="39"/>
      <c r="M608" s="39"/>
      <c r="R608" s="65"/>
      <c r="S608" s="65"/>
      <c r="T608" s="61"/>
    </row>
    <row r="609" ht="14.25" customHeight="1">
      <c r="G609" s="39"/>
      <c r="M609" s="39"/>
      <c r="R609" s="65"/>
      <c r="S609" s="65"/>
      <c r="T609" s="61"/>
    </row>
    <row r="610" ht="14.25" customHeight="1">
      <c r="G610" s="39"/>
      <c r="M610" s="39"/>
      <c r="R610" s="65"/>
      <c r="S610" s="65"/>
      <c r="T610" s="61"/>
    </row>
    <row r="611" ht="14.25" customHeight="1">
      <c r="G611" s="39"/>
      <c r="M611" s="39"/>
      <c r="R611" s="65"/>
      <c r="S611" s="65"/>
      <c r="T611" s="61"/>
    </row>
    <row r="612" ht="14.25" customHeight="1">
      <c r="G612" s="39"/>
      <c r="M612" s="39"/>
      <c r="R612" s="65"/>
      <c r="S612" s="65"/>
      <c r="T612" s="61"/>
    </row>
    <row r="613" ht="14.25" customHeight="1">
      <c r="G613" s="39"/>
      <c r="M613" s="39"/>
      <c r="R613" s="65"/>
      <c r="S613" s="65"/>
      <c r="T613" s="61"/>
    </row>
    <row r="614" ht="14.25" customHeight="1">
      <c r="G614" s="39"/>
      <c r="M614" s="39"/>
      <c r="R614" s="65"/>
      <c r="S614" s="65"/>
      <c r="T614" s="61"/>
    </row>
    <row r="615" ht="14.25" customHeight="1">
      <c r="G615" s="39"/>
      <c r="M615" s="39"/>
      <c r="R615" s="65"/>
      <c r="S615" s="65"/>
      <c r="T615" s="61"/>
    </row>
    <row r="616" ht="14.25" customHeight="1">
      <c r="G616" s="39"/>
      <c r="M616" s="39"/>
      <c r="R616" s="65"/>
      <c r="S616" s="65"/>
      <c r="T616" s="61"/>
    </row>
    <row r="617" ht="14.25" customHeight="1">
      <c r="G617" s="39"/>
      <c r="M617" s="39"/>
      <c r="R617" s="65"/>
      <c r="S617" s="65"/>
      <c r="T617" s="61"/>
    </row>
    <row r="618" ht="14.25" customHeight="1">
      <c r="G618" s="39"/>
      <c r="M618" s="39"/>
      <c r="R618" s="65"/>
      <c r="S618" s="65"/>
      <c r="T618" s="61"/>
    </row>
    <row r="619" ht="14.25" customHeight="1">
      <c r="G619" s="39"/>
      <c r="M619" s="39"/>
      <c r="R619" s="65"/>
      <c r="S619" s="65"/>
      <c r="T619" s="61"/>
    </row>
    <row r="620" ht="14.25" customHeight="1">
      <c r="G620" s="39"/>
      <c r="M620" s="39"/>
      <c r="R620" s="65"/>
      <c r="S620" s="65"/>
      <c r="T620" s="61"/>
    </row>
    <row r="621" ht="14.25" customHeight="1">
      <c r="G621" s="39"/>
      <c r="M621" s="39"/>
      <c r="R621" s="65"/>
      <c r="S621" s="65"/>
      <c r="T621" s="61"/>
    </row>
    <row r="622" ht="14.25" customHeight="1">
      <c r="G622" s="39"/>
      <c r="M622" s="39"/>
      <c r="R622" s="65"/>
      <c r="S622" s="65"/>
      <c r="T622" s="61"/>
    </row>
    <row r="623" ht="14.25" customHeight="1">
      <c r="G623" s="39"/>
      <c r="M623" s="39"/>
      <c r="R623" s="65"/>
      <c r="S623" s="65"/>
      <c r="T623" s="61"/>
    </row>
    <row r="624" ht="14.25" customHeight="1">
      <c r="G624" s="39"/>
      <c r="M624" s="39"/>
      <c r="R624" s="65"/>
      <c r="S624" s="65"/>
      <c r="T624" s="61"/>
    </row>
    <row r="625" ht="14.25" customHeight="1">
      <c r="G625" s="39"/>
      <c r="M625" s="39"/>
      <c r="R625" s="65"/>
      <c r="S625" s="65"/>
      <c r="T625" s="61"/>
    </row>
    <row r="626" ht="14.25" customHeight="1">
      <c r="G626" s="39"/>
      <c r="M626" s="39"/>
      <c r="R626" s="65"/>
      <c r="S626" s="65"/>
      <c r="T626" s="61"/>
    </row>
    <row r="627" ht="14.25" customHeight="1">
      <c r="G627" s="39"/>
      <c r="M627" s="39"/>
      <c r="R627" s="65"/>
      <c r="S627" s="65"/>
      <c r="T627" s="61"/>
    </row>
    <row r="628" ht="14.25" customHeight="1">
      <c r="G628" s="39"/>
      <c r="M628" s="39"/>
      <c r="R628" s="65"/>
      <c r="S628" s="65"/>
      <c r="T628" s="61"/>
    </row>
    <row r="629" ht="14.25" customHeight="1">
      <c r="G629" s="39"/>
      <c r="M629" s="39"/>
      <c r="R629" s="65"/>
      <c r="S629" s="65"/>
      <c r="T629" s="61"/>
    </row>
    <row r="630" ht="14.25" customHeight="1">
      <c r="G630" s="39"/>
      <c r="M630" s="39"/>
      <c r="R630" s="65"/>
      <c r="S630" s="65"/>
      <c r="T630" s="61"/>
    </row>
    <row r="631" ht="14.25" customHeight="1">
      <c r="G631" s="39"/>
      <c r="M631" s="39"/>
      <c r="R631" s="65"/>
      <c r="S631" s="65"/>
      <c r="T631" s="61"/>
    </row>
    <row r="632" ht="14.25" customHeight="1">
      <c r="G632" s="39"/>
      <c r="M632" s="39"/>
      <c r="R632" s="65"/>
      <c r="S632" s="65"/>
      <c r="T632" s="61"/>
    </row>
    <row r="633" ht="14.25" customHeight="1">
      <c r="G633" s="39"/>
      <c r="M633" s="39"/>
      <c r="R633" s="65"/>
      <c r="S633" s="65"/>
      <c r="T633" s="61"/>
    </row>
    <row r="634" ht="14.25" customHeight="1">
      <c r="G634" s="39"/>
      <c r="M634" s="39"/>
      <c r="R634" s="65"/>
      <c r="S634" s="65"/>
      <c r="T634" s="61"/>
    </row>
    <row r="635" ht="14.25" customHeight="1">
      <c r="G635" s="39"/>
      <c r="M635" s="39"/>
      <c r="R635" s="65"/>
      <c r="S635" s="65"/>
      <c r="T635" s="61"/>
    </row>
    <row r="636" ht="14.25" customHeight="1">
      <c r="G636" s="39"/>
      <c r="M636" s="39"/>
      <c r="R636" s="65"/>
      <c r="S636" s="65"/>
      <c r="T636" s="61"/>
    </row>
    <row r="637" ht="14.25" customHeight="1">
      <c r="G637" s="39"/>
      <c r="M637" s="39"/>
      <c r="R637" s="65"/>
      <c r="S637" s="65"/>
      <c r="T637" s="61"/>
    </row>
    <row r="638" ht="14.25" customHeight="1">
      <c r="G638" s="39"/>
      <c r="M638" s="39"/>
      <c r="R638" s="65"/>
      <c r="S638" s="65"/>
      <c r="T638" s="61"/>
    </row>
    <row r="639" ht="14.25" customHeight="1">
      <c r="G639" s="39"/>
      <c r="M639" s="39"/>
      <c r="R639" s="65"/>
      <c r="S639" s="65"/>
      <c r="T639" s="61"/>
    </row>
    <row r="640" ht="14.25" customHeight="1">
      <c r="G640" s="39"/>
      <c r="M640" s="39"/>
      <c r="R640" s="65"/>
      <c r="S640" s="65"/>
      <c r="T640" s="61"/>
    </row>
    <row r="641" ht="14.25" customHeight="1">
      <c r="G641" s="39"/>
      <c r="M641" s="39"/>
      <c r="R641" s="65"/>
      <c r="S641" s="65"/>
      <c r="T641" s="61"/>
    </row>
    <row r="642" ht="14.25" customHeight="1">
      <c r="G642" s="39"/>
      <c r="M642" s="39"/>
      <c r="R642" s="65"/>
      <c r="S642" s="65"/>
      <c r="T642" s="61"/>
    </row>
    <row r="643" ht="14.25" customHeight="1">
      <c r="G643" s="39"/>
      <c r="M643" s="39"/>
      <c r="R643" s="65"/>
      <c r="S643" s="65"/>
      <c r="T643" s="61"/>
    </row>
    <row r="644" ht="14.25" customHeight="1">
      <c r="G644" s="39"/>
      <c r="M644" s="39"/>
      <c r="R644" s="65"/>
      <c r="S644" s="65"/>
      <c r="T644" s="61"/>
    </row>
    <row r="645" ht="14.25" customHeight="1">
      <c r="G645" s="39"/>
      <c r="M645" s="39"/>
      <c r="R645" s="65"/>
      <c r="S645" s="65"/>
      <c r="T645" s="61"/>
    </row>
    <row r="646" ht="14.25" customHeight="1">
      <c r="G646" s="39"/>
      <c r="M646" s="39"/>
      <c r="R646" s="65"/>
      <c r="S646" s="65"/>
      <c r="T646" s="61"/>
    </row>
    <row r="647" ht="14.25" customHeight="1">
      <c r="G647" s="39"/>
      <c r="M647" s="39"/>
      <c r="R647" s="65"/>
      <c r="S647" s="65"/>
      <c r="T647" s="61"/>
    </row>
    <row r="648" ht="14.25" customHeight="1">
      <c r="G648" s="39"/>
      <c r="M648" s="39"/>
      <c r="R648" s="65"/>
      <c r="S648" s="65"/>
      <c r="T648" s="61"/>
    </row>
    <row r="649" ht="14.25" customHeight="1">
      <c r="G649" s="39"/>
      <c r="M649" s="39"/>
      <c r="R649" s="65"/>
      <c r="S649" s="65"/>
      <c r="T649" s="61"/>
    </row>
    <row r="650" ht="14.25" customHeight="1">
      <c r="G650" s="39"/>
      <c r="M650" s="39"/>
      <c r="R650" s="65"/>
      <c r="S650" s="65"/>
      <c r="T650" s="61"/>
    </row>
    <row r="651" ht="14.25" customHeight="1">
      <c r="G651" s="39"/>
      <c r="M651" s="39"/>
      <c r="R651" s="65"/>
      <c r="S651" s="65"/>
      <c r="T651" s="61"/>
    </row>
    <row r="652" ht="14.25" customHeight="1">
      <c r="G652" s="39"/>
      <c r="M652" s="39"/>
      <c r="R652" s="65"/>
      <c r="S652" s="65"/>
      <c r="T652" s="61"/>
    </row>
    <row r="653" ht="14.25" customHeight="1">
      <c r="G653" s="39"/>
      <c r="M653" s="39"/>
      <c r="R653" s="65"/>
      <c r="S653" s="65"/>
      <c r="T653" s="61"/>
    </row>
    <row r="654" ht="14.25" customHeight="1">
      <c r="G654" s="39"/>
      <c r="M654" s="39"/>
      <c r="R654" s="65"/>
      <c r="S654" s="65"/>
      <c r="T654" s="61"/>
    </row>
    <row r="655" ht="14.25" customHeight="1">
      <c r="G655" s="39"/>
      <c r="M655" s="39"/>
      <c r="R655" s="65"/>
      <c r="S655" s="65"/>
      <c r="T655" s="61"/>
    </row>
    <row r="656" ht="14.25" customHeight="1">
      <c r="G656" s="39"/>
      <c r="M656" s="39"/>
      <c r="R656" s="65"/>
      <c r="S656" s="65"/>
      <c r="T656" s="61"/>
    </row>
    <row r="657" ht="14.25" customHeight="1">
      <c r="G657" s="39"/>
      <c r="M657" s="39"/>
      <c r="R657" s="65"/>
      <c r="S657" s="65"/>
      <c r="T657" s="61"/>
    </row>
    <row r="658" ht="14.25" customHeight="1">
      <c r="G658" s="39"/>
      <c r="M658" s="39"/>
      <c r="R658" s="65"/>
      <c r="S658" s="65"/>
      <c r="T658" s="61"/>
    </row>
    <row r="659" ht="14.25" customHeight="1">
      <c r="G659" s="39"/>
      <c r="M659" s="39"/>
      <c r="R659" s="65"/>
      <c r="S659" s="65"/>
      <c r="T659" s="61"/>
    </row>
    <row r="660" ht="14.25" customHeight="1">
      <c r="G660" s="39"/>
      <c r="M660" s="39"/>
      <c r="R660" s="65"/>
      <c r="S660" s="65"/>
      <c r="T660" s="61"/>
    </row>
    <row r="661" ht="14.25" customHeight="1">
      <c r="G661" s="39"/>
      <c r="M661" s="39"/>
      <c r="R661" s="65"/>
      <c r="S661" s="65"/>
      <c r="T661" s="61"/>
    </row>
    <row r="662" ht="14.25" customHeight="1">
      <c r="G662" s="39"/>
      <c r="M662" s="39"/>
      <c r="R662" s="65"/>
      <c r="S662" s="65"/>
      <c r="T662" s="61"/>
    </row>
    <row r="663" ht="14.25" customHeight="1">
      <c r="G663" s="39"/>
      <c r="M663" s="39"/>
      <c r="R663" s="65"/>
      <c r="S663" s="65"/>
      <c r="T663" s="61"/>
    </row>
    <row r="664" ht="14.25" customHeight="1">
      <c r="G664" s="39"/>
      <c r="M664" s="39"/>
      <c r="R664" s="65"/>
      <c r="S664" s="65"/>
      <c r="T664" s="61"/>
    </row>
    <row r="665" ht="14.25" customHeight="1">
      <c r="G665" s="39"/>
      <c r="M665" s="39"/>
      <c r="R665" s="65"/>
      <c r="S665" s="65"/>
      <c r="T665" s="61"/>
    </row>
    <row r="666" ht="14.25" customHeight="1">
      <c r="G666" s="39"/>
      <c r="M666" s="39"/>
      <c r="R666" s="65"/>
      <c r="S666" s="65"/>
      <c r="T666" s="61"/>
    </row>
    <row r="667" ht="14.25" customHeight="1">
      <c r="G667" s="39"/>
      <c r="M667" s="39"/>
      <c r="R667" s="65"/>
      <c r="S667" s="65"/>
      <c r="T667" s="61"/>
    </row>
    <row r="668" ht="14.25" customHeight="1">
      <c r="G668" s="39"/>
      <c r="M668" s="39"/>
      <c r="R668" s="65"/>
      <c r="S668" s="65"/>
      <c r="T668" s="61"/>
    </row>
    <row r="669" ht="14.25" customHeight="1">
      <c r="G669" s="39"/>
      <c r="M669" s="39"/>
      <c r="R669" s="65"/>
      <c r="S669" s="65"/>
      <c r="T669" s="61"/>
    </row>
    <row r="670" ht="14.25" customHeight="1">
      <c r="G670" s="39"/>
      <c r="M670" s="39"/>
      <c r="R670" s="65"/>
      <c r="S670" s="65"/>
      <c r="T670" s="61"/>
    </row>
    <row r="671" ht="14.25" customHeight="1">
      <c r="G671" s="39"/>
      <c r="M671" s="39"/>
      <c r="R671" s="65"/>
      <c r="S671" s="65"/>
      <c r="T671" s="61"/>
    </row>
    <row r="672" ht="14.25" customHeight="1">
      <c r="G672" s="39"/>
      <c r="M672" s="39"/>
      <c r="R672" s="65"/>
      <c r="S672" s="65"/>
      <c r="T672" s="61"/>
    </row>
    <row r="673" ht="14.25" customHeight="1">
      <c r="G673" s="39"/>
      <c r="M673" s="39"/>
      <c r="R673" s="65"/>
      <c r="S673" s="65"/>
      <c r="T673" s="61"/>
    </row>
    <row r="674" ht="14.25" customHeight="1">
      <c r="G674" s="39"/>
      <c r="M674" s="39"/>
      <c r="R674" s="65"/>
      <c r="S674" s="65"/>
      <c r="T674" s="61"/>
    </row>
    <row r="675" ht="14.25" customHeight="1">
      <c r="G675" s="39"/>
      <c r="M675" s="39"/>
      <c r="R675" s="65"/>
      <c r="S675" s="65"/>
      <c r="T675" s="61"/>
    </row>
    <row r="676" ht="14.25" customHeight="1">
      <c r="G676" s="39"/>
      <c r="M676" s="39"/>
      <c r="R676" s="65"/>
      <c r="S676" s="65"/>
      <c r="T676" s="61"/>
    </row>
    <row r="677" ht="14.25" customHeight="1">
      <c r="G677" s="39"/>
      <c r="M677" s="39"/>
      <c r="R677" s="65"/>
      <c r="S677" s="65"/>
      <c r="T677" s="61"/>
    </row>
    <row r="678" ht="14.25" customHeight="1">
      <c r="G678" s="39"/>
      <c r="M678" s="39"/>
      <c r="R678" s="65"/>
      <c r="S678" s="65"/>
      <c r="T678" s="61"/>
    </row>
    <row r="679" ht="14.25" customHeight="1">
      <c r="G679" s="39"/>
      <c r="M679" s="39"/>
      <c r="R679" s="65"/>
      <c r="S679" s="65"/>
      <c r="T679" s="61"/>
    </row>
    <row r="680" ht="14.25" customHeight="1">
      <c r="G680" s="39"/>
      <c r="M680" s="39"/>
      <c r="R680" s="65"/>
      <c r="S680" s="65"/>
      <c r="T680" s="61"/>
    </row>
    <row r="681" ht="14.25" customHeight="1">
      <c r="G681" s="39"/>
      <c r="M681" s="39"/>
      <c r="R681" s="65"/>
      <c r="S681" s="65"/>
      <c r="T681" s="61"/>
    </row>
    <row r="682" ht="14.25" customHeight="1">
      <c r="G682" s="39"/>
      <c r="M682" s="39"/>
      <c r="R682" s="65"/>
      <c r="S682" s="65"/>
      <c r="T682" s="61"/>
    </row>
    <row r="683" ht="14.25" customHeight="1">
      <c r="G683" s="39"/>
      <c r="M683" s="39"/>
      <c r="R683" s="65"/>
      <c r="S683" s="65"/>
      <c r="T683" s="61"/>
    </row>
    <row r="684" ht="14.25" customHeight="1">
      <c r="G684" s="39"/>
      <c r="M684" s="39"/>
      <c r="R684" s="65"/>
      <c r="S684" s="65"/>
      <c r="T684" s="61"/>
    </row>
    <row r="685" ht="14.25" customHeight="1">
      <c r="G685" s="39"/>
      <c r="M685" s="39"/>
      <c r="R685" s="65"/>
      <c r="S685" s="65"/>
      <c r="T685" s="61"/>
    </row>
    <row r="686" ht="14.25" customHeight="1">
      <c r="G686" s="39"/>
      <c r="M686" s="39"/>
      <c r="R686" s="65"/>
      <c r="S686" s="65"/>
      <c r="T686" s="61"/>
    </row>
    <row r="687" ht="14.25" customHeight="1">
      <c r="G687" s="39"/>
      <c r="M687" s="39"/>
      <c r="R687" s="65"/>
      <c r="S687" s="65"/>
      <c r="T687" s="61"/>
    </row>
    <row r="688" ht="14.25" customHeight="1">
      <c r="G688" s="39"/>
      <c r="M688" s="39"/>
      <c r="R688" s="65"/>
      <c r="S688" s="65"/>
      <c r="T688" s="61"/>
    </row>
    <row r="689" ht="14.25" customHeight="1">
      <c r="G689" s="39"/>
      <c r="M689" s="39"/>
      <c r="R689" s="65"/>
      <c r="S689" s="65"/>
      <c r="T689" s="61"/>
    </row>
    <row r="690" ht="14.25" customHeight="1">
      <c r="G690" s="39"/>
      <c r="M690" s="39"/>
      <c r="R690" s="65"/>
      <c r="S690" s="65"/>
      <c r="T690" s="61"/>
    </row>
    <row r="691" ht="14.25" customHeight="1">
      <c r="G691" s="39"/>
      <c r="M691" s="39"/>
      <c r="R691" s="65"/>
      <c r="S691" s="65"/>
      <c r="T691" s="61"/>
    </row>
    <row r="692" ht="14.25" customHeight="1">
      <c r="G692" s="39"/>
      <c r="M692" s="39"/>
      <c r="R692" s="65"/>
      <c r="S692" s="65"/>
      <c r="T692" s="61"/>
    </row>
    <row r="693" ht="14.25" customHeight="1">
      <c r="G693" s="39"/>
      <c r="M693" s="39"/>
      <c r="R693" s="65"/>
      <c r="S693" s="65"/>
      <c r="T693" s="61"/>
    </row>
    <row r="694" ht="14.25" customHeight="1">
      <c r="G694" s="39"/>
      <c r="M694" s="39"/>
      <c r="R694" s="65"/>
      <c r="S694" s="65"/>
      <c r="T694" s="61"/>
    </row>
    <row r="695" ht="14.25" customHeight="1">
      <c r="G695" s="39"/>
      <c r="M695" s="39"/>
      <c r="R695" s="65"/>
      <c r="S695" s="65"/>
      <c r="T695" s="61"/>
    </row>
    <row r="696" ht="14.25" customHeight="1">
      <c r="G696" s="39"/>
      <c r="M696" s="39"/>
      <c r="R696" s="65"/>
      <c r="S696" s="65"/>
      <c r="T696" s="61"/>
    </row>
    <row r="697" ht="14.25" customHeight="1">
      <c r="G697" s="39"/>
      <c r="M697" s="39"/>
      <c r="R697" s="65"/>
      <c r="S697" s="65"/>
      <c r="T697" s="61"/>
    </row>
    <row r="698" ht="14.25" customHeight="1">
      <c r="G698" s="39"/>
      <c r="M698" s="39"/>
      <c r="R698" s="65"/>
      <c r="S698" s="65"/>
      <c r="T698" s="61"/>
    </row>
    <row r="699" ht="14.25" customHeight="1">
      <c r="G699" s="39"/>
      <c r="M699" s="39"/>
      <c r="R699" s="65"/>
      <c r="S699" s="65"/>
      <c r="T699" s="61"/>
    </row>
    <row r="700" ht="14.25" customHeight="1">
      <c r="G700" s="39"/>
      <c r="M700" s="39"/>
      <c r="R700" s="65"/>
      <c r="S700" s="65"/>
      <c r="T700" s="61"/>
    </row>
    <row r="701" ht="14.25" customHeight="1">
      <c r="G701" s="39"/>
      <c r="M701" s="39"/>
      <c r="R701" s="65"/>
      <c r="S701" s="65"/>
      <c r="T701" s="61"/>
    </row>
    <row r="702" ht="14.25" customHeight="1">
      <c r="G702" s="39"/>
      <c r="M702" s="39"/>
      <c r="R702" s="65"/>
      <c r="S702" s="65"/>
      <c r="T702" s="61"/>
    </row>
    <row r="703" ht="14.25" customHeight="1">
      <c r="G703" s="39"/>
      <c r="M703" s="39"/>
      <c r="R703" s="65"/>
      <c r="S703" s="65"/>
      <c r="T703" s="61"/>
    </row>
    <row r="704" ht="14.25" customHeight="1">
      <c r="G704" s="39"/>
      <c r="M704" s="39"/>
      <c r="R704" s="65"/>
      <c r="S704" s="65"/>
      <c r="T704" s="61"/>
    </row>
    <row r="705" ht="14.25" customHeight="1">
      <c r="G705" s="39"/>
      <c r="M705" s="39"/>
      <c r="R705" s="65"/>
      <c r="S705" s="65"/>
      <c r="T705" s="61"/>
    </row>
    <row r="706" ht="14.25" customHeight="1">
      <c r="G706" s="39"/>
      <c r="M706" s="39"/>
      <c r="R706" s="65"/>
      <c r="S706" s="65"/>
      <c r="T706" s="61"/>
    </row>
    <row r="707" ht="14.25" customHeight="1">
      <c r="G707" s="39"/>
      <c r="M707" s="39"/>
      <c r="R707" s="65"/>
      <c r="S707" s="65"/>
      <c r="T707" s="61"/>
    </row>
    <row r="708" ht="14.25" customHeight="1">
      <c r="G708" s="39"/>
      <c r="M708" s="39"/>
      <c r="R708" s="65"/>
      <c r="S708" s="65"/>
      <c r="T708" s="61"/>
    </row>
    <row r="709" ht="14.25" customHeight="1">
      <c r="G709" s="39"/>
      <c r="M709" s="39"/>
      <c r="R709" s="65"/>
      <c r="S709" s="65"/>
      <c r="T709" s="61"/>
    </row>
    <row r="710" ht="14.25" customHeight="1">
      <c r="G710" s="39"/>
      <c r="M710" s="39"/>
      <c r="R710" s="65"/>
      <c r="S710" s="65"/>
      <c r="T710" s="61"/>
    </row>
    <row r="711" ht="14.25" customHeight="1">
      <c r="G711" s="39"/>
      <c r="M711" s="39"/>
      <c r="R711" s="65"/>
      <c r="S711" s="65"/>
      <c r="T711" s="61"/>
    </row>
    <row r="712" ht="14.25" customHeight="1">
      <c r="G712" s="39"/>
      <c r="M712" s="39"/>
      <c r="R712" s="65"/>
      <c r="S712" s="65"/>
      <c r="T712" s="61"/>
    </row>
    <row r="713" ht="14.25" customHeight="1">
      <c r="G713" s="39"/>
      <c r="M713" s="39"/>
      <c r="R713" s="65"/>
      <c r="S713" s="65"/>
      <c r="T713" s="61"/>
    </row>
    <row r="714" ht="14.25" customHeight="1">
      <c r="G714" s="39"/>
      <c r="M714" s="39"/>
      <c r="R714" s="65"/>
      <c r="S714" s="65"/>
      <c r="T714" s="61"/>
    </row>
    <row r="715" ht="14.25" customHeight="1">
      <c r="G715" s="39"/>
      <c r="M715" s="39"/>
      <c r="R715" s="65"/>
      <c r="S715" s="65"/>
      <c r="T715" s="61"/>
    </row>
    <row r="716" ht="14.25" customHeight="1">
      <c r="G716" s="39"/>
      <c r="M716" s="39"/>
      <c r="R716" s="65"/>
      <c r="S716" s="65"/>
      <c r="T716" s="61"/>
    </row>
    <row r="717" ht="14.25" customHeight="1">
      <c r="G717" s="39"/>
      <c r="M717" s="39"/>
      <c r="R717" s="65"/>
      <c r="S717" s="65"/>
      <c r="T717" s="61"/>
    </row>
    <row r="718" ht="14.25" customHeight="1">
      <c r="G718" s="39"/>
      <c r="M718" s="39"/>
      <c r="R718" s="65"/>
      <c r="S718" s="65"/>
      <c r="T718" s="61"/>
    </row>
    <row r="719" ht="14.25" customHeight="1">
      <c r="G719" s="39"/>
      <c r="M719" s="39"/>
      <c r="R719" s="65"/>
      <c r="S719" s="65"/>
      <c r="T719" s="61"/>
    </row>
    <row r="720" ht="14.25" customHeight="1">
      <c r="G720" s="39"/>
      <c r="M720" s="39"/>
      <c r="R720" s="65"/>
      <c r="S720" s="65"/>
      <c r="T720" s="61"/>
    </row>
    <row r="721" ht="14.25" customHeight="1">
      <c r="G721" s="39"/>
      <c r="M721" s="39"/>
      <c r="R721" s="65"/>
      <c r="S721" s="65"/>
      <c r="T721" s="61"/>
    </row>
    <row r="722" ht="14.25" customHeight="1">
      <c r="G722" s="39"/>
      <c r="M722" s="39"/>
      <c r="R722" s="65"/>
      <c r="S722" s="65"/>
      <c r="T722" s="61"/>
    </row>
    <row r="723" ht="14.25" customHeight="1">
      <c r="G723" s="39"/>
      <c r="M723" s="39"/>
      <c r="R723" s="65"/>
      <c r="S723" s="65"/>
      <c r="T723" s="61"/>
    </row>
    <row r="724" ht="14.25" customHeight="1">
      <c r="G724" s="39"/>
      <c r="M724" s="39"/>
      <c r="R724" s="65"/>
      <c r="S724" s="65"/>
      <c r="T724" s="61"/>
    </row>
    <row r="725" ht="14.25" customHeight="1">
      <c r="G725" s="39"/>
      <c r="M725" s="39"/>
      <c r="R725" s="65"/>
      <c r="S725" s="65"/>
      <c r="T725" s="61"/>
    </row>
    <row r="726" ht="14.25" customHeight="1">
      <c r="G726" s="39"/>
      <c r="M726" s="39"/>
      <c r="R726" s="65"/>
      <c r="S726" s="65"/>
      <c r="T726" s="61"/>
    </row>
    <row r="727" ht="14.25" customHeight="1">
      <c r="G727" s="39"/>
      <c r="M727" s="39"/>
      <c r="R727" s="65"/>
      <c r="S727" s="65"/>
      <c r="T727" s="61"/>
    </row>
    <row r="728" ht="14.25" customHeight="1">
      <c r="G728" s="39"/>
      <c r="M728" s="39"/>
      <c r="R728" s="65"/>
      <c r="S728" s="65"/>
      <c r="T728" s="61"/>
    </row>
    <row r="729" ht="14.25" customHeight="1">
      <c r="G729" s="39"/>
      <c r="M729" s="39"/>
      <c r="R729" s="65"/>
      <c r="S729" s="65"/>
      <c r="T729" s="61"/>
    </row>
    <row r="730" ht="14.25" customHeight="1">
      <c r="G730" s="39"/>
      <c r="M730" s="39"/>
      <c r="R730" s="65"/>
      <c r="S730" s="65"/>
      <c r="T730" s="61"/>
    </row>
    <row r="731" ht="14.25" customHeight="1">
      <c r="G731" s="39"/>
      <c r="M731" s="39"/>
      <c r="R731" s="65"/>
      <c r="S731" s="65"/>
      <c r="T731" s="61"/>
    </row>
    <row r="732" ht="14.25" customHeight="1">
      <c r="G732" s="39"/>
      <c r="M732" s="39"/>
      <c r="R732" s="65"/>
      <c r="S732" s="65"/>
      <c r="T732" s="61"/>
    </row>
    <row r="733" ht="14.25" customHeight="1">
      <c r="G733" s="39"/>
      <c r="M733" s="39"/>
      <c r="R733" s="65"/>
      <c r="S733" s="65"/>
      <c r="T733" s="61"/>
    </row>
    <row r="734" ht="14.25" customHeight="1">
      <c r="G734" s="39"/>
      <c r="M734" s="39"/>
      <c r="R734" s="65"/>
      <c r="S734" s="65"/>
      <c r="T734" s="61"/>
    </row>
    <row r="735" ht="14.25" customHeight="1">
      <c r="G735" s="39"/>
      <c r="M735" s="39"/>
      <c r="R735" s="65"/>
      <c r="S735" s="65"/>
      <c r="T735" s="61"/>
    </row>
    <row r="736" ht="14.25" customHeight="1">
      <c r="G736" s="39"/>
      <c r="M736" s="39"/>
      <c r="R736" s="65"/>
      <c r="S736" s="65"/>
      <c r="T736" s="61"/>
    </row>
    <row r="737" ht="14.25" customHeight="1">
      <c r="G737" s="39"/>
      <c r="M737" s="39"/>
      <c r="R737" s="65"/>
      <c r="S737" s="65"/>
      <c r="T737" s="61"/>
    </row>
    <row r="738" ht="14.25" customHeight="1">
      <c r="G738" s="39"/>
      <c r="M738" s="39"/>
      <c r="R738" s="65"/>
      <c r="S738" s="65"/>
      <c r="T738" s="61"/>
    </row>
    <row r="739" ht="14.25" customHeight="1">
      <c r="G739" s="39"/>
      <c r="M739" s="39"/>
      <c r="R739" s="65"/>
      <c r="S739" s="65"/>
      <c r="T739" s="61"/>
    </row>
    <row r="740" ht="14.25" customHeight="1">
      <c r="G740" s="39"/>
      <c r="M740" s="39"/>
      <c r="R740" s="65"/>
      <c r="S740" s="65"/>
      <c r="T740" s="61"/>
    </row>
    <row r="741" ht="14.25" customHeight="1">
      <c r="G741" s="39"/>
      <c r="M741" s="39"/>
      <c r="R741" s="65"/>
      <c r="S741" s="65"/>
      <c r="T741" s="61"/>
    </row>
    <row r="742" ht="14.25" customHeight="1">
      <c r="G742" s="39"/>
      <c r="M742" s="39"/>
      <c r="R742" s="65"/>
      <c r="S742" s="65"/>
      <c r="T742" s="61"/>
    </row>
    <row r="743" ht="14.25" customHeight="1">
      <c r="G743" s="39"/>
      <c r="M743" s="39"/>
      <c r="R743" s="65"/>
      <c r="S743" s="65"/>
      <c r="T743" s="61"/>
    </row>
    <row r="744" ht="14.25" customHeight="1">
      <c r="G744" s="39"/>
      <c r="M744" s="39"/>
      <c r="R744" s="65"/>
      <c r="S744" s="65"/>
      <c r="T744" s="61"/>
    </row>
    <row r="745" ht="14.25" customHeight="1">
      <c r="G745" s="39"/>
      <c r="M745" s="39"/>
      <c r="R745" s="65"/>
      <c r="S745" s="65"/>
      <c r="T745" s="61"/>
    </row>
    <row r="746" ht="14.25" customHeight="1">
      <c r="G746" s="39"/>
      <c r="M746" s="39"/>
      <c r="R746" s="65"/>
      <c r="S746" s="65"/>
      <c r="T746" s="61"/>
    </row>
    <row r="747" ht="14.25" customHeight="1">
      <c r="G747" s="39"/>
      <c r="M747" s="39"/>
      <c r="R747" s="65"/>
      <c r="S747" s="65"/>
      <c r="T747" s="61"/>
    </row>
    <row r="748" ht="14.25" customHeight="1">
      <c r="G748" s="39"/>
      <c r="M748" s="39"/>
      <c r="R748" s="65"/>
      <c r="S748" s="65"/>
      <c r="T748" s="61"/>
    </row>
    <row r="749" ht="14.25" customHeight="1">
      <c r="G749" s="39"/>
      <c r="M749" s="39"/>
      <c r="R749" s="65"/>
      <c r="S749" s="65"/>
      <c r="T749" s="61"/>
    </row>
    <row r="750" ht="14.25" customHeight="1">
      <c r="G750" s="39"/>
      <c r="M750" s="39"/>
      <c r="R750" s="65"/>
      <c r="S750" s="65"/>
      <c r="T750" s="61"/>
    </row>
    <row r="751" ht="14.25" customHeight="1">
      <c r="G751" s="39"/>
      <c r="M751" s="39"/>
      <c r="R751" s="65"/>
      <c r="S751" s="65"/>
      <c r="T751" s="61"/>
    </row>
    <row r="752" ht="14.25" customHeight="1">
      <c r="G752" s="39"/>
      <c r="M752" s="39"/>
      <c r="R752" s="65"/>
      <c r="S752" s="65"/>
      <c r="T752" s="61"/>
    </row>
    <row r="753" ht="14.25" customHeight="1">
      <c r="G753" s="39"/>
      <c r="M753" s="39"/>
      <c r="R753" s="65"/>
      <c r="S753" s="65"/>
      <c r="T753" s="61"/>
    </row>
    <row r="754" ht="14.25" customHeight="1">
      <c r="G754" s="39"/>
      <c r="M754" s="39"/>
      <c r="R754" s="65"/>
      <c r="S754" s="65"/>
      <c r="T754" s="61"/>
    </row>
    <row r="755" ht="14.25" customHeight="1">
      <c r="G755" s="39"/>
      <c r="M755" s="39"/>
      <c r="R755" s="65"/>
      <c r="S755" s="65"/>
      <c r="T755" s="61"/>
    </row>
    <row r="756" ht="14.25" customHeight="1">
      <c r="G756" s="39"/>
      <c r="M756" s="39"/>
      <c r="R756" s="65"/>
      <c r="S756" s="65"/>
      <c r="T756" s="61"/>
    </row>
    <row r="757" ht="14.25" customHeight="1">
      <c r="G757" s="39"/>
      <c r="M757" s="39"/>
      <c r="R757" s="65"/>
      <c r="S757" s="65"/>
      <c r="T757" s="61"/>
    </row>
    <row r="758" ht="14.25" customHeight="1">
      <c r="G758" s="39"/>
      <c r="M758" s="39"/>
      <c r="R758" s="65"/>
      <c r="S758" s="65"/>
      <c r="T758" s="61"/>
    </row>
    <row r="759" ht="14.25" customHeight="1">
      <c r="G759" s="39"/>
      <c r="M759" s="39"/>
      <c r="R759" s="65"/>
      <c r="S759" s="65"/>
      <c r="T759" s="61"/>
    </row>
    <row r="760" ht="14.25" customHeight="1">
      <c r="G760" s="39"/>
      <c r="M760" s="39"/>
      <c r="R760" s="65"/>
      <c r="S760" s="65"/>
      <c r="T760" s="61"/>
    </row>
    <row r="761" ht="14.25" customHeight="1">
      <c r="G761" s="39"/>
      <c r="M761" s="39"/>
      <c r="R761" s="65"/>
      <c r="S761" s="65"/>
      <c r="T761" s="61"/>
    </row>
    <row r="762" ht="14.25" customHeight="1">
      <c r="G762" s="39"/>
      <c r="M762" s="39"/>
      <c r="R762" s="65"/>
      <c r="S762" s="65"/>
      <c r="T762" s="61"/>
    </row>
    <row r="763" ht="14.25" customHeight="1">
      <c r="G763" s="39"/>
      <c r="M763" s="39"/>
      <c r="R763" s="65"/>
      <c r="S763" s="65"/>
      <c r="T763" s="61"/>
    </row>
    <row r="764" ht="14.25" customHeight="1">
      <c r="G764" s="39"/>
      <c r="M764" s="39"/>
      <c r="R764" s="65"/>
      <c r="S764" s="65"/>
      <c r="T764" s="61"/>
    </row>
    <row r="765" ht="14.25" customHeight="1">
      <c r="G765" s="39"/>
      <c r="M765" s="39"/>
      <c r="R765" s="65"/>
      <c r="S765" s="65"/>
      <c r="T765" s="61"/>
    </row>
    <row r="766" ht="14.25" customHeight="1">
      <c r="G766" s="39"/>
      <c r="M766" s="39"/>
      <c r="R766" s="65"/>
      <c r="S766" s="65"/>
      <c r="T766" s="61"/>
    </row>
    <row r="767" ht="14.25" customHeight="1">
      <c r="G767" s="39"/>
      <c r="M767" s="39"/>
      <c r="R767" s="65"/>
      <c r="S767" s="65"/>
      <c r="T767" s="61"/>
    </row>
    <row r="768" ht="14.25" customHeight="1">
      <c r="G768" s="39"/>
      <c r="M768" s="39"/>
      <c r="R768" s="65"/>
      <c r="S768" s="65"/>
      <c r="T768" s="61"/>
    </row>
    <row r="769" ht="14.25" customHeight="1">
      <c r="G769" s="39"/>
      <c r="M769" s="39"/>
      <c r="R769" s="65"/>
      <c r="S769" s="65"/>
      <c r="T769" s="61"/>
    </row>
    <row r="770" ht="14.25" customHeight="1">
      <c r="G770" s="39"/>
      <c r="M770" s="39"/>
      <c r="R770" s="65"/>
      <c r="S770" s="65"/>
      <c r="T770" s="61"/>
    </row>
    <row r="771" ht="14.25" customHeight="1">
      <c r="G771" s="39"/>
      <c r="M771" s="39"/>
      <c r="R771" s="65"/>
      <c r="S771" s="65"/>
      <c r="T771" s="61"/>
    </row>
    <row r="772" ht="14.25" customHeight="1">
      <c r="G772" s="39"/>
      <c r="M772" s="39"/>
      <c r="R772" s="65"/>
      <c r="S772" s="65"/>
      <c r="T772" s="61"/>
    </row>
    <row r="773" ht="14.25" customHeight="1">
      <c r="G773" s="39"/>
      <c r="M773" s="39"/>
      <c r="R773" s="65"/>
      <c r="S773" s="65"/>
      <c r="T773" s="61"/>
    </row>
    <row r="774" ht="14.25" customHeight="1">
      <c r="G774" s="39"/>
      <c r="M774" s="39"/>
      <c r="R774" s="65"/>
      <c r="S774" s="65"/>
      <c r="T774" s="61"/>
    </row>
    <row r="775" ht="14.25" customHeight="1">
      <c r="G775" s="39"/>
      <c r="M775" s="39"/>
      <c r="R775" s="65"/>
      <c r="S775" s="65"/>
      <c r="T775" s="61"/>
    </row>
    <row r="776" ht="14.25" customHeight="1">
      <c r="G776" s="39"/>
      <c r="M776" s="39"/>
      <c r="R776" s="65"/>
      <c r="S776" s="65"/>
      <c r="T776" s="61"/>
    </row>
    <row r="777" ht="14.25" customHeight="1">
      <c r="G777" s="39"/>
      <c r="M777" s="39"/>
      <c r="R777" s="65"/>
      <c r="S777" s="65"/>
      <c r="T777" s="61"/>
    </row>
    <row r="778" ht="14.25" customHeight="1">
      <c r="G778" s="39"/>
      <c r="M778" s="39"/>
      <c r="R778" s="65"/>
      <c r="S778" s="65"/>
      <c r="T778" s="61"/>
    </row>
    <row r="779" ht="14.25" customHeight="1">
      <c r="G779" s="39"/>
      <c r="M779" s="39"/>
      <c r="R779" s="65"/>
      <c r="S779" s="65"/>
      <c r="T779" s="61"/>
    </row>
    <row r="780" ht="14.25" customHeight="1">
      <c r="G780" s="39"/>
      <c r="M780" s="39"/>
      <c r="R780" s="65"/>
      <c r="S780" s="65"/>
      <c r="T780" s="61"/>
    </row>
    <row r="781" ht="14.25" customHeight="1">
      <c r="G781" s="39"/>
      <c r="M781" s="39"/>
      <c r="R781" s="65"/>
      <c r="S781" s="65"/>
      <c r="T781" s="61"/>
    </row>
    <row r="782" ht="14.25" customHeight="1">
      <c r="G782" s="39"/>
      <c r="M782" s="39"/>
      <c r="R782" s="65"/>
      <c r="S782" s="65"/>
      <c r="T782" s="61"/>
    </row>
    <row r="783" ht="14.25" customHeight="1">
      <c r="G783" s="39"/>
      <c r="M783" s="39"/>
      <c r="R783" s="65"/>
      <c r="S783" s="65"/>
      <c r="T783" s="61"/>
    </row>
    <row r="784" ht="14.25" customHeight="1">
      <c r="G784" s="39"/>
      <c r="M784" s="39"/>
      <c r="R784" s="65"/>
      <c r="S784" s="65"/>
      <c r="T784" s="61"/>
    </row>
    <row r="785" ht="14.25" customHeight="1">
      <c r="G785" s="39"/>
      <c r="M785" s="39"/>
      <c r="R785" s="65"/>
      <c r="S785" s="65"/>
      <c r="T785" s="61"/>
    </row>
    <row r="786" ht="14.25" customHeight="1">
      <c r="G786" s="39"/>
      <c r="M786" s="39"/>
      <c r="R786" s="65"/>
      <c r="S786" s="65"/>
      <c r="T786" s="61"/>
    </row>
    <row r="787" ht="14.25" customHeight="1">
      <c r="G787" s="39"/>
      <c r="M787" s="39"/>
      <c r="R787" s="65"/>
      <c r="S787" s="65"/>
      <c r="T787" s="61"/>
    </row>
    <row r="788" ht="14.25" customHeight="1">
      <c r="G788" s="39"/>
      <c r="M788" s="39"/>
      <c r="R788" s="65"/>
      <c r="S788" s="65"/>
      <c r="T788" s="61"/>
    </row>
    <row r="789" ht="14.25" customHeight="1">
      <c r="G789" s="39"/>
      <c r="M789" s="39"/>
      <c r="R789" s="65"/>
      <c r="S789" s="65"/>
      <c r="T789" s="61"/>
    </row>
    <row r="790" ht="14.25" customHeight="1">
      <c r="G790" s="39"/>
      <c r="M790" s="39"/>
      <c r="R790" s="65"/>
      <c r="S790" s="65"/>
      <c r="T790" s="61"/>
    </row>
    <row r="791" ht="14.25" customHeight="1">
      <c r="G791" s="39"/>
      <c r="M791" s="39"/>
      <c r="R791" s="65"/>
      <c r="S791" s="65"/>
      <c r="T791" s="61"/>
    </row>
    <row r="792" ht="14.25" customHeight="1">
      <c r="G792" s="39"/>
      <c r="M792" s="39"/>
      <c r="R792" s="65"/>
      <c r="S792" s="65"/>
      <c r="T792" s="61"/>
    </row>
    <row r="793" ht="14.25" customHeight="1">
      <c r="G793" s="39"/>
      <c r="M793" s="39"/>
      <c r="R793" s="65"/>
      <c r="S793" s="65"/>
      <c r="T793" s="61"/>
    </row>
    <row r="794" ht="14.25" customHeight="1">
      <c r="G794" s="39"/>
      <c r="M794" s="39"/>
      <c r="R794" s="65"/>
      <c r="S794" s="65"/>
      <c r="T794" s="61"/>
    </row>
    <row r="795" ht="14.25" customHeight="1">
      <c r="G795" s="39"/>
      <c r="M795" s="39"/>
      <c r="R795" s="65"/>
      <c r="S795" s="65"/>
      <c r="T795" s="61"/>
    </row>
    <row r="796" ht="14.25" customHeight="1">
      <c r="G796" s="39"/>
      <c r="M796" s="39"/>
      <c r="R796" s="65"/>
      <c r="S796" s="65"/>
      <c r="T796" s="61"/>
    </row>
    <row r="797" ht="14.25" customHeight="1">
      <c r="G797" s="39"/>
      <c r="M797" s="39"/>
      <c r="R797" s="65"/>
      <c r="S797" s="65"/>
      <c r="T797" s="61"/>
    </row>
    <row r="798" ht="14.25" customHeight="1">
      <c r="G798" s="39"/>
      <c r="M798" s="39"/>
      <c r="R798" s="65"/>
      <c r="S798" s="65"/>
      <c r="T798" s="61"/>
    </row>
    <row r="799" ht="14.25" customHeight="1">
      <c r="G799" s="39"/>
      <c r="M799" s="39"/>
      <c r="R799" s="65"/>
      <c r="S799" s="65"/>
      <c r="T799" s="61"/>
    </row>
    <row r="800" ht="14.25" customHeight="1">
      <c r="G800" s="39"/>
      <c r="M800" s="39"/>
      <c r="R800" s="65"/>
      <c r="S800" s="65"/>
      <c r="T800" s="61"/>
    </row>
    <row r="801" ht="14.25" customHeight="1">
      <c r="G801" s="39"/>
      <c r="M801" s="39"/>
      <c r="R801" s="65"/>
      <c r="S801" s="65"/>
      <c r="T801" s="61"/>
    </row>
    <row r="802" ht="14.25" customHeight="1">
      <c r="G802" s="39"/>
      <c r="M802" s="39"/>
      <c r="R802" s="65"/>
      <c r="S802" s="65"/>
      <c r="T802" s="61"/>
    </row>
    <row r="803" ht="14.25" customHeight="1">
      <c r="G803" s="39"/>
      <c r="M803" s="39"/>
      <c r="R803" s="65"/>
      <c r="S803" s="65"/>
      <c r="T803" s="61"/>
    </row>
    <row r="804" ht="14.25" customHeight="1">
      <c r="G804" s="39"/>
      <c r="M804" s="39"/>
      <c r="R804" s="65"/>
      <c r="S804" s="65"/>
      <c r="T804" s="61"/>
    </row>
    <row r="805" ht="14.25" customHeight="1">
      <c r="G805" s="39"/>
      <c r="M805" s="39"/>
      <c r="R805" s="65"/>
      <c r="S805" s="65"/>
      <c r="T805" s="61"/>
    </row>
    <row r="806" ht="14.25" customHeight="1">
      <c r="G806" s="39"/>
      <c r="M806" s="39"/>
      <c r="R806" s="65"/>
      <c r="S806" s="65"/>
      <c r="T806" s="61"/>
    </row>
    <row r="807" ht="14.25" customHeight="1">
      <c r="G807" s="39"/>
      <c r="M807" s="39"/>
      <c r="R807" s="65"/>
      <c r="S807" s="65"/>
      <c r="T807" s="61"/>
    </row>
    <row r="808" ht="14.25" customHeight="1">
      <c r="G808" s="39"/>
      <c r="M808" s="39"/>
      <c r="R808" s="65"/>
      <c r="S808" s="65"/>
      <c r="T808" s="61"/>
    </row>
    <row r="809" ht="14.25" customHeight="1">
      <c r="G809" s="39"/>
      <c r="M809" s="39"/>
      <c r="R809" s="65"/>
      <c r="S809" s="65"/>
      <c r="T809" s="61"/>
    </row>
    <row r="810" ht="14.25" customHeight="1">
      <c r="G810" s="39"/>
      <c r="M810" s="39"/>
      <c r="R810" s="65"/>
      <c r="S810" s="65"/>
      <c r="T810" s="61"/>
    </row>
    <row r="811" ht="14.25" customHeight="1">
      <c r="G811" s="39"/>
      <c r="M811" s="39"/>
      <c r="R811" s="65"/>
      <c r="S811" s="65"/>
      <c r="T811" s="61"/>
    </row>
    <row r="812" ht="14.25" customHeight="1">
      <c r="G812" s="39"/>
      <c r="M812" s="39"/>
      <c r="R812" s="65"/>
      <c r="S812" s="65"/>
      <c r="T812" s="61"/>
    </row>
    <row r="813" ht="14.25" customHeight="1">
      <c r="G813" s="39"/>
      <c r="M813" s="39"/>
      <c r="R813" s="65"/>
      <c r="S813" s="65"/>
      <c r="T813" s="61"/>
    </row>
    <row r="814" ht="14.25" customHeight="1">
      <c r="G814" s="39"/>
      <c r="M814" s="39"/>
      <c r="R814" s="65"/>
      <c r="S814" s="65"/>
      <c r="T814" s="61"/>
    </row>
    <row r="815" ht="14.25" customHeight="1">
      <c r="G815" s="39"/>
      <c r="M815" s="39"/>
      <c r="R815" s="65"/>
      <c r="S815" s="65"/>
      <c r="T815" s="61"/>
    </row>
    <row r="816" ht="14.25" customHeight="1">
      <c r="G816" s="39"/>
      <c r="M816" s="39"/>
      <c r="R816" s="65"/>
      <c r="S816" s="65"/>
      <c r="T816" s="61"/>
    </row>
    <row r="817" ht="14.25" customHeight="1">
      <c r="G817" s="39"/>
      <c r="M817" s="39"/>
      <c r="R817" s="65"/>
      <c r="S817" s="65"/>
      <c r="T817" s="61"/>
    </row>
    <row r="818" ht="14.25" customHeight="1">
      <c r="G818" s="39"/>
      <c r="M818" s="39"/>
      <c r="R818" s="65"/>
      <c r="S818" s="65"/>
      <c r="T818" s="61"/>
    </row>
    <row r="819" ht="14.25" customHeight="1">
      <c r="G819" s="39"/>
      <c r="M819" s="39"/>
      <c r="R819" s="65"/>
      <c r="S819" s="65"/>
      <c r="T819" s="61"/>
    </row>
    <row r="820" ht="14.25" customHeight="1">
      <c r="G820" s="39"/>
      <c r="M820" s="39"/>
      <c r="R820" s="65"/>
      <c r="S820" s="65"/>
      <c r="T820" s="61"/>
    </row>
    <row r="821" ht="14.25" customHeight="1">
      <c r="G821" s="39"/>
      <c r="M821" s="39"/>
      <c r="R821" s="65"/>
      <c r="S821" s="65"/>
      <c r="T821" s="61"/>
    </row>
    <row r="822" ht="14.25" customHeight="1">
      <c r="G822" s="39"/>
      <c r="M822" s="39"/>
      <c r="R822" s="65"/>
      <c r="S822" s="65"/>
      <c r="T822" s="61"/>
    </row>
    <row r="823" ht="14.25" customHeight="1">
      <c r="G823" s="39"/>
      <c r="M823" s="39"/>
      <c r="R823" s="65"/>
      <c r="S823" s="65"/>
      <c r="T823" s="61"/>
    </row>
    <row r="824" ht="14.25" customHeight="1">
      <c r="G824" s="39"/>
      <c r="M824" s="39"/>
      <c r="R824" s="65"/>
      <c r="S824" s="65"/>
      <c r="T824" s="61"/>
    </row>
    <row r="825" ht="14.25" customHeight="1">
      <c r="G825" s="39"/>
      <c r="M825" s="39"/>
      <c r="R825" s="65"/>
      <c r="S825" s="65"/>
      <c r="T825" s="61"/>
    </row>
    <row r="826" ht="14.25" customHeight="1">
      <c r="G826" s="39"/>
      <c r="M826" s="39"/>
      <c r="R826" s="65"/>
      <c r="S826" s="65"/>
      <c r="T826" s="61"/>
    </row>
    <row r="827" ht="14.25" customHeight="1">
      <c r="G827" s="39"/>
      <c r="M827" s="39"/>
      <c r="R827" s="65"/>
      <c r="S827" s="65"/>
      <c r="T827" s="61"/>
    </row>
    <row r="828" ht="14.25" customHeight="1">
      <c r="G828" s="39"/>
      <c r="M828" s="39"/>
      <c r="R828" s="65"/>
      <c r="S828" s="65"/>
      <c r="T828" s="61"/>
    </row>
    <row r="829" ht="14.25" customHeight="1">
      <c r="G829" s="39"/>
      <c r="M829" s="39"/>
      <c r="R829" s="65"/>
      <c r="S829" s="65"/>
      <c r="T829" s="61"/>
    </row>
    <row r="830" ht="14.25" customHeight="1">
      <c r="G830" s="39"/>
      <c r="M830" s="39"/>
      <c r="R830" s="65"/>
      <c r="S830" s="65"/>
      <c r="T830" s="61"/>
    </row>
    <row r="831" ht="14.25" customHeight="1">
      <c r="G831" s="39"/>
      <c r="M831" s="39"/>
      <c r="R831" s="65"/>
      <c r="S831" s="65"/>
      <c r="T831" s="61"/>
    </row>
    <row r="832" ht="14.25" customHeight="1">
      <c r="G832" s="39"/>
      <c r="M832" s="39"/>
      <c r="R832" s="65"/>
      <c r="S832" s="65"/>
      <c r="T832" s="61"/>
    </row>
    <row r="833" ht="14.25" customHeight="1">
      <c r="G833" s="39"/>
      <c r="M833" s="39"/>
      <c r="R833" s="65"/>
      <c r="S833" s="65"/>
      <c r="T833" s="61"/>
    </row>
    <row r="834" ht="14.25" customHeight="1">
      <c r="G834" s="39"/>
      <c r="M834" s="39"/>
      <c r="R834" s="65"/>
      <c r="S834" s="65"/>
      <c r="T834" s="61"/>
    </row>
    <row r="835" ht="14.25" customHeight="1">
      <c r="G835" s="39"/>
      <c r="M835" s="39"/>
      <c r="R835" s="65"/>
      <c r="S835" s="65"/>
      <c r="T835" s="61"/>
    </row>
    <row r="836" ht="14.25" customHeight="1">
      <c r="G836" s="39"/>
      <c r="M836" s="39"/>
      <c r="R836" s="65"/>
      <c r="S836" s="65"/>
      <c r="T836" s="61"/>
    </row>
    <row r="837" ht="14.25" customHeight="1">
      <c r="G837" s="39"/>
      <c r="M837" s="39"/>
      <c r="R837" s="65"/>
      <c r="S837" s="65"/>
      <c r="T837" s="61"/>
    </row>
    <row r="838" ht="14.25" customHeight="1">
      <c r="G838" s="39"/>
      <c r="M838" s="39"/>
      <c r="R838" s="65"/>
      <c r="S838" s="65"/>
      <c r="T838" s="61"/>
    </row>
    <row r="839" ht="14.25" customHeight="1">
      <c r="G839" s="39"/>
      <c r="M839" s="39"/>
      <c r="R839" s="65"/>
      <c r="S839" s="65"/>
      <c r="T839" s="61"/>
    </row>
    <row r="840" ht="14.25" customHeight="1">
      <c r="G840" s="39"/>
      <c r="M840" s="39"/>
      <c r="R840" s="65"/>
      <c r="S840" s="65"/>
      <c r="T840" s="61"/>
    </row>
    <row r="841" ht="14.25" customHeight="1">
      <c r="G841" s="39"/>
      <c r="M841" s="39"/>
      <c r="R841" s="65"/>
      <c r="S841" s="65"/>
      <c r="T841" s="61"/>
    </row>
    <row r="842" ht="14.25" customHeight="1">
      <c r="G842" s="39"/>
      <c r="M842" s="39"/>
      <c r="R842" s="65"/>
      <c r="S842" s="65"/>
      <c r="T842" s="61"/>
    </row>
    <row r="843" ht="14.25" customHeight="1">
      <c r="G843" s="39"/>
      <c r="M843" s="39"/>
      <c r="R843" s="65"/>
      <c r="S843" s="65"/>
      <c r="T843" s="61"/>
    </row>
    <row r="844" ht="14.25" customHeight="1">
      <c r="G844" s="39"/>
      <c r="M844" s="39"/>
      <c r="R844" s="65"/>
      <c r="S844" s="65"/>
      <c r="T844" s="61"/>
    </row>
    <row r="845" ht="14.25" customHeight="1">
      <c r="G845" s="39"/>
      <c r="M845" s="39"/>
      <c r="R845" s="65"/>
      <c r="S845" s="65"/>
      <c r="T845" s="61"/>
    </row>
    <row r="846" ht="14.25" customHeight="1">
      <c r="G846" s="39"/>
      <c r="M846" s="39"/>
      <c r="R846" s="65"/>
      <c r="S846" s="65"/>
      <c r="T846" s="61"/>
    </row>
    <row r="847" ht="14.25" customHeight="1">
      <c r="G847" s="39"/>
      <c r="M847" s="39"/>
      <c r="R847" s="65"/>
      <c r="S847" s="65"/>
      <c r="T847" s="61"/>
    </row>
    <row r="848" ht="14.25" customHeight="1">
      <c r="G848" s="39"/>
      <c r="M848" s="39"/>
      <c r="R848" s="65"/>
      <c r="S848" s="65"/>
      <c r="T848" s="61"/>
    </row>
    <row r="849" ht="14.25" customHeight="1">
      <c r="G849" s="39"/>
      <c r="M849" s="39"/>
      <c r="R849" s="65"/>
      <c r="S849" s="65"/>
      <c r="T849" s="61"/>
    </row>
    <row r="850" ht="14.25" customHeight="1">
      <c r="G850" s="39"/>
      <c r="M850" s="39"/>
      <c r="R850" s="65"/>
      <c r="S850" s="65"/>
      <c r="T850" s="61"/>
    </row>
    <row r="851" ht="14.25" customHeight="1">
      <c r="G851" s="39"/>
      <c r="M851" s="39"/>
      <c r="R851" s="65"/>
      <c r="S851" s="65"/>
      <c r="T851" s="61"/>
    </row>
    <row r="852" ht="14.25" customHeight="1">
      <c r="G852" s="39"/>
      <c r="M852" s="39"/>
      <c r="R852" s="65"/>
      <c r="S852" s="65"/>
      <c r="T852" s="61"/>
    </row>
    <row r="853" ht="14.25" customHeight="1">
      <c r="G853" s="39"/>
      <c r="M853" s="39"/>
      <c r="R853" s="65"/>
      <c r="S853" s="65"/>
      <c r="T853" s="61"/>
    </row>
    <row r="854" ht="14.25" customHeight="1">
      <c r="G854" s="39"/>
      <c r="M854" s="39"/>
      <c r="R854" s="65"/>
      <c r="S854" s="65"/>
      <c r="T854" s="61"/>
    </row>
    <row r="855" ht="14.25" customHeight="1">
      <c r="G855" s="39"/>
      <c r="M855" s="39"/>
      <c r="R855" s="65"/>
      <c r="S855" s="65"/>
      <c r="T855" s="61"/>
    </row>
    <row r="856" ht="14.25" customHeight="1">
      <c r="G856" s="39"/>
      <c r="M856" s="39"/>
      <c r="R856" s="65"/>
      <c r="S856" s="65"/>
      <c r="T856" s="61"/>
    </row>
    <row r="857" ht="14.25" customHeight="1">
      <c r="G857" s="39"/>
      <c r="M857" s="39"/>
      <c r="R857" s="65"/>
      <c r="S857" s="65"/>
      <c r="T857" s="61"/>
    </row>
    <row r="858" ht="14.25" customHeight="1">
      <c r="G858" s="39"/>
      <c r="M858" s="39"/>
      <c r="R858" s="65"/>
      <c r="S858" s="65"/>
      <c r="T858" s="61"/>
    </row>
    <row r="859" ht="14.25" customHeight="1">
      <c r="G859" s="39"/>
      <c r="M859" s="39"/>
      <c r="R859" s="65"/>
      <c r="S859" s="65"/>
      <c r="T859" s="61"/>
    </row>
    <row r="860" ht="14.25" customHeight="1">
      <c r="G860" s="39"/>
      <c r="M860" s="39"/>
      <c r="R860" s="65"/>
      <c r="S860" s="65"/>
      <c r="T860" s="61"/>
    </row>
    <row r="861" ht="14.25" customHeight="1">
      <c r="G861" s="39"/>
      <c r="M861" s="39"/>
      <c r="R861" s="65"/>
      <c r="S861" s="65"/>
      <c r="T861" s="61"/>
    </row>
    <row r="862" ht="14.25" customHeight="1">
      <c r="G862" s="39"/>
      <c r="M862" s="39"/>
      <c r="R862" s="65"/>
      <c r="S862" s="65"/>
      <c r="T862" s="61"/>
    </row>
    <row r="863" ht="14.25" customHeight="1">
      <c r="G863" s="39"/>
      <c r="M863" s="39"/>
      <c r="R863" s="65"/>
      <c r="S863" s="65"/>
      <c r="T863" s="61"/>
    </row>
    <row r="864" ht="14.25" customHeight="1">
      <c r="G864" s="39"/>
      <c r="M864" s="39"/>
      <c r="R864" s="65"/>
      <c r="S864" s="65"/>
      <c r="T864" s="61"/>
    </row>
    <row r="865" ht="14.25" customHeight="1">
      <c r="G865" s="39"/>
      <c r="M865" s="39"/>
      <c r="R865" s="65"/>
      <c r="S865" s="65"/>
      <c r="T865" s="61"/>
    </row>
    <row r="866" ht="14.25" customHeight="1">
      <c r="G866" s="39"/>
      <c r="M866" s="39"/>
      <c r="R866" s="65"/>
      <c r="S866" s="65"/>
      <c r="T866" s="61"/>
    </row>
    <row r="867" ht="14.25" customHeight="1">
      <c r="G867" s="39"/>
      <c r="M867" s="39"/>
      <c r="R867" s="65"/>
      <c r="S867" s="65"/>
      <c r="T867" s="61"/>
    </row>
    <row r="868" ht="14.25" customHeight="1">
      <c r="G868" s="39"/>
      <c r="M868" s="39"/>
      <c r="R868" s="65"/>
      <c r="S868" s="65"/>
      <c r="T868" s="61"/>
    </row>
    <row r="869" ht="14.25" customHeight="1">
      <c r="G869" s="39"/>
      <c r="M869" s="39"/>
      <c r="R869" s="65"/>
      <c r="S869" s="65"/>
      <c r="T869" s="61"/>
    </row>
    <row r="870" ht="14.25" customHeight="1">
      <c r="G870" s="39"/>
      <c r="M870" s="39"/>
      <c r="R870" s="65"/>
      <c r="S870" s="65"/>
      <c r="T870" s="61"/>
    </row>
    <row r="871" ht="14.25" customHeight="1">
      <c r="G871" s="39"/>
      <c r="M871" s="39"/>
      <c r="R871" s="65"/>
      <c r="S871" s="65"/>
      <c r="T871" s="61"/>
    </row>
    <row r="872" ht="14.25" customHeight="1">
      <c r="G872" s="39"/>
      <c r="M872" s="39"/>
      <c r="R872" s="65"/>
      <c r="S872" s="65"/>
      <c r="T872" s="61"/>
    </row>
    <row r="873" ht="14.25" customHeight="1">
      <c r="G873" s="39"/>
      <c r="M873" s="39"/>
      <c r="R873" s="65"/>
      <c r="S873" s="65"/>
      <c r="T873" s="61"/>
    </row>
    <row r="874" ht="14.25" customHeight="1">
      <c r="G874" s="39"/>
      <c r="M874" s="39"/>
      <c r="R874" s="65"/>
      <c r="S874" s="65"/>
      <c r="T874" s="61"/>
    </row>
    <row r="875" ht="14.25" customHeight="1">
      <c r="G875" s="39"/>
      <c r="M875" s="39"/>
      <c r="R875" s="65"/>
      <c r="S875" s="65"/>
      <c r="T875" s="61"/>
    </row>
    <row r="876" ht="14.25" customHeight="1">
      <c r="G876" s="39"/>
      <c r="M876" s="39"/>
      <c r="R876" s="65"/>
      <c r="S876" s="65"/>
      <c r="T876" s="61"/>
    </row>
    <row r="877" ht="14.25" customHeight="1">
      <c r="G877" s="39"/>
      <c r="M877" s="39"/>
      <c r="R877" s="65"/>
      <c r="S877" s="65"/>
      <c r="T877" s="61"/>
    </row>
    <row r="878" ht="14.25" customHeight="1">
      <c r="G878" s="39"/>
      <c r="M878" s="39"/>
      <c r="R878" s="65"/>
      <c r="S878" s="65"/>
      <c r="T878" s="61"/>
    </row>
    <row r="879" ht="14.25" customHeight="1">
      <c r="G879" s="39"/>
      <c r="M879" s="39"/>
      <c r="R879" s="65"/>
      <c r="S879" s="65"/>
      <c r="T879" s="61"/>
    </row>
    <row r="880" ht="14.25" customHeight="1">
      <c r="G880" s="39"/>
      <c r="M880" s="39"/>
      <c r="R880" s="65"/>
      <c r="S880" s="65"/>
      <c r="T880" s="61"/>
    </row>
    <row r="881" ht="14.25" customHeight="1">
      <c r="G881" s="39"/>
      <c r="M881" s="39"/>
      <c r="R881" s="65"/>
      <c r="S881" s="65"/>
      <c r="T881" s="61"/>
    </row>
    <row r="882" ht="14.25" customHeight="1">
      <c r="G882" s="39"/>
      <c r="M882" s="39"/>
      <c r="R882" s="65"/>
      <c r="S882" s="65"/>
      <c r="T882" s="61"/>
    </row>
    <row r="883" ht="14.25" customHeight="1">
      <c r="G883" s="39"/>
      <c r="M883" s="39"/>
      <c r="R883" s="65"/>
      <c r="S883" s="65"/>
      <c r="T883" s="61"/>
    </row>
    <row r="884" ht="14.25" customHeight="1">
      <c r="G884" s="39"/>
      <c r="M884" s="39"/>
      <c r="R884" s="65"/>
      <c r="S884" s="65"/>
      <c r="T884" s="61"/>
    </row>
    <row r="885" ht="14.25" customHeight="1">
      <c r="G885" s="39"/>
      <c r="M885" s="39"/>
      <c r="R885" s="65"/>
      <c r="S885" s="65"/>
      <c r="T885" s="61"/>
    </row>
    <row r="886" ht="14.25" customHeight="1">
      <c r="G886" s="39"/>
      <c r="M886" s="39"/>
      <c r="R886" s="65"/>
      <c r="S886" s="65"/>
      <c r="T886" s="61"/>
    </row>
    <row r="887" ht="14.25" customHeight="1">
      <c r="G887" s="39"/>
      <c r="M887" s="39"/>
      <c r="R887" s="65"/>
      <c r="S887" s="65"/>
      <c r="T887" s="61"/>
    </row>
    <row r="888" ht="14.25" customHeight="1">
      <c r="G888" s="39"/>
      <c r="M888" s="39"/>
      <c r="R888" s="65"/>
      <c r="S888" s="65"/>
      <c r="T888" s="61"/>
    </row>
    <row r="889" ht="14.25" customHeight="1">
      <c r="G889" s="39"/>
      <c r="M889" s="39"/>
      <c r="R889" s="65"/>
      <c r="S889" s="65"/>
      <c r="T889" s="61"/>
    </row>
    <row r="890" ht="14.25" customHeight="1">
      <c r="G890" s="39"/>
      <c r="M890" s="39"/>
      <c r="R890" s="65"/>
      <c r="S890" s="65"/>
      <c r="T890" s="61"/>
    </row>
    <row r="891" ht="14.25" customHeight="1">
      <c r="G891" s="39"/>
      <c r="M891" s="39"/>
      <c r="R891" s="65"/>
      <c r="S891" s="65"/>
      <c r="T891" s="61"/>
    </row>
    <row r="892" ht="14.25" customHeight="1">
      <c r="G892" s="39"/>
      <c r="M892" s="39"/>
      <c r="R892" s="65"/>
      <c r="S892" s="65"/>
      <c r="T892" s="61"/>
    </row>
    <row r="893" ht="14.25" customHeight="1">
      <c r="G893" s="39"/>
      <c r="M893" s="39"/>
      <c r="R893" s="65"/>
      <c r="S893" s="65"/>
      <c r="T893" s="61"/>
    </row>
    <row r="894" ht="14.25" customHeight="1">
      <c r="G894" s="39"/>
      <c r="M894" s="39"/>
      <c r="R894" s="65"/>
      <c r="S894" s="65"/>
      <c r="T894" s="61"/>
    </row>
    <row r="895" ht="14.25" customHeight="1">
      <c r="G895" s="39"/>
      <c r="M895" s="39"/>
      <c r="R895" s="65"/>
      <c r="S895" s="65"/>
      <c r="T895" s="61"/>
    </row>
    <row r="896" ht="14.25" customHeight="1">
      <c r="G896" s="39"/>
      <c r="M896" s="39"/>
      <c r="R896" s="65"/>
      <c r="S896" s="65"/>
      <c r="T896" s="61"/>
    </row>
    <row r="897" ht="14.25" customHeight="1">
      <c r="G897" s="39"/>
      <c r="M897" s="39"/>
      <c r="R897" s="65"/>
      <c r="S897" s="65"/>
      <c r="T897" s="61"/>
    </row>
    <row r="898" ht="14.25" customHeight="1">
      <c r="G898" s="39"/>
      <c r="M898" s="39"/>
      <c r="R898" s="65"/>
      <c r="S898" s="65"/>
      <c r="T898" s="61"/>
    </row>
    <row r="899" ht="14.25" customHeight="1">
      <c r="G899" s="39"/>
      <c r="M899" s="39"/>
      <c r="R899" s="65"/>
      <c r="S899" s="65"/>
      <c r="T899" s="61"/>
    </row>
    <row r="900" ht="14.25" customHeight="1">
      <c r="G900" s="39"/>
      <c r="M900" s="39"/>
      <c r="R900" s="65"/>
      <c r="S900" s="65"/>
      <c r="T900" s="61"/>
    </row>
    <row r="901" ht="14.25" customHeight="1">
      <c r="G901" s="39"/>
      <c r="M901" s="39"/>
      <c r="R901" s="65"/>
      <c r="S901" s="65"/>
      <c r="T901" s="61"/>
    </row>
    <row r="902" ht="14.25" customHeight="1">
      <c r="G902" s="39"/>
      <c r="M902" s="39"/>
      <c r="R902" s="65"/>
      <c r="S902" s="65"/>
      <c r="T902" s="61"/>
    </row>
    <row r="903" ht="14.25" customHeight="1">
      <c r="G903" s="39"/>
      <c r="M903" s="39"/>
      <c r="R903" s="65"/>
      <c r="S903" s="65"/>
      <c r="T903" s="61"/>
    </row>
    <row r="904" ht="14.25" customHeight="1">
      <c r="G904" s="39"/>
      <c r="M904" s="39"/>
      <c r="R904" s="65"/>
      <c r="S904" s="65"/>
      <c r="T904" s="61"/>
    </row>
    <row r="905" ht="14.25" customHeight="1">
      <c r="G905" s="39"/>
      <c r="M905" s="39"/>
      <c r="R905" s="65"/>
      <c r="S905" s="65"/>
      <c r="T905" s="61"/>
    </row>
    <row r="906" ht="14.25" customHeight="1">
      <c r="G906" s="39"/>
      <c r="M906" s="39"/>
      <c r="R906" s="65"/>
      <c r="S906" s="65"/>
      <c r="T906" s="61"/>
    </row>
    <row r="907" ht="14.25" customHeight="1">
      <c r="G907" s="39"/>
      <c r="M907" s="39"/>
      <c r="R907" s="65"/>
      <c r="S907" s="65"/>
      <c r="T907" s="61"/>
    </row>
    <row r="908" ht="14.25" customHeight="1">
      <c r="G908" s="39"/>
      <c r="M908" s="39"/>
      <c r="R908" s="65"/>
      <c r="S908" s="65"/>
      <c r="T908" s="61"/>
    </row>
    <row r="909" ht="14.25" customHeight="1">
      <c r="G909" s="39"/>
      <c r="M909" s="39"/>
      <c r="R909" s="65"/>
      <c r="S909" s="65"/>
      <c r="T909" s="61"/>
    </row>
    <row r="910" ht="14.25" customHeight="1">
      <c r="G910" s="39"/>
      <c r="M910" s="39"/>
      <c r="R910" s="65"/>
      <c r="S910" s="65"/>
      <c r="T910" s="61"/>
    </row>
    <row r="911" ht="14.25" customHeight="1">
      <c r="G911" s="39"/>
      <c r="M911" s="39"/>
      <c r="R911" s="65"/>
      <c r="S911" s="65"/>
      <c r="T911" s="61"/>
    </row>
    <row r="912" ht="14.25" customHeight="1">
      <c r="G912" s="39"/>
      <c r="M912" s="39"/>
      <c r="R912" s="65"/>
      <c r="S912" s="65"/>
      <c r="T912" s="61"/>
    </row>
    <row r="913" ht="14.25" customHeight="1">
      <c r="G913" s="39"/>
      <c r="M913" s="39"/>
      <c r="R913" s="65"/>
      <c r="S913" s="65"/>
      <c r="T913" s="61"/>
    </row>
    <row r="914" ht="14.25" customHeight="1">
      <c r="G914" s="39"/>
      <c r="M914" s="39"/>
      <c r="R914" s="65"/>
      <c r="S914" s="65"/>
      <c r="T914" s="61"/>
    </row>
    <row r="915" ht="14.25" customHeight="1">
      <c r="G915" s="39"/>
      <c r="M915" s="39"/>
      <c r="R915" s="65"/>
      <c r="S915" s="65"/>
      <c r="T915" s="61"/>
    </row>
    <row r="916" ht="14.25" customHeight="1">
      <c r="G916" s="39"/>
      <c r="M916" s="39"/>
      <c r="R916" s="65"/>
      <c r="S916" s="65"/>
      <c r="T916" s="61"/>
    </row>
    <row r="917" ht="14.25" customHeight="1">
      <c r="G917" s="39"/>
      <c r="M917" s="39"/>
      <c r="R917" s="65"/>
      <c r="S917" s="65"/>
      <c r="T917" s="61"/>
    </row>
    <row r="918" ht="14.25" customHeight="1">
      <c r="G918" s="39"/>
      <c r="M918" s="39"/>
      <c r="R918" s="65"/>
      <c r="S918" s="65"/>
      <c r="T918" s="61"/>
    </row>
    <row r="919" ht="14.25" customHeight="1">
      <c r="G919" s="39"/>
      <c r="M919" s="39"/>
      <c r="R919" s="65"/>
      <c r="S919" s="65"/>
      <c r="T919" s="61"/>
    </row>
    <row r="920" ht="14.25" customHeight="1">
      <c r="G920" s="39"/>
      <c r="M920" s="39"/>
      <c r="R920" s="65"/>
      <c r="S920" s="65"/>
      <c r="T920" s="61"/>
    </row>
    <row r="921" ht="14.25" customHeight="1">
      <c r="G921" s="39"/>
      <c r="M921" s="39"/>
      <c r="R921" s="65"/>
      <c r="S921" s="65"/>
      <c r="T921" s="61"/>
    </row>
    <row r="922" ht="14.25" customHeight="1">
      <c r="G922" s="39"/>
      <c r="M922" s="39"/>
      <c r="R922" s="65"/>
      <c r="S922" s="65"/>
      <c r="T922" s="61"/>
    </row>
    <row r="923" ht="14.25" customHeight="1">
      <c r="G923" s="39"/>
      <c r="M923" s="39"/>
      <c r="R923" s="65"/>
      <c r="S923" s="65"/>
      <c r="T923" s="61"/>
    </row>
    <row r="924" ht="14.25" customHeight="1">
      <c r="G924" s="39"/>
      <c r="M924" s="39"/>
      <c r="R924" s="65"/>
      <c r="S924" s="65"/>
      <c r="T924" s="61"/>
    </row>
    <row r="925" ht="14.25" customHeight="1">
      <c r="G925" s="39"/>
      <c r="M925" s="39"/>
      <c r="R925" s="65"/>
      <c r="S925" s="65"/>
      <c r="T925" s="61"/>
    </row>
    <row r="926" ht="14.25" customHeight="1">
      <c r="G926" s="39"/>
      <c r="M926" s="39"/>
      <c r="R926" s="65"/>
      <c r="S926" s="65"/>
      <c r="T926" s="61"/>
    </row>
    <row r="927" ht="14.25" customHeight="1">
      <c r="G927" s="39"/>
      <c r="M927" s="39"/>
      <c r="R927" s="65"/>
      <c r="S927" s="65"/>
      <c r="T927" s="61"/>
    </row>
    <row r="928" ht="14.25" customHeight="1">
      <c r="G928" s="39"/>
      <c r="M928" s="39"/>
      <c r="R928" s="65"/>
      <c r="S928" s="65"/>
      <c r="T928" s="61"/>
    </row>
    <row r="929" ht="14.25" customHeight="1">
      <c r="G929" s="39"/>
      <c r="M929" s="39"/>
      <c r="R929" s="65"/>
      <c r="S929" s="65"/>
      <c r="T929" s="61"/>
    </row>
    <row r="930" ht="14.25" customHeight="1">
      <c r="G930" s="39"/>
      <c r="M930" s="39"/>
      <c r="R930" s="65"/>
      <c r="S930" s="65"/>
      <c r="T930" s="61"/>
    </row>
    <row r="931" ht="14.25" customHeight="1">
      <c r="G931" s="39"/>
      <c r="M931" s="39"/>
      <c r="R931" s="65"/>
      <c r="S931" s="65"/>
      <c r="T931" s="61"/>
    </row>
    <row r="932" ht="14.25" customHeight="1">
      <c r="G932" s="39"/>
      <c r="M932" s="39"/>
      <c r="R932" s="65"/>
      <c r="S932" s="65"/>
      <c r="T932" s="61"/>
    </row>
    <row r="933" ht="14.25" customHeight="1">
      <c r="G933" s="39"/>
      <c r="M933" s="39"/>
      <c r="R933" s="65"/>
      <c r="S933" s="65"/>
      <c r="T933" s="61"/>
    </row>
    <row r="934" ht="14.25" customHeight="1">
      <c r="G934" s="39"/>
      <c r="M934" s="39"/>
      <c r="R934" s="65"/>
      <c r="S934" s="65"/>
      <c r="T934" s="61"/>
    </row>
    <row r="935" ht="14.25" customHeight="1">
      <c r="G935" s="39"/>
      <c r="M935" s="39"/>
      <c r="R935" s="65"/>
      <c r="S935" s="65"/>
      <c r="T935" s="61"/>
    </row>
    <row r="936" ht="14.25" customHeight="1">
      <c r="G936" s="39"/>
      <c r="M936" s="39"/>
      <c r="R936" s="65"/>
      <c r="S936" s="65"/>
      <c r="T936" s="61"/>
    </row>
    <row r="937" ht="14.25" customHeight="1">
      <c r="G937" s="39"/>
      <c r="M937" s="39"/>
      <c r="R937" s="65"/>
      <c r="S937" s="65"/>
      <c r="T937" s="61"/>
    </row>
    <row r="938" ht="14.25" customHeight="1">
      <c r="G938" s="39"/>
      <c r="M938" s="39"/>
      <c r="R938" s="65"/>
      <c r="S938" s="65"/>
      <c r="T938" s="61"/>
    </row>
    <row r="939" ht="14.25" customHeight="1">
      <c r="G939" s="39"/>
      <c r="M939" s="39"/>
      <c r="R939" s="65"/>
      <c r="S939" s="65"/>
      <c r="T939" s="61"/>
    </row>
    <row r="940" ht="14.25" customHeight="1">
      <c r="G940" s="39"/>
      <c r="M940" s="39"/>
      <c r="R940" s="65"/>
      <c r="S940" s="65"/>
      <c r="T940" s="61"/>
    </row>
    <row r="941" ht="14.25" customHeight="1">
      <c r="G941" s="39"/>
      <c r="M941" s="39"/>
      <c r="R941" s="65"/>
      <c r="S941" s="65"/>
      <c r="T941" s="61"/>
    </row>
    <row r="942" ht="14.25" customHeight="1">
      <c r="G942" s="39"/>
      <c r="M942" s="39"/>
      <c r="R942" s="65"/>
      <c r="S942" s="65"/>
      <c r="T942" s="61"/>
    </row>
    <row r="943" ht="14.25" customHeight="1">
      <c r="G943" s="39"/>
      <c r="M943" s="39"/>
      <c r="R943" s="65"/>
      <c r="S943" s="65"/>
      <c r="T943" s="61"/>
    </row>
    <row r="944" ht="14.25" customHeight="1">
      <c r="G944" s="39"/>
      <c r="M944" s="39"/>
      <c r="R944" s="65"/>
      <c r="S944" s="65"/>
      <c r="T944" s="61"/>
    </row>
    <row r="945" ht="14.25" customHeight="1">
      <c r="G945" s="39"/>
      <c r="M945" s="39"/>
      <c r="R945" s="65"/>
      <c r="S945" s="65"/>
      <c r="T945" s="61"/>
    </row>
    <row r="946" ht="14.25" customHeight="1">
      <c r="G946" s="39"/>
      <c r="M946" s="39"/>
      <c r="R946" s="65"/>
      <c r="S946" s="65"/>
      <c r="T946" s="61"/>
    </row>
    <row r="947" ht="14.25" customHeight="1">
      <c r="G947" s="39"/>
      <c r="M947" s="39"/>
      <c r="R947" s="65"/>
      <c r="S947" s="65"/>
      <c r="T947" s="61"/>
    </row>
    <row r="948" ht="14.25" customHeight="1">
      <c r="G948" s="39"/>
      <c r="M948" s="39"/>
      <c r="R948" s="65"/>
      <c r="S948" s="65"/>
      <c r="T948" s="61"/>
    </row>
    <row r="949" ht="14.25" customHeight="1">
      <c r="G949" s="39"/>
      <c r="M949" s="39"/>
      <c r="R949" s="65"/>
      <c r="S949" s="65"/>
      <c r="T949" s="61"/>
    </row>
    <row r="950" ht="14.25" customHeight="1">
      <c r="G950" s="39"/>
      <c r="M950" s="39"/>
      <c r="R950" s="65"/>
      <c r="S950" s="65"/>
      <c r="T950" s="61"/>
    </row>
    <row r="951" ht="14.25" customHeight="1">
      <c r="G951" s="39"/>
      <c r="M951" s="39"/>
      <c r="R951" s="65"/>
      <c r="S951" s="65"/>
      <c r="T951" s="61"/>
    </row>
    <row r="952" ht="14.25" customHeight="1">
      <c r="G952" s="39"/>
      <c r="M952" s="39"/>
      <c r="R952" s="65"/>
      <c r="S952" s="65"/>
      <c r="T952" s="61"/>
    </row>
    <row r="953" ht="14.25" customHeight="1">
      <c r="G953" s="39"/>
      <c r="M953" s="39"/>
      <c r="R953" s="65"/>
      <c r="S953" s="65"/>
      <c r="T953" s="61"/>
    </row>
    <row r="954" ht="14.25" customHeight="1">
      <c r="G954" s="39"/>
      <c r="M954" s="39"/>
      <c r="R954" s="65"/>
      <c r="S954" s="65"/>
      <c r="T954" s="61"/>
    </row>
    <row r="955" ht="14.25" customHeight="1">
      <c r="G955" s="39"/>
      <c r="M955" s="39"/>
      <c r="R955" s="65"/>
      <c r="S955" s="65"/>
      <c r="T955" s="61"/>
    </row>
    <row r="956" ht="14.25" customHeight="1">
      <c r="G956" s="39"/>
      <c r="M956" s="39"/>
      <c r="R956" s="65"/>
      <c r="S956" s="65"/>
      <c r="T956" s="61"/>
    </row>
    <row r="957" ht="14.25" customHeight="1">
      <c r="G957" s="39"/>
      <c r="M957" s="39"/>
      <c r="R957" s="65"/>
      <c r="S957" s="65"/>
      <c r="T957" s="61"/>
    </row>
    <row r="958" ht="14.25" customHeight="1">
      <c r="G958" s="39"/>
      <c r="M958" s="39"/>
      <c r="R958" s="65"/>
      <c r="S958" s="65"/>
      <c r="T958" s="61"/>
    </row>
    <row r="959" ht="14.25" customHeight="1">
      <c r="G959" s="39"/>
      <c r="M959" s="39"/>
      <c r="R959" s="65"/>
      <c r="S959" s="65"/>
      <c r="T959" s="61"/>
    </row>
    <row r="960" ht="14.25" customHeight="1">
      <c r="G960" s="39"/>
      <c r="M960" s="39"/>
      <c r="R960" s="65"/>
      <c r="S960" s="65"/>
      <c r="T960" s="61"/>
    </row>
    <row r="961" ht="14.25" customHeight="1">
      <c r="G961" s="39"/>
      <c r="M961" s="39"/>
      <c r="R961" s="65"/>
      <c r="S961" s="65"/>
      <c r="T961" s="61"/>
    </row>
    <row r="962" ht="14.25" customHeight="1">
      <c r="G962" s="39"/>
      <c r="M962" s="39"/>
      <c r="R962" s="65"/>
      <c r="S962" s="65"/>
      <c r="T962" s="61"/>
    </row>
    <row r="963" ht="14.25" customHeight="1">
      <c r="G963" s="39"/>
      <c r="M963" s="39"/>
      <c r="R963" s="65"/>
      <c r="S963" s="65"/>
      <c r="T963" s="61"/>
    </row>
    <row r="964" ht="14.25" customHeight="1">
      <c r="G964" s="39"/>
      <c r="M964" s="39"/>
      <c r="R964" s="65"/>
      <c r="S964" s="65"/>
      <c r="T964" s="61"/>
    </row>
    <row r="965" ht="14.25" customHeight="1">
      <c r="G965" s="39"/>
      <c r="M965" s="39"/>
      <c r="R965" s="65"/>
      <c r="S965" s="65"/>
      <c r="T965" s="61"/>
    </row>
    <row r="966" ht="14.25" customHeight="1">
      <c r="G966" s="39"/>
      <c r="M966" s="39"/>
      <c r="R966" s="65"/>
      <c r="S966" s="65"/>
      <c r="T966" s="61"/>
    </row>
    <row r="967" ht="14.25" customHeight="1">
      <c r="G967" s="39"/>
      <c r="M967" s="39"/>
      <c r="R967" s="65"/>
      <c r="S967" s="65"/>
      <c r="T967" s="61"/>
    </row>
    <row r="968" ht="14.25" customHeight="1">
      <c r="G968" s="39"/>
      <c r="M968" s="39"/>
      <c r="R968" s="65"/>
      <c r="S968" s="65"/>
      <c r="T968" s="61"/>
    </row>
    <row r="969" ht="14.25" customHeight="1">
      <c r="G969" s="39"/>
      <c r="M969" s="39"/>
      <c r="R969" s="65"/>
      <c r="S969" s="65"/>
      <c r="T969" s="61"/>
    </row>
    <row r="970" ht="14.25" customHeight="1">
      <c r="G970" s="39"/>
      <c r="M970" s="39"/>
      <c r="R970" s="65"/>
      <c r="S970" s="65"/>
      <c r="T970" s="61"/>
    </row>
    <row r="971" ht="14.25" customHeight="1">
      <c r="G971" s="39"/>
      <c r="M971" s="39"/>
      <c r="R971" s="65"/>
      <c r="S971" s="65"/>
      <c r="T971" s="61"/>
    </row>
    <row r="972" ht="14.25" customHeight="1">
      <c r="G972" s="39"/>
      <c r="M972" s="39"/>
      <c r="R972" s="65"/>
      <c r="S972" s="65"/>
      <c r="T972" s="61"/>
    </row>
    <row r="973" ht="14.25" customHeight="1">
      <c r="G973" s="39"/>
      <c r="M973" s="39"/>
      <c r="R973" s="65"/>
      <c r="S973" s="65"/>
      <c r="T973" s="61"/>
    </row>
    <row r="974" ht="14.25" customHeight="1">
      <c r="G974" s="39"/>
      <c r="M974" s="39"/>
      <c r="R974" s="65"/>
      <c r="S974" s="65"/>
      <c r="T974" s="61"/>
    </row>
    <row r="975" ht="14.25" customHeight="1">
      <c r="G975" s="39"/>
      <c r="M975" s="39"/>
      <c r="R975" s="65"/>
      <c r="S975" s="65"/>
      <c r="T975" s="61"/>
    </row>
    <row r="976" ht="14.25" customHeight="1">
      <c r="G976" s="39"/>
      <c r="M976" s="39"/>
      <c r="R976" s="65"/>
      <c r="S976" s="65"/>
      <c r="T976" s="61"/>
    </row>
    <row r="977" ht="14.25" customHeight="1">
      <c r="G977" s="39"/>
      <c r="M977" s="39"/>
      <c r="R977" s="65"/>
      <c r="S977" s="65"/>
      <c r="T977" s="61"/>
    </row>
    <row r="978" ht="14.25" customHeight="1">
      <c r="G978" s="39"/>
      <c r="M978" s="39"/>
      <c r="R978" s="65"/>
      <c r="S978" s="65"/>
      <c r="T978" s="61"/>
    </row>
    <row r="979" ht="14.25" customHeight="1">
      <c r="G979" s="39"/>
      <c r="M979" s="39"/>
      <c r="R979" s="65"/>
      <c r="S979" s="65"/>
      <c r="T979" s="61"/>
    </row>
    <row r="980" ht="14.25" customHeight="1">
      <c r="G980" s="39"/>
      <c r="M980" s="39"/>
      <c r="R980" s="65"/>
      <c r="S980" s="65"/>
      <c r="T980" s="61"/>
    </row>
    <row r="981" ht="14.25" customHeight="1">
      <c r="G981" s="39"/>
      <c r="M981" s="39"/>
      <c r="R981" s="65"/>
      <c r="S981" s="65"/>
      <c r="T981" s="61"/>
    </row>
    <row r="982" ht="14.25" customHeight="1">
      <c r="G982" s="39"/>
      <c r="M982" s="39"/>
      <c r="R982" s="65"/>
      <c r="S982" s="65"/>
      <c r="T982" s="61"/>
    </row>
    <row r="983" ht="14.25" customHeight="1">
      <c r="G983" s="39"/>
      <c r="M983" s="39"/>
      <c r="R983" s="65"/>
      <c r="S983" s="65"/>
      <c r="T983" s="61"/>
    </row>
    <row r="984" ht="14.25" customHeight="1">
      <c r="G984" s="39"/>
      <c r="M984" s="39"/>
      <c r="R984" s="65"/>
      <c r="S984" s="65"/>
      <c r="T984" s="61"/>
    </row>
    <row r="985" ht="14.25" customHeight="1">
      <c r="G985" s="39"/>
      <c r="M985" s="39"/>
      <c r="R985" s="65"/>
      <c r="S985" s="65"/>
      <c r="T985" s="61"/>
    </row>
    <row r="986" ht="14.25" customHeight="1">
      <c r="G986" s="39"/>
      <c r="M986" s="39"/>
      <c r="R986" s="65"/>
      <c r="S986" s="65"/>
      <c r="T986" s="61"/>
    </row>
    <row r="987" ht="14.25" customHeight="1">
      <c r="G987" s="39"/>
      <c r="M987" s="39"/>
      <c r="R987" s="65"/>
      <c r="S987" s="65"/>
      <c r="T987" s="61"/>
    </row>
    <row r="988" ht="14.25" customHeight="1">
      <c r="G988" s="39"/>
      <c r="M988" s="39"/>
      <c r="R988" s="65"/>
      <c r="S988" s="65"/>
      <c r="T988" s="61"/>
    </row>
    <row r="989" ht="14.25" customHeight="1">
      <c r="G989" s="39"/>
      <c r="M989" s="39"/>
      <c r="R989" s="65"/>
      <c r="S989" s="65"/>
      <c r="T989" s="61"/>
    </row>
    <row r="990" ht="14.25" customHeight="1">
      <c r="G990" s="39"/>
      <c r="M990" s="39"/>
      <c r="R990" s="65"/>
      <c r="S990" s="65"/>
      <c r="T990" s="61"/>
    </row>
    <row r="991" ht="14.25" customHeight="1">
      <c r="G991" s="39"/>
      <c r="M991" s="39"/>
      <c r="R991" s="65"/>
      <c r="S991" s="65"/>
      <c r="T991" s="61"/>
    </row>
    <row r="992" ht="14.25" customHeight="1">
      <c r="G992" s="39"/>
      <c r="M992" s="39"/>
      <c r="R992" s="65"/>
      <c r="S992" s="65"/>
      <c r="T992" s="61"/>
    </row>
    <row r="993" ht="14.25" customHeight="1">
      <c r="G993" s="39"/>
      <c r="M993" s="39"/>
      <c r="R993" s="65"/>
      <c r="S993" s="65"/>
      <c r="T993" s="61"/>
    </row>
    <row r="994" ht="14.25" customHeight="1">
      <c r="G994" s="39"/>
      <c r="M994" s="39"/>
      <c r="R994" s="65"/>
      <c r="S994" s="65"/>
      <c r="T994" s="61"/>
    </row>
    <row r="995" ht="14.25" customHeight="1">
      <c r="G995" s="39"/>
      <c r="M995" s="39"/>
      <c r="R995" s="65"/>
      <c r="S995" s="65"/>
      <c r="T995" s="61"/>
    </row>
    <row r="996" ht="14.25" customHeight="1">
      <c r="G996" s="39"/>
      <c r="M996" s="39"/>
      <c r="R996" s="65"/>
      <c r="S996" s="65"/>
      <c r="T996" s="61"/>
    </row>
    <row r="997" ht="14.25" customHeight="1">
      <c r="G997" s="39"/>
      <c r="M997" s="39"/>
      <c r="R997" s="65"/>
      <c r="S997" s="65"/>
      <c r="T997" s="61"/>
    </row>
    <row r="998" ht="14.25" customHeight="1">
      <c r="G998" s="39"/>
      <c r="M998" s="39"/>
      <c r="R998" s="65"/>
      <c r="S998" s="65"/>
      <c r="T998" s="61"/>
    </row>
    <row r="999" ht="14.25" customHeight="1">
      <c r="G999" s="39"/>
      <c r="M999" s="39"/>
      <c r="R999" s="65"/>
      <c r="S999" s="65"/>
      <c r="T999" s="61"/>
    </row>
    <row r="1000" ht="14.25" customHeight="1">
      <c r="G1000" s="39"/>
      <c r="M1000" s="39"/>
      <c r="R1000" s="65"/>
      <c r="S1000" s="65"/>
      <c r="T1000" s="61"/>
    </row>
  </sheetData>
  <mergeCells count="1">
    <mergeCell ref="W1:AA1"/>
  </mergeCells>
  <printOptions/>
  <pageMargins bottom="0.75" footer="0.0" header="0.0" left="0.7" right="0.7" top="0.75"/>
  <pageSetup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6" width="10.71"/>
    <col customWidth="1" min="7" max="7" width="2.71"/>
    <col customWidth="1" min="8" max="12" width="10.71"/>
    <col customWidth="1" min="13" max="13" width="3.14"/>
    <col customWidth="1" min="14" max="19" width="10.71"/>
    <col customWidth="1" min="20" max="21" width="8.86"/>
    <col customWidth="1" min="22" max="22" width="15.86"/>
    <col customWidth="1" min="23" max="23" width="18.0"/>
    <col customWidth="1" min="24" max="24" width="17.0"/>
    <col customWidth="1" min="25" max="25" width="17.71"/>
    <col customWidth="1" min="26" max="27" width="15.29"/>
    <col customWidth="1" min="28" max="38" width="8.86"/>
  </cols>
  <sheetData>
    <row r="1" ht="14.25" customHeight="1">
      <c r="A1" s="56"/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9"/>
      <c r="N1" s="38"/>
      <c r="O1" s="52"/>
      <c r="P1" s="38"/>
      <c r="Q1" s="38"/>
      <c r="R1" s="57"/>
      <c r="S1" s="57"/>
      <c r="T1" s="58"/>
      <c r="V1" s="6" t="s">
        <v>60</v>
      </c>
      <c r="W1" s="40"/>
    </row>
    <row r="2" ht="64.5" customHeight="1">
      <c r="A2" s="6" t="s">
        <v>61</v>
      </c>
      <c r="B2" s="41" t="s">
        <v>42</v>
      </c>
      <c r="C2" s="41" t="s">
        <v>43</v>
      </c>
      <c r="D2" s="41" t="s">
        <v>44</v>
      </c>
      <c r="E2" s="41" t="s">
        <v>45</v>
      </c>
      <c r="F2" s="42"/>
      <c r="G2" s="43"/>
      <c r="H2" s="41" t="s">
        <v>62</v>
      </c>
      <c r="I2" s="41" t="s">
        <v>63</v>
      </c>
      <c r="J2" s="41" t="s">
        <v>64</v>
      </c>
      <c r="K2" s="41" t="s">
        <v>65</v>
      </c>
      <c r="L2" s="42"/>
      <c r="M2" s="43"/>
      <c r="N2" s="41" t="s">
        <v>50</v>
      </c>
      <c r="O2" s="41" t="s">
        <v>51</v>
      </c>
      <c r="P2" s="41" t="s">
        <v>52</v>
      </c>
      <c r="Q2" s="41" t="s">
        <v>53</v>
      </c>
      <c r="R2" s="59"/>
      <c r="S2" s="59"/>
      <c r="T2" s="60"/>
      <c r="U2" s="42"/>
      <c r="W2" s="21" t="s">
        <v>30</v>
      </c>
      <c r="X2" s="21" t="s">
        <v>39</v>
      </c>
      <c r="Y2" s="21" t="s">
        <v>40</v>
      </c>
      <c r="Z2" s="20"/>
      <c r="AA2" s="20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ht="14.25" customHeight="1">
      <c r="B3" s="44">
        <v>39.84</v>
      </c>
      <c r="C3" s="44">
        <v>31.66</v>
      </c>
      <c r="D3" s="44">
        <v>30.5</v>
      </c>
      <c r="E3" s="44">
        <v>27.44</v>
      </c>
      <c r="F3" s="45"/>
      <c r="G3" s="46"/>
      <c r="H3" s="44">
        <v>31.96</v>
      </c>
      <c r="I3" s="44">
        <v>31.38</v>
      </c>
      <c r="J3" s="44">
        <v>29.21</v>
      </c>
      <c r="K3" s="44">
        <v>18.83</v>
      </c>
      <c r="L3" s="74"/>
      <c r="M3" s="44"/>
      <c r="N3" s="44">
        <v>34.24</v>
      </c>
      <c r="O3" s="44">
        <v>28.2</v>
      </c>
      <c r="P3" s="44">
        <v>31.01</v>
      </c>
      <c r="Q3" s="44">
        <v>24.83</v>
      </c>
      <c r="R3" s="44"/>
      <c r="S3" s="44"/>
      <c r="T3" s="61"/>
      <c r="V3" s="6" t="s">
        <v>31</v>
      </c>
      <c r="W3" s="6">
        <f>AVERAGE(B$3:B$151)</f>
        <v>24.77644737</v>
      </c>
      <c r="X3" s="6">
        <f>AVERAGE(H$3:H$101)</f>
        <v>22.15573171</v>
      </c>
      <c r="Y3" s="6">
        <f>AVERAGE(N3:N151)</f>
        <v>23.57461538</v>
      </c>
    </row>
    <row r="4" ht="14.25" customHeight="1">
      <c r="B4" s="44">
        <v>30.17</v>
      </c>
      <c r="C4" s="44">
        <v>34.82</v>
      </c>
      <c r="D4" s="44">
        <v>21.34</v>
      </c>
      <c r="E4" s="44">
        <v>30.03</v>
      </c>
      <c r="F4" s="45"/>
      <c r="G4" s="46"/>
      <c r="H4" s="44">
        <v>31.82</v>
      </c>
      <c r="I4" s="44">
        <v>32.44</v>
      </c>
      <c r="J4" s="44">
        <v>20.95</v>
      </c>
      <c r="K4" s="44">
        <v>28.62</v>
      </c>
      <c r="L4" s="74"/>
      <c r="M4" s="44"/>
      <c r="N4" s="44">
        <v>16.97</v>
      </c>
      <c r="O4" s="44">
        <v>22.67</v>
      </c>
      <c r="P4" s="44">
        <v>32.71</v>
      </c>
      <c r="Q4" s="44">
        <v>21.08</v>
      </c>
      <c r="R4" s="44"/>
      <c r="S4" s="44"/>
      <c r="T4" s="61"/>
      <c r="V4" s="6" t="s">
        <v>32</v>
      </c>
      <c r="W4" s="6">
        <f>AVERAGE(C$3:C$151)</f>
        <v>25.55846154</v>
      </c>
      <c r="X4" s="6">
        <f>AVERAGE(I$3:I$101)</f>
        <v>25.5433871</v>
      </c>
      <c r="Y4" s="6">
        <f>AVERAGE(O3:O151)</f>
        <v>21.53146789</v>
      </c>
    </row>
    <row r="5" ht="14.25" customHeight="1">
      <c r="B5" s="44">
        <v>31.31</v>
      </c>
      <c r="C5" s="44">
        <v>29.53</v>
      </c>
      <c r="D5" s="44">
        <v>18.77</v>
      </c>
      <c r="E5" s="44">
        <v>28.7</v>
      </c>
      <c r="F5" s="45"/>
      <c r="G5" s="46"/>
      <c r="H5" s="44">
        <v>27.06</v>
      </c>
      <c r="I5" s="44">
        <v>35.72</v>
      </c>
      <c r="J5" s="44">
        <v>23.9</v>
      </c>
      <c r="K5" s="44">
        <v>30.39</v>
      </c>
      <c r="L5" s="74"/>
      <c r="M5" s="44"/>
      <c r="N5" s="44">
        <v>30.69</v>
      </c>
      <c r="O5" s="44">
        <v>30.42</v>
      </c>
      <c r="P5" s="44">
        <v>27.63</v>
      </c>
      <c r="Q5" s="44">
        <v>29.42</v>
      </c>
      <c r="R5" s="44"/>
      <c r="S5" s="44"/>
      <c r="T5" s="61"/>
      <c r="V5" s="6" t="s">
        <v>33</v>
      </c>
      <c r="W5" s="6">
        <f>AVERAGE(D$3:D$151)</f>
        <v>23.06894737</v>
      </c>
      <c r="X5" s="6">
        <f>AVERAGE(J$3:J$101)</f>
        <v>24.86103896</v>
      </c>
      <c r="Y5" s="6">
        <f>AVERAGE(P3:P151)</f>
        <v>23.84773333</v>
      </c>
    </row>
    <row r="6" ht="14.25" customHeight="1">
      <c r="B6" s="44">
        <v>25.9</v>
      </c>
      <c r="C6" s="44">
        <v>29.78</v>
      </c>
      <c r="D6" s="44">
        <v>31.77</v>
      </c>
      <c r="E6" s="44">
        <v>27.64</v>
      </c>
      <c r="F6" s="45"/>
      <c r="G6" s="46"/>
      <c r="H6" s="44">
        <v>29.93</v>
      </c>
      <c r="I6" s="44">
        <v>29.57</v>
      </c>
      <c r="J6" s="44">
        <v>21.75</v>
      </c>
      <c r="K6" s="44">
        <v>28.95</v>
      </c>
      <c r="L6" s="74"/>
      <c r="M6" s="44"/>
      <c r="N6" s="44">
        <v>31.68</v>
      </c>
      <c r="O6" s="44">
        <v>25.79</v>
      </c>
      <c r="P6" s="44">
        <v>25.54</v>
      </c>
      <c r="Q6" s="44">
        <v>31.12</v>
      </c>
      <c r="R6" s="44"/>
      <c r="S6" s="44"/>
      <c r="T6" s="61"/>
      <c r="V6" s="6" t="s">
        <v>34</v>
      </c>
      <c r="W6" s="6">
        <f>AVERAGE(E$3:E$151)</f>
        <v>22.81068493</v>
      </c>
      <c r="X6" s="6">
        <f>AVERAGE(K$3:K$101)</f>
        <v>23.75518519</v>
      </c>
      <c r="Y6" s="6">
        <f>AVERAGE(Q3:Q151)</f>
        <v>21.99084337</v>
      </c>
    </row>
    <row r="7" ht="14.25" customHeight="1">
      <c r="B7" s="44"/>
      <c r="C7" s="44"/>
      <c r="D7" s="44"/>
      <c r="E7" s="44"/>
      <c r="F7" s="45"/>
      <c r="G7" s="46"/>
      <c r="H7" s="44"/>
      <c r="I7" s="44"/>
      <c r="J7" s="44"/>
      <c r="K7" s="44"/>
      <c r="L7" s="74"/>
      <c r="M7" s="44"/>
      <c r="N7" s="44"/>
      <c r="O7" s="44"/>
      <c r="P7" s="44"/>
      <c r="Q7" s="44"/>
      <c r="R7" s="44"/>
      <c r="S7" s="44"/>
      <c r="T7" s="61"/>
      <c r="W7" s="21" t="s">
        <v>30</v>
      </c>
      <c r="X7" s="21" t="s">
        <v>39</v>
      </c>
      <c r="Y7" s="21" t="s">
        <v>40</v>
      </c>
    </row>
    <row r="8" ht="14.25" customHeight="1">
      <c r="B8" s="44">
        <v>24.3</v>
      </c>
      <c r="C8" s="44">
        <v>24.52</v>
      </c>
      <c r="D8" s="44">
        <v>26.41</v>
      </c>
      <c r="E8" s="44">
        <v>32.25</v>
      </c>
      <c r="F8" s="45"/>
      <c r="G8" s="46"/>
      <c r="H8" s="44">
        <v>25.36</v>
      </c>
      <c r="I8" s="44">
        <v>20.34</v>
      </c>
      <c r="J8" s="44">
        <v>20.91</v>
      </c>
      <c r="K8" s="44">
        <v>25.54</v>
      </c>
      <c r="L8" s="74"/>
      <c r="M8" s="44"/>
      <c r="N8" s="44">
        <v>26.04</v>
      </c>
      <c r="O8" s="44">
        <v>32.48</v>
      </c>
      <c r="P8" s="44">
        <v>24.21</v>
      </c>
      <c r="Q8" s="44">
        <v>30.2</v>
      </c>
      <c r="R8" s="44"/>
      <c r="S8" s="44"/>
      <c r="T8" s="61"/>
      <c r="V8" s="9" t="s">
        <v>97</v>
      </c>
      <c r="W8" s="6">
        <f>MEDIAN(B3:E115)</f>
        <v>25.15</v>
      </c>
      <c r="X8" s="6">
        <f>MEDIAN(H3:K115)</f>
        <v>24.715</v>
      </c>
      <c r="Y8" s="6">
        <f>MEDIAN(N3:Q115)</f>
        <v>23.72</v>
      </c>
    </row>
    <row r="9" ht="14.25" customHeight="1">
      <c r="B9" s="44">
        <v>27.8</v>
      </c>
      <c r="C9" s="44">
        <v>26.49</v>
      </c>
      <c r="D9" s="44">
        <v>27.71</v>
      </c>
      <c r="E9" s="44">
        <v>28.31</v>
      </c>
      <c r="F9" s="45"/>
      <c r="G9" s="46"/>
      <c r="H9" s="44">
        <v>30.58</v>
      </c>
      <c r="I9" s="44">
        <v>22.68</v>
      </c>
      <c r="J9" s="44">
        <v>24.56</v>
      </c>
      <c r="K9" s="44">
        <v>23.61</v>
      </c>
      <c r="L9" s="74"/>
      <c r="M9" s="44"/>
      <c r="N9" s="44">
        <v>26.88</v>
      </c>
      <c r="O9" s="44">
        <v>31.02</v>
      </c>
      <c r="P9" s="44">
        <v>25.99</v>
      </c>
      <c r="Q9" s="44">
        <v>24.88</v>
      </c>
      <c r="R9" s="44"/>
      <c r="S9" s="44"/>
      <c r="T9" s="61"/>
      <c r="V9" s="48" t="s">
        <v>66</v>
      </c>
      <c r="W9" s="72">
        <f t="shared" ref="W9:Y9" si="1">AVERAGE(W3:W8)</f>
        <v>24.27290824</v>
      </c>
      <c r="X9" s="72">
        <f t="shared" si="1"/>
        <v>24.20606859</v>
      </c>
      <c r="Y9" s="72">
        <f t="shared" si="1"/>
        <v>22.932932</v>
      </c>
    </row>
    <row r="10" ht="14.25" customHeight="1">
      <c r="B10" s="44">
        <v>23.55</v>
      </c>
      <c r="C10" s="44">
        <v>28.94</v>
      </c>
      <c r="D10" s="44">
        <v>29.41</v>
      </c>
      <c r="E10" s="44">
        <v>36.61</v>
      </c>
      <c r="F10" s="45"/>
      <c r="G10" s="46"/>
      <c r="H10" s="44">
        <v>33.24</v>
      </c>
      <c r="I10" s="44">
        <v>27.15</v>
      </c>
      <c r="J10" s="44">
        <v>23.0</v>
      </c>
      <c r="K10" s="44">
        <v>28.67</v>
      </c>
      <c r="L10" s="74"/>
      <c r="M10" s="44"/>
      <c r="N10" s="44">
        <v>28.12</v>
      </c>
      <c r="O10" s="44">
        <v>25.76</v>
      </c>
      <c r="P10" s="44">
        <v>31.79</v>
      </c>
      <c r="Q10" s="44">
        <v>16.69</v>
      </c>
      <c r="R10" s="44"/>
      <c r="S10" s="44"/>
      <c r="T10" s="61"/>
      <c r="V10" s="75" t="s">
        <v>67</v>
      </c>
      <c r="W10" s="76">
        <f t="shared" ref="W10:Y10" si="2">STDEV(W3:W8)/SQRT(4)</f>
        <v>0.6256550406</v>
      </c>
      <c r="X10" s="76">
        <f t="shared" si="2"/>
        <v>0.6559151685</v>
      </c>
      <c r="Y10" s="76">
        <f t="shared" si="2"/>
        <v>0.5431233581</v>
      </c>
      <c r="Z10" s="47"/>
    </row>
    <row r="11" ht="14.25" customHeight="1">
      <c r="B11" s="44">
        <v>21.66</v>
      </c>
      <c r="C11" s="44">
        <v>29.34</v>
      </c>
      <c r="D11" s="44">
        <v>19.32</v>
      </c>
      <c r="E11" s="44">
        <v>22.01</v>
      </c>
      <c r="F11" s="45"/>
      <c r="G11" s="46"/>
      <c r="H11" s="44">
        <v>28.22</v>
      </c>
      <c r="I11" s="44">
        <v>21.3</v>
      </c>
      <c r="J11" s="44">
        <v>23.53</v>
      </c>
      <c r="K11" s="44">
        <v>23.86</v>
      </c>
      <c r="L11" s="74"/>
      <c r="M11" s="44"/>
      <c r="N11" s="44">
        <v>25.32</v>
      </c>
      <c r="O11" s="44">
        <v>25.9</v>
      </c>
      <c r="P11" s="44">
        <v>32.63</v>
      </c>
      <c r="Q11" s="44">
        <v>30.75</v>
      </c>
      <c r="R11" s="44"/>
      <c r="S11" s="44"/>
      <c r="T11" s="61"/>
      <c r="Z11" s="47"/>
    </row>
    <row r="12" ht="14.25" customHeight="1">
      <c r="B12" s="44">
        <v>33.56</v>
      </c>
      <c r="C12" s="44">
        <v>29.55</v>
      </c>
      <c r="D12" s="44">
        <v>20.35</v>
      </c>
      <c r="E12" s="44">
        <v>22.75</v>
      </c>
      <c r="F12" s="45"/>
      <c r="G12" s="46"/>
      <c r="H12" s="44">
        <v>27.12</v>
      </c>
      <c r="I12" s="44">
        <v>26.64</v>
      </c>
      <c r="J12" s="44">
        <v>31.45</v>
      </c>
      <c r="K12" s="44">
        <v>28.51</v>
      </c>
      <c r="L12" s="74"/>
      <c r="M12" s="44"/>
      <c r="N12" s="44">
        <v>35.46</v>
      </c>
      <c r="O12" s="44">
        <v>27.35</v>
      </c>
      <c r="P12" s="44">
        <v>31.39</v>
      </c>
      <c r="Q12" s="44">
        <v>25.54</v>
      </c>
      <c r="R12" s="44"/>
      <c r="S12" s="44"/>
      <c r="T12" s="61"/>
      <c r="V12" s="6" t="s">
        <v>68</v>
      </c>
      <c r="W12" s="6">
        <f>MIN(B3:E326)</f>
        <v>6.59</v>
      </c>
      <c r="X12" s="6">
        <f>MIN(G3:J326)</f>
        <v>8.88</v>
      </c>
      <c r="Y12" s="6">
        <f>MIN(N3:Q326)</f>
        <v>5.42</v>
      </c>
    </row>
    <row r="13" ht="14.25" customHeight="1">
      <c r="B13" s="44">
        <v>23.71</v>
      </c>
      <c r="C13" s="44">
        <v>30.39</v>
      </c>
      <c r="D13" s="44">
        <v>30.73</v>
      </c>
      <c r="E13" s="44">
        <v>22.32</v>
      </c>
      <c r="F13" s="45"/>
      <c r="G13" s="46"/>
      <c r="H13" s="44">
        <v>26.93</v>
      </c>
      <c r="I13" s="44">
        <v>19.45</v>
      </c>
      <c r="J13" s="44">
        <v>24.33</v>
      </c>
      <c r="K13" s="44">
        <v>16.65</v>
      </c>
      <c r="L13" s="74"/>
      <c r="M13" s="44"/>
      <c r="N13" s="44">
        <v>20.81</v>
      </c>
      <c r="O13" s="44">
        <v>31.89</v>
      </c>
      <c r="P13" s="44">
        <v>26.83</v>
      </c>
      <c r="Q13" s="44">
        <v>22.91</v>
      </c>
      <c r="R13" s="44"/>
      <c r="S13" s="44"/>
      <c r="T13" s="61"/>
      <c r="V13" s="6" t="s">
        <v>69</v>
      </c>
      <c r="W13" s="6">
        <f>MAX(B3:E54)</f>
        <v>39.84</v>
      </c>
      <c r="X13" s="6">
        <f>MAX(G3:J54)</f>
        <v>35.72</v>
      </c>
      <c r="Y13" s="6">
        <f>MAX(N3:Q54)</f>
        <v>35.8</v>
      </c>
    </row>
    <row r="14" ht="14.25" customHeight="1">
      <c r="B14" s="44">
        <v>27.58</v>
      </c>
      <c r="C14" s="44">
        <v>33.39</v>
      </c>
      <c r="D14" s="44">
        <v>22.0</v>
      </c>
      <c r="E14" s="44">
        <v>23.71</v>
      </c>
      <c r="F14" s="45"/>
      <c r="G14" s="46"/>
      <c r="H14" s="44">
        <v>30.14</v>
      </c>
      <c r="I14" s="44">
        <v>31.95</v>
      </c>
      <c r="J14" s="44">
        <v>29.71</v>
      </c>
      <c r="K14" s="44">
        <v>24.0</v>
      </c>
      <c r="L14" s="74"/>
      <c r="M14" s="44"/>
      <c r="N14" s="44">
        <v>29.02</v>
      </c>
      <c r="O14" s="44">
        <v>16.04</v>
      </c>
      <c r="P14" s="44">
        <v>21.84</v>
      </c>
      <c r="Q14" s="44">
        <v>25.42</v>
      </c>
      <c r="R14" s="44"/>
      <c r="S14" s="44"/>
      <c r="T14" s="61"/>
    </row>
    <row r="15" ht="14.25" customHeight="1">
      <c r="B15" s="44">
        <v>27.16</v>
      </c>
      <c r="C15" s="44">
        <v>28.2</v>
      </c>
      <c r="D15" s="44">
        <v>32.4</v>
      </c>
      <c r="E15" s="44">
        <v>23.05</v>
      </c>
      <c r="F15" s="45"/>
      <c r="G15" s="46"/>
      <c r="H15" s="44">
        <v>20.84</v>
      </c>
      <c r="I15" s="44">
        <v>28.48</v>
      </c>
      <c r="J15" s="44">
        <v>30.84</v>
      </c>
      <c r="K15" s="44">
        <v>12.68</v>
      </c>
      <c r="L15" s="74"/>
      <c r="M15" s="44"/>
      <c r="N15" s="44">
        <v>25.94</v>
      </c>
      <c r="O15" s="44">
        <v>15.31</v>
      </c>
      <c r="P15" s="44">
        <v>27.69</v>
      </c>
      <c r="Q15" s="44">
        <v>30.05</v>
      </c>
      <c r="R15" s="44"/>
      <c r="S15" s="44"/>
      <c r="T15" s="61"/>
      <c r="V15" s="1" t="s">
        <v>89</v>
      </c>
      <c r="W15" s="6">
        <f>COUNTIF(B3:E54, "&gt;20")</f>
        <v>154</v>
      </c>
      <c r="X15" s="6">
        <f>COUNTIF(G3:J54, "&gt;20")</f>
        <v>130</v>
      </c>
      <c r="Y15" s="6">
        <f>COUNTIF(N3:Q218, "&gt;20")</f>
        <v>223</v>
      </c>
    </row>
    <row r="16" ht="14.25" customHeight="1">
      <c r="B16" s="44">
        <v>21.07</v>
      </c>
      <c r="C16" s="44">
        <v>22.97</v>
      </c>
      <c r="D16" s="44">
        <v>14.28</v>
      </c>
      <c r="E16" s="44">
        <v>35.13</v>
      </c>
      <c r="F16" s="45"/>
      <c r="G16" s="46"/>
      <c r="H16" s="44">
        <v>19.97</v>
      </c>
      <c r="I16" s="44">
        <v>20.29</v>
      </c>
      <c r="J16" s="44">
        <v>27.38</v>
      </c>
      <c r="K16" s="44">
        <v>25.9</v>
      </c>
      <c r="L16" s="74"/>
      <c r="M16" s="46"/>
      <c r="N16" s="44">
        <v>9.55</v>
      </c>
      <c r="O16" s="44">
        <v>27.54</v>
      </c>
      <c r="P16" s="44">
        <v>28.36</v>
      </c>
      <c r="Q16" s="44">
        <v>13.15</v>
      </c>
      <c r="R16" s="44"/>
      <c r="S16" s="44"/>
      <c r="T16" s="61"/>
      <c r="V16" s="1" t="s">
        <v>98</v>
      </c>
      <c r="W16" s="49">
        <f t="shared" ref="W16:Y16" si="3">W15/SUM(W22:W25)</f>
        <v>0.5310344828</v>
      </c>
      <c r="X16" s="49">
        <f t="shared" si="3"/>
        <v>0.4304635762</v>
      </c>
      <c r="Y16" s="49">
        <f t="shared" si="3"/>
        <v>0.6463768116</v>
      </c>
    </row>
    <row r="17" ht="14.25" customHeight="1">
      <c r="B17" s="44">
        <v>27.12</v>
      </c>
      <c r="C17" s="44">
        <v>37.66</v>
      </c>
      <c r="D17" s="44">
        <v>23.94</v>
      </c>
      <c r="E17" s="44">
        <v>20.95</v>
      </c>
      <c r="F17" s="45"/>
      <c r="G17" s="46"/>
      <c r="H17" s="44">
        <v>14.49</v>
      </c>
      <c r="I17" s="44">
        <v>17.7</v>
      </c>
      <c r="J17" s="44">
        <v>27.79</v>
      </c>
      <c r="K17" s="44">
        <v>32.61</v>
      </c>
      <c r="L17" s="74"/>
      <c r="M17" s="46"/>
      <c r="N17" s="44">
        <v>19.74</v>
      </c>
      <c r="O17" s="44">
        <v>30.88</v>
      </c>
      <c r="P17" s="44">
        <v>24.73</v>
      </c>
      <c r="Q17" s="44">
        <v>26.95</v>
      </c>
      <c r="R17" s="44"/>
      <c r="S17" s="44"/>
      <c r="T17" s="61"/>
    </row>
    <row r="18" ht="14.25" customHeight="1">
      <c r="B18" s="44">
        <v>15.79</v>
      </c>
      <c r="C18" s="44">
        <v>26.06</v>
      </c>
      <c r="D18" s="44">
        <v>21.16</v>
      </c>
      <c r="E18" s="44">
        <v>27.89</v>
      </c>
      <c r="F18" s="45"/>
      <c r="G18" s="46"/>
      <c r="H18" s="44">
        <v>19.29</v>
      </c>
      <c r="I18" s="44">
        <v>22.22</v>
      </c>
      <c r="J18" s="44">
        <v>22.55</v>
      </c>
      <c r="K18" s="44">
        <v>21.4</v>
      </c>
      <c r="L18" s="74"/>
      <c r="M18" s="46"/>
      <c r="N18" s="44">
        <v>22.45</v>
      </c>
      <c r="O18" s="44">
        <v>20.84</v>
      </c>
      <c r="P18" s="44">
        <v>19.72</v>
      </c>
      <c r="Q18" s="44">
        <v>25.81</v>
      </c>
      <c r="R18" s="44"/>
      <c r="S18" s="44"/>
      <c r="T18" s="60"/>
      <c r="U18" s="50"/>
      <c r="Z18" s="48"/>
    </row>
    <row r="19" ht="14.25" customHeight="1">
      <c r="B19" s="44">
        <v>28.17</v>
      </c>
      <c r="C19" s="44">
        <v>16.48</v>
      </c>
      <c r="D19" s="44">
        <v>25.0</v>
      </c>
      <c r="E19" s="44">
        <v>29.37</v>
      </c>
      <c r="F19" s="45"/>
      <c r="G19" s="46"/>
      <c r="H19" s="44">
        <v>20.14</v>
      </c>
      <c r="I19" s="44">
        <v>25.51</v>
      </c>
      <c r="J19" s="44">
        <v>17.54</v>
      </c>
      <c r="K19" s="44">
        <v>29.0</v>
      </c>
      <c r="L19" s="45"/>
      <c r="M19" s="46"/>
      <c r="N19" s="44">
        <v>26.04</v>
      </c>
      <c r="O19" s="44">
        <v>24.72</v>
      </c>
      <c r="P19" s="44">
        <v>17.1</v>
      </c>
      <c r="Q19" s="44">
        <v>20.07</v>
      </c>
      <c r="R19" s="44"/>
      <c r="S19" s="44"/>
      <c r="T19" s="61"/>
      <c r="W19" s="21"/>
      <c r="X19" s="21"/>
      <c r="Y19" s="21"/>
      <c r="Z19" s="48"/>
    </row>
    <row r="20" ht="14.25" customHeight="1">
      <c r="B20" s="44">
        <v>32.37</v>
      </c>
      <c r="C20" s="44">
        <v>31.11</v>
      </c>
      <c r="D20" s="44">
        <v>29.48</v>
      </c>
      <c r="E20" s="44">
        <v>22.1</v>
      </c>
      <c r="F20" s="45"/>
      <c r="G20" s="46"/>
      <c r="H20" s="44">
        <v>28.98</v>
      </c>
      <c r="I20" s="44">
        <v>21.37</v>
      </c>
      <c r="J20" s="44">
        <v>25.28</v>
      </c>
      <c r="K20" s="44">
        <v>24.97</v>
      </c>
      <c r="L20" s="45"/>
      <c r="M20" s="46"/>
      <c r="N20" s="44">
        <v>21.27</v>
      </c>
      <c r="O20" s="44">
        <v>27.64</v>
      </c>
      <c r="P20" s="44">
        <v>16.42</v>
      </c>
      <c r="Q20" s="44">
        <v>19.1</v>
      </c>
      <c r="R20" s="44"/>
      <c r="S20" s="44"/>
      <c r="T20" s="61"/>
      <c r="U20" s="6" t="s">
        <v>72</v>
      </c>
    </row>
    <row r="21" ht="14.25" customHeight="1">
      <c r="B21" s="44">
        <v>24.58</v>
      </c>
      <c r="C21" s="44">
        <v>33.62</v>
      </c>
      <c r="D21" s="44">
        <v>29.21</v>
      </c>
      <c r="E21" s="44">
        <v>15.12</v>
      </c>
      <c r="F21" s="45"/>
      <c r="G21" s="46"/>
      <c r="H21" s="44">
        <v>26.07</v>
      </c>
      <c r="I21" s="44">
        <v>27.35</v>
      </c>
      <c r="J21" s="44">
        <v>27.26</v>
      </c>
      <c r="K21" s="44">
        <v>24.47</v>
      </c>
      <c r="L21" s="45"/>
      <c r="M21" s="46"/>
      <c r="N21" s="44">
        <v>26.73</v>
      </c>
      <c r="O21" s="44">
        <v>27.29</v>
      </c>
      <c r="P21" s="44">
        <v>30.25</v>
      </c>
      <c r="Q21" s="44">
        <v>19.19</v>
      </c>
      <c r="R21" s="44"/>
      <c r="S21" s="44"/>
      <c r="T21" s="61"/>
      <c r="W21" s="21" t="s">
        <v>30</v>
      </c>
      <c r="X21" s="21" t="s">
        <v>39</v>
      </c>
      <c r="Y21" s="21" t="s">
        <v>40</v>
      </c>
    </row>
    <row r="22" ht="14.25" customHeight="1">
      <c r="B22" s="44">
        <v>30.75</v>
      </c>
      <c r="C22" s="44">
        <v>31.74</v>
      </c>
      <c r="D22" s="44">
        <v>6.59</v>
      </c>
      <c r="E22" s="44">
        <v>22.87</v>
      </c>
      <c r="F22" s="45"/>
      <c r="G22" s="46"/>
      <c r="H22" s="44">
        <v>19.33</v>
      </c>
      <c r="I22" s="44">
        <v>26.12</v>
      </c>
      <c r="J22" s="44">
        <v>20.14</v>
      </c>
      <c r="K22" s="44">
        <v>27.18</v>
      </c>
      <c r="L22" s="45"/>
      <c r="M22" s="46"/>
      <c r="N22" s="44">
        <v>26.85</v>
      </c>
      <c r="O22" s="44">
        <v>16.5</v>
      </c>
      <c r="P22" s="44">
        <v>25.57</v>
      </c>
      <c r="Q22" s="44">
        <v>17.32</v>
      </c>
      <c r="R22" s="44"/>
      <c r="S22" s="44"/>
      <c r="T22" s="61"/>
      <c r="V22" s="6" t="s">
        <v>31</v>
      </c>
      <c r="W22" s="6">
        <f>COUNT(B3:B137)</f>
        <v>76</v>
      </c>
      <c r="X22" s="6">
        <f>COUNT(H3:H137)</f>
        <v>82</v>
      </c>
      <c r="Y22" s="6">
        <f>COUNT(N3:N145)</f>
        <v>78</v>
      </c>
    </row>
    <row r="23" ht="14.25" customHeight="1">
      <c r="B23" s="44">
        <v>20.04</v>
      </c>
      <c r="C23" s="44">
        <v>35.47</v>
      </c>
      <c r="D23" s="44">
        <v>10.48</v>
      </c>
      <c r="E23" s="44">
        <v>21.81</v>
      </c>
      <c r="F23" s="45"/>
      <c r="G23" s="46"/>
      <c r="H23" s="44">
        <v>21.12</v>
      </c>
      <c r="I23" s="44">
        <v>15.52</v>
      </c>
      <c r="J23" s="44">
        <v>29.41</v>
      </c>
      <c r="K23" s="44">
        <v>34.25</v>
      </c>
      <c r="L23" s="45"/>
      <c r="M23" s="46"/>
      <c r="N23" s="44">
        <v>7.77</v>
      </c>
      <c r="O23" s="44">
        <v>19.3</v>
      </c>
      <c r="P23" s="44">
        <v>26.47</v>
      </c>
      <c r="Q23" s="44">
        <v>12.07</v>
      </c>
      <c r="R23" s="44"/>
      <c r="S23" s="44"/>
      <c r="T23" s="61"/>
      <c r="V23" s="6" t="s">
        <v>32</v>
      </c>
      <c r="W23" s="6">
        <f>COUNT(C3:C137)</f>
        <v>65</v>
      </c>
      <c r="X23" s="6">
        <f>COUNT(I3:I137)</f>
        <v>62</v>
      </c>
      <c r="Y23" s="6">
        <f>COUNT(O3:O161)</f>
        <v>109</v>
      </c>
      <c r="Z23" s="47"/>
    </row>
    <row r="24" ht="14.25" customHeight="1">
      <c r="B24" s="44">
        <v>19.09</v>
      </c>
      <c r="C24" s="44">
        <v>33.04</v>
      </c>
      <c r="D24" s="44">
        <v>25.59</v>
      </c>
      <c r="E24" s="44">
        <v>14.34</v>
      </c>
      <c r="F24" s="45"/>
      <c r="G24" s="46"/>
      <c r="H24" s="44">
        <v>27.97</v>
      </c>
      <c r="I24" s="44">
        <v>33.5</v>
      </c>
      <c r="J24" s="44">
        <v>32.07</v>
      </c>
      <c r="K24" s="44">
        <v>24.84</v>
      </c>
      <c r="L24" s="45"/>
      <c r="M24" s="46"/>
      <c r="N24" s="44">
        <v>17.71</v>
      </c>
      <c r="O24" s="44">
        <v>16.73</v>
      </c>
      <c r="P24" s="44">
        <v>23.96</v>
      </c>
      <c r="Q24" s="44">
        <v>16.1</v>
      </c>
      <c r="R24" s="44"/>
      <c r="S24" s="44"/>
      <c r="T24" s="61"/>
      <c r="V24" s="6" t="s">
        <v>33</v>
      </c>
      <c r="W24" s="6">
        <f>COUNT(D3:D137)</f>
        <v>76</v>
      </c>
      <c r="X24" s="6">
        <f>COUNT(J3:J137)</f>
        <v>77</v>
      </c>
      <c r="Y24" s="6">
        <f>COUNT(P3:P244)</f>
        <v>75</v>
      </c>
      <c r="Z24" s="47"/>
    </row>
    <row r="25" ht="14.25" customHeight="1">
      <c r="B25" s="44">
        <v>20.38</v>
      </c>
      <c r="C25" s="44">
        <v>13.98</v>
      </c>
      <c r="D25" s="44">
        <v>28.55</v>
      </c>
      <c r="E25" s="44">
        <v>14.28</v>
      </c>
      <c r="F25" s="45"/>
      <c r="G25" s="46"/>
      <c r="H25" s="44">
        <v>28.02</v>
      </c>
      <c r="I25" s="44">
        <v>14.36</v>
      </c>
      <c r="J25" s="44">
        <v>32.15</v>
      </c>
      <c r="K25" s="44">
        <v>18.67</v>
      </c>
      <c r="L25" s="45"/>
      <c r="M25" s="46"/>
      <c r="N25" s="44">
        <v>29.73</v>
      </c>
      <c r="O25" s="44">
        <v>27.47</v>
      </c>
      <c r="P25" s="44">
        <v>33.25</v>
      </c>
      <c r="Q25" s="44">
        <v>16.88</v>
      </c>
      <c r="R25" s="44"/>
      <c r="S25" s="44"/>
      <c r="T25" s="61"/>
      <c r="V25" s="6" t="s">
        <v>34</v>
      </c>
      <c r="W25" s="6">
        <f>COUNT(E3:E137)</f>
        <v>73</v>
      </c>
      <c r="X25" s="6">
        <f>COUNT(K3:K137)</f>
        <v>81</v>
      </c>
      <c r="Y25" s="6">
        <f>COUNT(Q3:Q244)</f>
        <v>83</v>
      </c>
    </row>
    <row r="26" ht="14.25" customHeight="1">
      <c r="B26" s="44">
        <v>14.35</v>
      </c>
      <c r="C26" s="44">
        <v>29.02</v>
      </c>
      <c r="D26" s="44">
        <v>29.98</v>
      </c>
      <c r="E26" s="44">
        <v>27.22</v>
      </c>
      <c r="F26" s="45"/>
      <c r="G26" s="46"/>
      <c r="H26" s="44">
        <v>21.41</v>
      </c>
      <c r="I26" s="44">
        <v>26.65</v>
      </c>
      <c r="J26" s="44">
        <v>29.61</v>
      </c>
      <c r="K26" s="44">
        <v>26.15</v>
      </c>
      <c r="L26" s="45"/>
      <c r="M26" s="46"/>
      <c r="N26" s="44">
        <v>26.68</v>
      </c>
      <c r="O26" s="44">
        <v>19.99</v>
      </c>
      <c r="P26" s="44">
        <v>26.55</v>
      </c>
      <c r="Q26" s="44">
        <v>21.11</v>
      </c>
      <c r="R26" s="44"/>
      <c r="S26" s="44"/>
      <c r="T26" s="61"/>
    </row>
    <row r="27" ht="14.25" customHeight="1">
      <c r="B27" s="44">
        <v>26.69</v>
      </c>
      <c r="C27" s="44">
        <v>26.43</v>
      </c>
      <c r="D27" s="44">
        <v>35.77</v>
      </c>
      <c r="E27" s="44">
        <v>26.51</v>
      </c>
      <c r="F27" s="45"/>
      <c r="G27" s="46"/>
      <c r="H27" s="44">
        <v>23.77</v>
      </c>
      <c r="I27" s="44">
        <v>21.01</v>
      </c>
      <c r="J27" s="44">
        <v>28.55</v>
      </c>
      <c r="K27" s="44">
        <v>26.02</v>
      </c>
      <c r="L27" s="45"/>
      <c r="M27" s="46"/>
      <c r="N27" s="44">
        <v>35.8</v>
      </c>
      <c r="O27" s="44">
        <v>20.25</v>
      </c>
      <c r="P27" s="44">
        <v>25.05</v>
      </c>
      <c r="Q27" s="44">
        <v>21.21</v>
      </c>
      <c r="R27" s="44"/>
      <c r="S27" s="44"/>
      <c r="T27" s="61"/>
    </row>
    <row r="28" ht="14.25" customHeight="1">
      <c r="B28" s="44">
        <v>25.62</v>
      </c>
      <c r="C28" s="44">
        <v>26.95</v>
      </c>
      <c r="D28" s="44">
        <v>16.72</v>
      </c>
      <c r="E28" s="44">
        <v>14.85</v>
      </c>
      <c r="F28" s="45"/>
      <c r="G28" s="46"/>
      <c r="H28" s="44">
        <v>9.24</v>
      </c>
      <c r="I28" s="44">
        <v>10.34</v>
      </c>
      <c r="J28" s="44">
        <v>24.4</v>
      </c>
      <c r="K28" s="44">
        <v>22.44</v>
      </c>
      <c r="L28" s="45"/>
      <c r="M28" s="46"/>
      <c r="N28" s="44">
        <v>27.62</v>
      </c>
      <c r="O28" s="44">
        <v>9.41</v>
      </c>
      <c r="P28" s="44">
        <v>19.8</v>
      </c>
      <c r="Q28" s="44">
        <v>30.38</v>
      </c>
      <c r="R28" s="44"/>
      <c r="S28" s="44"/>
      <c r="T28" s="61"/>
      <c r="U28" s="6" t="s">
        <v>73</v>
      </c>
    </row>
    <row r="29" ht="14.25" customHeight="1">
      <c r="B29" s="44">
        <v>26.42</v>
      </c>
      <c r="C29" s="44">
        <v>14.56</v>
      </c>
      <c r="D29" s="44">
        <v>29.81</v>
      </c>
      <c r="E29" s="44">
        <v>12.45</v>
      </c>
      <c r="F29" s="45"/>
      <c r="G29" s="46"/>
      <c r="H29" s="44">
        <v>12.7</v>
      </c>
      <c r="I29" s="44">
        <v>32.54</v>
      </c>
      <c r="J29" s="44">
        <v>29.01</v>
      </c>
      <c r="K29" s="44">
        <v>24.58</v>
      </c>
      <c r="L29" s="45"/>
      <c r="M29" s="46"/>
      <c r="N29" s="44">
        <v>24.47</v>
      </c>
      <c r="O29" s="44">
        <v>20.6</v>
      </c>
      <c r="P29" s="44">
        <v>21.73</v>
      </c>
      <c r="Q29" s="44">
        <v>18.21</v>
      </c>
      <c r="R29" s="44"/>
      <c r="S29" s="44"/>
      <c r="T29" s="61"/>
      <c r="W29" s="21" t="s">
        <v>30</v>
      </c>
      <c r="X29" s="21" t="s">
        <v>39</v>
      </c>
      <c r="Y29" s="21" t="s">
        <v>40</v>
      </c>
    </row>
    <row r="30" ht="14.25" customHeight="1">
      <c r="B30" s="44">
        <v>27.64</v>
      </c>
      <c r="C30" s="44">
        <v>13.5</v>
      </c>
      <c r="D30" s="44">
        <v>33.87</v>
      </c>
      <c r="E30" s="44">
        <v>19.59</v>
      </c>
      <c r="F30" s="45"/>
      <c r="G30" s="46"/>
      <c r="H30" s="44">
        <v>27.35</v>
      </c>
      <c r="I30" s="44">
        <v>29.38</v>
      </c>
      <c r="J30" s="44">
        <v>29.95</v>
      </c>
      <c r="K30" s="44">
        <v>31.61</v>
      </c>
      <c r="L30" s="45"/>
      <c r="M30" s="46"/>
      <c r="N30" s="44">
        <v>20.34</v>
      </c>
      <c r="O30" s="44">
        <v>11.16</v>
      </c>
      <c r="P30" s="44">
        <v>13.84</v>
      </c>
      <c r="Q30" s="44">
        <v>33.66</v>
      </c>
      <c r="R30" s="44"/>
      <c r="S30" s="44"/>
      <c r="T30" s="61"/>
      <c r="V30" s="6" t="s">
        <v>31</v>
      </c>
      <c r="W30" s="6">
        <f>STDEV(B$3:B$53)</f>
        <v>5.570569912</v>
      </c>
      <c r="X30" s="6">
        <f>STDEV(H$3:H$53)</f>
        <v>6.148378369</v>
      </c>
      <c r="Y30" s="6">
        <f>STDEV(N3:N295)</f>
        <v>6.578793497</v>
      </c>
    </row>
    <row r="31" ht="14.25" customHeight="1">
      <c r="B31" s="44">
        <v>28.51</v>
      </c>
      <c r="C31" s="44">
        <v>32.93</v>
      </c>
      <c r="D31" s="44">
        <v>29.12</v>
      </c>
      <c r="E31" s="44">
        <v>26.15</v>
      </c>
      <c r="F31" s="45"/>
      <c r="G31" s="46"/>
      <c r="H31" s="44">
        <v>17.56</v>
      </c>
      <c r="I31" s="44">
        <v>12.61</v>
      </c>
      <c r="J31" s="44">
        <v>29.95</v>
      </c>
      <c r="K31" s="44">
        <v>21.96</v>
      </c>
      <c r="L31" s="51"/>
      <c r="M31" s="46"/>
      <c r="N31" s="44">
        <v>29.48</v>
      </c>
      <c r="O31" s="44">
        <v>27.38</v>
      </c>
      <c r="P31" s="44">
        <v>32.46</v>
      </c>
      <c r="Q31" s="44">
        <v>13.9</v>
      </c>
      <c r="R31" s="44"/>
      <c r="S31" s="44"/>
      <c r="T31" s="61"/>
      <c r="V31" s="6" t="s">
        <v>32</v>
      </c>
      <c r="W31" s="6">
        <f>STDEV(C$3:C$53)</f>
        <v>6.563404446</v>
      </c>
      <c r="X31" s="6">
        <f>STDEV(I$3:I$53)</f>
        <v>6.356294017</v>
      </c>
      <c r="Y31" s="6">
        <f>STDEV(O3:O140)</f>
        <v>7.01758358</v>
      </c>
    </row>
    <row r="32" ht="14.25" customHeight="1">
      <c r="B32" s="44">
        <v>25.71</v>
      </c>
      <c r="C32" s="44">
        <v>23.45</v>
      </c>
      <c r="D32" s="44">
        <v>28.63</v>
      </c>
      <c r="E32" s="44">
        <v>32.55</v>
      </c>
      <c r="F32" s="45"/>
      <c r="G32" s="46"/>
      <c r="H32" s="44">
        <v>25.66</v>
      </c>
      <c r="I32" s="44">
        <v>31.02</v>
      </c>
      <c r="J32" s="44">
        <v>28.17</v>
      </c>
      <c r="K32" s="44">
        <v>26.11</v>
      </c>
      <c r="L32" s="51"/>
      <c r="M32" s="46"/>
      <c r="N32" s="44">
        <v>14.1</v>
      </c>
      <c r="O32" s="44">
        <v>34.19</v>
      </c>
      <c r="P32" s="44">
        <v>20.96</v>
      </c>
      <c r="Q32" s="44">
        <v>14.57</v>
      </c>
      <c r="R32" s="44"/>
      <c r="S32" s="44"/>
      <c r="T32" s="61"/>
      <c r="V32" s="6" t="s">
        <v>33</v>
      </c>
      <c r="W32" s="6">
        <f>STDEV(D$3:D$53)</f>
        <v>7.494561634</v>
      </c>
      <c r="X32" s="6">
        <f>STDEV(J$3:J$53)</f>
        <v>3.887991476</v>
      </c>
      <c r="Y32" s="6">
        <f>STDEV(P3:P124)</f>
        <v>6.294034407</v>
      </c>
    </row>
    <row r="33" ht="14.25" customHeight="1">
      <c r="B33" s="44">
        <v>25.32</v>
      </c>
      <c r="C33" s="44">
        <v>22.53</v>
      </c>
      <c r="D33" s="44">
        <v>14.29</v>
      </c>
      <c r="E33" s="44">
        <v>16.13</v>
      </c>
      <c r="F33" s="45"/>
      <c r="G33" s="46"/>
      <c r="H33" s="44">
        <v>25.68</v>
      </c>
      <c r="I33" s="44">
        <v>24.75</v>
      </c>
      <c r="J33" s="44">
        <v>24.54</v>
      </c>
      <c r="K33" s="44">
        <v>22.89</v>
      </c>
      <c r="L33" s="51"/>
      <c r="M33" s="46"/>
      <c r="N33" s="44">
        <v>23.39</v>
      </c>
      <c r="O33" s="44">
        <v>19.16</v>
      </c>
      <c r="P33" s="44">
        <v>35.74</v>
      </c>
      <c r="Q33" s="44">
        <v>13.79</v>
      </c>
      <c r="R33" s="44"/>
      <c r="S33" s="44"/>
      <c r="T33" s="61"/>
      <c r="V33" s="6" t="s">
        <v>34</v>
      </c>
      <c r="W33" s="6">
        <f>STDEV(E$3:E$53)</f>
        <v>6.375485525</v>
      </c>
      <c r="X33" s="6">
        <f>STDEV(K$3:K$53)</f>
        <v>5.23072861</v>
      </c>
      <c r="Y33" s="6">
        <f>STDEV(Q3:Q124)</f>
        <v>6.357367189</v>
      </c>
    </row>
    <row r="34" ht="14.25" customHeight="1">
      <c r="B34" s="44">
        <v>11.07</v>
      </c>
      <c r="C34" s="44">
        <v>19.05</v>
      </c>
      <c r="D34" s="44">
        <v>24.5</v>
      </c>
      <c r="E34" s="44">
        <v>17.53</v>
      </c>
      <c r="F34" s="45"/>
      <c r="G34" s="46"/>
      <c r="H34" s="44">
        <v>30.24</v>
      </c>
      <c r="I34" s="44">
        <v>33.08</v>
      </c>
      <c r="J34" s="44">
        <v>28.6</v>
      </c>
      <c r="K34" s="44">
        <v>18.23</v>
      </c>
      <c r="L34" s="51"/>
      <c r="M34" s="46"/>
      <c r="N34" s="44">
        <v>16.1</v>
      </c>
      <c r="O34" s="44">
        <v>17.42</v>
      </c>
      <c r="P34" s="44">
        <v>29.02</v>
      </c>
      <c r="Q34" s="44">
        <v>14.47</v>
      </c>
      <c r="R34" s="44"/>
      <c r="S34" s="44"/>
      <c r="T34" s="61"/>
    </row>
    <row r="35" ht="14.25" customHeight="1">
      <c r="B35" s="44">
        <v>27.54</v>
      </c>
      <c r="C35" s="44">
        <v>12.26</v>
      </c>
      <c r="D35" s="44">
        <v>12.21</v>
      </c>
      <c r="E35" s="44">
        <v>32.86</v>
      </c>
      <c r="F35" s="45"/>
      <c r="G35" s="46"/>
      <c r="H35" s="44">
        <v>33.07</v>
      </c>
      <c r="I35" s="44">
        <v>29.02</v>
      </c>
      <c r="J35" s="44">
        <v>27.94</v>
      </c>
      <c r="K35" s="44">
        <v>25.05</v>
      </c>
      <c r="L35" s="51"/>
      <c r="M35" s="46"/>
      <c r="N35" s="44">
        <v>16.13</v>
      </c>
      <c r="O35" s="44">
        <v>21.23</v>
      </c>
      <c r="P35" s="44">
        <v>27.28</v>
      </c>
      <c r="Q35" s="44">
        <v>32.44</v>
      </c>
      <c r="R35" s="44"/>
      <c r="S35" s="44"/>
      <c r="T35" s="64"/>
    </row>
    <row r="36" ht="14.25" customHeight="1">
      <c r="B36" s="44">
        <v>26.48</v>
      </c>
      <c r="C36" s="44">
        <v>16.48</v>
      </c>
      <c r="D36" s="44">
        <v>34.84</v>
      </c>
      <c r="E36" s="44">
        <v>22.04</v>
      </c>
      <c r="F36" s="45"/>
      <c r="G36" s="46"/>
      <c r="H36" s="44">
        <v>30.27</v>
      </c>
      <c r="I36" s="44">
        <v>26.92</v>
      </c>
      <c r="J36" s="44">
        <v>28.85</v>
      </c>
      <c r="K36" s="44">
        <v>18.33</v>
      </c>
      <c r="L36" s="51"/>
      <c r="M36" s="46"/>
      <c r="N36" s="44">
        <v>15.6</v>
      </c>
      <c r="O36" s="44">
        <v>31.88</v>
      </c>
      <c r="P36" s="44">
        <v>14.56</v>
      </c>
      <c r="Q36" s="44">
        <v>24.31</v>
      </c>
      <c r="R36" s="44"/>
      <c r="S36" s="44"/>
      <c r="T36" s="61"/>
    </row>
    <row r="37" ht="14.25" customHeight="1">
      <c r="B37" s="44">
        <v>18.48</v>
      </c>
      <c r="C37" s="44">
        <v>26.69</v>
      </c>
      <c r="D37" s="44">
        <v>28.94</v>
      </c>
      <c r="E37" s="44">
        <v>28.95</v>
      </c>
      <c r="F37" s="45"/>
      <c r="G37" s="46"/>
      <c r="H37" s="44">
        <v>25.58</v>
      </c>
      <c r="I37" s="44">
        <v>20.18</v>
      </c>
      <c r="J37" s="44">
        <v>21.44</v>
      </c>
      <c r="K37" s="44">
        <v>9.04</v>
      </c>
      <c r="L37" s="51"/>
      <c r="M37" s="46"/>
      <c r="N37" s="44">
        <v>23.14</v>
      </c>
      <c r="O37" s="44">
        <v>25.01</v>
      </c>
      <c r="P37" s="44">
        <v>13.07</v>
      </c>
      <c r="Q37" s="44">
        <v>24.9</v>
      </c>
      <c r="R37" s="44"/>
      <c r="S37" s="44"/>
      <c r="T37" s="61"/>
      <c r="U37" s="1" t="s">
        <v>74</v>
      </c>
    </row>
    <row r="38" ht="14.25" customHeight="1">
      <c r="B38" s="44">
        <v>35.61</v>
      </c>
      <c r="C38" s="44">
        <v>29.64</v>
      </c>
      <c r="D38" s="44">
        <v>18.22</v>
      </c>
      <c r="E38" s="44">
        <v>20.49</v>
      </c>
      <c r="F38" s="45"/>
      <c r="G38" s="46"/>
      <c r="H38" s="44">
        <v>29.92</v>
      </c>
      <c r="I38" s="44">
        <v>30.66</v>
      </c>
      <c r="J38" s="44">
        <v>31.01</v>
      </c>
      <c r="K38" s="44">
        <v>23.04</v>
      </c>
      <c r="L38" s="51"/>
      <c r="M38" s="46"/>
      <c r="N38" s="44">
        <v>26.8</v>
      </c>
      <c r="O38" s="44">
        <v>18.99</v>
      </c>
      <c r="P38" s="44">
        <v>26.27</v>
      </c>
      <c r="Q38" s="44">
        <v>25.1</v>
      </c>
      <c r="R38" s="44"/>
      <c r="S38" s="44"/>
      <c r="T38" s="61"/>
      <c r="W38" s="21" t="s">
        <v>30</v>
      </c>
      <c r="X38" s="21" t="s">
        <v>39</v>
      </c>
      <c r="Y38" s="21" t="s">
        <v>40</v>
      </c>
    </row>
    <row r="39" ht="14.25" customHeight="1">
      <c r="B39" s="44">
        <v>27.77</v>
      </c>
      <c r="C39" s="44">
        <v>27.48</v>
      </c>
      <c r="D39" s="44">
        <v>23.82</v>
      </c>
      <c r="E39" s="44">
        <v>16.55</v>
      </c>
      <c r="F39" s="45"/>
      <c r="G39" s="46"/>
      <c r="H39" s="44">
        <v>31.47</v>
      </c>
      <c r="I39" s="44">
        <v>29.31</v>
      </c>
      <c r="J39" s="44">
        <v>22.69</v>
      </c>
      <c r="K39" s="44">
        <v>28.67</v>
      </c>
      <c r="L39" s="51"/>
      <c r="M39" s="46"/>
      <c r="N39" s="44">
        <v>26.2</v>
      </c>
      <c r="O39" s="44">
        <v>21.11</v>
      </c>
      <c r="P39" s="44">
        <v>26.35</v>
      </c>
      <c r="Q39" s="44">
        <v>9.18</v>
      </c>
      <c r="R39" s="44"/>
      <c r="S39" s="44"/>
      <c r="T39" s="61"/>
      <c r="V39" s="6" t="s">
        <v>31</v>
      </c>
      <c r="W39" s="49">
        <f t="shared" ref="W39:Y39" si="4">(W30/W5)</f>
        <v>0.2414748199</v>
      </c>
      <c r="X39" s="49">
        <f t="shared" si="4"/>
        <v>0.2473097918</v>
      </c>
      <c r="Y39" s="49">
        <f t="shared" si="4"/>
        <v>0.2758666161</v>
      </c>
    </row>
    <row r="40" ht="14.25" customHeight="1">
      <c r="B40" s="44">
        <v>30.58</v>
      </c>
      <c r="C40" s="44">
        <v>27.07</v>
      </c>
      <c r="D40" s="44">
        <v>17.33</v>
      </c>
      <c r="E40" s="44">
        <v>22.67</v>
      </c>
      <c r="F40" s="45"/>
      <c r="G40" s="46"/>
      <c r="H40" s="44">
        <v>22.94</v>
      </c>
      <c r="I40" s="44">
        <v>33.5</v>
      </c>
      <c r="J40" s="44">
        <v>32.14</v>
      </c>
      <c r="K40" s="44">
        <v>25.53</v>
      </c>
      <c r="L40" s="51"/>
      <c r="M40" s="46"/>
      <c r="N40" s="44">
        <v>33.38</v>
      </c>
      <c r="O40" s="44">
        <v>26.32</v>
      </c>
      <c r="P40" s="44">
        <v>19.16</v>
      </c>
      <c r="Q40" s="44">
        <v>16.0</v>
      </c>
      <c r="R40" s="44"/>
      <c r="S40" s="44"/>
      <c r="T40" s="61"/>
      <c r="V40" s="6" t="s">
        <v>32</v>
      </c>
      <c r="W40" s="49">
        <f t="shared" ref="W40:Y40" si="5">(W31/W6)</f>
        <v>0.2877337732</v>
      </c>
      <c r="X40" s="49">
        <f t="shared" si="5"/>
        <v>0.2675750144</v>
      </c>
      <c r="Y40" s="49">
        <f t="shared" si="5"/>
        <v>0.3191138903</v>
      </c>
    </row>
    <row r="41" ht="14.25" customHeight="1">
      <c r="B41" s="44">
        <v>25.51</v>
      </c>
      <c r="C41" s="44">
        <v>22.69</v>
      </c>
      <c r="D41" s="44">
        <v>27.38</v>
      </c>
      <c r="E41" s="44">
        <v>28.39</v>
      </c>
      <c r="F41" s="45"/>
      <c r="G41" s="46"/>
      <c r="H41" s="44">
        <v>23.95</v>
      </c>
      <c r="I41" s="44">
        <v>27.87</v>
      </c>
      <c r="J41" s="44">
        <v>27.99</v>
      </c>
      <c r="K41" s="44">
        <v>30.61</v>
      </c>
      <c r="L41" s="51"/>
      <c r="M41" s="46"/>
      <c r="N41" s="44">
        <v>23.47</v>
      </c>
      <c r="O41" s="44">
        <v>26.48</v>
      </c>
      <c r="P41" s="44">
        <v>19.9</v>
      </c>
      <c r="Q41" s="44">
        <v>18.73</v>
      </c>
      <c r="R41" s="44"/>
      <c r="S41" s="44"/>
      <c r="T41" s="61"/>
      <c r="V41" s="6" t="s">
        <v>33</v>
      </c>
      <c r="W41" s="49">
        <f t="shared" ref="W41:Y41" si="6">(W32/W8)</f>
        <v>0.2979944984</v>
      </c>
      <c r="X41" s="49">
        <f t="shared" si="6"/>
        <v>0.1573130275</v>
      </c>
      <c r="Y41" s="49">
        <f t="shared" si="6"/>
        <v>0.2653471504</v>
      </c>
    </row>
    <row r="42" ht="14.25" customHeight="1">
      <c r="B42" s="44">
        <v>25.2</v>
      </c>
      <c r="C42" s="44">
        <v>24.94</v>
      </c>
      <c r="D42" s="44">
        <v>25.34</v>
      </c>
      <c r="E42" s="44">
        <v>12.49</v>
      </c>
      <c r="F42" s="45"/>
      <c r="G42" s="46"/>
      <c r="H42" s="44">
        <v>24.68</v>
      </c>
      <c r="I42" s="44">
        <v>9.22</v>
      </c>
      <c r="J42" s="44">
        <v>21.36</v>
      </c>
      <c r="K42" s="44">
        <v>28.48</v>
      </c>
      <c r="L42" s="51"/>
      <c r="M42" s="46"/>
      <c r="N42" s="44">
        <v>22.2</v>
      </c>
      <c r="O42" s="44">
        <v>20.12</v>
      </c>
      <c r="P42" s="44">
        <v>10.17</v>
      </c>
      <c r="Q42" s="44">
        <v>15.85</v>
      </c>
      <c r="R42" s="44"/>
      <c r="S42" s="44"/>
      <c r="T42" s="61"/>
      <c r="V42" s="6" t="s">
        <v>34</v>
      </c>
      <c r="W42" s="49">
        <f t="shared" ref="W42:Y42" si="7">(W33/W9)</f>
        <v>0.262658494</v>
      </c>
      <c r="X42" s="49">
        <f t="shared" si="7"/>
        <v>0.2160916214</v>
      </c>
      <c r="Y42" s="49">
        <f t="shared" si="7"/>
        <v>0.2772156299</v>
      </c>
    </row>
    <row r="43" ht="14.25" customHeight="1">
      <c r="B43" s="44">
        <v>23.8</v>
      </c>
      <c r="C43" s="44">
        <v>18.07</v>
      </c>
      <c r="D43" s="44">
        <v>19.04</v>
      </c>
      <c r="E43" s="44">
        <v>10.45</v>
      </c>
      <c r="F43" s="45"/>
      <c r="G43" s="46"/>
      <c r="H43" s="44">
        <v>22.16</v>
      </c>
      <c r="I43" s="44">
        <v>26.0</v>
      </c>
      <c r="J43" s="44">
        <v>23.77</v>
      </c>
      <c r="K43" s="44">
        <v>27.31</v>
      </c>
      <c r="L43" s="51"/>
      <c r="M43" s="46"/>
      <c r="N43" s="44">
        <v>21.49</v>
      </c>
      <c r="O43" s="44">
        <v>30.56</v>
      </c>
      <c r="P43" s="44">
        <v>21.51</v>
      </c>
      <c r="Q43" s="44">
        <v>19.8</v>
      </c>
      <c r="R43" s="44"/>
      <c r="S43" s="44"/>
      <c r="T43" s="61"/>
      <c r="U43" s="1" t="s">
        <v>99</v>
      </c>
    </row>
    <row r="44" ht="14.25" customHeight="1">
      <c r="B44" s="44">
        <v>18.01</v>
      </c>
      <c r="C44" s="44">
        <v>32.84</v>
      </c>
      <c r="D44" s="44">
        <v>19.12</v>
      </c>
      <c r="E44" s="44">
        <v>12.34</v>
      </c>
      <c r="F44" s="45"/>
      <c r="G44" s="46"/>
      <c r="H44" s="44">
        <v>12.88</v>
      </c>
      <c r="I44" s="44">
        <v>24.46</v>
      </c>
      <c r="J44" s="44">
        <v>30.01</v>
      </c>
      <c r="K44" s="44">
        <v>22.57</v>
      </c>
      <c r="L44" s="51"/>
      <c r="M44" s="46"/>
      <c r="N44" s="44">
        <v>30.15</v>
      </c>
      <c r="O44" s="44">
        <v>19.97</v>
      </c>
      <c r="P44" s="44">
        <v>13.49</v>
      </c>
      <c r="Q44" s="44">
        <v>20.6</v>
      </c>
      <c r="R44" s="44"/>
      <c r="S44" s="44"/>
      <c r="T44" s="61"/>
      <c r="W44" s="6">
        <f>AVERAGEIF(B3:E56, "&gt;5")</f>
        <v>24.27339623</v>
      </c>
      <c r="X44" s="6">
        <f>AVERAGEIF(G3:J56, "&gt;5")</f>
        <v>25.18056604</v>
      </c>
      <c r="Y44" s="6" t="str">
        <f>AVERAGEIF(L3:L56, "&gt;5")</f>
        <v>#DIV/0!</v>
      </c>
    </row>
    <row r="45" ht="14.25" customHeight="1">
      <c r="B45" s="44">
        <v>26.7</v>
      </c>
      <c r="C45" s="44">
        <v>20.12</v>
      </c>
      <c r="D45" s="44">
        <v>10.15</v>
      </c>
      <c r="E45" s="44">
        <v>21.33</v>
      </c>
      <c r="F45" s="45"/>
      <c r="G45" s="46"/>
      <c r="H45" s="44">
        <v>10.47</v>
      </c>
      <c r="I45" s="44">
        <v>21.5</v>
      </c>
      <c r="J45" s="44">
        <v>28.84</v>
      </c>
      <c r="K45" s="44">
        <v>27.7</v>
      </c>
      <c r="L45" s="51"/>
      <c r="M45" s="46"/>
      <c r="N45" s="44">
        <v>25.58</v>
      </c>
      <c r="O45" s="44">
        <v>27.53</v>
      </c>
      <c r="P45" s="44">
        <v>17.93</v>
      </c>
      <c r="Q45" s="44">
        <v>13.71</v>
      </c>
      <c r="R45" s="44"/>
      <c r="S45" s="44"/>
      <c r="T45" s="61"/>
    </row>
    <row r="46" ht="14.25" customHeight="1">
      <c r="B46" s="44">
        <v>18.43</v>
      </c>
      <c r="C46" s="44">
        <v>14.24</v>
      </c>
      <c r="D46" s="44">
        <v>16.1</v>
      </c>
      <c r="E46" s="44">
        <v>23.99</v>
      </c>
      <c r="F46" s="45"/>
      <c r="G46" s="46"/>
      <c r="H46" s="44">
        <v>16.18</v>
      </c>
      <c r="I46" s="44">
        <v>27.99</v>
      </c>
      <c r="J46" s="44">
        <v>25.66</v>
      </c>
      <c r="K46" s="44">
        <v>14.63</v>
      </c>
      <c r="L46" s="51"/>
      <c r="M46" s="46"/>
      <c r="N46" s="44">
        <v>20.34</v>
      </c>
      <c r="O46" s="44">
        <v>15.04</v>
      </c>
      <c r="P46" s="44">
        <v>23.73</v>
      </c>
      <c r="Q46" s="44">
        <v>33.28</v>
      </c>
      <c r="R46" s="44"/>
      <c r="S46" s="44"/>
      <c r="T46" s="61"/>
    </row>
    <row r="47" ht="14.25" customHeight="1">
      <c r="B47" s="44">
        <v>26.28</v>
      </c>
      <c r="C47" s="44">
        <v>27.26</v>
      </c>
      <c r="D47" s="44">
        <v>25.52</v>
      </c>
      <c r="E47" s="44">
        <v>20.16</v>
      </c>
      <c r="F47" s="45"/>
      <c r="G47" s="46"/>
      <c r="H47" s="44">
        <v>19.25</v>
      </c>
      <c r="I47" s="44">
        <v>27.72</v>
      </c>
      <c r="J47" s="44">
        <v>28.83</v>
      </c>
      <c r="K47" s="44">
        <v>22.03</v>
      </c>
      <c r="L47" s="51"/>
      <c r="M47" s="46"/>
      <c r="N47" s="44">
        <v>25.45</v>
      </c>
      <c r="O47" s="44">
        <v>22.27</v>
      </c>
      <c r="P47" s="44">
        <v>27.61</v>
      </c>
      <c r="Q47" s="44">
        <v>28.42</v>
      </c>
      <c r="R47" s="44"/>
      <c r="S47" s="44"/>
      <c r="T47" s="61"/>
    </row>
    <row r="48" ht="14.25" customHeight="1">
      <c r="B48" s="44">
        <v>27.65</v>
      </c>
      <c r="C48" s="44">
        <v>30.04</v>
      </c>
      <c r="D48" s="44">
        <v>32.9</v>
      </c>
      <c r="E48" s="44">
        <v>14.58</v>
      </c>
      <c r="F48" s="45"/>
      <c r="G48" s="46"/>
      <c r="H48" s="44">
        <v>19.68</v>
      </c>
      <c r="I48" s="44">
        <v>31.15</v>
      </c>
      <c r="J48" s="44">
        <v>29.22</v>
      </c>
      <c r="K48" s="44">
        <v>28.89</v>
      </c>
      <c r="L48" s="51"/>
      <c r="M48" s="46"/>
      <c r="N48" s="44">
        <v>25.42</v>
      </c>
      <c r="O48" s="44">
        <v>26.46</v>
      </c>
      <c r="P48" s="44">
        <v>20.53</v>
      </c>
      <c r="Q48" s="44">
        <v>30.18</v>
      </c>
      <c r="R48" s="44"/>
      <c r="S48" s="44"/>
      <c r="T48" s="61"/>
    </row>
    <row r="49" ht="14.25" customHeight="1">
      <c r="B49" s="44">
        <v>29.05</v>
      </c>
      <c r="C49" s="44">
        <v>22.42</v>
      </c>
      <c r="D49" s="44">
        <v>22.51</v>
      </c>
      <c r="E49" s="44">
        <v>17.78</v>
      </c>
      <c r="F49" s="45"/>
      <c r="G49" s="46"/>
      <c r="H49" s="44">
        <v>35.35</v>
      </c>
      <c r="I49" s="44">
        <v>31.9</v>
      </c>
      <c r="J49" s="44">
        <v>21.64</v>
      </c>
      <c r="K49" s="44">
        <v>26.37</v>
      </c>
      <c r="L49" s="51"/>
      <c r="M49" s="46"/>
      <c r="N49" s="44">
        <v>24.01</v>
      </c>
      <c r="O49" s="44">
        <v>28.8</v>
      </c>
      <c r="P49" s="44">
        <v>10.52</v>
      </c>
      <c r="Q49" s="44">
        <v>25.61</v>
      </c>
      <c r="R49" s="44"/>
      <c r="S49" s="44"/>
      <c r="T49" s="61"/>
    </row>
    <row r="50" ht="14.25" customHeight="1">
      <c r="B50" s="44">
        <v>24.11</v>
      </c>
      <c r="C50" s="44">
        <v>29.75</v>
      </c>
      <c r="D50" s="44">
        <v>27.23</v>
      </c>
      <c r="E50" s="44">
        <v>26.01</v>
      </c>
      <c r="F50" s="45"/>
      <c r="G50" s="46"/>
      <c r="H50" s="44">
        <v>21.42</v>
      </c>
      <c r="I50" s="44">
        <v>30.9</v>
      </c>
      <c r="J50" s="44">
        <v>24.68</v>
      </c>
      <c r="K50" s="44">
        <v>24.03</v>
      </c>
      <c r="L50" s="51"/>
      <c r="M50" s="46"/>
      <c r="N50" s="44">
        <v>8.91</v>
      </c>
      <c r="O50" s="44">
        <v>26.54</v>
      </c>
      <c r="P50" s="44">
        <v>13.76</v>
      </c>
      <c r="Q50" s="44">
        <v>14.05</v>
      </c>
      <c r="R50" s="44"/>
      <c r="S50" s="44"/>
      <c r="T50" s="61"/>
    </row>
    <row r="51" ht="14.25" customHeight="1">
      <c r="B51" s="44">
        <v>26.54</v>
      </c>
      <c r="C51" s="44">
        <v>19.05</v>
      </c>
      <c r="D51" s="44">
        <v>11.28</v>
      </c>
      <c r="E51" s="44">
        <v>20.24</v>
      </c>
      <c r="F51" s="45"/>
      <c r="G51" s="46"/>
      <c r="H51" s="44">
        <v>19.99</v>
      </c>
      <c r="I51" s="44">
        <v>24.23</v>
      </c>
      <c r="J51" s="44">
        <v>28.44</v>
      </c>
      <c r="K51" s="44">
        <v>12.29</v>
      </c>
      <c r="L51" s="51"/>
      <c r="M51" s="46"/>
      <c r="N51" s="44">
        <v>30.59</v>
      </c>
      <c r="O51" s="44">
        <v>18.45</v>
      </c>
      <c r="P51" s="44">
        <v>22.49</v>
      </c>
      <c r="Q51" s="44">
        <v>17.02</v>
      </c>
      <c r="R51" s="44"/>
      <c r="S51" s="44"/>
      <c r="T51" s="61"/>
    </row>
    <row r="52" ht="14.25" customHeight="1">
      <c r="B52" s="44">
        <v>25.47</v>
      </c>
      <c r="C52" s="44">
        <v>19.12</v>
      </c>
      <c r="D52" s="44">
        <v>9.89</v>
      </c>
      <c r="E52" s="44">
        <v>27.5</v>
      </c>
      <c r="F52" s="45"/>
      <c r="G52" s="46"/>
      <c r="H52" s="44">
        <v>22.83</v>
      </c>
      <c r="I52" s="44">
        <v>21.68</v>
      </c>
      <c r="J52" s="44">
        <v>29.95</v>
      </c>
      <c r="K52" s="44">
        <v>24.76</v>
      </c>
      <c r="L52" s="51"/>
      <c r="M52" s="46"/>
      <c r="N52" s="44">
        <v>29.32</v>
      </c>
      <c r="O52" s="44">
        <v>20.2</v>
      </c>
      <c r="P52" s="44">
        <v>24.4</v>
      </c>
      <c r="Q52" s="44">
        <v>10.47</v>
      </c>
      <c r="R52" s="44"/>
      <c r="S52" s="44"/>
      <c r="T52" s="61"/>
    </row>
    <row r="53" ht="14.25" customHeight="1">
      <c r="B53" s="44">
        <v>11.42</v>
      </c>
      <c r="C53" s="44">
        <v>34.97</v>
      </c>
      <c r="D53" s="44">
        <v>12.15</v>
      </c>
      <c r="E53" s="44">
        <v>23.48</v>
      </c>
      <c r="F53" s="45"/>
      <c r="G53" s="46"/>
      <c r="H53" s="44">
        <v>22.14</v>
      </c>
      <c r="I53" s="44">
        <v>35.01</v>
      </c>
      <c r="J53" s="44">
        <v>17.69</v>
      </c>
      <c r="K53" s="44">
        <v>21.62</v>
      </c>
      <c r="L53" s="51"/>
      <c r="M53" s="46"/>
      <c r="N53" s="44">
        <v>16.58</v>
      </c>
      <c r="O53" s="44">
        <v>16.28</v>
      </c>
      <c r="P53" s="44">
        <v>11.82</v>
      </c>
      <c r="Q53" s="44">
        <v>11.56</v>
      </c>
      <c r="R53" s="44"/>
      <c r="S53" s="44"/>
      <c r="T53" s="61"/>
    </row>
    <row r="54" ht="14.25" customHeight="1">
      <c r="B54" s="44">
        <v>24.84</v>
      </c>
      <c r="C54" s="44">
        <v>20.65</v>
      </c>
      <c r="D54" s="44">
        <v>22.24</v>
      </c>
      <c r="E54" s="44">
        <v>28.73</v>
      </c>
      <c r="F54" s="45"/>
      <c r="G54" s="46"/>
      <c r="H54" s="44">
        <v>18.24</v>
      </c>
      <c r="I54" s="44">
        <v>26.97</v>
      </c>
      <c r="J54" s="44">
        <v>23.53</v>
      </c>
      <c r="K54" s="44">
        <v>26.26</v>
      </c>
      <c r="L54" s="51"/>
      <c r="M54" s="46"/>
      <c r="N54" s="44">
        <v>24.39</v>
      </c>
      <c r="O54" s="44">
        <v>19.15</v>
      </c>
      <c r="P54" s="44">
        <v>14.4</v>
      </c>
      <c r="Q54" s="44">
        <v>29.24</v>
      </c>
      <c r="R54" s="44"/>
      <c r="S54" s="44"/>
      <c r="T54" s="61"/>
    </row>
    <row r="55" ht="14.25" customHeight="1">
      <c r="B55" s="44">
        <v>26.49</v>
      </c>
      <c r="C55" s="44">
        <v>10.94</v>
      </c>
      <c r="D55" s="44">
        <v>26.3</v>
      </c>
      <c r="E55" s="44">
        <v>33.15</v>
      </c>
      <c r="F55" s="45"/>
      <c r="G55" s="46"/>
      <c r="H55" s="44">
        <v>14.14</v>
      </c>
      <c r="I55" s="44">
        <v>29.93</v>
      </c>
      <c r="J55" s="44">
        <v>26.22</v>
      </c>
      <c r="K55" s="44">
        <v>30.99</v>
      </c>
      <c r="L55" s="51"/>
      <c r="M55" s="46"/>
      <c r="N55" s="44">
        <v>29.96</v>
      </c>
      <c r="O55" s="44">
        <v>10.32</v>
      </c>
      <c r="P55" s="44">
        <v>30.4</v>
      </c>
      <c r="Q55" s="44">
        <v>23.39</v>
      </c>
      <c r="R55" s="44"/>
      <c r="S55" s="44"/>
      <c r="T55" s="61"/>
    </row>
    <row r="56" ht="14.25" customHeight="1">
      <c r="B56" s="44">
        <v>23.27</v>
      </c>
      <c r="C56" s="44">
        <v>21.48</v>
      </c>
      <c r="D56" s="44">
        <v>19.26</v>
      </c>
      <c r="E56" s="44">
        <v>18.85</v>
      </c>
      <c r="F56" s="45"/>
      <c r="G56" s="46"/>
      <c r="H56" s="44">
        <v>15.17</v>
      </c>
      <c r="I56" s="44">
        <v>14.63</v>
      </c>
      <c r="J56" s="44">
        <v>26.18</v>
      </c>
      <c r="K56" s="44">
        <v>8.65</v>
      </c>
      <c r="L56" s="51"/>
      <c r="M56" s="46"/>
      <c r="N56" s="44">
        <v>15.89</v>
      </c>
      <c r="O56" s="44">
        <v>23.58</v>
      </c>
      <c r="P56" s="44">
        <v>24.38</v>
      </c>
      <c r="Q56" s="44">
        <v>29.84</v>
      </c>
      <c r="R56" s="44"/>
      <c r="S56" s="44"/>
      <c r="T56" s="61"/>
    </row>
    <row r="57" ht="14.25" customHeight="1">
      <c r="B57" s="44">
        <v>26.92</v>
      </c>
      <c r="C57" s="44">
        <v>30.52</v>
      </c>
      <c r="D57" s="44">
        <v>25.38</v>
      </c>
      <c r="E57" s="44">
        <v>26.26</v>
      </c>
      <c r="F57" s="45"/>
      <c r="G57" s="46"/>
      <c r="H57" s="44">
        <v>16.96</v>
      </c>
      <c r="I57" s="44">
        <v>27.33</v>
      </c>
      <c r="J57" s="44">
        <v>28.68</v>
      </c>
      <c r="K57" s="44">
        <v>25.43</v>
      </c>
      <c r="L57" s="51"/>
      <c r="M57" s="46"/>
      <c r="N57" s="44">
        <v>17.37</v>
      </c>
      <c r="O57" s="44">
        <v>19.93</v>
      </c>
      <c r="P57" s="44">
        <v>15.61</v>
      </c>
      <c r="Q57" s="44">
        <v>19.89</v>
      </c>
      <c r="R57" s="44"/>
      <c r="S57" s="44"/>
      <c r="T57" s="61"/>
    </row>
    <row r="58" ht="14.25" customHeight="1">
      <c r="B58" s="44">
        <v>13.56</v>
      </c>
      <c r="C58" s="44">
        <v>30.0</v>
      </c>
      <c r="D58" s="44">
        <v>28.14</v>
      </c>
      <c r="E58" s="44">
        <v>16.92</v>
      </c>
      <c r="F58" s="45"/>
      <c r="G58" s="46"/>
      <c r="H58" s="44">
        <v>21.08</v>
      </c>
      <c r="I58" s="44">
        <v>30.51</v>
      </c>
      <c r="J58" s="44">
        <v>19.97</v>
      </c>
      <c r="K58" s="44">
        <v>23.49</v>
      </c>
      <c r="L58" s="51"/>
      <c r="M58" s="46"/>
      <c r="N58" s="44">
        <v>22.92</v>
      </c>
      <c r="O58" s="44">
        <v>25.94</v>
      </c>
      <c r="P58" s="44">
        <v>15.42</v>
      </c>
      <c r="Q58" s="44">
        <v>16.69</v>
      </c>
      <c r="R58" s="44"/>
      <c r="S58" s="44"/>
      <c r="T58" s="61"/>
    </row>
    <row r="59" ht="14.25" customHeight="1">
      <c r="B59" s="44">
        <v>25.64</v>
      </c>
      <c r="C59" s="44">
        <v>23.0</v>
      </c>
      <c r="D59" s="44">
        <v>13.24</v>
      </c>
      <c r="E59" s="44">
        <v>10.98</v>
      </c>
      <c r="F59" s="45"/>
      <c r="G59" s="46"/>
      <c r="H59" s="44">
        <v>13.17</v>
      </c>
      <c r="I59" s="44">
        <v>18.25</v>
      </c>
      <c r="J59" s="44">
        <v>23.72</v>
      </c>
      <c r="K59" s="44">
        <v>29.15</v>
      </c>
      <c r="L59" s="51"/>
      <c r="M59" s="46"/>
      <c r="N59" s="44">
        <v>14.61</v>
      </c>
      <c r="O59" s="44">
        <v>29.03</v>
      </c>
      <c r="P59" s="44">
        <v>28.31</v>
      </c>
      <c r="Q59" s="44">
        <v>24.07</v>
      </c>
      <c r="R59" s="44"/>
      <c r="S59" s="44"/>
      <c r="T59" s="61"/>
    </row>
    <row r="60" ht="14.25" customHeight="1">
      <c r="B60" s="44">
        <v>22.98</v>
      </c>
      <c r="C60" s="44">
        <v>17.94</v>
      </c>
      <c r="D60" s="44">
        <v>23.51</v>
      </c>
      <c r="E60" s="44">
        <v>19.86</v>
      </c>
      <c r="F60" s="45"/>
      <c r="G60" s="46"/>
      <c r="H60" s="44">
        <v>19.25</v>
      </c>
      <c r="I60" s="44">
        <v>25.69</v>
      </c>
      <c r="J60" s="44">
        <v>22.11</v>
      </c>
      <c r="K60" s="44">
        <v>28.24</v>
      </c>
      <c r="L60" s="51"/>
      <c r="M60" s="46"/>
      <c r="N60" s="44">
        <v>27.83</v>
      </c>
      <c r="O60" s="44">
        <v>22.16</v>
      </c>
      <c r="P60" s="44">
        <v>29.55</v>
      </c>
      <c r="Q60" s="44">
        <v>29.63</v>
      </c>
      <c r="R60" s="44"/>
      <c r="S60" s="65"/>
      <c r="T60" s="61"/>
    </row>
    <row r="61" ht="14.25" customHeight="1">
      <c r="B61" s="44">
        <v>25.58</v>
      </c>
      <c r="C61" s="44">
        <v>23.23</v>
      </c>
      <c r="D61" s="44">
        <v>10.36</v>
      </c>
      <c r="E61" s="44">
        <v>33.68</v>
      </c>
      <c r="F61" s="45"/>
      <c r="G61" s="46"/>
      <c r="H61" s="44">
        <v>15.33</v>
      </c>
      <c r="I61" s="44">
        <v>33.95</v>
      </c>
      <c r="J61" s="44">
        <v>26.48</v>
      </c>
      <c r="K61" s="44">
        <v>29.55</v>
      </c>
      <c r="L61" s="51"/>
      <c r="M61" s="46"/>
      <c r="N61" s="44">
        <v>32.09</v>
      </c>
      <c r="O61" s="44">
        <v>28.62</v>
      </c>
      <c r="P61" s="44">
        <v>29.37</v>
      </c>
      <c r="Q61" s="44">
        <v>18.95</v>
      </c>
      <c r="R61" s="44"/>
      <c r="S61" s="65"/>
      <c r="T61" s="61"/>
    </row>
    <row r="62" ht="14.25" customHeight="1">
      <c r="B62" s="44">
        <v>19.02</v>
      </c>
      <c r="C62" s="44">
        <v>20.93</v>
      </c>
      <c r="D62" s="44">
        <v>29.52</v>
      </c>
      <c r="E62" s="44">
        <v>14.03</v>
      </c>
      <c r="F62" s="45"/>
      <c r="G62" s="46"/>
      <c r="H62" s="44">
        <v>10.02</v>
      </c>
      <c r="I62" s="44">
        <v>26.36</v>
      </c>
      <c r="J62" s="44">
        <v>25.15</v>
      </c>
      <c r="K62" s="44">
        <v>28.4</v>
      </c>
      <c r="L62" s="51"/>
      <c r="M62" s="46"/>
      <c r="N62" s="44">
        <v>21.02</v>
      </c>
      <c r="O62" s="44">
        <v>27.12</v>
      </c>
      <c r="P62" s="44">
        <v>20.77</v>
      </c>
      <c r="Q62" s="44">
        <v>31.31</v>
      </c>
      <c r="R62" s="44"/>
      <c r="S62" s="65"/>
      <c r="T62" s="61"/>
    </row>
    <row r="63" ht="14.25" customHeight="1">
      <c r="B63" s="44">
        <v>31.58</v>
      </c>
      <c r="C63" s="44">
        <v>22.08</v>
      </c>
      <c r="D63" s="44">
        <v>11.33</v>
      </c>
      <c r="E63" s="44">
        <v>28.78</v>
      </c>
      <c r="F63" s="45"/>
      <c r="G63" s="46"/>
      <c r="H63" s="44">
        <v>25.72</v>
      </c>
      <c r="I63" s="44">
        <v>23.56</v>
      </c>
      <c r="J63" s="44">
        <v>13.77</v>
      </c>
      <c r="K63" s="44">
        <v>27.03</v>
      </c>
      <c r="L63" s="51"/>
      <c r="M63" s="46"/>
      <c r="N63" s="44">
        <v>22.91</v>
      </c>
      <c r="O63" s="44">
        <v>12.1</v>
      </c>
      <c r="P63" s="44">
        <v>32.09</v>
      </c>
      <c r="Q63" s="44">
        <v>32.34</v>
      </c>
      <c r="R63" s="44"/>
      <c r="S63" s="65"/>
      <c r="T63" s="61"/>
    </row>
    <row r="64" ht="14.25" customHeight="1">
      <c r="B64" s="44">
        <v>24.74</v>
      </c>
      <c r="C64" s="44">
        <v>32.21</v>
      </c>
      <c r="D64" s="44">
        <v>17.83</v>
      </c>
      <c r="E64" s="44">
        <v>25.37</v>
      </c>
      <c r="F64" s="45"/>
      <c r="G64" s="46"/>
      <c r="H64" s="44">
        <v>18.95</v>
      </c>
      <c r="I64" s="44">
        <v>30.68</v>
      </c>
      <c r="J64" s="44">
        <v>31.36</v>
      </c>
      <c r="K64" s="44">
        <v>30.3</v>
      </c>
      <c r="L64" s="51"/>
      <c r="M64" s="46"/>
      <c r="N64" s="44">
        <v>25.64</v>
      </c>
      <c r="O64" s="44">
        <v>15.05</v>
      </c>
      <c r="P64" s="44">
        <v>27.37</v>
      </c>
      <c r="Q64" s="44">
        <v>21.18</v>
      </c>
      <c r="R64" s="44"/>
      <c r="S64" s="65"/>
      <c r="T64" s="61"/>
    </row>
    <row r="65" ht="14.25" customHeight="1">
      <c r="B65" s="77">
        <v>23.9</v>
      </c>
      <c r="C65" s="77">
        <v>26.08</v>
      </c>
      <c r="D65" s="77">
        <v>33.69</v>
      </c>
      <c r="E65" s="77">
        <v>21.53</v>
      </c>
      <c r="F65" s="78"/>
      <c r="G65" s="79"/>
      <c r="H65" s="44">
        <v>23.72</v>
      </c>
      <c r="I65" s="77">
        <v>14.19</v>
      </c>
      <c r="J65" s="44">
        <v>28.0</v>
      </c>
      <c r="K65" s="77">
        <v>17.45</v>
      </c>
      <c r="L65" s="80"/>
      <c r="M65" s="79"/>
      <c r="N65" s="77">
        <v>24.3</v>
      </c>
      <c r="O65" s="77">
        <v>16.14</v>
      </c>
      <c r="P65" s="77">
        <v>28.17</v>
      </c>
      <c r="Q65" s="77">
        <v>24.91</v>
      </c>
      <c r="R65" s="44"/>
      <c r="S65" s="65"/>
      <c r="T65" s="61"/>
    </row>
    <row r="66" ht="14.25" customHeight="1">
      <c r="B66" s="44">
        <v>35.53</v>
      </c>
      <c r="C66" s="44">
        <v>33.4</v>
      </c>
      <c r="D66" s="44">
        <v>19.66</v>
      </c>
      <c r="E66" s="44">
        <v>13.51</v>
      </c>
      <c r="F66" s="45"/>
      <c r="G66" s="46"/>
      <c r="H66" s="44">
        <v>19.23</v>
      </c>
      <c r="I66" s="51"/>
      <c r="J66" s="44">
        <v>20.1</v>
      </c>
      <c r="K66" s="74">
        <v>21.64</v>
      </c>
      <c r="L66" s="51"/>
      <c r="M66" s="46"/>
      <c r="N66" s="44">
        <v>23.89</v>
      </c>
      <c r="O66" s="44">
        <v>23.72</v>
      </c>
      <c r="P66" s="44">
        <v>30.98</v>
      </c>
      <c r="Q66" s="44">
        <v>21.59</v>
      </c>
      <c r="R66" s="44"/>
      <c r="S66" s="65"/>
      <c r="T66" s="61"/>
    </row>
    <row r="67" ht="14.25" customHeight="1">
      <c r="B67" s="44">
        <v>23.6</v>
      </c>
      <c r="C67" s="44">
        <v>31.19</v>
      </c>
      <c r="D67" s="44">
        <v>25.36</v>
      </c>
      <c r="E67" s="44">
        <v>25.6</v>
      </c>
      <c r="F67" s="45"/>
      <c r="G67" s="46"/>
      <c r="H67" s="44">
        <v>10.02</v>
      </c>
      <c r="I67" s="51"/>
      <c r="J67" s="44">
        <v>27.3</v>
      </c>
      <c r="K67" s="74">
        <v>31.03</v>
      </c>
      <c r="L67" s="51"/>
      <c r="M67" s="46"/>
      <c r="N67" s="44">
        <v>14.97</v>
      </c>
      <c r="O67" s="44">
        <v>20.75</v>
      </c>
      <c r="P67" s="44">
        <v>27.27</v>
      </c>
      <c r="Q67" s="44">
        <v>14.94</v>
      </c>
      <c r="R67" s="44"/>
      <c r="S67" s="65"/>
      <c r="T67" s="61"/>
    </row>
    <row r="68" ht="14.25" customHeight="1">
      <c r="B68" s="44">
        <v>28.66</v>
      </c>
      <c r="C68" s="44">
        <v>15.36</v>
      </c>
      <c r="D68" s="44">
        <v>9.67</v>
      </c>
      <c r="E68" s="44">
        <v>26.7</v>
      </c>
      <c r="F68" s="45"/>
      <c r="G68" s="46"/>
      <c r="H68" s="44">
        <v>31.36</v>
      </c>
      <c r="I68" s="51"/>
      <c r="J68" s="44">
        <v>22.88</v>
      </c>
      <c r="K68" s="74">
        <v>29.75</v>
      </c>
      <c r="L68" s="51"/>
      <c r="M68" s="46"/>
      <c r="N68" s="44">
        <v>32.97</v>
      </c>
      <c r="O68" s="44">
        <v>25.18</v>
      </c>
      <c r="P68" s="44">
        <v>20.51</v>
      </c>
      <c r="Q68" s="44">
        <v>25.52</v>
      </c>
      <c r="R68" s="44"/>
      <c r="S68" s="65"/>
      <c r="T68" s="61"/>
    </row>
    <row r="69" ht="14.25" customHeight="1">
      <c r="B69" s="44">
        <v>25.1</v>
      </c>
      <c r="C69" s="45"/>
      <c r="D69" s="44">
        <v>32.26</v>
      </c>
      <c r="E69" s="44">
        <v>19.48</v>
      </c>
      <c r="F69" s="45"/>
      <c r="G69" s="46"/>
      <c r="H69" s="44">
        <v>8.88</v>
      </c>
      <c r="I69" s="51"/>
      <c r="J69" s="44">
        <v>20.51</v>
      </c>
      <c r="K69" s="74">
        <v>27.01</v>
      </c>
      <c r="L69" s="51"/>
      <c r="M69" s="46"/>
      <c r="N69" s="44">
        <v>29.71</v>
      </c>
      <c r="O69" s="44">
        <v>16.33</v>
      </c>
      <c r="P69" s="44">
        <v>12.15</v>
      </c>
      <c r="Q69" s="44">
        <v>25.15</v>
      </c>
      <c r="R69" s="44"/>
      <c r="S69" s="65"/>
      <c r="T69" s="61"/>
    </row>
    <row r="70" ht="14.25" customHeight="1">
      <c r="B70" s="44">
        <v>30.94</v>
      </c>
      <c r="C70" s="45"/>
      <c r="D70" s="44">
        <v>32.03</v>
      </c>
      <c r="E70" s="44">
        <v>27.47</v>
      </c>
      <c r="F70" s="45"/>
      <c r="G70" s="46"/>
      <c r="H70" s="44">
        <v>11.34</v>
      </c>
      <c r="I70" s="51"/>
      <c r="J70" s="44">
        <v>23.81</v>
      </c>
      <c r="K70" s="74">
        <v>29.17</v>
      </c>
      <c r="L70" s="51"/>
      <c r="M70" s="46"/>
      <c r="N70" s="44">
        <v>23.31</v>
      </c>
      <c r="O70" s="44">
        <v>22.35</v>
      </c>
      <c r="P70" s="44">
        <v>19.46</v>
      </c>
      <c r="Q70" s="44">
        <v>16.8</v>
      </c>
      <c r="R70" s="44"/>
      <c r="S70" s="65"/>
      <c r="T70" s="61"/>
    </row>
    <row r="71" ht="14.25" customHeight="1">
      <c r="B71" s="44">
        <v>10.93</v>
      </c>
      <c r="C71" s="45"/>
      <c r="D71" s="44">
        <v>32.07</v>
      </c>
      <c r="E71" s="44">
        <v>26.67</v>
      </c>
      <c r="F71" s="45"/>
      <c r="G71" s="46"/>
      <c r="H71" s="44">
        <v>15.66</v>
      </c>
      <c r="I71" s="51"/>
      <c r="J71" s="44">
        <v>21.25</v>
      </c>
      <c r="K71" s="74">
        <v>12.87</v>
      </c>
      <c r="L71" s="51"/>
      <c r="M71" s="46"/>
      <c r="N71" s="44">
        <v>32.72</v>
      </c>
      <c r="O71" s="44">
        <v>24.87</v>
      </c>
      <c r="P71" s="44">
        <v>21.76</v>
      </c>
      <c r="Q71" s="44">
        <v>24.4</v>
      </c>
      <c r="R71" s="44"/>
      <c r="S71" s="65"/>
      <c r="T71" s="61"/>
    </row>
    <row r="72" ht="14.25" customHeight="1">
      <c r="B72" s="44">
        <v>27.23</v>
      </c>
      <c r="C72" s="45"/>
      <c r="D72" s="44">
        <v>22.65</v>
      </c>
      <c r="E72" s="44">
        <v>22.41</v>
      </c>
      <c r="F72" s="45"/>
      <c r="G72" s="46"/>
      <c r="H72" s="44">
        <v>15.1</v>
      </c>
      <c r="I72" s="51"/>
      <c r="J72" s="44">
        <v>18.86</v>
      </c>
      <c r="K72" s="74">
        <v>18.33</v>
      </c>
      <c r="L72" s="51"/>
      <c r="M72" s="46"/>
      <c r="N72" s="44">
        <v>19.22</v>
      </c>
      <c r="O72" s="44">
        <v>29.28</v>
      </c>
      <c r="P72" s="44">
        <v>25.55</v>
      </c>
      <c r="Q72" s="44">
        <v>18.85</v>
      </c>
      <c r="R72" s="44"/>
      <c r="S72" s="65"/>
      <c r="T72" s="61"/>
    </row>
    <row r="73" ht="14.25" customHeight="1">
      <c r="B73" s="44">
        <v>19.93</v>
      </c>
      <c r="C73" s="45"/>
      <c r="D73" s="44">
        <v>29.53</v>
      </c>
      <c r="E73" s="44">
        <v>26.49</v>
      </c>
      <c r="F73" s="45"/>
      <c r="G73" s="46"/>
      <c r="H73" s="44">
        <v>22.42</v>
      </c>
      <c r="I73" s="51"/>
      <c r="J73" s="44">
        <v>24.97</v>
      </c>
      <c r="K73" s="74">
        <v>24.13</v>
      </c>
      <c r="L73" s="51"/>
      <c r="M73" s="46"/>
      <c r="N73" s="44">
        <v>18.21</v>
      </c>
      <c r="O73" s="44">
        <v>12.32</v>
      </c>
      <c r="P73" s="44">
        <v>30.52</v>
      </c>
      <c r="Q73" s="44">
        <v>29.29</v>
      </c>
      <c r="R73" s="44"/>
      <c r="S73" s="65"/>
      <c r="T73" s="61"/>
    </row>
    <row r="74" ht="14.25" customHeight="1">
      <c r="B74" s="44">
        <v>27.16</v>
      </c>
      <c r="C74" s="45"/>
      <c r="D74" s="44">
        <v>30.62</v>
      </c>
      <c r="E74" s="44">
        <v>24.75</v>
      </c>
      <c r="F74" s="45"/>
      <c r="G74" s="46"/>
      <c r="H74" s="44">
        <v>22.18</v>
      </c>
      <c r="I74" s="51"/>
      <c r="J74" s="44">
        <v>19.11</v>
      </c>
      <c r="K74" s="74">
        <v>29.85</v>
      </c>
      <c r="L74" s="51"/>
      <c r="M74" s="46"/>
      <c r="N74" s="44">
        <v>34.02</v>
      </c>
      <c r="O74" s="44">
        <v>25.28</v>
      </c>
      <c r="P74" s="44">
        <v>29.05</v>
      </c>
      <c r="Q74" s="44">
        <v>25.45</v>
      </c>
      <c r="R74" s="44"/>
      <c r="S74" s="65"/>
      <c r="T74" s="61"/>
    </row>
    <row r="75" ht="14.25" customHeight="1">
      <c r="B75" s="44">
        <v>23.93</v>
      </c>
      <c r="C75" s="45"/>
      <c r="D75" s="44">
        <v>15.52</v>
      </c>
      <c r="E75" s="44">
        <v>17.74</v>
      </c>
      <c r="F75" s="45"/>
      <c r="G75" s="46"/>
      <c r="H75" s="44">
        <v>21.69</v>
      </c>
      <c r="I75" s="51"/>
      <c r="J75" s="44">
        <v>17.86</v>
      </c>
      <c r="K75" s="74">
        <v>23.29</v>
      </c>
      <c r="L75" s="51"/>
      <c r="M75" s="46"/>
      <c r="N75" s="44">
        <v>25.64</v>
      </c>
      <c r="O75" s="44">
        <v>25.53</v>
      </c>
      <c r="P75" s="44">
        <v>27.14</v>
      </c>
      <c r="Q75" s="44">
        <v>25.7</v>
      </c>
      <c r="R75" s="44"/>
      <c r="S75" s="65"/>
      <c r="T75" s="61"/>
    </row>
    <row r="76" ht="14.25" customHeight="1">
      <c r="B76" s="44">
        <v>19.42</v>
      </c>
      <c r="C76" s="45"/>
      <c r="D76" s="44">
        <v>29.32</v>
      </c>
      <c r="E76" s="44">
        <v>12.26</v>
      </c>
      <c r="F76" s="45"/>
      <c r="G76" s="46"/>
      <c r="H76" s="44">
        <v>9.74</v>
      </c>
      <c r="I76" s="51"/>
      <c r="J76" s="44">
        <v>17.55</v>
      </c>
      <c r="K76" s="74">
        <v>23.09</v>
      </c>
      <c r="L76" s="51"/>
      <c r="M76" s="46"/>
      <c r="N76" s="44">
        <v>18.05</v>
      </c>
      <c r="O76" s="44">
        <v>18.08</v>
      </c>
      <c r="P76" s="44">
        <v>29.4</v>
      </c>
      <c r="Q76" s="44">
        <v>27.9</v>
      </c>
      <c r="R76" s="44"/>
      <c r="S76" s="65"/>
      <c r="T76" s="61"/>
    </row>
    <row r="77" ht="14.25" customHeight="1">
      <c r="B77" s="44">
        <v>24.01</v>
      </c>
      <c r="C77" s="45"/>
      <c r="D77" s="44">
        <v>14.28</v>
      </c>
      <c r="E77" s="45"/>
      <c r="F77" s="45"/>
      <c r="G77" s="46"/>
      <c r="H77" s="44">
        <v>30.34</v>
      </c>
      <c r="I77" s="51"/>
      <c r="J77" s="44">
        <v>16.65</v>
      </c>
      <c r="K77" s="74">
        <v>29.34</v>
      </c>
      <c r="L77" s="51"/>
      <c r="M77" s="46"/>
      <c r="N77" s="44">
        <v>8.75</v>
      </c>
      <c r="O77" s="44">
        <v>39.22</v>
      </c>
      <c r="P77" s="44">
        <v>25.75</v>
      </c>
      <c r="Q77" s="44">
        <v>20.8</v>
      </c>
      <c r="R77" s="44"/>
      <c r="S77" s="65"/>
      <c r="T77" s="61"/>
    </row>
    <row r="78" ht="14.25" customHeight="1">
      <c r="B78" s="44">
        <v>19.03</v>
      </c>
      <c r="C78" s="45"/>
      <c r="D78" s="44">
        <v>23.91</v>
      </c>
      <c r="E78" s="45"/>
      <c r="F78" s="45"/>
      <c r="G78" s="46"/>
      <c r="H78" s="74">
        <v>21.06</v>
      </c>
      <c r="I78" s="51"/>
      <c r="J78" s="44">
        <v>19.93</v>
      </c>
      <c r="K78" s="74">
        <v>22.12</v>
      </c>
      <c r="L78" s="51"/>
      <c r="M78" s="46"/>
      <c r="N78" s="44">
        <v>26.34</v>
      </c>
      <c r="O78" s="44">
        <v>18.52</v>
      </c>
      <c r="P78" s="44">
        <v>18.41</v>
      </c>
      <c r="Q78" s="44">
        <v>27.16</v>
      </c>
      <c r="R78" s="44"/>
      <c r="S78" s="65"/>
      <c r="T78" s="61"/>
    </row>
    <row r="79" ht="14.25" customHeight="1">
      <c r="B79" s="44">
        <v>17.16</v>
      </c>
      <c r="C79" s="45"/>
      <c r="D79" s="44">
        <v>13.91</v>
      </c>
      <c r="E79" s="45"/>
      <c r="F79" s="45"/>
      <c r="G79" s="46"/>
      <c r="H79" s="74">
        <v>27.03</v>
      </c>
      <c r="I79" s="51"/>
      <c r="J79" s="44">
        <v>11.69</v>
      </c>
      <c r="K79" s="74">
        <v>13.96</v>
      </c>
      <c r="L79" s="51"/>
      <c r="M79" s="46"/>
      <c r="N79" s="44">
        <v>24.32</v>
      </c>
      <c r="O79" s="44">
        <v>27.78</v>
      </c>
      <c r="P79" s="51"/>
      <c r="Q79" s="44">
        <v>19.03</v>
      </c>
      <c r="R79" s="44"/>
      <c r="S79" s="65"/>
      <c r="T79" s="61"/>
    </row>
    <row r="80" ht="14.25" customHeight="1">
      <c r="B80" s="51"/>
      <c r="C80" s="45"/>
      <c r="D80" s="45"/>
      <c r="E80" s="45"/>
      <c r="F80" s="45"/>
      <c r="G80" s="46"/>
      <c r="H80" s="74">
        <v>27.13</v>
      </c>
      <c r="I80" s="51"/>
      <c r="J80" s="44">
        <v>16.02</v>
      </c>
      <c r="K80" s="74">
        <v>13.44</v>
      </c>
      <c r="L80" s="51"/>
      <c r="M80" s="46"/>
      <c r="N80" s="44">
        <v>13.81</v>
      </c>
      <c r="O80" s="44">
        <v>27.05</v>
      </c>
      <c r="P80" s="51"/>
      <c r="Q80" s="44">
        <v>14.18</v>
      </c>
      <c r="R80" s="44"/>
      <c r="S80" s="65"/>
      <c r="T80" s="61"/>
    </row>
    <row r="81" ht="14.25" customHeight="1">
      <c r="B81" s="51"/>
      <c r="C81" s="45"/>
      <c r="D81" s="45"/>
      <c r="E81" s="45"/>
      <c r="F81" s="45"/>
      <c r="G81" s="46"/>
      <c r="H81" s="74">
        <v>24.01</v>
      </c>
      <c r="I81" s="51"/>
      <c r="J81" s="45"/>
      <c r="K81" s="74">
        <v>18.42</v>
      </c>
      <c r="L81" s="51"/>
      <c r="M81" s="46"/>
      <c r="N81" s="44">
        <v>12.21</v>
      </c>
      <c r="O81" s="44">
        <v>29.93</v>
      </c>
      <c r="P81" s="51"/>
      <c r="Q81" s="44">
        <v>26.67</v>
      </c>
      <c r="R81" s="44"/>
      <c r="S81" s="65"/>
      <c r="T81" s="61"/>
    </row>
    <row r="82" ht="14.25" customHeight="1">
      <c r="B82" s="51"/>
      <c r="C82" s="45"/>
      <c r="D82" s="45"/>
      <c r="E82" s="45"/>
      <c r="F82" s="45"/>
      <c r="G82" s="46"/>
      <c r="H82" s="74">
        <v>19.9</v>
      </c>
      <c r="I82" s="51"/>
      <c r="J82" s="45"/>
      <c r="K82" s="74">
        <v>9.04</v>
      </c>
      <c r="L82" s="51"/>
      <c r="M82" s="46"/>
      <c r="N82" s="51"/>
      <c r="O82" s="44">
        <v>32.49</v>
      </c>
      <c r="P82" s="51"/>
      <c r="Q82" s="44">
        <v>26.34</v>
      </c>
      <c r="R82" s="44"/>
      <c r="S82" s="65"/>
      <c r="T82" s="61"/>
    </row>
    <row r="83" ht="14.25" customHeight="1">
      <c r="B83" s="51"/>
      <c r="C83" s="45"/>
      <c r="D83" s="45"/>
      <c r="E83" s="45"/>
      <c r="F83" s="45"/>
      <c r="G83" s="46"/>
      <c r="H83" s="74">
        <v>20.26</v>
      </c>
      <c r="I83" s="51"/>
      <c r="J83" s="45"/>
      <c r="K83" s="74">
        <v>8.97</v>
      </c>
      <c r="L83" s="51"/>
      <c r="M83" s="46"/>
      <c r="N83" s="51"/>
      <c r="O83" s="44">
        <v>20.86</v>
      </c>
      <c r="P83" s="51"/>
      <c r="Q83" s="44">
        <v>12.39</v>
      </c>
      <c r="R83" s="44"/>
      <c r="S83" s="65"/>
      <c r="T83" s="61"/>
    </row>
    <row r="84" ht="14.25" customHeight="1">
      <c r="B84" s="51"/>
      <c r="C84" s="45"/>
      <c r="D84" s="51"/>
      <c r="E84" s="45"/>
      <c r="F84" s="45"/>
      <c r="G84" s="46"/>
      <c r="H84" s="74">
        <v>12.24</v>
      </c>
      <c r="I84" s="51"/>
      <c r="J84" s="45"/>
      <c r="K84" s="81">
        <v>19.24</v>
      </c>
      <c r="L84" s="51"/>
      <c r="M84" s="46"/>
      <c r="N84" s="51"/>
      <c r="O84" s="44">
        <v>15.67</v>
      </c>
      <c r="P84" s="51"/>
      <c r="Q84" s="44">
        <v>18.12</v>
      </c>
      <c r="R84" s="44"/>
      <c r="S84" s="65"/>
      <c r="T84" s="61"/>
    </row>
    <row r="85" ht="14.25" customHeight="1">
      <c r="B85" s="51"/>
      <c r="C85" s="45"/>
      <c r="D85" s="51"/>
      <c r="E85" s="45"/>
      <c r="F85" s="45"/>
      <c r="G85" s="46"/>
      <c r="H85" s="74">
        <v>29.01</v>
      </c>
      <c r="I85" s="51"/>
      <c r="J85" s="45"/>
      <c r="K85" s="45"/>
      <c r="L85" s="51"/>
      <c r="M85" s="46"/>
      <c r="N85" s="51"/>
      <c r="O85" s="44">
        <v>21.54</v>
      </c>
      <c r="P85" s="51"/>
      <c r="Q85" s="44">
        <v>22.81</v>
      </c>
      <c r="R85" s="44"/>
      <c r="S85" s="65"/>
      <c r="T85" s="61"/>
    </row>
    <row r="86" ht="14.25" customHeight="1">
      <c r="B86" s="51"/>
      <c r="C86" s="45"/>
      <c r="D86" s="51"/>
      <c r="E86" s="45"/>
      <c r="F86" s="45"/>
      <c r="G86" s="46"/>
      <c r="H86" s="45"/>
      <c r="I86" s="51"/>
      <c r="J86" s="45"/>
      <c r="K86" s="45"/>
      <c r="L86" s="51"/>
      <c r="M86" s="46"/>
      <c r="N86" s="51"/>
      <c r="O86" s="44">
        <v>27.07</v>
      </c>
      <c r="P86" s="51"/>
      <c r="Q86" s="44">
        <v>8.67</v>
      </c>
      <c r="R86" s="44"/>
      <c r="S86" s="65"/>
      <c r="T86" s="61"/>
    </row>
    <row r="87" ht="14.25" customHeight="1">
      <c r="B87" s="51"/>
      <c r="C87" s="45"/>
      <c r="D87" s="51"/>
      <c r="E87" s="45"/>
      <c r="F87" s="45"/>
      <c r="G87" s="46"/>
      <c r="H87" s="45"/>
      <c r="I87" s="51"/>
      <c r="J87" s="45"/>
      <c r="K87" s="45"/>
      <c r="L87" s="51"/>
      <c r="M87" s="46"/>
      <c r="N87" s="51"/>
      <c r="O87" s="44">
        <v>10.58</v>
      </c>
      <c r="P87" s="51"/>
      <c r="Q87" s="51"/>
      <c r="R87" s="44"/>
      <c r="S87" s="65"/>
      <c r="T87" s="61"/>
    </row>
    <row r="88" ht="14.25" customHeight="1">
      <c r="B88" s="51"/>
      <c r="C88" s="45"/>
      <c r="D88" s="51"/>
      <c r="E88" s="45"/>
      <c r="F88" s="45"/>
      <c r="G88" s="46"/>
      <c r="H88" s="45"/>
      <c r="I88" s="51"/>
      <c r="J88" s="45"/>
      <c r="K88" s="45"/>
      <c r="L88" s="51"/>
      <c r="M88" s="46"/>
      <c r="N88" s="51"/>
      <c r="O88" s="44">
        <v>13.71</v>
      </c>
      <c r="P88" s="51"/>
      <c r="Q88" s="51"/>
      <c r="R88" s="44"/>
      <c r="S88" s="65"/>
      <c r="T88" s="61"/>
    </row>
    <row r="89" ht="14.25" customHeight="1">
      <c r="B89" s="51"/>
      <c r="C89" s="45"/>
      <c r="D89" s="51"/>
      <c r="E89" s="45"/>
      <c r="F89" s="45"/>
      <c r="G89" s="46"/>
      <c r="H89" s="45"/>
      <c r="I89" s="51"/>
      <c r="J89" s="45"/>
      <c r="K89" s="45"/>
      <c r="L89" s="51"/>
      <c r="M89" s="46"/>
      <c r="N89" s="51"/>
      <c r="O89" s="44">
        <v>18.82</v>
      </c>
      <c r="P89" s="51"/>
      <c r="Q89" s="51"/>
      <c r="R89" s="44"/>
      <c r="S89" s="65"/>
      <c r="T89" s="61"/>
    </row>
    <row r="90" ht="14.25" customHeight="1">
      <c r="B90" s="51"/>
      <c r="C90" s="51"/>
      <c r="D90" s="51"/>
      <c r="E90" s="45"/>
      <c r="F90" s="45"/>
      <c r="G90" s="46"/>
      <c r="H90" s="45"/>
      <c r="I90" s="51"/>
      <c r="J90" s="45"/>
      <c r="K90" s="45"/>
      <c r="L90" s="51"/>
      <c r="M90" s="46"/>
      <c r="N90" s="51"/>
      <c r="O90" s="44">
        <v>17.84</v>
      </c>
      <c r="P90" s="51"/>
      <c r="Q90" s="51"/>
      <c r="R90" s="44"/>
      <c r="S90" s="65"/>
      <c r="T90" s="61"/>
    </row>
    <row r="91" ht="14.25" customHeight="1">
      <c r="B91" s="51"/>
      <c r="C91" s="51"/>
      <c r="D91" s="51"/>
      <c r="E91" s="45"/>
      <c r="F91" s="45"/>
      <c r="G91" s="46"/>
      <c r="H91" s="45"/>
      <c r="I91" s="51"/>
      <c r="J91" s="45"/>
      <c r="K91" s="51"/>
      <c r="L91" s="51"/>
      <c r="M91" s="46"/>
      <c r="N91" s="51"/>
      <c r="O91" s="44">
        <v>19.85</v>
      </c>
      <c r="P91" s="51"/>
      <c r="Q91" s="51"/>
      <c r="R91" s="65"/>
      <c r="S91" s="65"/>
      <c r="T91" s="61"/>
    </row>
    <row r="92" ht="14.25" customHeight="1">
      <c r="B92" s="51"/>
      <c r="C92" s="51"/>
      <c r="D92" s="51"/>
      <c r="E92" s="45"/>
      <c r="F92" s="45"/>
      <c r="G92" s="46"/>
      <c r="H92" s="45"/>
      <c r="I92" s="51"/>
      <c r="J92" s="45"/>
      <c r="K92" s="51"/>
      <c r="L92" s="51"/>
      <c r="M92" s="46"/>
      <c r="N92" s="51"/>
      <c r="O92" s="44">
        <v>18.32</v>
      </c>
      <c r="P92" s="51"/>
      <c r="Q92" s="51"/>
      <c r="R92" s="65"/>
      <c r="S92" s="65"/>
      <c r="T92" s="61"/>
    </row>
    <row r="93" ht="14.25" customHeight="1">
      <c r="B93" s="51"/>
      <c r="C93" s="51"/>
      <c r="D93" s="51"/>
      <c r="E93" s="45"/>
      <c r="F93" s="45"/>
      <c r="G93" s="46"/>
      <c r="H93" s="45"/>
      <c r="I93" s="51"/>
      <c r="J93" s="45"/>
      <c r="K93" s="51"/>
      <c r="L93" s="51"/>
      <c r="M93" s="46"/>
      <c r="N93" s="51"/>
      <c r="O93" s="44">
        <v>14.16</v>
      </c>
      <c r="P93" s="51"/>
      <c r="Q93" s="51"/>
      <c r="R93" s="65"/>
      <c r="S93" s="65"/>
      <c r="T93" s="61"/>
    </row>
    <row r="94" ht="14.25" customHeight="1">
      <c r="B94" s="51"/>
      <c r="C94" s="51"/>
      <c r="D94" s="51"/>
      <c r="E94" s="45"/>
      <c r="F94" s="45"/>
      <c r="G94" s="46"/>
      <c r="H94" s="45"/>
      <c r="I94" s="51"/>
      <c r="J94" s="45"/>
      <c r="K94" s="51"/>
      <c r="L94" s="51"/>
      <c r="M94" s="46"/>
      <c r="N94" s="51"/>
      <c r="O94" s="44">
        <v>31.06</v>
      </c>
      <c r="P94" s="51"/>
      <c r="Q94" s="51"/>
      <c r="R94" s="65"/>
      <c r="S94" s="65"/>
      <c r="T94" s="61"/>
    </row>
    <row r="95" ht="14.25" customHeight="1">
      <c r="B95" s="51"/>
      <c r="C95" s="51"/>
      <c r="D95" s="51"/>
      <c r="E95" s="45"/>
      <c r="F95" s="45"/>
      <c r="G95" s="46"/>
      <c r="H95" s="45"/>
      <c r="I95" s="51"/>
      <c r="J95" s="45"/>
      <c r="K95" s="51"/>
      <c r="L95" s="51"/>
      <c r="M95" s="46"/>
      <c r="N95" s="51"/>
      <c r="O95" s="44">
        <v>26.3</v>
      </c>
      <c r="P95" s="51"/>
      <c r="Q95" s="51"/>
      <c r="R95" s="65"/>
      <c r="S95" s="65"/>
      <c r="T95" s="61"/>
    </row>
    <row r="96" ht="14.25" customHeight="1">
      <c r="B96" s="51"/>
      <c r="C96" s="51"/>
      <c r="D96" s="51"/>
      <c r="E96" s="45"/>
      <c r="F96" s="45"/>
      <c r="G96" s="46"/>
      <c r="H96" s="45"/>
      <c r="I96" s="51"/>
      <c r="J96" s="45"/>
      <c r="K96" s="51"/>
      <c r="L96" s="51"/>
      <c r="M96" s="46"/>
      <c r="N96" s="51"/>
      <c r="O96" s="44">
        <v>24.74</v>
      </c>
      <c r="P96" s="51"/>
      <c r="Q96" s="51"/>
      <c r="R96" s="65"/>
      <c r="S96" s="65"/>
      <c r="T96" s="61"/>
    </row>
    <row r="97" ht="14.25" customHeight="1">
      <c r="B97" s="51"/>
      <c r="C97" s="51"/>
      <c r="D97" s="51"/>
      <c r="E97" s="45"/>
      <c r="F97" s="45"/>
      <c r="G97" s="46"/>
      <c r="H97" s="45"/>
      <c r="I97" s="51"/>
      <c r="J97" s="45"/>
      <c r="K97" s="51"/>
      <c r="L97" s="51"/>
      <c r="M97" s="46"/>
      <c r="N97" s="51"/>
      <c r="O97" s="44">
        <v>12.36</v>
      </c>
      <c r="P97" s="51"/>
      <c r="Q97" s="51"/>
      <c r="R97" s="65"/>
      <c r="S97" s="65"/>
      <c r="T97" s="61"/>
    </row>
    <row r="98" ht="14.25" customHeight="1">
      <c r="B98" s="51"/>
      <c r="C98" s="51"/>
      <c r="D98" s="51"/>
      <c r="E98" s="45"/>
      <c r="F98" s="45"/>
      <c r="G98" s="46"/>
      <c r="H98" s="45"/>
      <c r="I98" s="51"/>
      <c r="J98" s="45"/>
      <c r="K98" s="51"/>
      <c r="L98" s="51"/>
      <c r="M98" s="46"/>
      <c r="N98" s="51"/>
      <c r="O98" s="44">
        <v>18.52</v>
      </c>
      <c r="P98" s="51"/>
      <c r="Q98" s="51"/>
      <c r="R98" s="65"/>
      <c r="S98" s="65"/>
      <c r="T98" s="61"/>
    </row>
    <row r="99" ht="14.25" customHeight="1">
      <c r="B99" s="51"/>
      <c r="C99" s="51"/>
      <c r="D99" s="51"/>
      <c r="E99" s="45"/>
      <c r="F99" s="45"/>
      <c r="G99" s="46"/>
      <c r="H99" s="45"/>
      <c r="I99" s="51"/>
      <c r="J99" s="45"/>
      <c r="K99" s="51"/>
      <c r="L99" s="51"/>
      <c r="M99" s="46"/>
      <c r="N99" s="51"/>
      <c r="O99" s="44">
        <v>28.48</v>
      </c>
      <c r="P99" s="51"/>
      <c r="Q99" s="51"/>
      <c r="R99" s="65"/>
      <c r="S99" s="65"/>
      <c r="T99" s="61"/>
    </row>
    <row r="100" ht="14.25" customHeight="1">
      <c r="B100" s="51"/>
      <c r="C100" s="51"/>
      <c r="D100" s="51"/>
      <c r="E100" s="45"/>
      <c r="F100" s="45"/>
      <c r="G100" s="46"/>
      <c r="H100" s="45"/>
      <c r="I100" s="51"/>
      <c r="J100" s="45"/>
      <c r="K100" s="51"/>
      <c r="L100" s="51"/>
      <c r="M100" s="46"/>
      <c r="N100" s="51"/>
      <c r="O100" s="44">
        <v>10.9</v>
      </c>
      <c r="P100" s="51"/>
      <c r="Q100" s="51"/>
      <c r="R100" s="65"/>
      <c r="S100" s="65"/>
      <c r="T100" s="61"/>
    </row>
    <row r="101" ht="14.25" customHeight="1">
      <c r="B101" s="51"/>
      <c r="C101" s="51"/>
      <c r="D101" s="51"/>
      <c r="E101" s="45"/>
      <c r="F101" s="45"/>
      <c r="G101" s="46"/>
      <c r="H101" s="45"/>
      <c r="I101" s="51"/>
      <c r="J101" s="45"/>
      <c r="K101" s="51"/>
      <c r="L101" s="51"/>
      <c r="M101" s="46"/>
      <c r="N101" s="51"/>
      <c r="O101" s="44">
        <v>20.55</v>
      </c>
      <c r="P101" s="51"/>
      <c r="Q101" s="51"/>
      <c r="R101" s="65"/>
      <c r="S101" s="65"/>
      <c r="T101" s="61"/>
    </row>
    <row r="102" ht="14.25" customHeight="1">
      <c r="B102" s="51"/>
      <c r="C102" s="51"/>
      <c r="D102" s="51"/>
      <c r="E102" s="45"/>
      <c r="F102" s="45"/>
      <c r="G102" s="46"/>
      <c r="H102" s="45"/>
      <c r="I102" s="51"/>
      <c r="J102" s="45"/>
      <c r="K102" s="51"/>
      <c r="L102" s="51"/>
      <c r="M102" s="46"/>
      <c r="N102" s="51"/>
      <c r="O102" s="44">
        <v>28.95</v>
      </c>
      <c r="P102" s="51"/>
      <c r="Q102" s="51"/>
      <c r="R102" s="65"/>
      <c r="S102" s="65"/>
      <c r="T102" s="61"/>
    </row>
    <row r="103" ht="14.25" customHeight="1">
      <c r="B103" s="51"/>
      <c r="C103" s="51"/>
      <c r="D103" s="51"/>
      <c r="E103" s="45"/>
      <c r="F103" s="45"/>
      <c r="G103" s="46"/>
      <c r="H103" s="45"/>
      <c r="I103" s="51"/>
      <c r="J103" s="45"/>
      <c r="K103" s="51"/>
      <c r="L103" s="51"/>
      <c r="M103" s="46"/>
      <c r="N103" s="51"/>
      <c r="O103" s="44">
        <v>17.58</v>
      </c>
      <c r="P103" s="51"/>
      <c r="Q103" s="51"/>
      <c r="R103" s="65"/>
      <c r="S103" s="65"/>
      <c r="T103" s="61"/>
    </row>
    <row r="104" ht="14.25" customHeight="1">
      <c r="B104" s="51"/>
      <c r="C104" s="51"/>
      <c r="D104" s="51"/>
      <c r="E104" s="45"/>
      <c r="F104" s="45"/>
      <c r="G104" s="46"/>
      <c r="H104" s="45"/>
      <c r="I104" s="51"/>
      <c r="J104" s="45"/>
      <c r="K104" s="51"/>
      <c r="L104" s="51"/>
      <c r="M104" s="46"/>
      <c r="N104" s="51"/>
      <c r="O104" s="44">
        <v>17.18</v>
      </c>
      <c r="P104" s="51"/>
      <c r="Q104" s="51"/>
      <c r="R104" s="65"/>
      <c r="S104" s="65"/>
      <c r="T104" s="61"/>
    </row>
    <row r="105" ht="14.25" customHeight="1">
      <c r="B105" s="51"/>
      <c r="C105" s="51"/>
      <c r="D105" s="51"/>
      <c r="E105" s="45"/>
      <c r="F105" s="45"/>
      <c r="G105" s="46"/>
      <c r="H105" s="45"/>
      <c r="I105" s="51"/>
      <c r="J105" s="45"/>
      <c r="K105" s="51"/>
      <c r="L105" s="51"/>
      <c r="M105" s="46"/>
      <c r="N105" s="51"/>
      <c r="O105" s="44">
        <v>15.56</v>
      </c>
      <c r="P105" s="51"/>
      <c r="Q105" s="51"/>
      <c r="R105" s="65"/>
      <c r="S105" s="65"/>
      <c r="T105" s="61"/>
    </row>
    <row r="106" ht="14.25" customHeight="1">
      <c r="B106" s="51"/>
      <c r="C106" s="51"/>
      <c r="D106" s="51"/>
      <c r="E106" s="45"/>
      <c r="F106" s="45"/>
      <c r="G106" s="46"/>
      <c r="H106" s="45"/>
      <c r="I106" s="51"/>
      <c r="J106" s="45"/>
      <c r="K106" s="51"/>
      <c r="L106" s="51"/>
      <c r="M106" s="46"/>
      <c r="N106" s="51"/>
      <c r="O106" s="82">
        <v>7.92</v>
      </c>
      <c r="P106" s="51"/>
      <c r="Q106" s="51"/>
      <c r="R106" s="65"/>
      <c r="S106" s="65"/>
      <c r="T106" s="61"/>
    </row>
    <row r="107" ht="14.25" customHeight="1">
      <c r="B107" s="51"/>
      <c r="C107" s="51"/>
      <c r="D107" s="51"/>
      <c r="E107" s="45"/>
      <c r="F107" s="45"/>
      <c r="G107" s="46"/>
      <c r="H107" s="45"/>
      <c r="I107" s="51"/>
      <c r="J107" s="45"/>
      <c r="K107" s="51"/>
      <c r="L107" s="51"/>
      <c r="M107" s="46"/>
      <c r="N107" s="51"/>
      <c r="O107" s="82">
        <v>7.02</v>
      </c>
      <c r="P107" s="51"/>
      <c r="Q107" s="51"/>
      <c r="R107" s="65"/>
      <c r="S107" s="65"/>
      <c r="T107" s="61"/>
    </row>
    <row r="108" ht="14.25" customHeight="1">
      <c r="B108" s="51"/>
      <c r="C108" s="51"/>
      <c r="D108" s="51"/>
      <c r="E108" s="45"/>
      <c r="F108" s="45"/>
      <c r="G108" s="46"/>
      <c r="H108" s="45"/>
      <c r="I108" s="51"/>
      <c r="J108" s="45"/>
      <c r="K108" s="51"/>
      <c r="L108" s="51"/>
      <c r="M108" s="46"/>
      <c r="N108" s="51"/>
      <c r="O108" s="82">
        <v>9.54</v>
      </c>
      <c r="P108" s="51"/>
      <c r="Q108" s="51"/>
      <c r="R108" s="65"/>
      <c r="S108" s="65"/>
      <c r="T108" s="61"/>
    </row>
    <row r="109" ht="14.25" customHeight="1">
      <c r="B109" s="51"/>
      <c r="C109" s="51"/>
      <c r="D109" s="51"/>
      <c r="E109" s="45"/>
      <c r="F109" s="45"/>
      <c r="G109" s="46"/>
      <c r="H109" s="45"/>
      <c r="I109" s="51"/>
      <c r="J109" s="45"/>
      <c r="K109" s="51"/>
      <c r="L109" s="51"/>
      <c r="M109" s="46"/>
      <c r="N109" s="51"/>
      <c r="O109" s="82">
        <v>8.27</v>
      </c>
      <c r="P109" s="51"/>
      <c r="Q109" s="51"/>
      <c r="R109" s="65"/>
      <c r="S109" s="65"/>
      <c r="T109" s="61"/>
    </row>
    <row r="110" ht="14.25" customHeight="1">
      <c r="B110" s="51"/>
      <c r="C110" s="51"/>
      <c r="D110" s="51"/>
      <c r="E110" s="45"/>
      <c r="F110" s="45"/>
      <c r="G110" s="46"/>
      <c r="H110" s="45"/>
      <c r="I110" s="51"/>
      <c r="J110" s="45"/>
      <c r="K110" s="51"/>
      <c r="L110" s="51"/>
      <c r="M110" s="46"/>
      <c r="N110" s="51"/>
      <c r="O110" s="82">
        <v>8.83</v>
      </c>
      <c r="P110" s="51"/>
      <c r="Q110" s="51"/>
      <c r="R110" s="65"/>
      <c r="S110" s="65"/>
      <c r="T110" s="61"/>
    </row>
    <row r="111" ht="14.25" customHeight="1">
      <c r="B111" s="51"/>
      <c r="C111" s="51"/>
      <c r="D111" s="51"/>
      <c r="E111" s="51"/>
      <c r="F111" s="45"/>
      <c r="G111" s="46"/>
      <c r="H111" s="45"/>
      <c r="I111" s="51"/>
      <c r="J111" s="45"/>
      <c r="K111" s="51"/>
      <c r="L111" s="51"/>
      <c r="M111" s="46"/>
      <c r="N111" s="51"/>
      <c r="O111" s="82">
        <v>6.97</v>
      </c>
      <c r="P111" s="51"/>
      <c r="Q111" s="51"/>
      <c r="R111" s="65"/>
      <c r="S111" s="65"/>
      <c r="T111" s="61"/>
    </row>
    <row r="112" ht="14.25" customHeight="1">
      <c r="B112" s="51"/>
      <c r="C112" s="51"/>
      <c r="D112" s="51"/>
      <c r="E112" s="51"/>
      <c r="F112" s="45"/>
      <c r="G112" s="46"/>
      <c r="H112" s="45"/>
      <c r="I112" s="51"/>
      <c r="J112" s="45"/>
      <c r="K112" s="51"/>
      <c r="L112" s="51"/>
      <c r="M112" s="46"/>
      <c r="N112" s="51"/>
      <c r="O112" s="82">
        <v>5.42</v>
      </c>
      <c r="P112" s="51"/>
      <c r="Q112" s="51"/>
      <c r="R112" s="65"/>
      <c r="S112" s="65"/>
      <c r="T112" s="61"/>
    </row>
    <row r="113" ht="14.25" customHeight="1">
      <c r="B113" s="51"/>
      <c r="C113" s="51"/>
      <c r="D113" s="51"/>
      <c r="E113" s="51"/>
      <c r="F113" s="45"/>
      <c r="G113" s="46"/>
      <c r="H113" s="45"/>
      <c r="I113" s="51"/>
      <c r="J113" s="45"/>
      <c r="K113" s="51"/>
      <c r="L113" s="51"/>
      <c r="M113" s="46"/>
      <c r="N113" s="51"/>
      <c r="O113" s="51"/>
      <c r="P113" s="51"/>
      <c r="Q113" s="51"/>
      <c r="R113" s="65"/>
      <c r="S113" s="65"/>
      <c r="T113" s="61"/>
    </row>
    <row r="114" ht="14.25" customHeight="1">
      <c r="B114" s="51"/>
      <c r="C114" s="51"/>
      <c r="D114" s="51"/>
      <c r="E114" s="51"/>
      <c r="F114" s="51"/>
      <c r="G114" s="46"/>
      <c r="H114" s="45"/>
      <c r="I114" s="51"/>
      <c r="J114" s="45"/>
      <c r="K114" s="51"/>
      <c r="L114" s="51"/>
      <c r="M114" s="46"/>
      <c r="N114" s="51"/>
      <c r="O114" s="51"/>
      <c r="P114" s="51"/>
      <c r="Q114" s="51"/>
      <c r="R114" s="65"/>
      <c r="S114" s="65"/>
      <c r="T114" s="61"/>
    </row>
    <row r="115" ht="14.25" customHeight="1">
      <c r="B115" s="51"/>
      <c r="C115" s="51"/>
      <c r="D115" s="51"/>
      <c r="E115" s="51"/>
      <c r="F115" s="51"/>
      <c r="G115" s="46"/>
      <c r="H115" s="45"/>
      <c r="I115" s="51"/>
      <c r="J115" s="45"/>
      <c r="K115" s="51"/>
      <c r="L115" s="51"/>
      <c r="M115" s="46"/>
      <c r="N115" s="51"/>
      <c r="O115" s="51"/>
      <c r="P115" s="51"/>
      <c r="Q115" s="51"/>
      <c r="R115" s="65"/>
      <c r="S115" s="65"/>
      <c r="T115" s="61"/>
    </row>
    <row r="116" ht="14.25" customHeight="1">
      <c r="B116" s="51"/>
      <c r="C116" s="51"/>
      <c r="D116" s="51"/>
      <c r="E116" s="51"/>
      <c r="F116" s="51"/>
      <c r="G116" s="46"/>
      <c r="H116" s="45"/>
      <c r="I116" s="51"/>
      <c r="J116" s="45"/>
      <c r="K116" s="51"/>
      <c r="L116" s="51"/>
      <c r="M116" s="46"/>
      <c r="N116" s="51"/>
      <c r="O116" s="51"/>
      <c r="P116" s="51"/>
      <c r="Q116" s="51"/>
      <c r="R116" s="65"/>
      <c r="S116" s="65"/>
      <c r="T116" s="61"/>
    </row>
    <row r="117" ht="14.25" customHeight="1">
      <c r="B117" s="51"/>
      <c r="C117" s="51"/>
      <c r="D117" s="51"/>
      <c r="E117" s="51"/>
      <c r="F117" s="51"/>
      <c r="G117" s="46"/>
      <c r="H117" s="45"/>
      <c r="I117" s="51"/>
      <c r="J117" s="45"/>
      <c r="K117" s="51"/>
      <c r="L117" s="51"/>
      <c r="M117" s="46"/>
      <c r="N117" s="51"/>
      <c r="O117" s="51"/>
      <c r="P117" s="51"/>
      <c r="Q117" s="51"/>
      <c r="R117" s="65"/>
      <c r="S117" s="65"/>
      <c r="T117" s="61"/>
    </row>
    <row r="118" ht="14.25" customHeight="1">
      <c r="B118" s="51"/>
      <c r="C118" s="51"/>
      <c r="D118" s="51"/>
      <c r="E118" s="51"/>
      <c r="F118" s="51"/>
      <c r="G118" s="46"/>
      <c r="H118" s="45"/>
      <c r="I118" s="51"/>
      <c r="J118" s="45"/>
      <c r="K118" s="51"/>
      <c r="L118" s="51"/>
      <c r="M118" s="46"/>
      <c r="N118" s="51"/>
      <c r="O118" s="51"/>
      <c r="P118" s="51"/>
      <c r="Q118" s="51"/>
      <c r="R118" s="65"/>
      <c r="S118" s="65"/>
      <c r="T118" s="61"/>
    </row>
    <row r="119" ht="14.25" customHeight="1">
      <c r="B119" s="51"/>
      <c r="C119" s="51"/>
      <c r="D119" s="51"/>
      <c r="E119" s="51"/>
      <c r="F119" s="51"/>
      <c r="G119" s="46"/>
      <c r="H119" s="45"/>
      <c r="I119" s="51"/>
      <c r="J119" s="45"/>
      <c r="K119" s="51"/>
      <c r="L119" s="51"/>
      <c r="M119" s="46"/>
      <c r="N119" s="51"/>
      <c r="O119" s="51"/>
      <c r="P119" s="51"/>
      <c r="Q119" s="51"/>
      <c r="R119" s="65"/>
      <c r="S119" s="65"/>
      <c r="T119" s="61"/>
    </row>
    <row r="120" ht="14.25" customHeight="1">
      <c r="B120" s="51"/>
      <c r="C120" s="51"/>
      <c r="D120" s="51"/>
      <c r="E120" s="51"/>
      <c r="F120" s="51"/>
      <c r="G120" s="46"/>
      <c r="H120" s="45"/>
      <c r="I120" s="51"/>
      <c r="J120" s="45"/>
      <c r="K120" s="51"/>
      <c r="L120" s="51"/>
      <c r="M120" s="46"/>
      <c r="N120" s="51"/>
      <c r="O120" s="51"/>
      <c r="P120" s="51"/>
      <c r="Q120" s="51"/>
      <c r="R120" s="65"/>
      <c r="S120" s="65"/>
      <c r="T120" s="61"/>
    </row>
    <row r="121" ht="14.25" customHeight="1">
      <c r="B121" s="51"/>
      <c r="C121" s="51"/>
      <c r="D121" s="51"/>
      <c r="E121" s="51"/>
      <c r="F121" s="51"/>
      <c r="G121" s="46"/>
      <c r="H121" s="45"/>
      <c r="I121" s="51"/>
      <c r="J121" s="45"/>
      <c r="K121" s="51"/>
      <c r="L121" s="51"/>
      <c r="M121" s="46"/>
      <c r="N121" s="51"/>
      <c r="O121" s="51"/>
      <c r="P121" s="51"/>
      <c r="Q121" s="51"/>
      <c r="R121" s="65"/>
      <c r="S121" s="65"/>
      <c r="T121" s="61"/>
    </row>
    <row r="122" ht="14.25" customHeight="1">
      <c r="B122" s="51"/>
      <c r="C122" s="51"/>
      <c r="D122" s="51"/>
      <c r="E122" s="51"/>
      <c r="F122" s="51"/>
      <c r="G122" s="46"/>
      <c r="H122" s="45"/>
      <c r="I122" s="51"/>
      <c r="J122" s="45"/>
      <c r="K122" s="51"/>
      <c r="L122" s="51"/>
      <c r="M122" s="46"/>
      <c r="N122" s="51"/>
      <c r="O122" s="51"/>
      <c r="P122" s="51"/>
      <c r="Q122" s="51"/>
      <c r="R122" s="65"/>
      <c r="S122" s="65"/>
      <c r="T122" s="61"/>
    </row>
    <row r="123" ht="14.25" customHeight="1">
      <c r="B123" s="51"/>
      <c r="C123" s="51"/>
      <c r="D123" s="51"/>
      <c r="E123" s="51"/>
      <c r="F123" s="51"/>
      <c r="G123" s="46"/>
      <c r="H123" s="45"/>
      <c r="I123" s="51"/>
      <c r="J123" s="45"/>
      <c r="K123" s="51"/>
      <c r="L123" s="51"/>
      <c r="M123" s="46"/>
      <c r="N123" s="51"/>
      <c r="O123" s="51"/>
      <c r="P123" s="51"/>
      <c r="Q123" s="51"/>
      <c r="R123" s="65"/>
      <c r="S123" s="65"/>
      <c r="T123" s="61"/>
    </row>
    <row r="124" ht="14.25" customHeight="1">
      <c r="B124" s="51"/>
      <c r="C124" s="51"/>
      <c r="D124" s="51"/>
      <c r="E124" s="51"/>
      <c r="F124" s="51"/>
      <c r="G124" s="46"/>
      <c r="H124" s="45"/>
      <c r="I124" s="51"/>
      <c r="J124" s="45"/>
      <c r="K124" s="51"/>
      <c r="L124" s="51"/>
      <c r="M124" s="46"/>
      <c r="N124" s="51"/>
      <c r="O124" s="51"/>
      <c r="P124" s="51"/>
      <c r="Q124" s="51"/>
      <c r="R124" s="65"/>
      <c r="S124" s="65"/>
      <c r="T124" s="61"/>
    </row>
    <row r="125" ht="14.25" customHeight="1">
      <c r="B125" s="51"/>
      <c r="C125" s="51"/>
      <c r="D125" s="51"/>
      <c r="E125" s="51"/>
      <c r="F125" s="51"/>
      <c r="G125" s="46"/>
      <c r="H125" s="45"/>
      <c r="I125" s="51"/>
      <c r="J125" s="45"/>
      <c r="K125" s="51"/>
      <c r="L125" s="51"/>
      <c r="M125" s="46"/>
      <c r="N125" s="51"/>
      <c r="O125" s="51"/>
      <c r="P125" s="51"/>
      <c r="Q125" s="51"/>
      <c r="R125" s="65"/>
      <c r="S125" s="65"/>
      <c r="T125" s="61"/>
    </row>
    <row r="126" ht="14.25" customHeight="1">
      <c r="B126" s="51"/>
      <c r="C126" s="51"/>
      <c r="D126" s="51"/>
      <c r="E126" s="51"/>
      <c r="F126" s="51"/>
      <c r="G126" s="46"/>
      <c r="H126" s="45"/>
      <c r="I126" s="51"/>
      <c r="J126" s="45"/>
      <c r="K126" s="51"/>
      <c r="L126" s="51"/>
      <c r="M126" s="46"/>
      <c r="N126" s="51"/>
      <c r="O126" s="51"/>
      <c r="P126" s="51"/>
      <c r="Q126" s="51"/>
      <c r="R126" s="65"/>
      <c r="S126" s="65"/>
      <c r="T126" s="61"/>
    </row>
    <row r="127" ht="14.25" customHeight="1">
      <c r="B127" s="51"/>
      <c r="C127" s="51"/>
      <c r="D127" s="51"/>
      <c r="E127" s="51"/>
      <c r="F127" s="51"/>
      <c r="G127" s="46"/>
      <c r="H127" s="45"/>
      <c r="I127" s="51"/>
      <c r="J127" s="45"/>
      <c r="K127" s="51"/>
      <c r="L127" s="51"/>
      <c r="M127" s="46"/>
      <c r="N127" s="51"/>
      <c r="O127" s="51"/>
      <c r="P127" s="51"/>
      <c r="Q127" s="51"/>
      <c r="R127" s="65"/>
      <c r="S127" s="65"/>
      <c r="T127" s="61"/>
    </row>
    <row r="128" ht="14.25" customHeight="1">
      <c r="B128" s="51"/>
      <c r="C128" s="51"/>
      <c r="D128" s="51"/>
      <c r="E128" s="51"/>
      <c r="F128" s="51"/>
      <c r="G128" s="46"/>
      <c r="H128" s="45"/>
      <c r="I128" s="51"/>
      <c r="J128" s="45"/>
      <c r="K128" s="51"/>
      <c r="L128" s="51"/>
      <c r="M128" s="46"/>
      <c r="N128" s="51"/>
      <c r="O128" s="51"/>
      <c r="P128" s="51"/>
      <c r="Q128" s="51"/>
      <c r="R128" s="65"/>
      <c r="S128" s="65"/>
      <c r="T128" s="61"/>
    </row>
    <row r="129" ht="14.25" customHeight="1">
      <c r="B129" s="51"/>
      <c r="C129" s="51"/>
      <c r="D129" s="51"/>
      <c r="E129" s="51"/>
      <c r="F129" s="51"/>
      <c r="G129" s="46"/>
      <c r="H129" s="45"/>
      <c r="I129" s="51"/>
      <c r="J129" s="45"/>
      <c r="K129" s="51"/>
      <c r="L129" s="51"/>
      <c r="M129" s="46"/>
      <c r="N129" s="51"/>
      <c r="O129" s="51"/>
      <c r="P129" s="51"/>
      <c r="Q129" s="51"/>
      <c r="R129" s="65"/>
      <c r="S129" s="65"/>
      <c r="T129" s="61"/>
    </row>
    <row r="130" ht="14.25" customHeight="1">
      <c r="B130" s="51"/>
      <c r="C130" s="51"/>
      <c r="D130" s="51"/>
      <c r="E130" s="51"/>
      <c r="F130" s="51"/>
      <c r="G130" s="46"/>
      <c r="H130" s="45"/>
      <c r="I130" s="51"/>
      <c r="J130" s="45"/>
      <c r="K130" s="51"/>
      <c r="L130" s="51"/>
      <c r="M130" s="46"/>
      <c r="N130" s="51"/>
      <c r="O130" s="51"/>
      <c r="P130" s="51"/>
      <c r="Q130" s="51"/>
      <c r="R130" s="65"/>
      <c r="S130" s="65"/>
      <c r="T130" s="61"/>
    </row>
    <row r="131" ht="14.25" customHeight="1">
      <c r="B131" s="51"/>
      <c r="C131" s="51"/>
      <c r="D131" s="51"/>
      <c r="E131" s="51"/>
      <c r="F131" s="51"/>
      <c r="G131" s="46"/>
      <c r="H131" s="45"/>
      <c r="I131" s="51"/>
      <c r="J131" s="51"/>
      <c r="K131" s="51"/>
      <c r="L131" s="51"/>
      <c r="M131" s="46"/>
      <c r="N131" s="51"/>
      <c r="O131" s="51"/>
      <c r="P131" s="51"/>
      <c r="Q131" s="51"/>
      <c r="R131" s="65"/>
      <c r="S131" s="65"/>
      <c r="T131" s="61"/>
    </row>
    <row r="132" ht="14.25" customHeight="1">
      <c r="B132" s="51"/>
      <c r="C132" s="51"/>
      <c r="D132" s="51"/>
      <c r="E132" s="51"/>
      <c r="F132" s="51"/>
      <c r="G132" s="46"/>
      <c r="H132" s="45"/>
      <c r="I132" s="51"/>
      <c r="J132" s="51"/>
      <c r="K132" s="51"/>
      <c r="L132" s="51"/>
      <c r="M132" s="46"/>
      <c r="N132" s="51"/>
      <c r="O132" s="51"/>
      <c r="P132" s="51"/>
      <c r="Q132" s="51"/>
      <c r="R132" s="65"/>
      <c r="S132" s="65"/>
      <c r="T132" s="61"/>
    </row>
    <row r="133" ht="14.25" customHeight="1">
      <c r="B133" s="51"/>
      <c r="C133" s="51"/>
      <c r="D133" s="51"/>
      <c r="E133" s="51"/>
      <c r="F133" s="51"/>
      <c r="G133" s="46"/>
      <c r="H133" s="45"/>
      <c r="I133" s="51"/>
      <c r="J133" s="51"/>
      <c r="K133" s="51"/>
      <c r="L133" s="51"/>
      <c r="M133" s="46"/>
      <c r="N133" s="51"/>
      <c r="O133" s="51"/>
      <c r="P133" s="51"/>
      <c r="Q133" s="51"/>
      <c r="R133" s="65"/>
      <c r="S133" s="65"/>
      <c r="T133" s="61"/>
    </row>
    <row r="134" ht="14.25" customHeight="1">
      <c r="B134" s="51"/>
      <c r="C134" s="51"/>
      <c r="D134" s="51"/>
      <c r="E134" s="51"/>
      <c r="F134" s="51"/>
      <c r="G134" s="46"/>
      <c r="H134" s="45"/>
      <c r="I134" s="51"/>
      <c r="J134" s="51"/>
      <c r="K134" s="51"/>
      <c r="L134" s="51"/>
      <c r="M134" s="46"/>
      <c r="N134" s="51"/>
      <c r="O134" s="51"/>
      <c r="P134" s="51"/>
      <c r="Q134" s="51"/>
      <c r="R134" s="65"/>
      <c r="S134" s="65"/>
      <c r="T134" s="61"/>
    </row>
    <row r="135" ht="14.25" customHeight="1">
      <c r="B135" s="51"/>
      <c r="C135" s="51"/>
      <c r="D135" s="51"/>
      <c r="E135" s="51"/>
      <c r="F135" s="51"/>
      <c r="G135" s="46"/>
      <c r="H135" s="45"/>
      <c r="I135" s="51"/>
      <c r="J135" s="51"/>
      <c r="K135" s="51"/>
      <c r="L135" s="51"/>
      <c r="M135" s="46"/>
      <c r="N135" s="51"/>
      <c r="O135" s="51"/>
      <c r="P135" s="51"/>
      <c r="Q135" s="51"/>
      <c r="R135" s="65"/>
      <c r="S135" s="65"/>
      <c r="T135" s="61"/>
    </row>
    <row r="136" ht="14.25" customHeight="1">
      <c r="B136" s="51"/>
      <c r="C136" s="51"/>
      <c r="D136" s="51"/>
      <c r="E136" s="51"/>
      <c r="F136" s="51"/>
      <c r="G136" s="46"/>
      <c r="H136" s="45"/>
      <c r="I136" s="51"/>
      <c r="J136" s="51"/>
      <c r="K136" s="51"/>
      <c r="L136" s="51"/>
      <c r="M136" s="46"/>
      <c r="N136" s="51"/>
      <c r="O136" s="51"/>
      <c r="P136" s="51"/>
      <c r="Q136" s="51"/>
      <c r="R136" s="65"/>
      <c r="S136" s="65"/>
      <c r="T136" s="61"/>
    </row>
    <row r="137" ht="14.25" customHeight="1">
      <c r="B137" s="51"/>
      <c r="C137" s="51"/>
      <c r="D137" s="51"/>
      <c r="E137" s="51"/>
      <c r="F137" s="51"/>
      <c r="G137" s="46"/>
      <c r="H137" s="45"/>
      <c r="I137" s="51"/>
      <c r="J137" s="51"/>
      <c r="K137" s="51"/>
      <c r="L137" s="51"/>
      <c r="M137" s="46"/>
      <c r="N137" s="51"/>
      <c r="O137" s="51"/>
      <c r="P137" s="51"/>
      <c r="Q137" s="51"/>
      <c r="R137" s="65"/>
      <c r="S137" s="65"/>
      <c r="T137" s="61"/>
    </row>
    <row r="138" ht="14.25" customHeight="1">
      <c r="B138" s="51"/>
      <c r="C138" s="51"/>
      <c r="D138" s="51"/>
      <c r="E138" s="51"/>
      <c r="F138" s="51"/>
      <c r="G138" s="46"/>
      <c r="H138" s="45"/>
      <c r="I138" s="51"/>
      <c r="J138" s="51"/>
      <c r="K138" s="51"/>
      <c r="L138" s="51"/>
      <c r="M138" s="46"/>
      <c r="N138" s="51"/>
      <c r="O138" s="51"/>
      <c r="P138" s="51"/>
      <c r="Q138" s="51"/>
      <c r="R138" s="65"/>
      <c r="S138" s="65"/>
      <c r="T138" s="61"/>
    </row>
    <row r="139" ht="14.25" customHeight="1">
      <c r="G139" s="39"/>
      <c r="H139" s="44"/>
      <c r="M139" s="39"/>
      <c r="R139" s="65"/>
      <c r="S139" s="65"/>
      <c r="T139" s="61"/>
    </row>
    <row r="140" ht="14.25" customHeight="1">
      <c r="G140" s="39"/>
      <c r="H140" s="44"/>
      <c r="M140" s="39"/>
      <c r="R140" s="65"/>
      <c r="S140" s="65"/>
      <c r="T140" s="61"/>
    </row>
    <row r="141" ht="14.25" customHeight="1">
      <c r="G141" s="39"/>
      <c r="H141" s="44"/>
      <c r="M141" s="39"/>
      <c r="R141" s="65"/>
      <c r="S141" s="65"/>
      <c r="T141" s="61"/>
    </row>
    <row r="142" ht="14.25" customHeight="1">
      <c r="G142" s="39"/>
      <c r="H142" s="44"/>
      <c r="M142" s="39"/>
      <c r="R142" s="65"/>
      <c r="S142" s="65"/>
      <c r="T142" s="61"/>
    </row>
    <row r="143" ht="14.25" customHeight="1">
      <c r="G143" s="39"/>
      <c r="H143" s="44"/>
      <c r="M143" s="39"/>
      <c r="R143" s="65"/>
      <c r="S143" s="65"/>
      <c r="T143" s="61"/>
    </row>
    <row r="144" ht="14.25" customHeight="1">
      <c r="G144" s="39"/>
      <c r="H144" s="44"/>
      <c r="M144" s="39"/>
      <c r="R144" s="65"/>
      <c r="S144" s="65"/>
      <c r="T144" s="61"/>
    </row>
    <row r="145" ht="14.25" customHeight="1">
      <c r="G145" s="39"/>
      <c r="H145" s="44"/>
      <c r="M145" s="39"/>
      <c r="R145" s="65"/>
      <c r="S145" s="65"/>
      <c r="T145" s="61"/>
    </row>
    <row r="146" ht="14.25" customHeight="1">
      <c r="G146" s="39"/>
      <c r="H146" s="44"/>
      <c r="M146" s="39"/>
      <c r="R146" s="65"/>
      <c r="S146" s="65"/>
      <c r="T146" s="61"/>
    </row>
    <row r="147" ht="14.25" customHeight="1">
      <c r="G147" s="39"/>
      <c r="H147" s="44"/>
      <c r="M147" s="39"/>
      <c r="R147" s="65"/>
      <c r="S147" s="65"/>
      <c r="T147" s="61"/>
    </row>
    <row r="148" ht="14.25" customHeight="1">
      <c r="G148" s="39"/>
      <c r="M148" s="39"/>
      <c r="R148" s="65"/>
      <c r="S148" s="65"/>
      <c r="T148" s="61"/>
    </row>
    <row r="149" ht="14.25" customHeight="1">
      <c r="G149" s="39"/>
      <c r="M149" s="39"/>
      <c r="R149" s="65"/>
      <c r="S149" s="65"/>
      <c r="T149" s="61"/>
    </row>
    <row r="150" ht="14.25" customHeight="1">
      <c r="G150" s="39"/>
      <c r="M150" s="39"/>
      <c r="R150" s="65"/>
      <c r="S150" s="65"/>
      <c r="T150" s="61"/>
    </row>
    <row r="151" ht="14.25" customHeight="1">
      <c r="G151" s="39"/>
      <c r="M151" s="39"/>
      <c r="R151" s="65"/>
      <c r="S151" s="65"/>
      <c r="T151" s="61"/>
    </row>
    <row r="152" ht="14.25" customHeight="1">
      <c r="G152" s="39"/>
      <c r="M152" s="39"/>
      <c r="R152" s="65"/>
      <c r="S152" s="65"/>
      <c r="T152" s="61"/>
    </row>
    <row r="153" ht="14.25" customHeight="1">
      <c r="G153" s="39"/>
      <c r="M153" s="39"/>
      <c r="R153" s="65"/>
      <c r="S153" s="65"/>
      <c r="T153" s="61"/>
    </row>
    <row r="154" ht="14.25" customHeight="1">
      <c r="G154" s="39"/>
      <c r="M154" s="39"/>
      <c r="R154" s="65"/>
      <c r="S154" s="65"/>
      <c r="T154" s="61"/>
    </row>
    <row r="155" ht="14.25" customHeight="1">
      <c r="G155" s="39"/>
      <c r="M155" s="39"/>
      <c r="R155" s="65"/>
      <c r="S155" s="65"/>
      <c r="T155" s="61"/>
    </row>
    <row r="156" ht="14.25" customHeight="1">
      <c r="G156" s="39"/>
      <c r="M156" s="39"/>
      <c r="R156" s="65"/>
      <c r="S156" s="65"/>
      <c r="T156" s="61"/>
    </row>
    <row r="157" ht="14.25" customHeight="1">
      <c r="G157" s="39"/>
      <c r="M157" s="39"/>
      <c r="R157" s="65"/>
      <c r="S157" s="65"/>
      <c r="T157" s="61"/>
    </row>
    <row r="158" ht="14.25" customHeight="1">
      <c r="G158" s="39"/>
      <c r="M158" s="39"/>
      <c r="R158" s="65"/>
      <c r="S158" s="65"/>
      <c r="T158" s="61"/>
    </row>
    <row r="159" ht="14.25" customHeight="1">
      <c r="G159" s="39"/>
      <c r="M159" s="39"/>
      <c r="R159" s="65"/>
      <c r="S159" s="65"/>
      <c r="T159" s="61"/>
    </row>
    <row r="160" ht="14.25" customHeight="1">
      <c r="G160" s="39"/>
      <c r="M160" s="39"/>
      <c r="R160" s="65"/>
      <c r="S160" s="65"/>
      <c r="T160" s="61"/>
    </row>
    <row r="161" ht="14.25" customHeight="1">
      <c r="G161" s="39"/>
      <c r="M161" s="39"/>
      <c r="R161" s="65"/>
      <c r="S161" s="65"/>
      <c r="T161" s="61"/>
    </row>
    <row r="162" ht="14.25" customHeight="1">
      <c r="G162" s="39"/>
      <c r="M162" s="39"/>
      <c r="R162" s="65"/>
      <c r="S162" s="65"/>
      <c r="T162" s="61"/>
    </row>
    <row r="163" ht="14.25" customHeight="1">
      <c r="G163" s="39"/>
      <c r="M163" s="39"/>
      <c r="R163" s="65"/>
      <c r="S163" s="65"/>
      <c r="T163" s="61"/>
    </row>
    <row r="164" ht="14.25" customHeight="1">
      <c r="G164" s="39"/>
      <c r="M164" s="39"/>
      <c r="R164" s="65"/>
      <c r="S164" s="65"/>
      <c r="T164" s="61"/>
    </row>
    <row r="165" ht="14.25" customHeight="1">
      <c r="G165" s="39"/>
      <c r="M165" s="39"/>
      <c r="R165" s="65"/>
      <c r="S165" s="65"/>
      <c r="T165" s="61"/>
    </row>
    <row r="166" ht="14.25" customHeight="1">
      <c r="G166" s="39"/>
      <c r="M166" s="39"/>
      <c r="R166" s="65"/>
      <c r="S166" s="65"/>
      <c r="T166" s="61"/>
    </row>
    <row r="167" ht="14.25" customHeight="1">
      <c r="G167" s="39"/>
      <c r="M167" s="39"/>
      <c r="R167" s="65"/>
      <c r="S167" s="65"/>
      <c r="T167" s="61"/>
    </row>
    <row r="168" ht="14.25" customHeight="1">
      <c r="G168" s="39"/>
      <c r="M168" s="39"/>
      <c r="R168" s="65"/>
      <c r="S168" s="65"/>
      <c r="T168" s="61"/>
    </row>
    <row r="169" ht="14.25" customHeight="1">
      <c r="G169" s="39"/>
      <c r="M169" s="39"/>
      <c r="R169" s="65"/>
      <c r="S169" s="65"/>
      <c r="T169" s="61"/>
    </row>
    <row r="170" ht="14.25" customHeight="1">
      <c r="G170" s="39"/>
      <c r="M170" s="39"/>
      <c r="R170" s="65"/>
      <c r="S170" s="65"/>
      <c r="T170" s="61"/>
    </row>
    <row r="171" ht="14.25" customHeight="1">
      <c r="G171" s="39"/>
      <c r="M171" s="39"/>
      <c r="R171" s="65"/>
      <c r="S171" s="65"/>
      <c r="T171" s="61"/>
    </row>
    <row r="172" ht="14.25" customHeight="1">
      <c r="G172" s="39"/>
      <c r="M172" s="39"/>
      <c r="R172" s="65"/>
      <c r="S172" s="65"/>
      <c r="T172" s="61"/>
    </row>
    <row r="173" ht="14.25" customHeight="1">
      <c r="G173" s="39"/>
      <c r="M173" s="39"/>
      <c r="R173" s="65"/>
      <c r="S173" s="65"/>
      <c r="T173" s="61"/>
    </row>
    <row r="174" ht="14.25" customHeight="1">
      <c r="G174" s="39"/>
      <c r="M174" s="39"/>
      <c r="R174" s="65"/>
      <c r="S174" s="65"/>
      <c r="T174" s="61"/>
    </row>
    <row r="175" ht="14.25" customHeight="1">
      <c r="G175" s="39"/>
      <c r="M175" s="39"/>
      <c r="R175" s="65"/>
      <c r="S175" s="65"/>
      <c r="T175" s="61"/>
    </row>
    <row r="176" ht="14.25" customHeight="1">
      <c r="G176" s="39"/>
      <c r="M176" s="39"/>
      <c r="R176" s="65"/>
      <c r="S176" s="65"/>
      <c r="T176" s="61"/>
    </row>
    <row r="177" ht="14.25" customHeight="1">
      <c r="G177" s="39"/>
      <c r="M177" s="39"/>
      <c r="R177" s="65"/>
      <c r="S177" s="65"/>
      <c r="T177" s="61"/>
    </row>
    <row r="178" ht="14.25" customHeight="1">
      <c r="G178" s="39"/>
      <c r="M178" s="39"/>
      <c r="R178" s="65"/>
      <c r="S178" s="65"/>
      <c r="T178" s="61"/>
    </row>
    <row r="179" ht="14.25" customHeight="1">
      <c r="G179" s="39"/>
      <c r="M179" s="39"/>
      <c r="R179" s="65"/>
      <c r="S179" s="65"/>
      <c r="T179" s="61"/>
    </row>
    <row r="180" ht="14.25" customHeight="1">
      <c r="G180" s="39"/>
      <c r="M180" s="39"/>
      <c r="R180" s="65"/>
      <c r="S180" s="65"/>
      <c r="T180" s="61"/>
    </row>
    <row r="181" ht="14.25" customHeight="1">
      <c r="G181" s="39"/>
      <c r="M181" s="39"/>
      <c r="R181" s="65"/>
      <c r="S181" s="65"/>
      <c r="T181" s="61"/>
    </row>
    <row r="182" ht="14.25" customHeight="1">
      <c r="G182" s="39"/>
      <c r="M182" s="39"/>
      <c r="R182" s="65"/>
      <c r="S182" s="65"/>
      <c r="T182" s="61"/>
    </row>
    <row r="183" ht="14.25" customHeight="1">
      <c r="G183" s="39"/>
      <c r="M183" s="39"/>
      <c r="R183" s="65"/>
      <c r="S183" s="65"/>
      <c r="T183" s="61"/>
    </row>
    <row r="184" ht="14.25" customHeight="1">
      <c r="G184" s="39"/>
      <c r="M184" s="39"/>
      <c r="R184" s="65"/>
      <c r="S184" s="65"/>
      <c r="T184" s="61"/>
    </row>
    <row r="185" ht="14.25" customHeight="1">
      <c r="G185" s="39"/>
      <c r="M185" s="39"/>
      <c r="R185" s="65"/>
      <c r="S185" s="65"/>
      <c r="T185" s="61"/>
    </row>
    <row r="186" ht="14.25" customHeight="1">
      <c r="G186" s="39"/>
      <c r="M186" s="39"/>
      <c r="R186" s="65"/>
      <c r="S186" s="65"/>
      <c r="T186" s="61"/>
    </row>
    <row r="187" ht="14.25" customHeight="1">
      <c r="G187" s="39"/>
      <c r="M187" s="39"/>
      <c r="R187" s="65"/>
      <c r="S187" s="65"/>
      <c r="T187" s="61"/>
    </row>
    <row r="188" ht="14.25" customHeight="1">
      <c r="G188" s="39"/>
      <c r="M188" s="39"/>
      <c r="R188" s="65"/>
      <c r="S188" s="65"/>
      <c r="T188" s="61"/>
    </row>
    <row r="189" ht="14.25" customHeight="1">
      <c r="G189" s="39"/>
      <c r="M189" s="39"/>
      <c r="R189" s="65"/>
      <c r="S189" s="65"/>
      <c r="T189" s="61"/>
    </row>
    <row r="190" ht="14.25" customHeight="1">
      <c r="G190" s="39"/>
      <c r="M190" s="39"/>
      <c r="R190" s="65"/>
      <c r="S190" s="65"/>
      <c r="T190" s="61"/>
    </row>
    <row r="191" ht="14.25" customHeight="1">
      <c r="G191" s="39"/>
      <c r="M191" s="39"/>
      <c r="R191" s="65"/>
      <c r="S191" s="65"/>
      <c r="T191" s="61"/>
    </row>
    <row r="192" ht="14.25" customHeight="1">
      <c r="G192" s="39"/>
      <c r="M192" s="39"/>
      <c r="R192" s="65"/>
      <c r="S192" s="65"/>
      <c r="T192" s="61"/>
    </row>
    <row r="193" ht="14.25" customHeight="1">
      <c r="G193" s="39"/>
      <c r="M193" s="39"/>
      <c r="R193" s="65"/>
      <c r="S193" s="65"/>
      <c r="T193" s="61"/>
    </row>
    <row r="194" ht="14.25" customHeight="1">
      <c r="G194" s="39"/>
      <c r="M194" s="39"/>
      <c r="R194" s="65"/>
      <c r="S194" s="65"/>
      <c r="T194" s="61"/>
    </row>
    <row r="195" ht="14.25" customHeight="1">
      <c r="G195" s="39"/>
      <c r="M195" s="39"/>
      <c r="R195" s="65"/>
      <c r="S195" s="65"/>
      <c r="T195" s="61"/>
    </row>
    <row r="196" ht="14.25" customHeight="1">
      <c r="G196" s="39"/>
      <c r="M196" s="39"/>
      <c r="R196" s="65"/>
      <c r="S196" s="65"/>
      <c r="T196" s="61"/>
    </row>
    <row r="197" ht="14.25" customHeight="1">
      <c r="G197" s="39"/>
      <c r="M197" s="39"/>
      <c r="R197" s="65"/>
      <c r="S197" s="65"/>
      <c r="T197" s="61"/>
    </row>
    <row r="198" ht="14.25" customHeight="1">
      <c r="G198" s="39"/>
      <c r="M198" s="39"/>
      <c r="R198" s="65"/>
      <c r="S198" s="65"/>
      <c r="T198" s="61"/>
    </row>
    <row r="199" ht="14.25" customHeight="1">
      <c r="G199" s="39"/>
      <c r="M199" s="39"/>
      <c r="R199" s="65"/>
      <c r="S199" s="65"/>
      <c r="T199" s="61"/>
    </row>
    <row r="200" ht="14.25" customHeight="1">
      <c r="G200" s="39"/>
      <c r="M200" s="39"/>
      <c r="R200" s="65"/>
      <c r="S200" s="65"/>
      <c r="T200" s="61"/>
    </row>
    <row r="201" ht="14.25" customHeight="1">
      <c r="G201" s="39"/>
      <c r="M201" s="39"/>
      <c r="R201" s="65"/>
      <c r="S201" s="65"/>
      <c r="T201" s="61"/>
    </row>
    <row r="202" ht="14.25" customHeight="1">
      <c r="G202" s="39"/>
      <c r="M202" s="39"/>
      <c r="R202" s="65"/>
      <c r="S202" s="65"/>
      <c r="T202" s="61"/>
    </row>
    <row r="203" ht="14.25" customHeight="1">
      <c r="G203" s="39"/>
      <c r="M203" s="39"/>
      <c r="R203" s="65"/>
      <c r="S203" s="65"/>
      <c r="T203" s="61"/>
    </row>
    <row r="204" ht="14.25" customHeight="1">
      <c r="G204" s="39"/>
      <c r="M204" s="39"/>
      <c r="R204" s="65"/>
      <c r="S204" s="65"/>
      <c r="T204" s="61"/>
    </row>
    <row r="205" ht="14.25" customHeight="1">
      <c r="G205" s="39"/>
      <c r="M205" s="39"/>
      <c r="R205" s="65"/>
      <c r="S205" s="65"/>
      <c r="T205" s="61"/>
    </row>
    <row r="206" ht="14.25" customHeight="1">
      <c r="G206" s="39"/>
      <c r="M206" s="39"/>
      <c r="R206" s="65"/>
      <c r="S206" s="65"/>
      <c r="T206" s="61"/>
    </row>
    <row r="207" ht="14.25" customHeight="1">
      <c r="G207" s="39"/>
      <c r="M207" s="39"/>
      <c r="R207" s="65"/>
      <c r="S207" s="65"/>
      <c r="T207" s="61"/>
    </row>
    <row r="208" ht="14.25" customHeight="1">
      <c r="G208" s="39"/>
      <c r="M208" s="39"/>
      <c r="R208" s="65"/>
      <c r="S208" s="65"/>
      <c r="T208" s="61"/>
    </row>
    <row r="209" ht="14.25" customHeight="1">
      <c r="G209" s="39"/>
      <c r="M209" s="39"/>
      <c r="R209" s="65"/>
      <c r="S209" s="65"/>
      <c r="T209" s="61"/>
    </row>
    <row r="210" ht="14.25" customHeight="1">
      <c r="G210" s="39"/>
      <c r="M210" s="39"/>
      <c r="R210" s="65"/>
      <c r="S210" s="65"/>
      <c r="T210" s="61"/>
    </row>
    <row r="211" ht="14.25" customHeight="1">
      <c r="G211" s="39"/>
      <c r="M211" s="39"/>
      <c r="R211" s="65"/>
      <c r="S211" s="65"/>
      <c r="T211" s="61"/>
    </row>
    <row r="212" ht="14.25" customHeight="1">
      <c r="G212" s="39"/>
      <c r="M212" s="39"/>
      <c r="R212" s="65"/>
      <c r="S212" s="65"/>
      <c r="T212" s="61"/>
    </row>
    <row r="213" ht="14.25" customHeight="1">
      <c r="G213" s="39"/>
      <c r="M213" s="39"/>
      <c r="R213" s="65"/>
      <c r="S213" s="65"/>
      <c r="T213" s="61"/>
    </row>
    <row r="214" ht="14.25" customHeight="1">
      <c r="G214" s="39"/>
      <c r="M214" s="39"/>
      <c r="R214" s="65"/>
      <c r="S214" s="65"/>
      <c r="T214" s="61"/>
    </row>
    <row r="215" ht="14.25" customHeight="1">
      <c r="G215" s="39"/>
      <c r="M215" s="39"/>
      <c r="R215" s="65"/>
      <c r="S215" s="65"/>
      <c r="T215" s="61"/>
    </row>
    <row r="216" ht="14.25" customHeight="1">
      <c r="G216" s="39"/>
      <c r="M216" s="39"/>
      <c r="R216" s="65"/>
      <c r="S216" s="65"/>
      <c r="T216" s="61"/>
    </row>
    <row r="217" ht="14.25" customHeight="1">
      <c r="G217" s="39"/>
      <c r="M217" s="39"/>
      <c r="R217" s="65"/>
      <c r="S217" s="65"/>
      <c r="T217" s="61"/>
    </row>
    <row r="218" ht="14.25" customHeight="1">
      <c r="G218" s="39"/>
      <c r="M218" s="39"/>
      <c r="R218" s="65"/>
      <c r="S218" s="65"/>
      <c r="T218" s="61"/>
    </row>
    <row r="219" ht="14.25" customHeight="1">
      <c r="G219" s="39"/>
      <c r="M219" s="39"/>
      <c r="R219" s="65"/>
      <c r="S219" s="65"/>
      <c r="T219" s="61"/>
    </row>
    <row r="220" ht="14.25" customHeight="1">
      <c r="G220" s="39"/>
      <c r="M220" s="39"/>
      <c r="R220" s="65"/>
      <c r="S220" s="65"/>
      <c r="T220" s="61"/>
    </row>
    <row r="221" ht="14.25" customHeight="1">
      <c r="G221" s="39"/>
      <c r="M221" s="39"/>
      <c r="R221" s="65"/>
      <c r="S221" s="65"/>
      <c r="T221" s="61"/>
    </row>
    <row r="222" ht="14.25" customHeight="1">
      <c r="G222" s="39"/>
      <c r="M222" s="39"/>
      <c r="R222" s="65"/>
      <c r="S222" s="65"/>
      <c r="T222" s="61"/>
    </row>
    <row r="223" ht="14.25" customHeight="1">
      <c r="G223" s="39"/>
      <c r="M223" s="39"/>
      <c r="R223" s="65"/>
      <c r="S223" s="65"/>
      <c r="T223" s="61"/>
    </row>
    <row r="224" ht="14.25" customHeight="1">
      <c r="G224" s="39"/>
      <c r="M224" s="39"/>
      <c r="R224" s="65"/>
      <c r="S224" s="65"/>
      <c r="T224" s="61"/>
    </row>
    <row r="225" ht="14.25" customHeight="1">
      <c r="G225" s="39"/>
      <c r="M225" s="39"/>
      <c r="R225" s="65"/>
      <c r="S225" s="65"/>
      <c r="T225" s="61"/>
    </row>
    <row r="226" ht="14.25" customHeight="1">
      <c r="G226" s="39"/>
      <c r="M226" s="39"/>
      <c r="R226" s="65"/>
      <c r="S226" s="65"/>
      <c r="T226" s="61"/>
    </row>
    <row r="227" ht="14.25" customHeight="1">
      <c r="G227" s="39"/>
      <c r="M227" s="39"/>
      <c r="R227" s="65"/>
      <c r="S227" s="65"/>
      <c r="T227" s="61"/>
    </row>
    <row r="228" ht="14.25" customHeight="1">
      <c r="G228" s="39"/>
      <c r="M228" s="39"/>
      <c r="R228" s="65"/>
      <c r="S228" s="65"/>
      <c r="T228" s="61"/>
    </row>
    <row r="229" ht="14.25" customHeight="1">
      <c r="G229" s="39"/>
      <c r="M229" s="39"/>
      <c r="R229" s="65"/>
      <c r="S229" s="65"/>
      <c r="T229" s="61"/>
    </row>
    <row r="230" ht="14.25" customHeight="1">
      <c r="G230" s="39"/>
      <c r="M230" s="39"/>
      <c r="R230" s="65"/>
      <c r="S230" s="65"/>
      <c r="T230" s="61"/>
    </row>
    <row r="231" ht="14.25" customHeight="1">
      <c r="G231" s="39"/>
      <c r="M231" s="39"/>
      <c r="R231" s="65"/>
      <c r="S231" s="65"/>
      <c r="T231" s="61"/>
    </row>
    <row r="232" ht="14.25" customHeight="1">
      <c r="G232" s="39"/>
      <c r="M232" s="39"/>
      <c r="R232" s="65"/>
      <c r="S232" s="65"/>
      <c r="T232" s="61"/>
    </row>
    <row r="233" ht="14.25" customHeight="1">
      <c r="G233" s="39"/>
      <c r="M233" s="39"/>
      <c r="R233" s="65"/>
      <c r="S233" s="65"/>
      <c r="T233" s="61"/>
    </row>
    <row r="234" ht="14.25" customHeight="1">
      <c r="G234" s="39"/>
      <c r="M234" s="39"/>
      <c r="R234" s="65"/>
      <c r="S234" s="65"/>
      <c r="T234" s="61"/>
    </row>
    <row r="235" ht="14.25" customHeight="1">
      <c r="G235" s="39"/>
      <c r="M235" s="39"/>
      <c r="R235" s="65"/>
      <c r="S235" s="65"/>
      <c r="T235" s="61"/>
    </row>
    <row r="236" ht="14.25" customHeight="1">
      <c r="G236" s="39"/>
      <c r="M236" s="39"/>
      <c r="R236" s="65"/>
      <c r="S236" s="65"/>
      <c r="T236" s="61"/>
    </row>
    <row r="237" ht="14.25" customHeight="1">
      <c r="G237" s="39"/>
      <c r="M237" s="39"/>
      <c r="R237" s="65"/>
      <c r="S237" s="65"/>
      <c r="T237" s="61"/>
    </row>
    <row r="238" ht="14.25" customHeight="1">
      <c r="G238" s="39"/>
      <c r="M238" s="39"/>
      <c r="R238" s="65"/>
      <c r="S238" s="65"/>
      <c r="T238" s="61"/>
    </row>
    <row r="239" ht="14.25" customHeight="1">
      <c r="G239" s="39"/>
      <c r="M239" s="39"/>
      <c r="R239" s="65"/>
      <c r="S239" s="65"/>
      <c r="T239" s="61"/>
    </row>
    <row r="240" ht="14.25" customHeight="1">
      <c r="G240" s="39"/>
      <c r="M240" s="39"/>
      <c r="R240" s="65"/>
      <c r="S240" s="65"/>
      <c r="T240" s="61"/>
    </row>
    <row r="241" ht="14.25" customHeight="1">
      <c r="G241" s="39"/>
      <c r="M241" s="39"/>
      <c r="R241" s="65"/>
      <c r="S241" s="65"/>
      <c r="T241" s="61"/>
    </row>
    <row r="242" ht="14.25" customHeight="1">
      <c r="G242" s="39"/>
      <c r="M242" s="39"/>
      <c r="R242" s="65"/>
      <c r="S242" s="65"/>
      <c r="T242" s="61"/>
    </row>
    <row r="243" ht="14.25" customHeight="1">
      <c r="G243" s="39"/>
      <c r="M243" s="39"/>
      <c r="R243" s="65"/>
      <c r="S243" s="65"/>
      <c r="T243" s="61"/>
    </row>
    <row r="244" ht="14.25" customHeight="1">
      <c r="G244" s="39"/>
      <c r="M244" s="39"/>
      <c r="R244" s="65"/>
      <c r="S244" s="65"/>
      <c r="T244" s="61"/>
    </row>
    <row r="245" ht="14.25" customHeight="1">
      <c r="G245" s="39"/>
      <c r="M245" s="39"/>
      <c r="R245" s="65"/>
      <c r="S245" s="65"/>
      <c r="T245" s="61"/>
    </row>
    <row r="246" ht="14.25" customHeight="1">
      <c r="G246" s="39"/>
      <c r="M246" s="39"/>
      <c r="R246" s="65"/>
      <c r="S246" s="65"/>
      <c r="T246" s="61"/>
    </row>
    <row r="247" ht="14.25" customHeight="1">
      <c r="G247" s="39"/>
      <c r="M247" s="39"/>
      <c r="R247" s="65"/>
      <c r="S247" s="65"/>
      <c r="T247" s="61"/>
    </row>
    <row r="248" ht="14.25" customHeight="1">
      <c r="G248" s="39"/>
      <c r="M248" s="39"/>
      <c r="R248" s="65"/>
      <c r="S248" s="65"/>
      <c r="T248" s="61"/>
    </row>
    <row r="249" ht="14.25" customHeight="1">
      <c r="G249" s="39"/>
      <c r="M249" s="39"/>
      <c r="R249" s="65"/>
      <c r="S249" s="65"/>
      <c r="T249" s="61"/>
    </row>
    <row r="250" ht="14.25" customHeight="1">
      <c r="G250" s="39"/>
      <c r="M250" s="39"/>
      <c r="R250" s="65"/>
      <c r="S250" s="65"/>
      <c r="T250" s="61"/>
    </row>
    <row r="251" ht="14.25" customHeight="1">
      <c r="G251" s="39"/>
      <c r="M251" s="39"/>
      <c r="R251" s="65"/>
      <c r="S251" s="65"/>
      <c r="T251" s="61"/>
    </row>
    <row r="252" ht="14.25" customHeight="1">
      <c r="G252" s="39"/>
      <c r="M252" s="39"/>
      <c r="R252" s="65"/>
      <c r="S252" s="65"/>
      <c r="T252" s="61"/>
    </row>
    <row r="253" ht="14.25" customHeight="1">
      <c r="G253" s="39"/>
      <c r="M253" s="39"/>
      <c r="R253" s="65"/>
      <c r="S253" s="65"/>
      <c r="T253" s="61"/>
    </row>
    <row r="254" ht="14.25" customHeight="1">
      <c r="G254" s="39"/>
      <c r="M254" s="39"/>
      <c r="R254" s="65"/>
      <c r="S254" s="65"/>
      <c r="T254" s="61"/>
    </row>
    <row r="255" ht="14.25" customHeight="1">
      <c r="G255" s="39"/>
      <c r="M255" s="39"/>
      <c r="R255" s="65"/>
      <c r="S255" s="65"/>
      <c r="T255" s="61"/>
    </row>
    <row r="256" ht="14.25" customHeight="1">
      <c r="G256" s="39"/>
      <c r="M256" s="39"/>
      <c r="R256" s="65"/>
      <c r="S256" s="65"/>
      <c r="T256" s="61"/>
    </row>
    <row r="257" ht="14.25" customHeight="1">
      <c r="G257" s="39"/>
      <c r="M257" s="39"/>
      <c r="R257" s="65"/>
      <c r="S257" s="65"/>
      <c r="T257" s="61"/>
    </row>
    <row r="258" ht="14.25" customHeight="1">
      <c r="G258" s="39"/>
      <c r="M258" s="39"/>
      <c r="R258" s="65"/>
      <c r="S258" s="65"/>
      <c r="T258" s="61"/>
    </row>
    <row r="259" ht="14.25" customHeight="1">
      <c r="G259" s="39"/>
      <c r="M259" s="39"/>
      <c r="R259" s="65"/>
      <c r="S259" s="65"/>
      <c r="T259" s="61"/>
    </row>
    <row r="260" ht="14.25" customHeight="1">
      <c r="G260" s="39"/>
      <c r="M260" s="39"/>
      <c r="R260" s="65"/>
      <c r="S260" s="65"/>
      <c r="T260" s="61"/>
    </row>
    <row r="261" ht="14.25" customHeight="1">
      <c r="G261" s="39"/>
      <c r="M261" s="39"/>
      <c r="R261" s="65"/>
      <c r="S261" s="65"/>
      <c r="T261" s="61"/>
    </row>
    <row r="262" ht="14.25" customHeight="1">
      <c r="G262" s="39"/>
      <c r="M262" s="39"/>
      <c r="R262" s="65"/>
      <c r="S262" s="65"/>
      <c r="T262" s="61"/>
    </row>
    <row r="263" ht="14.25" customHeight="1">
      <c r="G263" s="39"/>
      <c r="M263" s="39"/>
      <c r="R263" s="65"/>
      <c r="S263" s="65"/>
      <c r="T263" s="61"/>
    </row>
    <row r="264" ht="14.25" customHeight="1">
      <c r="G264" s="39"/>
      <c r="M264" s="39"/>
      <c r="R264" s="65"/>
      <c r="S264" s="65"/>
      <c r="T264" s="61"/>
    </row>
    <row r="265" ht="14.25" customHeight="1">
      <c r="G265" s="39"/>
      <c r="M265" s="39"/>
      <c r="R265" s="65"/>
      <c r="S265" s="65"/>
      <c r="T265" s="61"/>
    </row>
    <row r="266" ht="14.25" customHeight="1">
      <c r="G266" s="39"/>
      <c r="M266" s="39"/>
      <c r="R266" s="65"/>
      <c r="S266" s="65"/>
      <c r="T266" s="61"/>
    </row>
    <row r="267" ht="14.25" customHeight="1">
      <c r="G267" s="39"/>
      <c r="M267" s="39"/>
      <c r="R267" s="65"/>
      <c r="S267" s="65"/>
      <c r="T267" s="61"/>
    </row>
    <row r="268" ht="14.25" customHeight="1">
      <c r="G268" s="39"/>
      <c r="M268" s="39"/>
      <c r="R268" s="65"/>
      <c r="S268" s="65"/>
      <c r="T268" s="61"/>
    </row>
    <row r="269" ht="14.25" customHeight="1">
      <c r="G269" s="39"/>
      <c r="M269" s="39"/>
      <c r="R269" s="65"/>
      <c r="S269" s="65"/>
      <c r="T269" s="61"/>
    </row>
    <row r="270" ht="14.25" customHeight="1">
      <c r="G270" s="39"/>
      <c r="M270" s="39"/>
      <c r="R270" s="65"/>
      <c r="S270" s="65"/>
      <c r="T270" s="61"/>
    </row>
    <row r="271" ht="14.25" customHeight="1">
      <c r="G271" s="39"/>
      <c r="M271" s="39"/>
      <c r="R271" s="65"/>
      <c r="S271" s="65"/>
      <c r="T271" s="61"/>
    </row>
    <row r="272" ht="14.25" customHeight="1">
      <c r="G272" s="39"/>
      <c r="M272" s="39"/>
      <c r="R272" s="65"/>
      <c r="S272" s="65"/>
      <c r="T272" s="61"/>
    </row>
    <row r="273" ht="14.25" customHeight="1">
      <c r="G273" s="39"/>
      <c r="M273" s="39"/>
      <c r="R273" s="65"/>
      <c r="S273" s="65"/>
      <c r="T273" s="61"/>
    </row>
    <row r="274" ht="14.25" customHeight="1">
      <c r="G274" s="39"/>
      <c r="M274" s="39"/>
      <c r="R274" s="65"/>
      <c r="S274" s="65"/>
      <c r="T274" s="61"/>
    </row>
    <row r="275" ht="14.25" customHeight="1">
      <c r="G275" s="39"/>
      <c r="M275" s="39"/>
      <c r="R275" s="65"/>
      <c r="S275" s="65"/>
      <c r="T275" s="61"/>
    </row>
    <row r="276" ht="14.25" customHeight="1">
      <c r="G276" s="39"/>
      <c r="M276" s="39"/>
      <c r="R276" s="65"/>
      <c r="S276" s="65"/>
      <c r="T276" s="61"/>
    </row>
    <row r="277" ht="14.25" customHeight="1">
      <c r="G277" s="39"/>
      <c r="M277" s="39"/>
      <c r="R277" s="65"/>
      <c r="S277" s="65"/>
      <c r="T277" s="61"/>
    </row>
    <row r="278" ht="14.25" customHeight="1">
      <c r="G278" s="39"/>
      <c r="M278" s="39"/>
      <c r="R278" s="65"/>
      <c r="S278" s="65"/>
      <c r="T278" s="61"/>
    </row>
    <row r="279" ht="14.25" customHeight="1">
      <c r="G279" s="39"/>
      <c r="M279" s="39"/>
      <c r="R279" s="65"/>
      <c r="S279" s="65"/>
      <c r="T279" s="61"/>
    </row>
    <row r="280" ht="14.25" customHeight="1">
      <c r="G280" s="39"/>
      <c r="M280" s="39"/>
      <c r="R280" s="65"/>
      <c r="S280" s="65"/>
      <c r="T280" s="61"/>
    </row>
    <row r="281" ht="14.25" customHeight="1">
      <c r="G281" s="39"/>
      <c r="M281" s="39"/>
      <c r="R281" s="65"/>
      <c r="S281" s="65"/>
      <c r="T281" s="61"/>
    </row>
    <row r="282" ht="14.25" customHeight="1">
      <c r="G282" s="39"/>
      <c r="M282" s="39"/>
      <c r="R282" s="65"/>
      <c r="S282" s="65"/>
      <c r="T282" s="61"/>
    </row>
    <row r="283" ht="14.25" customHeight="1">
      <c r="G283" s="39"/>
      <c r="M283" s="39"/>
      <c r="R283" s="65"/>
      <c r="S283" s="65"/>
      <c r="T283" s="61"/>
    </row>
    <row r="284" ht="14.25" customHeight="1">
      <c r="G284" s="39"/>
      <c r="M284" s="39"/>
      <c r="R284" s="65"/>
      <c r="S284" s="65"/>
      <c r="T284" s="61"/>
    </row>
    <row r="285" ht="14.25" customHeight="1">
      <c r="G285" s="39"/>
      <c r="M285" s="39"/>
      <c r="R285" s="65"/>
      <c r="S285" s="65"/>
      <c r="T285" s="61"/>
    </row>
    <row r="286" ht="14.25" customHeight="1">
      <c r="G286" s="39"/>
      <c r="M286" s="39"/>
      <c r="R286" s="65"/>
      <c r="S286" s="65"/>
      <c r="T286" s="61"/>
    </row>
    <row r="287" ht="14.25" customHeight="1">
      <c r="G287" s="39"/>
      <c r="M287" s="39"/>
      <c r="R287" s="65"/>
      <c r="S287" s="65"/>
      <c r="T287" s="61"/>
    </row>
    <row r="288" ht="14.25" customHeight="1">
      <c r="G288" s="39"/>
      <c r="M288" s="39"/>
      <c r="R288" s="65"/>
      <c r="S288" s="65"/>
      <c r="T288" s="61"/>
    </row>
    <row r="289" ht="14.25" customHeight="1">
      <c r="G289" s="39"/>
      <c r="M289" s="39"/>
      <c r="R289" s="65"/>
      <c r="S289" s="65"/>
      <c r="T289" s="61"/>
    </row>
    <row r="290" ht="14.25" customHeight="1">
      <c r="G290" s="39"/>
      <c r="M290" s="39"/>
      <c r="R290" s="65"/>
      <c r="S290" s="65"/>
      <c r="T290" s="61"/>
    </row>
    <row r="291" ht="14.25" customHeight="1">
      <c r="G291" s="39"/>
      <c r="M291" s="39"/>
      <c r="R291" s="65"/>
      <c r="S291" s="65"/>
      <c r="T291" s="61"/>
    </row>
    <row r="292" ht="14.25" customHeight="1">
      <c r="G292" s="39"/>
      <c r="M292" s="39"/>
      <c r="R292" s="65"/>
      <c r="S292" s="65"/>
      <c r="T292" s="61"/>
    </row>
    <row r="293" ht="14.25" customHeight="1">
      <c r="G293" s="39"/>
      <c r="M293" s="39"/>
      <c r="R293" s="65"/>
      <c r="S293" s="65"/>
      <c r="T293" s="61"/>
    </row>
    <row r="294" ht="14.25" customHeight="1">
      <c r="G294" s="39"/>
      <c r="M294" s="39"/>
      <c r="R294" s="65"/>
      <c r="S294" s="65"/>
      <c r="T294" s="61"/>
    </row>
    <row r="295" ht="14.25" customHeight="1">
      <c r="G295" s="39"/>
      <c r="M295" s="39"/>
      <c r="R295" s="65"/>
      <c r="S295" s="65"/>
      <c r="T295" s="61"/>
    </row>
    <row r="296" ht="14.25" customHeight="1">
      <c r="G296" s="39"/>
      <c r="M296" s="39"/>
      <c r="R296" s="65"/>
      <c r="S296" s="65"/>
      <c r="T296" s="61"/>
    </row>
    <row r="297" ht="14.25" customHeight="1">
      <c r="G297" s="39"/>
      <c r="M297" s="39"/>
      <c r="R297" s="65"/>
      <c r="S297" s="65"/>
      <c r="T297" s="61"/>
    </row>
    <row r="298" ht="14.25" customHeight="1">
      <c r="G298" s="39"/>
      <c r="M298" s="39"/>
      <c r="R298" s="65"/>
      <c r="S298" s="65"/>
      <c r="T298" s="61"/>
    </row>
    <row r="299" ht="14.25" customHeight="1">
      <c r="G299" s="39"/>
      <c r="M299" s="39"/>
      <c r="R299" s="65"/>
      <c r="S299" s="65"/>
      <c r="T299" s="61"/>
    </row>
    <row r="300" ht="14.25" customHeight="1">
      <c r="G300" s="39"/>
      <c r="M300" s="39"/>
      <c r="R300" s="65"/>
      <c r="S300" s="65"/>
      <c r="T300" s="61"/>
    </row>
    <row r="301" ht="14.25" customHeight="1">
      <c r="G301" s="39"/>
      <c r="M301" s="39"/>
      <c r="R301" s="65"/>
      <c r="S301" s="65"/>
      <c r="T301" s="61"/>
    </row>
    <row r="302" ht="14.25" customHeight="1">
      <c r="G302" s="39"/>
      <c r="M302" s="39"/>
      <c r="R302" s="65"/>
      <c r="S302" s="65"/>
      <c r="T302" s="61"/>
    </row>
    <row r="303" ht="14.25" customHeight="1">
      <c r="G303" s="39"/>
      <c r="M303" s="39"/>
      <c r="R303" s="65"/>
      <c r="S303" s="65"/>
      <c r="T303" s="61"/>
    </row>
    <row r="304" ht="14.25" customHeight="1">
      <c r="G304" s="39"/>
      <c r="M304" s="39"/>
      <c r="R304" s="65"/>
      <c r="S304" s="65"/>
      <c r="T304" s="61"/>
    </row>
    <row r="305" ht="14.25" customHeight="1">
      <c r="G305" s="39"/>
      <c r="M305" s="39"/>
      <c r="R305" s="65"/>
      <c r="S305" s="65"/>
      <c r="T305" s="61"/>
    </row>
    <row r="306" ht="14.25" customHeight="1">
      <c r="G306" s="39"/>
      <c r="M306" s="39"/>
      <c r="R306" s="65"/>
      <c r="S306" s="65"/>
      <c r="T306" s="61"/>
    </row>
    <row r="307" ht="14.25" customHeight="1">
      <c r="G307" s="39"/>
      <c r="M307" s="39"/>
      <c r="R307" s="65"/>
      <c r="S307" s="65"/>
      <c r="T307" s="61"/>
    </row>
    <row r="308" ht="14.25" customHeight="1">
      <c r="G308" s="39"/>
      <c r="M308" s="39"/>
      <c r="R308" s="65"/>
      <c r="S308" s="65"/>
      <c r="T308" s="61"/>
    </row>
    <row r="309" ht="14.25" customHeight="1">
      <c r="G309" s="39"/>
      <c r="M309" s="39"/>
      <c r="R309" s="65"/>
      <c r="S309" s="65"/>
      <c r="T309" s="61"/>
    </row>
    <row r="310" ht="14.25" customHeight="1">
      <c r="G310" s="39"/>
      <c r="M310" s="39"/>
      <c r="R310" s="65"/>
      <c r="S310" s="65"/>
      <c r="T310" s="61"/>
    </row>
    <row r="311" ht="14.25" customHeight="1">
      <c r="G311" s="39"/>
      <c r="M311" s="39"/>
      <c r="R311" s="65"/>
      <c r="S311" s="65"/>
      <c r="T311" s="61"/>
    </row>
    <row r="312" ht="14.25" customHeight="1">
      <c r="G312" s="39"/>
      <c r="M312" s="39"/>
      <c r="R312" s="65"/>
      <c r="S312" s="65"/>
      <c r="T312" s="61"/>
    </row>
    <row r="313" ht="14.25" customHeight="1">
      <c r="G313" s="39"/>
      <c r="M313" s="39"/>
      <c r="R313" s="65"/>
      <c r="S313" s="65"/>
      <c r="T313" s="61"/>
    </row>
    <row r="314" ht="14.25" customHeight="1">
      <c r="G314" s="39"/>
      <c r="M314" s="39"/>
      <c r="R314" s="65"/>
      <c r="S314" s="65"/>
      <c r="T314" s="61"/>
    </row>
    <row r="315" ht="14.25" customHeight="1">
      <c r="G315" s="39"/>
      <c r="M315" s="39"/>
      <c r="R315" s="65"/>
      <c r="S315" s="65"/>
      <c r="T315" s="61"/>
    </row>
    <row r="316" ht="14.25" customHeight="1">
      <c r="G316" s="39"/>
      <c r="M316" s="39"/>
      <c r="R316" s="65"/>
      <c r="S316" s="65"/>
      <c r="T316" s="61"/>
    </row>
    <row r="317" ht="14.25" customHeight="1">
      <c r="G317" s="39"/>
      <c r="M317" s="39"/>
      <c r="R317" s="65"/>
      <c r="S317" s="65"/>
      <c r="T317" s="61"/>
    </row>
    <row r="318" ht="14.25" customHeight="1">
      <c r="G318" s="39"/>
      <c r="M318" s="39"/>
      <c r="R318" s="65"/>
      <c r="S318" s="65"/>
      <c r="T318" s="61"/>
    </row>
    <row r="319" ht="14.25" customHeight="1">
      <c r="G319" s="39"/>
      <c r="M319" s="39"/>
      <c r="R319" s="65"/>
      <c r="S319" s="65"/>
      <c r="T319" s="61"/>
    </row>
    <row r="320" ht="14.25" customHeight="1">
      <c r="G320" s="39"/>
      <c r="M320" s="39"/>
      <c r="R320" s="65"/>
      <c r="S320" s="65"/>
      <c r="T320" s="61"/>
    </row>
    <row r="321" ht="14.25" customHeight="1">
      <c r="G321" s="39"/>
      <c r="M321" s="39"/>
      <c r="R321" s="65"/>
      <c r="S321" s="65"/>
      <c r="T321" s="61"/>
    </row>
    <row r="322" ht="14.25" customHeight="1">
      <c r="G322" s="39"/>
      <c r="M322" s="39"/>
      <c r="R322" s="65"/>
      <c r="S322" s="65"/>
      <c r="T322" s="61"/>
    </row>
    <row r="323" ht="14.25" customHeight="1">
      <c r="G323" s="39"/>
      <c r="M323" s="39"/>
      <c r="R323" s="65"/>
      <c r="S323" s="65"/>
      <c r="T323" s="61"/>
    </row>
    <row r="324" ht="14.25" customHeight="1">
      <c r="G324" s="39"/>
      <c r="M324" s="39"/>
      <c r="R324" s="65"/>
      <c r="S324" s="65"/>
      <c r="T324" s="61"/>
    </row>
    <row r="325" ht="14.25" customHeight="1">
      <c r="G325" s="39"/>
      <c r="M325" s="39"/>
      <c r="R325" s="65"/>
      <c r="S325" s="65"/>
      <c r="T325" s="61"/>
    </row>
    <row r="326" ht="14.25" customHeight="1">
      <c r="G326" s="39"/>
      <c r="M326" s="39"/>
      <c r="R326" s="65"/>
      <c r="S326" s="65"/>
      <c r="T326" s="61"/>
    </row>
    <row r="327" ht="14.25" customHeight="1">
      <c r="G327" s="39"/>
      <c r="M327" s="39"/>
      <c r="R327" s="65"/>
      <c r="S327" s="65"/>
      <c r="T327" s="61"/>
    </row>
    <row r="328" ht="14.25" customHeight="1">
      <c r="G328" s="39"/>
      <c r="M328" s="39"/>
      <c r="R328" s="65"/>
      <c r="S328" s="65"/>
      <c r="T328" s="61"/>
    </row>
    <row r="329" ht="14.25" customHeight="1">
      <c r="G329" s="39"/>
      <c r="M329" s="39"/>
      <c r="R329" s="65"/>
      <c r="S329" s="65"/>
      <c r="T329" s="61"/>
    </row>
    <row r="330" ht="14.25" customHeight="1">
      <c r="G330" s="39"/>
      <c r="M330" s="39"/>
      <c r="R330" s="65"/>
      <c r="S330" s="65"/>
      <c r="T330" s="61"/>
    </row>
    <row r="331" ht="14.25" customHeight="1">
      <c r="G331" s="39"/>
      <c r="M331" s="39"/>
      <c r="R331" s="65"/>
      <c r="S331" s="65"/>
      <c r="T331" s="61"/>
    </row>
    <row r="332" ht="14.25" customHeight="1">
      <c r="G332" s="39"/>
      <c r="M332" s="39"/>
      <c r="R332" s="65"/>
      <c r="S332" s="65"/>
      <c r="T332" s="61"/>
    </row>
    <row r="333" ht="14.25" customHeight="1">
      <c r="G333" s="39"/>
      <c r="M333" s="39"/>
      <c r="R333" s="65"/>
      <c r="S333" s="65"/>
      <c r="T333" s="61"/>
    </row>
    <row r="334" ht="14.25" customHeight="1">
      <c r="G334" s="39"/>
      <c r="M334" s="39"/>
      <c r="R334" s="65"/>
      <c r="S334" s="65"/>
      <c r="T334" s="61"/>
    </row>
    <row r="335" ht="14.25" customHeight="1">
      <c r="G335" s="39"/>
      <c r="M335" s="39"/>
      <c r="R335" s="65"/>
      <c r="S335" s="65"/>
      <c r="T335" s="61"/>
    </row>
    <row r="336" ht="14.25" customHeight="1">
      <c r="G336" s="39"/>
      <c r="M336" s="39"/>
      <c r="R336" s="65"/>
      <c r="S336" s="65"/>
      <c r="T336" s="61"/>
    </row>
    <row r="337" ht="14.25" customHeight="1">
      <c r="G337" s="39"/>
      <c r="M337" s="39"/>
      <c r="R337" s="65"/>
      <c r="S337" s="65"/>
      <c r="T337" s="61"/>
    </row>
    <row r="338" ht="14.25" customHeight="1">
      <c r="G338" s="39"/>
      <c r="M338" s="39"/>
      <c r="R338" s="65"/>
      <c r="S338" s="65"/>
      <c r="T338" s="61"/>
    </row>
    <row r="339" ht="14.25" customHeight="1">
      <c r="G339" s="39"/>
      <c r="M339" s="39"/>
      <c r="R339" s="65"/>
      <c r="S339" s="65"/>
      <c r="T339" s="61"/>
    </row>
    <row r="340" ht="14.25" customHeight="1">
      <c r="G340" s="39"/>
      <c r="M340" s="39"/>
      <c r="R340" s="65"/>
      <c r="S340" s="65"/>
      <c r="T340" s="61"/>
    </row>
    <row r="341" ht="14.25" customHeight="1">
      <c r="G341" s="39"/>
      <c r="M341" s="39"/>
      <c r="R341" s="65"/>
      <c r="S341" s="65"/>
      <c r="T341" s="61"/>
    </row>
    <row r="342" ht="14.25" customHeight="1">
      <c r="G342" s="39"/>
      <c r="M342" s="39"/>
      <c r="R342" s="65"/>
      <c r="S342" s="65"/>
      <c r="T342" s="61"/>
    </row>
    <row r="343" ht="14.25" customHeight="1">
      <c r="G343" s="39"/>
      <c r="M343" s="39"/>
      <c r="R343" s="65"/>
      <c r="S343" s="65"/>
      <c r="T343" s="61"/>
    </row>
    <row r="344" ht="14.25" customHeight="1">
      <c r="G344" s="39"/>
      <c r="M344" s="39"/>
      <c r="R344" s="65"/>
      <c r="S344" s="65"/>
      <c r="T344" s="61"/>
    </row>
    <row r="345" ht="14.25" customHeight="1">
      <c r="G345" s="39"/>
      <c r="M345" s="39"/>
      <c r="R345" s="65"/>
      <c r="S345" s="65"/>
      <c r="T345" s="61"/>
    </row>
    <row r="346" ht="14.25" customHeight="1">
      <c r="G346" s="39"/>
      <c r="M346" s="39"/>
      <c r="R346" s="65"/>
      <c r="S346" s="65"/>
      <c r="T346" s="61"/>
    </row>
    <row r="347" ht="14.25" customHeight="1">
      <c r="G347" s="39"/>
      <c r="M347" s="39"/>
      <c r="R347" s="65"/>
      <c r="S347" s="65"/>
      <c r="T347" s="61"/>
    </row>
    <row r="348" ht="14.25" customHeight="1">
      <c r="G348" s="39"/>
      <c r="M348" s="39"/>
      <c r="R348" s="65"/>
      <c r="S348" s="65"/>
      <c r="T348" s="61"/>
    </row>
    <row r="349" ht="14.25" customHeight="1">
      <c r="G349" s="39"/>
      <c r="M349" s="39"/>
      <c r="R349" s="65"/>
      <c r="S349" s="65"/>
      <c r="T349" s="61"/>
    </row>
    <row r="350" ht="14.25" customHeight="1">
      <c r="G350" s="39"/>
      <c r="M350" s="39"/>
      <c r="R350" s="65"/>
      <c r="S350" s="65"/>
      <c r="T350" s="61"/>
    </row>
    <row r="351" ht="14.25" customHeight="1">
      <c r="G351" s="39"/>
      <c r="M351" s="39"/>
      <c r="R351" s="65"/>
      <c r="S351" s="65"/>
      <c r="T351" s="61"/>
    </row>
    <row r="352" ht="14.25" customHeight="1">
      <c r="G352" s="39"/>
      <c r="M352" s="39"/>
      <c r="R352" s="65"/>
      <c r="S352" s="65"/>
      <c r="T352" s="61"/>
    </row>
    <row r="353" ht="14.25" customHeight="1">
      <c r="G353" s="39"/>
      <c r="M353" s="39"/>
      <c r="R353" s="65"/>
      <c r="S353" s="65"/>
      <c r="T353" s="61"/>
    </row>
    <row r="354" ht="14.25" customHeight="1">
      <c r="G354" s="39"/>
      <c r="M354" s="39"/>
      <c r="R354" s="65"/>
      <c r="S354" s="65"/>
      <c r="T354" s="61"/>
    </row>
    <row r="355" ht="14.25" customHeight="1">
      <c r="G355" s="39"/>
      <c r="M355" s="39"/>
      <c r="R355" s="65"/>
      <c r="S355" s="65"/>
      <c r="T355" s="61"/>
    </row>
    <row r="356" ht="14.25" customHeight="1">
      <c r="G356" s="39"/>
      <c r="M356" s="39"/>
      <c r="R356" s="65"/>
      <c r="S356" s="65"/>
      <c r="T356" s="61"/>
    </row>
    <row r="357" ht="14.25" customHeight="1">
      <c r="G357" s="39"/>
      <c r="M357" s="39"/>
      <c r="R357" s="65"/>
      <c r="S357" s="65"/>
      <c r="T357" s="61"/>
    </row>
    <row r="358" ht="14.25" customHeight="1">
      <c r="G358" s="39"/>
      <c r="M358" s="39"/>
      <c r="R358" s="65"/>
      <c r="S358" s="65"/>
      <c r="T358" s="61"/>
    </row>
    <row r="359" ht="14.25" customHeight="1">
      <c r="G359" s="39"/>
      <c r="M359" s="39"/>
      <c r="R359" s="65"/>
      <c r="S359" s="65"/>
      <c r="T359" s="61"/>
    </row>
    <row r="360" ht="14.25" customHeight="1">
      <c r="G360" s="39"/>
      <c r="M360" s="39"/>
      <c r="R360" s="65"/>
      <c r="S360" s="65"/>
      <c r="T360" s="61"/>
    </row>
    <row r="361" ht="14.25" customHeight="1">
      <c r="G361" s="39"/>
      <c r="M361" s="39"/>
      <c r="R361" s="65"/>
      <c r="S361" s="65"/>
      <c r="T361" s="61"/>
    </row>
    <row r="362" ht="14.25" customHeight="1">
      <c r="G362" s="39"/>
      <c r="M362" s="39"/>
      <c r="R362" s="65"/>
      <c r="S362" s="65"/>
      <c r="T362" s="61"/>
    </row>
    <row r="363" ht="14.25" customHeight="1">
      <c r="G363" s="39"/>
      <c r="M363" s="39"/>
      <c r="R363" s="65"/>
      <c r="S363" s="65"/>
      <c r="T363" s="61"/>
    </row>
    <row r="364" ht="14.25" customHeight="1">
      <c r="G364" s="39"/>
      <c r="M364" s="39"/>
      <c r="R364" s="65"/>
      <c r="S364" s="65"/>
      <c r="T364" s="61"/>
    </row>
    <row r="365" ht="14.25" customHeight="1">
      <c r="G365" s="39"/>
      <c r="M365" s="39"/>
      <c r="R365" s="65"/>
      <c r="S365" s="65"/>
      <c r="T365" s="61"/>
    </row>
    <row r="366" ht="14.25" customHeight="1">
      <c r="G366" s="39"/>
      <c r="M366" s="39"/>
      <c r="R366" s="65"/>
      <c r="S366" s="65"/>
      <c r="T366" s="61"/>
    </row>
    <row r="367" ht="14.25" customHeight="1">
      <c r="G367" s="39"/>
      <c r="M367" s="39"/>
      <c r="R367" s="65"/>
      <c r="S367" s="65"/>
      <c r="T367" s="61"/>
    </row>
    <row r="368" ht="14.25" customHeight="1">
      <c r="G368" s="39"/>
      <c r="M368" s="39"/>
      <c r="R368" s="65"/>
      <c r="S368" s="65"/>
      <c r="T368" s="61"/>
    </row>
    <row r="369" ht="14.25" customHeight="1">
      <c r="G369" s="39"/>
      <c r="M369" s="39"/>
      <c r="R369" s="65"/>
      <c r="S369" s="65"/>
      <c r="T369" s="61"/>
    </row>
    <row r="370" ht="14.25" customHeight="1">
      <c r="G370" s="39"/>
      <c r="M370" s="39"/>
      <c r="R370" s="65"/>
      <c r="S370" s="65"/>
      <c r="T370" s="61"/>
    </row>
    <row r="371" ht="14.25" customHeight="1">
      <c r="G371" s="39"/>
      <c r="M371" s="39"/>
      <c r="R371" s="65"/>
      <c r="S371" s="65"/>
      <c r="T371" s="61"/>
    </row>
    <row r="372" ht="14.25" customHeight="1">
      <c r="G372" s="39"/>
      <c r="M372" s="39"/>
      <c r="R372" s="65"/>
      <c r="S372" s="65"/>
      <c r="T372" s="61"/>
    </row>
    <row r="373" ht="14.25" customHeight="1">
      <c r="G373" s="39"/>
      <c r="M373" s="39"/>
      <c r="R373" s="65"/>
      <c r="S373" s="65"/>
      <c r="T373" s="61"/>
    </row>
    <row r="374" ht="14.25" customHeight="1">
      <c r="G374" s="39"/>
      <c r="M374" s="39"/>
      <c r="R374" s="65"/>
      <c r="S374" s="65"/>
      <c r="T374" s="61"/>
    </row>
    <row r="375" ht="14.25" customHeight="1">
      <c r="G375" s="39"/>
      <c r="M375" s="39"/>
      <c r="R375" s="65"/>
      <c r="S375" s="65"/>
      <c r="T375" s="61"/>
    </row>
    <row r="376" ht="14.25" customHeight="1">
      <c r="G376" s="39"/>
      <c r="M376" s="39"/>
      <c r="R376" s="65"/>
      <c r="S376" s="65"/>
      <c r="T376" s="61"/>
    </row>
    <row r="377" ht="14.25" customHeight="1">
      <c r="G377" s="39"/>
      <c r="M377" s="39"/>
      <c r="R377" s="65"/>
      <c r="S377" s="65"/>
      <c r="T377" s="61"/>
    </row>
    <row r="378" ht="14.25" customHeight="1">
      <c r="G378" s="39"/>
      <c r="M378" s="39"/>
      <c r="R378" s="65"/>
      <c r="S378" s="65"/>
      <c r="T378" s="61"/>
    </row>
    <row r="379" ht="14.25" customHeight="1">
      <c r="G379" s="39"/>
      <c r="M379" s="39"/>
      <c r="R379" s="65"/>
      <c r="S379" s="65"/>
      <c r="T379" s="61"/>
    </row>
    <row r="380" ht="14.25" customHeight="1">
      <c r="G380" s="39"/>
      <c r="M380" s="39"/>
      <c r="R380" s="65"/>
      <c r="S380" s="65"/>
      <c r="T380" s="61"/>
    </row>
    <row r="381" ht="14.25" customHeight="1">
      <c r="G381" s="39"/>
      <c r="M381" s="39"/>
      <c r="R381" s="65"/>
      <c r="S381" s="65"/>
      <c r="T381" s="61"/>
    </row>
    <row r="382" ht="14.25" customHeight="1">
      <c r="G382" s="39"/>
      <c r="M382" s="39"/>
      <c r="R382" s="65"/>
      <c r="S382" s="65"/>
      <c r="T382" s="61"/>
    </row>
    <row r="383" ht="14.25" customHeight="1">
      <c r="G383" s="39"/>
      <c r="M383" s="39"/>
      <c r="R383" s="65"/>
      <c r="S383" s="65"/>
      <c r="T383" s="61"/>
    </row>
    <row r="384" ht="14.25" customHeight="1">
      <c r="G384" s="39"/>
      <c r="M384" s="39"/>
      <c r="R384" s="65"/>
      <c r="S384" s="65"/>
      <c r="T384" s="61"/>
    </row>
    <row r="385" ht="14.25" customHeight="1">
      <c r="G385" s="39"/>
      <c r="M385" s="39"/>
      <c r="R385" s="65"/>
      <c r="S385" s="65"/>
      <c r="T385" s="61"/>
    </row>
    <row r="386" ht="14.25" customHeight="1">
      <c r="G386" s="39"/>
      <c r="M386" s="39"/>
      <c r="R386" s="65"/>
      <c r="S386" s="65"/>
      <c r="T386" s="61"/>
    </row>
    <row r="387" ht="14.25" customHeight="1">
      <c r="G387" s="39"/>
      <c r="M387" s="39"/>
      <c r="R387" s="65"/>
      <c r="S387" s="65"/>
      <c r="T387" s="61"/>
    </row>
    <row r="388" ht="14.25" customHeight="1">
      <c r="G388" s="39"/>
      <c r="M388" s="39"/>
      <c r="R388" s="65"/>
      <c r="S388" s="65"/>
      <c r="T388" s="61"/>
    </row>
    <row r="389" ht="14.25" customHeight="1">
      <c r="G389" s="39"/>
      <c r="M389" s="39"/>
      <c r="R389" s="65"/>
      <c r="S389" s="65"/>
      <c r="T389" s="61"/>
    </row>
    <row r="390" ht="14.25" customHeight="1">
      <c r="G390" s="39"/>
      <c r="M390" s="39"/>
      <c r="R390" s="65"/>
      <c r="S390" s="65"/>
      <c r="T390" s="61"/>
    </row>
    <row r="391" ht="14.25" customHeight="1">
      <c r="G391" s="39"/>
      <c r="M391" s="39"/>
      <c r="R391" s="65"/>
      <c r="S391" s="65"/>
      <c r="T391" s="61"/>
    </row>
    <row r="392" ht="14.25" customHeight="1">
      <c r="G392" s="39"/>
      <c r="M392" s="39"/>
      <c r="R392" s="65"/>
      <c r="S392" s="65"/>
      <c r="T392" s="61"/>
    </row>
    <row r="393" ht="14.25" customHeight="1">
      <c r="G393" s="39"/>
      <c r="M393" s="39"/>
      <c r="R393" s="65"/>
      <c r="S393" s="65"/>
      <c r="T393" s="61"/>
    </row>
    <row r="394" ht="14.25" customHeight="1">
      <c r="G394" s="39"/>
      <c r="M394" s="39"/>
      <c r="R394" s="65"/>
      <c r="S394" s="65"/>
      <c r="T394" s="61"/>
    </row>
    <row r="395" ht="14.25" customHeight="1">
      <c r="G395" s="39"/>
      <c r="M395" s="39"/>
      <c r="R395" s="65"/>
      <c r="S395" s="65"/>
      <c r="T395" s="61"/>
    </row>
    <row r="396" ht="14.25" customHeight="1">
      <c r="G396" s="39"/>
      <c r="M396" s="39"/>
      <c r="R396" s="65"/>
      <c r="S396" s="65"/>
      <c r="T396" s="61"/>
    </row>
    <row r="397" ht="14.25" customHeight="1">
      <c r="G397" s="39"/>
      <c r="M397" s="39"/>
      <c r="R397" s="65"/>
      <c r="S397" s="65"/>
      <c r="T397" s="61"/>
    </row>
    <row r="398" ht="14.25" customHeight="1">
      <c r="G398" s="39"/>
      <c r="M398" s="39"/>
      <c r="R398" s="65"/>
      <c r="S398" s="65"/>
      <c r="T398" s="61"/>
    </row>
    <row r="399" ht="14.25" customHeight="1">
      <c r="G399" s="39"/>
      <c r="M399" s="39"/>
      <c r="R399" s="65"/>
      <c r="S399" s="65"/>
      <c r="T399" s="61"/>
    </row>
    <row r="400" ht="14.25" customHeight="1">
      <c r="G400" s="39"/>
      <c r="M400" s="39"/>
      <c r="R400" s="65"/>
      <c r="S400" s="65"/>
      <c r="T400" s="61"/>
    </row>
    <row r="401" ht="14.25" customHeight="1">
      <c r="G401" s="39"/>
      <c r="M401" s="39"/>
      <c r="R401" s="65"/>
      <c r="S401" s="65"/>
      <c r="T401" s="61"/>
    </row>
    <row r="402" ht="14.25" customHeight="1">
      <c r="G402" s="39"/>
      <c r="M402" s="39"/>
      <c r="R402" s="65"/>
      <c r="S402" s="65"/>
      <c r="T402" s="61"/>
    </row>
    <row r="403" ht="14.25" customHeight="1">
      <c r="G403" s="39"/>
      <c r="M403" s="39"/>
      <c r="R403" s="65"/>
      <c r="S403" s="65"/>
      <c r="T403" s="61"/>
    </row>
    <row r="404" ht="14.25" customHeight="1">
      <c r="G404" s="39"/>
      <c r="M404" s="39"/>
      <c r="R404" s="65"/>
      <c r="S404" s="65"/>
      <c r="T404" s="61"/>
    </row>
    <row r="405" ht="14.25" customHeight="1">
      <c r="G405" s="39"/>
      <c r="M405" s="39"/>
      <c r="R405" s="65"/>
      <c r="S405" s="65"/>
      <c r="T405" s="61"/>
    </row>
    <row r="406" ht="14.25" customHeight="1">
      <c r="G406" s="39"/>
      <c r="M406" s="39"/>
      <c r="R406" s="65"/>
      <c r="S406" s="65"/>
      <c r="T406" s="61"/>
    </row>
    <row r="407" ht="14.25" customHeight="1">
      <c r="G407" s="39"/>
      <c r="M407" s="39"/>
      <c r="R407" s="65"/>
      <c r="S407" s="65"/>
      <c r="T407" s="61"/>
    </row>
    <row r="408" ht="14.25" customHeight="1">
      <c r="G408" s="39"/>
      <c r="M408" s="39"/>
      <c r="R408" s="65"/>
      <c r="S408" s="65"/>
      <c r="T408" s="61"/>
    </row>
    <row r="409" ht="14.25" customHeight="1">
      <c r="G409" s="39"/>
      <c r="M409" s="39"/>
      <c r="R409" s="65"/>
      <c r="S409" s="65"/>
      <c r="T409" s="61"/>
    </row>
    <row r="410" ht="14.25" customHeight="1">
      <c r="G410" s="39"/>
      <c r="M410" s="39"/>
      <c r="R410" s="65"/>
      <c r="S410" s="65"/>
      <c r="T410" s="61"/>
    </row>
    <row r="411" ht="14.25" customHeight="1">
      <c r="G411" s="39"/>
      <c r="M411" s="39"/>
      <c r="R411" s="65"/>
      <c r="S411" s="65"/>
      <c r="T411" s="61"/>
    </row>
    <row r="412" ht="14.25" customHeight="1">
      <c r="G412" s="39"/>
      <c r="M412" s="39"/>
      <c r="R412" s="65"/>
      <c r="S412" s="65"/>
      <c r="T412" s="61"/>
    </row>
    <row r="413" ht="14.25" customHeight="1">
      <c r="G413" s="39"/>
      <c r="M413" s="39"/>
      <c r="R413" s="65"/>
      <c r="S413" s="65"/>
      <c r="T413" s="61"/>
    </row>
    <row r="414" ht="14.25" customHeight="1">
      <c r="G414" s="39"/>
      <c r="M414" s="39"/>
      <c r="R414" s="65"/>
      <c r="S414" s="65"/>
      <c r="T414" s="61"/>
    </row>
    <row r="415" ht="14.25" customHeight="1">
      <c r="G415" s="39"/>
      <c r="M415" s="39"/>
      <c r="R415" s="65"/>
      <c r="S415" s="65"/>
      <c r="T415" s="61"/>
    </row>
    <row r="416" ht="14.25" customHeight="1">
      <c r="G416" s="39"/>
      <c r="M416" s="39"/>
      <c r="R416" s="65"/>
      <c r="S416" s="65"/>
      <c r="T416" s="61"/>
    </row>
    <row r="417" ht="14.25" customHeight="1">
      <c r="G417" s="39"/>
      <c r="M417" s="39"/>
      <c r="R417" s="65"/>
      <c r="S417" s="65"/>
      <c r="T417" s="61"/>
    </row>
    <row r="418" ht="14.25" customHeight="1">
      <c r="G418" s="39"/>
      <c r="M418" s="39"/>
      <c r="R418" s="65"/>
      <c r="S418" s="65"/>
      <c r="T418" s="61"/>
    </row>
    <row r="419" ht="14.25" customHeight="1">
      <c r="G419" s="39"/>
      <c r="M419" s="39"/>
      <c r="R419" s="65"/>
      <c r="S419" s="65"/>
      <c r="T419" s="61"/>
    </row>
    <row r="420" ht="14.25" customHeight="1">
      <c r="G420" s="39"/>
      <c r="M420" s="39"/>
      <c r="R420" s="65"/>
      <c r="S420" s="65"/>
      <c r="T420" s="61"/>
    </row>
    <row r="421" ht="14.25" customHeight="1">
      <c r="G421" s="39"/>
      <c r="M421" s="39"/>
      <c r="R421" s="65"/>
      <c r="S421" s="65"/>
      <c r="T421" s="61"/>
    </row>
    <row r="422" ht="14.25" customHeight="1">
      <c r="G422" s="39"/>
      <c r="M422" s="39"/>
      <c r="R422" s="65"/>
      <c r="S422" s="65"/>
      <c r="T422" s="61"/>
    </row>
    <row r="423" ht="14.25" customHeight="1">
      <c r="G423" s="39"/>
      <c r="M423" s="39"/>
      <c r="R423" s="65"/>
      <c r="S423" s="65"/>
      <c r="T423" s="61"/>
    </row>
    <row r="424" ht="14.25" customHeight="1">
      <c r="G424" s="39"/>
      <c r="M424" s="39"/>
      <c r="R424" s="65"/>
      <c r="S424" s="65"/>
      <c r="T424" s="61"/>
    </row>
    <row r="425" ht="14.25" customHeight="1">
      <c r="G425" s="39"/>
      <c r="M425" s="39"/>
      <c r="R425" s="65"/>
      <c r="S425" s="65"/>
      <c r="T425" s="61"/>
    </row>
    <row r="426" ht="14.25" customHeight="1">
      <c r="G426" s="39"/>
      <c r="M426" s="39"/>
      <c r="R426" s="65"/>
      <c r="S426" s="65"/>
      <c r="T426" s="61"/>
    </row>
    <row r="427" ht="14.25" customHeight="1">
      <c r="G427" s="39"/>
      <c r="M427" s="39"/>
      <c r="R427" s="65"/>
      <c r="S427" s="65"/>
      <c r="T427" s="61"/>
    </row>
    <row r="428" ht="14.25" customHeight="1">
      <c r="G428" s="39"/>
      <c r="M428" s="39"/>
      <c r="R428" s="65"/>
      <c r="S428" s="65"/>
      <c r="T428" s="61"/>
    </row>
    <row r="429" ht="14.25" customHeight="1">
      <c r="G429" s="39"/>
      <c r="M429" s="39"/>
      <c r="R429" s="65"/>
      <c r="S429" s="65"/>
      <c r="T429" s="61"/>
    </row>
    <row r="430" ht="14.25" customHeight="1">
      <c r="G430" s="39"/>
      <c r="M430" s="39"/>
      <c r="R430" s="65"/>
      <c r="S430" s="65"/>
      <c r="T430" s="61"/>
    </row>
    <row r="431" ht="14.25" customHeight="1">
      <c r="G431" s="39"/>
      <c r="M431" s="39"/>
      <c r="R431" s="65"/>
      <c r="S431" s="65"/>
      <c r="T431" s="61"/>
    </row>
    <row r="432" ht="14.25" customHeight="1">
      <c r="G432" s="39"/>
      <c r="M432" s="39"/>
      <c r="R432" s="65"/>
      <c r="S432" s="65"/>
      <c r="T432" s="61"/>
    </row>
    <row r="433" ht="14.25" customHeight="1">
      <c r="G433" s="39"/>
      <c r="M433" s="39"/>
      <c r="R433" s="65"/>
      <c r="S433" s="65"/>
      <c r="T433" s="61"/>
    </row>
    <row r="434" ht="14.25" customHeight="1">
      <c r="G434" s="39"/>
      <c r="M434" s="39"/>
      <c r="R434" s="65"/>
      <c r="S434" s="65"/>
      <c r="T434" s="61"/>
    </row>
    <row r="435" ht="14.25" customHeight="1">
      <c r="G435" s="39"/>
      <c r="M435" s="39"/>
      <c r="R435" s="65"/>
      <c r="S435" s="65"/>
      <c r="T435" s="61"/>
    </row>
    <row r="436" ht="14.25" customHeight="1">
      <c r="G436" s="39"/>
      <c r="M436" s="39"/>
      <c r="R436" s="65"/>
      <c r="S436" s="65"/>
      <c r="T436" s="61"/>
    </row>
    <row r="437" ht="14.25" customHeight="1">
      <c r="G437" s="39"/>
      <c r="M437" s="39"/>
      <c r="R437" s="65"/>
      <c r="S437" s="65"/>
      <c r="T437" s="61"/>
    </row>
    <row r="438" ht="14.25" customHeight="1">
      <c r="G438" s="39"/>
      <c r="M438" s="39"/>
      <c r="R438" s="65"/>
      <c r="S438" s="65"/>
      <c r="T438" s="61"/>
    </row>
    <row r="439" ht="14.25" customHeight="1">
      <c r="G439" s="39"/>
      <c r="M439" s="39"/>
      <c r="R439" s="65"/>
      <c r="S439" s="65"/>
      <c r="T439" s="61"/>
    </row>
    <row r="440" ht="14.25" customHeight="1">
      <c r="G440" s="39"/>
      <c r="M440" s="39"/>
      <c r="R440" s="65"/>
      <c r="S440" s="65"/>
      <c r="T440" s="61"/>
    </row>
    <row r="441" ht="14.25" customHeight="1">
      <c r="G441" s="39"/>
      <c r="M441" s="39"/>
      <c r="R441" s="65"/>
      <c r="S441" s="65"/>
      <c r="T441" s="61"/>
    </row>
    <row r="442" ht="14.25" customHeight="1">
      <c r="G442" s="39"/>
      <c r="M442" s="39"/>
      <c r="R442" s="65"/>
      <c r="S442" s="65"/>
      <c r="T442" s="61"/>
    </row>
    <row r="443" ht="14.25" customHeight="1">
      <c r="G443" s="39"/>
      <c r="M443" s="39"/>
      <c r="R443" s="65"/>
      <c r="S443" s="65"/>
      <c r="T443" s="61"/>
    </row>
    <row r="444" ht="14.25" customHeight="1">
      <c r="G444" s="39"/>
      <c r="M444" s="39"/>
      <c r="R444" s="65"/>
      <c r="S444" s="65"/>
      <c r="T444" s="61"/>
    </row>
    <row r="445" ht="14.25" customHeight="1">
      <c r="G445" s="39"/>
      <c r="M445" s="39"/>
      <c r="R445" s="65"/>
      <c r="S445" s="65"/>
      <c r="T445" s="61"/>
    </row>
    <row r="446" ht="14.25" customHeight="1">
      <c r="G446" s="39"/>
      <c r="M446" s="39"/>
      <c r="R446" s="65"/>
      <c r="S446" s="65"/>
      <c r="T446" s="61"/>
    </row>
    <row r="447" ht="14.25" customHeight="1">
      <c r="G447" s="39"/>
      <c r="M447" s="39"/>
      <c r="R447" s="65"/>
      <c r="S447" s="65"/>
      <c r="T447" s="61"/>
    </row>
    <row r="448" ht="14.25" customHeight="1">
      <c r="G448" s="39"/>
      <c r="M448" s="39"/>
      <c r="R448" s="65"/>
      <c r="S448" s="65"/>
      <c r="T448" s="61"/>
    </row>
    <row r="449" ht="14.25" customHeight="1">
      <c r="G449" s="39"/>
      <c r="M449" s="39"/>
      <c r="R449" s="65"/>
      <c r="S449" s="65"/>
      <c r="T449" s="61"/>
    </row>
    <row r="450" ht="14.25" customHeight="1">
      <c r="G450" s="39"/>
      <c r="M450" s="39"/>
      <c r="R450" s="65"/>
      <c r="S450" s="65"/>
      <c r="T450" s="61"/>
    </row>
    <row r="451" ht="14.25" customHeight="1">
      <c r="G451" s="39"/>
      <c r="M451" s="39"/>
      <c r="R451" s="65"/>
      <c r="S451" s="65"/>
      <c r="T451" s="61"/>
    </row>
    <row r="452" ht="14.25" customHeight="1">
      <c r="G452" s="39"/>
      <c r="M452" s="39"/>
      <c r="R452" s="65"/>
      <c r="S452" s="65"/>
      <c r="T452" s="61"/>
    </row>
    <row r="453" ht="14.25" customHeight="1">
      <c r="G453" s="39"/>
      <c r="M453" s="39"/>
      <c r="R453" s="65"/>
      <c r="S453" s="65"/>
      <c r="T453" s="61"/>
    </row>
    <row r="454" ht="14.25" customHeight="1">
      <c r="G454" s="39"/>
      <c r="M454" s="39"/>
      <c r="R454" s="65"/>
      <c r="S454" s="65"/>
      <c r="T454" s="61"/>
    </row>
    <row r="455" ht="14.25" customHeight="1">
      <c r="G455" s="39"/>
      <c r="M455" s="39"/>
      <c r="R455" s="65"/>
      <c r="S455" s="65"/>
      <c r="T455" s="61"/>
    </row>
    <row r="456" ht="14.25" customHeight="1">
      <c r="G456" s="39"/>
      <c r="M456" s="39"/>
      <c r="R456" s="65"/>
      <c r="S456" s="65"/>
      <c r="T456" s="61"/>
    </row>
    <row r="457" ht="14.25" customHeight="1">
      <c r="G457" s="39"/>
      <c r="M457" s="39"/>
      <c r="R457" s="65"/>
      <c r="S457" s="65"/>
      <c r="T457" s="61"/>
    </row>
    <row r="458" ht="14.25" customHeight="1">
      <c r="G458" s="39"/>
      <c r="M458" s="39"/>
      <c r="R458" s="65"/>
      <c r="S458" s="65"/>
      <c r="T458" s="61"/>
    </row>
    <row r="459" ht="14.25" customHeight="1">
      <c r="G459" s="39"/>
      <c r="M459" s="39"/>
      <c r="R459" s="65"/>
      <c r="S459" s="65"/>
      <c r="T459" s="61"/>
    </row>
    <row r="460" ht="14.25" customHeight="1">
      <c r="G460" s="39"/>
      <c r="M460" s="39"/>
      <c r="R460" s="65"/>
      <c r="S460" s="65"/>
      <c r="T460" s="61"/>
    </row>
    <row r="461" ht="14.25" customHeight="1">
      <c r="G461" s="39"/>
      <c r="M461" s="39"/>
      <c r="R461" s="65"/>
      <c r="S461" s="65"/>
      <c r="T461" s="61"/>
    </row>
    <row r="462" ht="14.25" customHeight="1">
      <c r="G462" s="39"/>
      <c r="M462" s="39"/>
      <c r="R462" s="65"/>
      <c r="S462" s="65"/>
      <c r="T462" s="61"/>
    </row>
    <row r="463" ht="14.25" customHeight="1">
      <c r="G463" s="39"/>
      <c r="M463" s="39"/>
      <c r="R463" s="65"/>
      <c r="S463" s="65"/>
      <c r="T463" s="61"/>
    </row>
    <row r="464" ht="14.25" customHeight="1">
      <c r="G464" s="39"/>
      <c r="M464" s="39"/>
      <c r="R464" s="65"/>
      <c r="S464" s="65"/>
      <c r="T464" s="61"/>
    </row>
    <row r="465" ht="14.25" customHeight="1">
      <c r="G465" s="39"/>
      <c r="M465" s="39"/>
      <c r="R465" s="65"/>
      <c r="S465" s="65"/>
      <c r="T465" s="61"/>
    </row>
    <row r="466" ht="14.25" customHeight="1">
      <c r="G466" s="39"/>
      <c r="M466" s="39"/>
      <c r="R466" s="65"/>
      <c r="S466" s="65"/>
      <c r="T466" s="61"/>
    </row>
    <row r="467" ht="14.25" customHeight="1">
      <c r="G467" s="39"/>
      <c r="M467" s="39"/>
      <c r="R467" s="65"/>
      <c r="S467" s="65"/>
      <c r="T467" s="61"/>
    </row>
    <row r="468" ht="14.25" customHeight="1">
      <c r="G468" s="39"/>
      <c r="M468" s="39"/>
      <c r="R468" s="65"/>
      <c r="S468" s="65"/>
      <c r="T468" s="61"/>
    </row>
    <row r="469" ht="14.25" customHeight="1">
      <c r="G469" s="39"/>
      <c r="M469" s="39"/>
      <c r="R469" s="65"/>
      <c r="S469" s="65"/>
      <c r="T469" s="61"/>
    </row>
    <row r="470" ht="14.25" customHeight="1">
      <c r="G470" s="39"/>
      <c r="M470" s="39"/>
      <c r="R470" s="65"/>
      <c r="S470" s="65"/>
      <c r="T470" s="61"/>
    </row>
    <row r="471" ht="14.25" customHeight="1">
      <c r="G471" s="39"/>
      <c r="M471" s="39"/>
      <c r="R471" s="65"/>
      <c r="S471" s="65"/>
      <c r="T471" s="61"/>
    </row>
    <row r="472" ht="14.25" customHeight="1">
      <c r="G472" s="39"/>
      <c r="M472" s="39"/>
      <c r="R472" s="65"/>
      <c r="S472" s="65"/>
      <c r="T472" s="61"/>
    </row>
    <row r="473" ht="14.25" customHeight="1">
      <c r="G473" s="39"/>
      <c r="M473" s="39"/>
      <c r="R473" s="65"/>
      <c r="S473" s="65"/>
      <c r="T473" s="61"/>
    </row>
    <row r="474" ht="14.25" customHeight="1">
      <c r="G474" s="39"/>
      <c r="M474" s="39"/>
      <c r="R474" s="65"/>
      <c r="S474" s="65"/>
      <c r="T474" s="61"/>
    </row>
    <row r="475" ht="14.25" customHeight="1">
      <c r="G475" s="39"/>
      <c r="M475" s="39"/>
      <c r="R475" s="65"/>
      <c r="S475" s="65"/>
      <c r="T475" s="61"/>
    </row>
    <row r="476" ht="14.25" customHeight="1">
      <c r="G476" s="39"/>
      <c r="M476" s="39"/>
      <c r="R476" s="65"/>
      <c r="S476" s="65"/>
      <c r="T476" s="61"/>
    </row>
    <row r="477" ht="14.25" customHeight="1">
      <c r="G477" s="39"/>
      <c r="M477" s="39"/>
      <c r="R477" s="65"/>
      <c r="S477" s="65"/>
      <c r="T477" s="61"/>
    </row>
    <row r="478" ht="14.25" customHeight="1">
      <c r="G478" s="39"/>
      <c r="M478" s="39"/>
      <c r="R478" s="65"/>
      <c r="S478" s="65"/>
      <c r="T478" s="61"/>
    </row>
    <row r="479" ht="14.25" customHeight="1">
      <c r="G479" s="39"/>
      <c r="M479" s="39"/>
      <c r="R479" s="65"/>
      <c r="S479" s="65"/>
      <c r="T479" s="61"/>
    </row>
    <row r="480" ht="14.25" customHeight="1">
      <c r="G480" s="39"/>
      <c r="M480" s="39"/>
      <c r="R480" s="65"/>
      <c r="S480" s="65"/>
      <c r="T480" s="61"/>
    </row>
    <row r="481" ht="14.25" customHeight="1">
      <c r="G481" s="39"/>
      <c r="M481" s="39"/>
      <c r="R481" s="65"/>
      <c r="S481" s="65"/>
      <c r="T481" s="61"/>
    </row>
    <row r="482" ht="14.25" customHeight="1">
      <c r="G482" s="39"/>
      <c r="M482" s="39"/>
      <c r="R482" s="65"/>
      <c r="S482" s="65"/>
      <c r="T482" s="61"/>
    </row>
    <row r="483" ht="14.25" customHeight="1">
      <c r="G483" s="39"/>
      <c r="M483" s="39"/>
      <c r="R483" s="65"/>
      <c r="S483" s="65"/>
      <c r="T483" s="61"/>
    </row>
    <row r="484" ht="14.25" customHeight="1">
      <c r="G484" s="39"/>
      <c r="M484" s="39"/>
      <c r="R484" s="65"/>
      <c r="S484" s="65"/>
      <c r="T484" s="61"/>
    </row>
    <row r="485" ht="14.25" customHeight="1">
      <c r="G485" s="39"/>
      <c r="M485" s="39"/>
      <c r="R485" s="65"/>
      <c r="S485" s="65"/>
      <c r="T485" s="61"/>
    </row>
    <row r="486" ht="14.25" customHeight="1">
      <c r="G486" s="39"/>
      <c r="M486" s="39"/>
      <c r="R486" s="65"/>
      <c r="S486" s="65"/>
      <c r="T486" s="61"/>
    </row>
    <row r="487" ht="14.25" customHeight="1">
      <c r="G487" s="39"/>
      <c r="M487" s="39"/>
      <c r="R487" s="65"/>
      <c r="S487" s="65"/>
      <c r="T487" s="61"/>
    </row>
    <row r="488" ht="14.25" customHeight="1">
      <c r="G488" s="39"/>
      <c r="M488" s="39"/>
      <c r="R488" s="65"/>
      <c r="S488" s="65"/>
      <c r="T488" s="61"/>
    </row>
    <row r="489" ht="14.25" customHeight="1">
      <c r="G489" s="39"/>
      <c r="M489" s="39"/>
      <c r="R489" s="65"/>
      <c r="S489" s="65"/>
      <c r="T489" s="61"/>
    </row>
    <row r="490" ht="14.25" customHeight="1">
      <c r="G490" s="39"/>
      <c r="M490" s="39"/>
      <c r="R490" s="65"/>
      <c r="S490" s="65"/>
      <c r="T490" s="61"/>
    </row>
    <row r="491" ht="14.25" customHeight="1">
      <c r="G491" s="39"/>
      <c r="M491" s="39"/>
      <c r="R491" s="65"/>
      <c r="S491" s="65"/>
      <c r="T491" s="61"/>
    </row>
    <row r="492" ht="14.25" customHeight="1">
      <c r="G492" s="39"/>
      <c r="M492" s="39"/>
      <c r="R492" s="65"/>
      <c r="S492" s="65"/>
      <c r="T492" s="61"/>
    </row>
    <row r="493" ht="14.25" customHeight="1">
      <c r="G493" s="39"/>
      <c r="M493" s="39"/>
      <c r="R493" s="65"/>
      <c r="S493" s="65"/>
      <c r="T493" s="61"/>
    </row>
    <row r="494" ht="14.25" customHeight="1">
      <c r="G494" s="39"/>
      <c r="M494" s="39"/>
      <c r="R494" s="65"/>
      <c r="S494" s="65"/>
      <c r="T494" s="61"/>
    </row>
    <row r="495" ht="14.25" customHeight="1">
      <c r="G495" s="39"/>
      <c r="M495" s="39"/>
      <c r="R495" s="65"/>
      <c r="S495" s="65"/>
      <c r="T495" s="61"/>
    </row>
    <row r="496" ht="14.25" customHeight="1">
      <c r="G496" s="39"/>
      <c r="M496" s="39"/>
      <c r="R496" s="65"/>
      <c r="S496" s="65"/>
      <c r="T496" s="61"/>
    </row>
    <row r="497" ht="14.25" customHeight="1">
      <c r="G497" s="39"/>
      <c r="M497" s="39"/>
      <c r="R497" s="65"/>
      <c r="S497" s="65"/>
      <c r="T497" s="61"/>
    </row>
    <row r="498" ht="14.25" customHeight="1">
      <c r="G498" s="39"/>
      <c r="M498" s="39"/>
      <c r="R498" s="65"/>
      <c r="S498" s="65"/>
      <c r="T498" s="61"/>
    </row>
    <row r="499" ht="14.25" customHeight="1">
      <c r="G499" s="39"/>
      <c r="M499" s="39"/>
      <c r="R499" s="65"/>
      <c r="S499" s="65"/>
      <c r="T499" s="61"/>
    </row>
    <row r="500" ht="14.25" customHeight="1">
      <c r="G500" s="39"/>
      <c r="M500" s="39"/>
      <c r="R500" s="65"/>
      <c r="S500" s="65"/>
      <c r="T500" s="61"/>
    </row>
    <row r="501" ht="14.25" customHeight="1">
      <c r="G501" s="39"/>
      <c r="M501" s="39"/>
      <c r="R501" s="65"/>
      <c r="S501" s="65"/>
      <c r="T501" s="61"/>
    </row>
    <row r="502" ht="14.25" customHeight="1">
      <c r="G502" s="39"/>
      <c r="M502" s="39"/>
      <c r="R502" s="65"/>
      <c r="S502" s="65"/>
      <c r="T502" s="61"/>
    </row>
    <row r="503" ht="14.25" customHeight="1">
      <c r="G503" s="39"/>
      <c r="M503" s="39"/>
      <c r="R503" s="65"/>
      <c r="S503" s="65"/>
      <c r="T503" s="61"/>
    </row>
    <row r="504" ht="14.25" customHeight="1">
      <c r="G504" s="39"/>
      <c r="M504" s="39"/>
      <c r="R504" s="65"/>
      <c r="S504" s="65"/>
      <c r="T504" s="61"/>
    </row>
    <row r="505" ht="14.25" customHeight="1">
      <c r="G505" s="39"/>
      <c r="M505" s="39"/>
      <c r="R505" s="65"/>
      <c r="S505" s="65"/>
      <c r="T505" s="61"/>
    </row>
    <row r="506" ht="14.25" customHeight="1">
      <c r="G506" s="39"/>
      <c r="M506" s="39"/>
      <c r="R506" s="65"/>
      <c r="S506" s="65"/>
      <c r="T506" s="61"/>
    </row>
    <row r="507" ht="14.25" customHeight="1">
      <c r="G507" s="39"/>
      <c r="M507" s="39"/>
      <c r="R507" s="65"/>
      <c r="S507" s="65"/>
      <c r="T507" s="61"/>
    </row>
    <row r="508" ht="14.25" customHeight="1">
      <c r="G508" s="39"/>
      <c r="M508" s="39"/>
      <c r="R508" s="65"/>
      <c r="S508" s="65"/>
      <c r="T508" s="61"/>
    </row>
    <row r="509" ht="14.25" customHeight="1">
      <c r="G509" s="39"/>
      <c r="M509" s="39"/>
      <c r="R509" s="65"/>
      <c r="S509" s="65"/>
      <c r="T509" s="61"/>
    </row>
    <row r="510" ht="14.25" customHeight="1">
      <c r="G510" s="39"/>
      <c r="M510" s="39"/>
      <c r="R510" s="65"/>
      <c r="S510" s="65"/>
      <c r="T510" s="61"/>
    </row>
    <row r="511" ht="14.25" customHeight="1">
      <c r="G511" s="39"/>
      <c r="M511" s="39"/>
      <c r="R511" s="65"/>
      <c r="S511" s="65"/>
      <c r="T511" s="61"/>
    </row>
    <row r="512" ht="14.25" customHeight="1">
      <c r="G512" s="39"/>
      <c r="M512" s="39"/>
      <c r="R512" s="65"/>
      <c r="S512" s="65"/>
      <c r="T512" s="61"/>
    </row>
    <row r="513" ht="14.25" customHeight="1">
      <c r="G513" s="39"/>
      <c r="M513" s="39"/>
      <c r="R513" s="65"/>
      <c r="S513" s="65"/>
      <c r="T513" s="61"/>
    </row>
    <row r="514" ht="14.25" customHeight="1">
      <c r="G514" s="39"/>
      <c r="M514" s="39"/>
      <c r="R514" s="65"/>
      <c r="S514" s="65"/>
      <c r="T514" s="61"/>
    </row>
    <row r="515" ht="14.25" customHeight="1">
      <c r="G515" s="39"/>
      <c r="M515" s="39"/>
      <c r="R515" s="65"/>
      <c r="S515" s="65"/>
      <c r="T515" s="61"/>
    </row>
    <row r="516" ht="14.25" customHeight="1">
      <c r="G516" s="39"/>
      <c r="M516" s="39"/>
      <c r="R516" s="65"/>
      <c r="S516" s="65"/>
      <c r="T516" s="61"/>
    </row>
    <row r="517" ht="14.25" customHeight="1">
      <c r="G517" s="39"/>
      <c r="M517" s="39"/>
      <c r="R517" s="65"/>
      <c r="S517" s="65"/>
      <c r="T517" s="61"/>
    </row>
    <row r="518" ht="14.25" customHeight="1">
      <c r="G518" s="39"/>
      <c r="M518" s="39"/>
      <c r="R518" s="65"/>
      <c r="S518" s="65"/>
      <c r="T518" s="61"/>
    </row>
    <row r="519" ht="14.25" customHeight="1">
      <c r="G519" s="39"/>
      <c r="M519" s="39"/>
      <c r="R519" s="65"/>
      <c r="S519" s="65"/>
      <c r="T519" s="61"/>
    </row>
    <row r="520" ht="14.25" customHeight="1">
      <c r="G520" s="39"/>
      <c r="M520" s="39"/>
      <c r="R520" s="65"/>
      <c r="S520" s="65"/>
      <c r="T520" s="61"/>
    </row>
    <row r="521" ht="14.25" customHeight="1">
      <c r="G521" s="39"/>
      <c r="M521" s="39"/>
      <c r="R521" s="65"/>
      <c r="S521" s="65"/>
      <c r="T521" s="61"/>
    </row>
    <row r="522" ht="14.25" customHeight="1">
      <c r="G522" s="39"/>
      <c r="M522" s="39"/>
      <c r="R522" s="65"/>
      <c r="S522" s="65"/>
      <c r="T522" s="61"/>
    </row>
    <row r="523" ht="14.25" customHeight="1">
      <c r="G523" s="39"/>
      <c r="M523" s="39"/>
      <c r="R523" s="65"/>
      <c r="S523" s="65"/>
      <c r="T523" s="61"/>
    </row>
    <row r="524" ht="14.25" customHeight="1">
      <c r="G524" s="39"/>
      <c r="M524" s="39"/>
      <c r="R524" s="65"/>
      <c r="S524" s="65"/>
      <c r="T524" s="61"/>
    </row>
    <row r="525" ht="14.25" customHeight="1">
      <c r="G525" s="39"/>
      <c r="M525" s="39"/>
      <c r="R525" s="65"/>
      <c r="S525" s="65"/>
      <c r="T525" s="61"/>
    </row>
    <row r="526" ht="14.25" customHeight="1">
      <c r="G526" s="39"/>
      <c r="M526" s="39"/>
      <c r="R526" s="65"/>
      <c r="S526" s="65"/>
      <c r="T526" s="61"/>
    </row>
    <row r="527" ht="14.25" customHeight="1">
      <c r="G527" s="39"/>
      <c r="M527" s="39"/>
      <c r="R527" s="65"/>
      <c r="S527" s="65"/>
      <c r="T527" s="61"/>
    </row>
    <row r="528" ht="14.25" customHeight="1">
      <c r="G528" s="39"/>
      <c r="M528" s="39"/>
      <c r="R528" s="65"/>
      <c r="S528" s="65"/>
      <c r="T528" s="61"/>
    </row>
    <row r="529" ht="14.25" customHeight="1">
      <c r="G529" s="39"/>
      <c r="M529" s="39"/>
      <c r="R529" s="65"/>
      <c r="S529" s="65"/>
      <c r="T529" s="61"/>
    </row>
    <row r="530" ht="14.25" customHeight="1">
      <c r="G530" s="39"/>
      <c r="M530" s="39"/>
      <c r="R530" s="65"/>
      <c r="S530" s="65"/>
      <c r="T530" s="61"/>
    </row>
    <row r="531" ht="14.25" customHeight="1">
      <c r="G531" s="39"/>
      <c r="M531" s="39"/>
      <c r="R531" s="65"/>
      <c r="S531" s="65"/>
      <c r="T531" s="61"/>
    </row>
    <row r="532" ht="14.25" customHeight="1">
      <c r="G532" s="39"/>
      <c r="M532" s="39"/>
      <c r="R532" s="65"/>
      <c r="S532" s="65"/>
      <c r="T532" s="61"/>
    </row>
    <row r="533" ht="14.25" customHeight="1">
      <c r="G533" s="39"/>
      <c r="M533" s="39"/>
      <c r="R533" s="65"/>
      <c r="S533" s="65"/>
      <c r="T533" s="61"/>
    </row>
    <row r="534" ht="14.25" customHeight="1">
      <c r="G534" s="39"/>
      <c r="M534" s="39"/>
      <c r="R534" s="65"/>
      <c r="S534" s="65"/>
      <c r="T534" s="61"/>
    </row>
    <row r="535" ht="14.25" customHeight="1">
      <c r="G535" s="39"/>
      <c r="M535" s="39"/>
      <c r="R535" s="65"/>
      <c r="S535" s="65"/>
      <c r="T535" s="61"/>
    </row>
    <row r="536" ht="14.25" customHeight="1">
      <c r="G536" s="39"/>
      <c r="M536" s="39"/>
      <c r="R536" s="65"/>
      <c r="S536" s="65"/>
      <c r="T536" s="61"/>
    </row>
    <row r="537" ht="14.25" customHeight="1">
      <c r="G537" s="39"/>
      <c r="M537" s="39"/>
      <c r="R537" s="65"/>
      <c r="S537" s="65"/>
      <c r="T537" s="61"/>
    </row>
    <row r="538" ht="14.25" customHeight="1">
      <c r="G538" s="39"/>
      <c r="M538" s="39"/>
      <c r="R538" s="65"/>
      <c r="S538" s="65"/>
      <c r="T538" s="61"/>
    </row>
    <row r="539" ht="14.25" customHeight="1">
      <c r="G539" s="39"/>
      <c r="M539" s="39"/>
      <c r="R539" s="65"/>
      <c r="S539" s="65"/>
      <c r="T539" s="61"/>
    </row>
    <row r="540" ht="14.25" customHeight="1">
      <c r="G540" s="39"/>
      <c r="M540" s="39"/>
      <c r="R540" s="65"/>
      <c r="S540" s="65"/>
      <c r="T540" s="61"/>
    </row>
    <row r="541" ht="14.25" customHeight="1">
      <c r="G541" s="39"/>
      <c r="M541" s="39"/>
      <c r="R541" s="65"/>
      <c r="S541" s="65"/>
      <c r="T541" s="61"/>
    </row>
    <row r="542" ht="14.25" customHeight="1">
      <c r="G542" s="39"/>
      <c r="M542" s="39"/>
      <c r="R542" s="65"/>
      <c r="S542" s="65"/>
      <c r="T542" s="61"/>
    </row>
    <row r="543" ht="14.25" customHeight="1">
      <c r="G543" s="39"/>
      <c r="M543" s="39"/>
      <c r="R543" s="65"/>
      <c r="S543" s="65"/>
      <c r="T543" s="61"/>
    </row>
    <row r="544" ht="14.25" customHeight="1">
      <c r="G544" s="39"/>
      <c r="M544" s="39"/>
      <c r="R544" s="65"/>
      <c r="S544" s="65"/>
      <c r="T544" s="61"/>
    </row>
    <row r="545" ht="14.25" customHeight="1">
      <c r="G545" s="39"/>
      <c r="M545" s="39"/>
      <c r="R545" s="65"/>
      <c r="S545" s="65"/>
      <c r="T545" s="61"/>
    </row>
    <row r="546" ht="14.25" customHeight="1">
      <c r="G546" s="39"/>
      <c r="M546" s="39"/>
      <c r="R546" s="65"/>
      <c r="S546" s="65"/>
      <c r="T546" s="61"/>
    </row>
    <row r="547" ht="14.25" customHeight="1">
      <c r="G547" s="39"/>
      <c r="M547" s="39"/>
      <c r="R547" s="65"/>
      <c r="S547" s="65"/>
      <c r="T547" s="61"/>
    </row>
    <row r="548" ht="14.25" customHeight="1">
      <c r="G548" s="39"/>
      <c r="M548" s="39"/>
      <c r="R548" s="65"/>
      <c r="S548" s="65"/>
      <c r="T548" s="61"/>
    </row>
    <row r="549" ht="14.25" customHeight="1">
      <c r="G549" s="39"/>
      <c r="M549" s="39"/>
      <c r="R549" s="65"/>
      <c r="S549" s="65"/>
      <c r="T549" s="61"/>
    </row>
    <row r="550" ht="14.25" customHeight="1">
      <c r="G550" s="39"/>
      <c r="M550" s="39"/>
      <c r="R550" s="65"/>
      <c r="S550" s="65"/>
      <c r="T550" s="61"/>
    </row>
    <row r="551" ht="14.25" customHeight="1">
      <c r="G551" s="39"/>
      <c r="M551" s="39"/>
      <c r="R551" s="65"/>
      <c r="S551" s="65"/>
      <c r="T551" s="61"/>
    </row>
    <row r="552" ht="14.25" customHeight="1">
      <c r="G552" s="39"/>
      <c r="M552" s="39"/>
      <c r="R552" s="65"/>
      <c r="S552" s="65"/>
      <c r="T552" s="61"/>
    </row>
    <row r="553" ht="14.25" customHeight="1">
      <c r="G553" s="39"/>
      <c r="M553" s="39"/>
      <c r="R553" s="65"/>
      <c r="S553" s="65"/>
      <c r="T553" s="61"/>
    </row>
    <row r="554" ht="14.25" customHeight="1">
      <c r="G554" s="39"/>
      <c r="M554" s="39"/>
      <c r="R554" s="65"/>
      <c r="S554" s="65"/>
      <c r="T554" s="61"/>
    </row>
    <row r="555" ht="14.25" customHeight="1">
      <c r="G555" s="39"/>
      <c r="M555" s="39"/>
      <c r="R555" s="65"/>
      <c r="S555" s="65"/>
      <c r="T555" s="61"/>
    </row>
    <row r="556" ht="14.25" customHeight="1">
      <c r="G556" s="39"/>
      <c r="M556" s="39"/>
      <c r="R556" s="65"/>
      <c r="S556" s="65"/>
      <c r="T556" s="61"/>
    </row>
    <row r="557" ht="14.25" customHeight="1">
      <c r="G557" s="39"/>
      <c r="M557" s="39"/>
      <c r="R557" s="65"/>
      <c r="S557" s="65"/>
      <c r="T557" s="61"/>
    </row>
    <row r="558" ht="14.25" customHeight="1">
      <c r="G558" s="39"/>
      <c r="M558" s="39"/>
      <c r="R558" s="65"/>
      <c r="S558" s="65"/>
      <c r="T558" s="61"/>
    </row>
    <row r="559" ht="14.25" customHeight="1">
      <c r="G559" s="39"/>
      <c r="M559" s="39"/>
      <c r="R559" s="65"/>
      <c r="S559" s="65"/>
      <c r="T559" s="61"/>
    </row>
    <row r="560" ht="14.25" customHeight="1">
      <c r="G560" s="39"/>
      <c r="M560" s="39"/>
      <c r="R560" s="65"/>
      <c r="S560" s="65"/>
      <c r="T560" s="61"/>
    </row>
    <row r="561" ht="14.25" customHeight="1">
      <c r="G561" s="39"/>
      <c r="M561" s="39"/>
      <c r="R561" s="65"/>
      <c r="S561" s="65"/>
      <c r="T561" s="61"/>
    </row>
    <row r="562" ht="14.25" customHeight="1">
      <c r="G562" s="39"/>
      <c r="M562" s="39"/>
      <c r="R562" s="65"/>
      <c r="S562" s="65"/>
      <c r="T562" s="61"/>
    </row>
    <row r="563" ht="14.25" customHeight="1">
      <c r="G563" s="39"/>
      <c r="M563" s="39"/>
      <c r="R563" s="65"/>
      <c r="S563" s="65"/>
      <c r="T563" s="61"/>
    </row>
    <row r="564" ht="14.25" customHeight="1">
      <c r="G564" s="39"/>
      <c r="M564" s="39"/>
      <c r="R564" s="65"/>
      <c r="S564" s="65"/>
      <c r="T564" s="61"/>
    </row>
    <row r="565" ht="14.25" customHeight="1">
      <c r="G565" s="39"/>
      <c r="M565" s="39"/>
      <c r="R565" s="65"/>
      <c r="S565" s="65"/>
      <c r="T565" s="61"/>
    </row>
    <row r="566" ht="14.25" customHeight="1">
      <c r="G566" s="39"/>
      <c r="M566" s="39"/>
      <c r="R566" s="65"/>
      <c r="S566" s="65"/>
      <c r="T566" s="61"/>
    </row>
    <row r="567" ht="14.25" customHeight="1">
      <c r="G567" s="39"/>
      <c r="M567" s="39"/>
      <c r="R567" s="65"/>
      <c r="S567" s="65"/>
      <c r="T567" s="61"/>
    </row>
    <row r="568" ht="14.25" customHeight="1">
      <c r="G568" s="39"/>
      <c r="M568" s="39"/>
      <c r="R568" s="65"/>
      <c r="S568" s="65"/>
      <c r="T568" s="61"/>
    </row>
    <row r="569" ht="14.25" customHeight="1">
      <c r="G569" s="39"/>
      <c r="M569" s="39"/>
      <c r="R569" s="65"/>
      <c r="S569" s="65"/>
      <c r="T569" s="61"/>
    </row>
    <row r="570" ht="14.25" customHeight="1">
      <c r="G570" s="39"/>
      <c r="M570" s="39"/>
      <c r="R570" s="65"/>
      <c r="S570" s="65"/>
      <c r="T570" s="61"/>
    </row>
    <row r="571" ht="14.25" customHeight="1">
      <c r="G571" s="39"/>
      <c r="M571" s="39"/>
      <c r="R571" s="65"/>
      <c r="S571" s="65"/>
      <c r="T571" s="61"/>
    </row>
    <row r="572" ht="14.25" customHeight="1">
      <c r="G572" s="39"/>
      <c r="M572" s="39"/>
      <c r="R572" s="65"/>
      <c r="S572" s="65"/>
      <c r="T572" s="61"/>
    </row>
    <row r="573" ht="14.25" customHeight="1">
      <c r="G573" s="39"/>
      <c r="M573" s="39"/>
      <c r="R573" s="65"/>
      <c r="S573" s="65"/>
      <c r="T573" s="61"/>
    </row>
    <row r="574" ht="14.25" customHeight="1">
      <c r="G574" s="39"/>
      <c r="M574" s="39"/>
      <c r="R574" s="65"/>
      <c r="S574" s="65"/>
      <c r="T574" s="61"/>
    </row>
    <row r="575" ht="14.25" customHeight="1">
      <c r="G575" s="39"/>
      <c r="M575" s="39"/>
      <c r="R575" s="65"/>
      <c r="S575" s="65"/>
      <c r="T575" s="61"/>
    </row>
    <row r="576" ht="14.25" customHeight="1">
      <c r="G576" s="39"/>
      <c r="M576" s="39"/>
      <c r="R576" s="65"/>
      <c r="S576" s="65"/>
      <c r="T576" s="61"/>
    </row>
    <row r="577" ht="14.25" customHeight="1">
      <c r="G577" s="39"/>
      <c r="M577" s="39"/>
      <c r="R577" s="65"/>
      <c r="S577" s="65"/>
      <c r="T577" s="61"/>
    </row>
    <row r="578" ht="14.25" customHeight="1">
      <c r="G578" s="39"/>
      <c r="M578" s="39"/>
      <c r="R578" s="65"/>
      <c r="S578" s="65"/>
      <c r="T578" s="61"/>
    </row>
    <row r="579" ht="14.25" customHeight="1">
      <c r="G579" s="39"/>
      <c r="M579" s="39"/>
      <c r="R579" s="65"/>
      <c r="S579" s="65"/>
      <c r="T579" s="61"/>
    </row>
    <row r="580" ht="14.25" customHeight="1">
      <c r="G580" s="39"/>
      <c r="M580" s="39"/>
      <c r="R580" s="65"/>
      <c r="S580" s="65"/>
      <c r="T580" s="61"/>
    </row>
    <row r="581" ht="14.25" customHeight="1">
      <c r="G581" s="39"/>
      <c r="M581" s="39"/>
      <c r="R581" s="65"/>
      <c r="S581" s="65"/>
      <c r="T581" s="61"/>
    </row>
    <row r="582" ht="14.25" customHeight="1">
      <c r="G582" s="39"/>
      <c r="M582" s="39"/>
      <c r="R582" s="65"/>
      <c r="S582" s="65"/>
      <c r="T582" s="61"/>
    </row>
    <row r="583" ht="14.25" customHeight="1">
      <c r="G583" s="39"/>
      <c r="M583" s="39"/>
      <c r="R583" s="65"/>
      <c r="S583" s="65"/>
      <c r="T583" s="61"/>
    </row>
    <row r="584" ht="14.25" customHeight="1">
      <c r="G584" s="39"/>
      <c r="M584" s="39"/>
      <c r="R584" s="65"/>
      <c r="S584" s="65"/>
      <c r="T584" s="61"/>
    </row>
    <row r="585" ht="14.25" customHeight="1">
      <c r="G585" s="39"/>
      <c r="M585" s="39"/>
      <c r="R585" s="65"/>
      <c r="S585" s="65"/>
      <c r="T585" s="61"/>
    </row>
    <row r="586" ht="14.25" customHeight="1">
      <c r="G586" s="39"/>
      <c r="M586" s="39"/>
      <c r="R586" s="65"/>
      <c r="S586" s="65"/>
      <c r="T586" s="61"/>
    </row>
    <row r="587" ht="14.25" customHeight="1">
      <c r="G587" s="39"/>
      <c r="M587" s="39"/>
      <c r="R587" s="65"/>
      <c r="S587" s="65"/>
      <c r="T587" s="61"/>
    </row>
    <row r="588" ht="14.25" customHeight="1">
      <c r="G588" s="39"/>
      <c r="M588" s="39"/>
      <c r="R588" s="65"/>
      <c r="S588" s="65"/>
      <c r="T588" s="61"/>
    </row>
    <row r="589" ht="14.25" customHeight="1">
      <c r="G589" s="39"/>
      <c r="M589" s="39"/>
      <c r="R589" s="65"/>
      <c r="S589" s="65"/>
      <c r="T589" s="61"/>
    </row>
    <row r="590" ht="14.25" customHeight="1">
      <c r="G590" s="39"/>
      <c r="M590" s="39"/>
      <c r="R590" s="65"/>
      <c r="S590" s="65"/>
      <c r="T590" s="61"/>
    </row>
    <row r="591" ht="14.25" customHeight="1">
      <c r="G591" s="39"/>
      <c r="M591" s="39"/>
      <c r="R591" s="65"/>
      <c r="S591" s="65"/>
      <c r="T591" s="61"/>
    </row>
    <row r="592" ht="14.25" customHeight="1">
      <c r="G592" s="39"/>
      <c r="M592" s="39"/>
      <c r="R592" s="65"/>
      <c r="S592" s="65"/>
      <c r="T592" s="61"/>
    </row>
    <row r="593" ht="14.25" customHeight="1">
      <c r="G593" s="39"/>
      <c r="M593" s="39"/>
      <c r="R593" s="65"/>
      <c r="S593" s="65"/>
      <c r="T593" s="61"/>
    </row>
    <row r="594" ht="14.25" customHeight="1">
      <c r="G594" s="39"/>
      <c r="M594" s="39"/>
      <c r="R594" s="65"/>
      <c r="S594" s="65"/>
      <c r="T594" s="61"/>
    </row>
    <row r="595" ht="14.25" customHeight="1">
      <c r="G595" s="39"/>
      <c r="M595" s="39"/>
      <c r="R595" s="65"/>
      <c r="S595" s="65"/>
      <c r="T595" s="61"/>
    </row>
    <row r="596" ht="14.25" customHeight="1">
      <c r="G596" s="39"/>
      <c r="M596" s="39"/>
      <c r="R596" s="65"/>
      <c r="S596" s="65"/>
      <c r="T596" s="61"/>
    </row>
    <row r="597" ht="14.25" customHeight="1">
      <c r="G597" s="39"/>
      <c r="M597" s="39"/>
      <c r="R597" s="65"/>
      <c r="S597" s="65"/>
      <c r="T597" s="61"/>
    </row>
    <row r="598" ht="14.25" customHeight="1">
      <c r="G598" s="39"/>
      <c r="M598" s="39"/>
      <c r="R598" s="65"/>
      <c r="S598" s="65"/>
      <c r="T598" s="61"/>
    </row>
    <row r="599" ht="14.25" customHeight="1">
      <c r="G599" s="39"/>
      <c r="M599" s="39"/>
      <c r="R599" s="65"/>
      <c r="S599" s="65"/>
      <c r="T599" s="61"/>
    </row>
    <row r="600" ht="14.25" customHeight="1">
      <c r="G600" s="39"/>
      <c r="M600" s="39"/>
      <c r="R600" s="65"/>
      <c r="S600" s="65"/>
      <c r="T600" s="61"/>
    </row>
    <row r="601" ht="14.25" customHeight="1">
      <c r="G601" s="39"/>
      <c r="M601" s="39"/>
      <c r="R601" s="65"/>
      <c r="S601" s="65"/>
      <c r="T601" s="61"/>
    </row>
    <row r="602" ht="14.25" customHeight="1">
      <c r="G602" s="39"/>
      <c r="M602" s="39"/>
      <c r="R602" s="65"/>
      <c r="S602" s="65"/>
      <c r="T602" s="61"/>
    </row>
    <row r="603" ht="14.25" customHeight="1">
      <c r="G603" s="39"/>
      <c r="M603" s="39"/>
      <c r="R603" s="65"/>
      <c r="S603" s="65"/>
      <c r="T603" s="61"/>
    </row>
    <row r="604" ht="14.25" customHeight="1">
      <c r="G604" s="39"/>
      <c r="M604" s="39"/>
      <c r="R604" s="65"/>
      <c r="S604" s="65"/>
      <c r="T604" s="61"/>
    </row>
    <row r="605" ht="14.25" customHeight="1">
      <c r="G605" s="39"/>
      <c r="M605" s="39"/>
      <c r="R605" s="65"/>
      <c r="S605" s="65"/>
      <c r="T605" s="61"/>
    </row>
    <row r="606" ht="14.25" customHeight="1">
      <c r="G606" s="39"/>
      <c r="M606" s="39"/>
      <c r="R606" s="65"/>
      <c r="S606" s="65"/>
      <c r="T606" s="61"/>
    </row>
    <row r="607" ht="14.25" customHeight="1">
      <c r="G607" s="39"/>
      <c r="M607" s="39"/>
      <c r="R607" s="65"/>
      <c r="S607" s="65"/>
      <c r="T607" s="61"/>
    </row>
    <row r="608" ht="14.25" customHeight="1">
      <c r="G608" s="39"/>
      <c r="M608" s="39"/>
      <c r="R608" s="65"/>
      <c r="S608" s="65"/>
      <c r="T608" s="61"/>
    </row>
    <row r="609" ht="14.25" customHeight="1">
      <c r="G609" s="39"/>
      <c r="M609" s="39"/>
      <c r="R609" s="65"/>
      <c r="S609" s="65"/>
      <c r="T609" s="61"/>
    </row>
    <row r="610" ht="14.25" customHeight="1">
      <c r="G610" s="39"/>
      <c r="M610" s="39"/>
      <c r="R610" s="65"/>
      <c r="S610" s="65"/>
      <c r="T610" s="61"/>
    </row>
    <row r="611" ht="14.25" customHeight="1">
      <c r="G611" s="39"/>
      <c r="M611" s="39"/>
      <c r="R611" s="65"/>
      <c r="S611" s="65"/>
      <c r="T611" s="61"/>
    </row>
    <row r="612" ht="14.25" customHeight="1">
      <c r="G612" s="39"/>
      <c r="M612" s="39"/>
      <c r="R612" s="65"/>
      <c r="S612" s="65"/>
      <c r="T612" s="61"/>
    </row>
    <row r="613" ht="14.25" customHeight="1">
      <c r="G613" s="39"/>
      <c r="M613" s="39"/>
      <c r="R613" s="65"/>
      <c r="S613" s="65"/>
      <c r="T613" s="61"/>
    </row>
    <row r="614" ht="14.25" customHeight="1">
      <c r="G614" s="39"/>
      <c r="M614" s="39"/>
      <c r="R614" s="65"/>
      <c r="S614" s="65"/>
      <c r="T614" s="61"/>
    </row>
    <row r="615" ht="14.25" customHeight="1">
      <c r="G615" s="39"/>
      <c r="M615" s="39"/>
      <c r="R615" s="65"/>
      <c r="S615" s="65"/>
      <c r="T615" s="61"/>
    </row>
    <row r="616" ht="14.25" customHeight="1">
      <c r="G616" s="39"/>
      <c r="M616" s="39"/>
      <c r="R616" s="65"/>
      <c r="S616" s="65"/>
      <c r="T616" s="61"/>
    </row>
    <row r="617" ht="14.25" customHeight="1">
      <c r="G617" s="39"/>
      <c r="M617" s="39"/>
      <c r="R617" s="65"/>
      <c r="S617" s="65"/>
      <c r="T617" s="61"/>
    </row>
    <row r="618" ht="14.25" customHeight="1">
      <c r="G618" s="39"/>
      <c r="M618" s="39"/>
      <c r="R618" s="65"/>
      <c r="S618" s="65"/>
      <c r="T618" s="61"/>
    </row>
    <row r="619" ht="14.25" customHeight="1">
      <c r="G619" s="39"/>
      <c r="M619" s="39"/>
      <c r="R619" s="65"/>
      <c r="S619" s="65"/>
      <c r="T619" s="61"/>
    </row>
    <row r="620" ht="14.25" customHeight="1">
      <c r="G620" s="39"/>
      <c r="M620" s="39"/>
      <c r="R620" s="65"/>
      <c r="S620" s="65"/>
      <c r="T620" s="61"/>
    </row>
    <row r="621" ht="14.25" customHeight="1">
      <c r="G621" s="39"/>
      <c r="M621" s="39"/>
      <c r="R621" s="65"/>
      <c r="S621" s="65"/>
      <c r="T621" s="61"/>
    </row>
    <row r="622" ht="14.25" customHeight="1">
      <c r="G622" s="39"/>
      <c r="M622" s="39"/>
      <c r="R622" s="65"/>
      <c r="S622" s="65"/>
      <c r="T622" s="61"/>
    </row>
    <row r="623" ht="14.25" customHeight="1">
      <c r="G623" s="39"/>
      <c r="M623" s="39"/>
      <c r="R623" s="65"/>
      <c r="S623" s="65"/>
      <c r="T623" s="61"/>
    </row>
    <row r="624" ht="14.25" customHeight="1">
      <c r="G624" s="39"/>
      <c r="M624" s="39"/>
      <c r="R624" s="65"/>
      <c r="S624" s="65"/>
      <c r="T624" s="61"/>
    </row>
    <row r="625" ht="14.25" customHeight="1">
      <c r="G625" s="39"/>
      <c r="M625" s="39"/>
      <c r="R625" s="65"/>
      <c r="S625" s="65"/>
      <c r="T625" s="61"/>
    </row>
    <row r="626" ht="14.25" customHeight="1">
      <c r="G626" s="39"/>
      <c r="M626" s="39"/>
      <c r="R626" s="65"/>
      <c r="S626" s="65"/>
      <c r="T626" s="61"/>
    </row>
    <row r="627" ht="14.25" customHeight="1">
      <c r="G627" s="39"/>
      <c r="M627" s="39"/>
      <c r="R627" s="65"/>
      <c r="S627" s="65"/>
      <c r="T627" s="61"/>
    </row>
    <row r="628" ht="14.25" customHeight="1">
      <c r="G628" s="39"/>
      <c r="M628" s="39"/>
      <c r="R628" s="65"/>
      <c r="S628" s="65"/>
      <c r="T628" s="61"/>
    </row>
    <row r="629" ht="14.25" customHeight="1">
      <c r="G629" s="39"/>
      <c r="M629" s="39"/>
      <c r="R629" s="65"/>
      <c r="S629" s="65"/>
      <c r="T629" s="61"/>
    </row>
    <row r="630" ht="14.25" customHeight="1">
      <c r="G630" s="39"/>
      <c r="M630" s="39"/>
      <c r="R630" s="65"/>
      <c r="S630" s="65"/>
      <c r="T630" s="61"/>
    </row>
    <row r="631" ht="14.25" customHeight="1">
      <c r="G631" s="39"/>
      <c r="M631" s="39"/>
      <c r="R631" s="65"/>
      <c r="S631" s="65"/>
      <c r="T631" s="61"/>
    </row>
    <row r="632" ht="14.25" customHeight="1">
      <c r="G632" s="39"/>
      <c r="M632" s="39"/>
      <c r="R632" s="65"/>
      <c r="S632" s="65"/>
      <c r="T632" s="61"/>
    </row>
    <row r="633" ht="14.25" customHeight="1">
      <c r="G633" s="39"/>
      <c r="M633" s="39"/>
      <c r="R633" s="65"/>
      <c r="S633" s="65"/>
      <c r="T633" s="61"/>
    </row>
    <row r="634" ht="14.25" customHeight="1">
      <c r="G634" s="39"/>
      <c r="M634" s="39"/>
      <c r="R634" s="65"/>
      <c r="S634" s="65"/>
      <c r="T634" s="61"/>
    </row>
    <row r="635" ht="14.25" customHeight="1">
      <c r="G635" s="39"/>
      <c r="M635" s="39"/>
      <c r="R635" s="65"/>
      <c r="S635" s="65"/>
      <c r="T635" s="61"/>
    </row>
    <row r="636" ht="14.25" customHeight="1">
      <c r="G636" s="39"/>
      <c r="M636" s="39"/>
      <c r="R636" s="65"/>
      <c r="S636" s="65"/>
      <c r="T636" s="61"/>
    </row>
    <row r="637" ht="14.25" customHeight="1">
      <c r="G637" s="39"/>
      <c r="M637" s="39"/>
      <c r="R637" s="65"/>
      <c r="S637" s="65"/>
      <c r="T637" s="61"/>
    </row>
    <row r="638" ht="14.25" customHeight="1">
      <c r="G638" s="39"/>
      <c r="M638" s="39"/>
      <c r="R638" s="65"/>
      <c r="S638" s="65"/>
      <c r="T638" s="61"/>
    </row>
    <row r="639" ht="14.25" customHeight="1">
      <c r="G639" s="39"/>
      <c r="M639" s="39"/>
      <c r="R639" s="65"/>
      <c r="S639" s="65"/>
      <c r="T639" s="61"/>
    </row>
    <row r="640" ht="14.25" customHeight="1">
      <c r="G640" s="39"/>
      <c r="M640" s="39"/>
      <c r="R640" s="65"/>
      <c r="S640" s="65"/>
      <c r="T640" s="61"/>
    </row>
    <row r="641" ht="14.25" customHeight="1">
      <c r="G641" s="39"/>
      <c r="M641" s="39"/>
      <c r="R641" s="65"/>
      <c r="S641" s="65"/>
      <c r="T641" s="61"/>
    </row>
    <row r="642" ht="14.25" customHeight="1">
      <c r="G642" s="39"/>
      <c r="M642" s="39"/>
      <c r="R642" s="65"/>
      <c r="S642" s="65"/>
      <c r="T642" s="61"/>
    </row>
    <row r="643" ht="14.25" customHeight="1">
      <c r="G643" s="39"/>
      <c r="M643" s="39"/>
      <c r="R643" s="65"/>
      <c r="S643" s="65"/>
      <c r="T643" s="61"/>
    </row>
    <row r="644" ht="14.25" customHeight="1">
      <c r="G644" s="39"/>
      <c r="M644" s="39"/>
      <c r="R644" s="65"/>
      <c r="S644" s="65"/>
      <c r="T644" s="61"/>
    </row>
    <row r="645" ht="14.25" customHeight="1">
      <c r="G645" s="39"/>
      <c r="M645" s="39"/>
      <c r="R645" s="65"/>
      <c r="S645" s="65"/>
      <c r="T645" s="61"/>
    </row>
    <row r="646" ht="14.25" customHeight="1">
      <c r="G646" s="39"/>
      <c r="M646" s="39"/>
      <c r="R646" s="65"/>
      <c r="S646" s="65"/>
      <c r="T646" s="61"/>
    </row>
    <row r="647" ht="14.25" customHeight="1">
      <c r="G647" s="39"/>
      <c r="M647" s="39"/>
      <c r="R647" s="65"/>
      <c r="S647" s="65"/>
      <c r="T647" s="61"/>
    </row>
    <row r="648" ht="14.25" customHeight="1">
      <c r="G648" s="39"/>
      <c r="M648" s="39"/>
      <c r="R648" s="65"/>
      <c r="S648" s="65"/>
      <c r="T648" s="61"/>
    </row>
    <row r="649" ht="14.25" customHeight="1">
      <c r="G649" s="39"/>
      <c r="M649" s="39"/>
      <c r="R649" s="65"/>
      <c r="S649" s="65"/>
      <c r="T649" s="61"/>
    </row>
    <row r="650" ht="14.25" customHeight="1">
      <c r="G650" s="39"/>
      <c r="M650" s="39"/>
      <c r="R650" s="65"/>
      <c r="S650" s="65"/>
      <c r="T650" s="61"/>
    </row>
    <row r="651" ht="14.25" customHeight="1">
      <c r="G651" s="39"/>
      <c r="M651" s="39"/>
      <c r="R651" s="65"/>
      <c r="S651" s="65"/>
      <c r="T651" s="61"/>
    </row>
    <row r="652" ht="14.25" customHeight="1">
      <c r="G652" s="39"/>
      <c r="M652" s="39"/>
      <c r="R652" s="65"/>
      <c r="S652" s="65"/>
      <c r="T652" s="61"/>
    </row>
    <row r="653" ht="14.25" customHeight="1">
      <c r="G653" s="39"/>
      <c r="M653" s="39"/>
      <c r="R653" s="65"/>
      <c r="S653" s="65"/>
      <c r="T653" s="61"/>
    </row>
    <row r="654" ht="14.25" customHeight="1">
      <c r="G654" s="39"/>
      <c r="M654" s="39"/>
      <c r="R654" s="65"/>
      <c r="S654" s="65"/>
      <c r="T654" s="61"/>
    </row>
    <row r="655" ht="14.25" customHeight="1">
      <c r="G655" s="39"/>
      <c r="M655" s="39"/>
      <c r="R655" s="65"/>
      <c r="S655" s="65"/>
      <c r="T655" s="61"/>
    </row>
    <row r="656" ht="14.25" customHeight="1">
      <c r="G656" s="39"/>
      <c r="M656" s="39"/>
      <c r="R656" s="65"/>
      <c r="S656" s="65"/>
      <c r="T656" s="61"/>
    </row>
    <row r="657" ht="14.25" customHeight="1">
      <c r="G657" s="39"/>
      <c r="M657" s="39"/>
      <c r="R657" s="65"/>
      <c r="S657" s="65"/>
      <c r="T657" s="61"/>
    </row>
    <row r="658" ht="14.25" customHeight="1">
      <c r="G658" s="39"/>
      <c r="M658" s="39"/>
      <c r="R658" s="65"/>
      <c r="S658" s="65"/>
      <c r="T658" s="61"/>
    </row>
    <row r="659" ht="14.25" customHeight="1">
      <c r="G659" s="39"/>
      <c r="M659" s="39"/>
      <c r="R659" s="65"/>
      <c r="S659" s="65"/>
      <c r="T659" s="61"/>
    </row>
    <row r="660" ht="14.25" customHeight="1">
      <c r="G660" s="39"/>
      <c r="M660" s="39"/>
      <c r="R660" s="65"/>
      <c r="S660" s="65"/>
      <c r="T660" s="61"/>
    </row>
    <row r="661" ht="14.25" customHeight="1">
      <c r="G661" s="39"/>
      <c r="M661" s="39"/>
      <c r="R661" s="65"/>
      <c r="S661" s="65"/>
      <c r="T661" s="61"/>
    </row>
    <row r="662" ht="14.25" customHeight="1">
      <c r="G662" s="39"/>
      <c r="M662" s="39"/>
      <c r="R662" s="65"/>
      <c r="S662" s="65"/>
      <c r="T662" s="61"/>
    </row>
    <row r="663" ht="14.25" customHeight="1">
      <c r="G663" s="39"/>
      <c r="M663" s="39"/>
      <c r="R663" s="65"/>
      <c r="S663" s="65"/>
      <c r="T663" s="61"/>
    </row>
    <row r="664" ht="14.25" customHeight="1">
      <c r="G664" s="39"/>
      <c r="M664" s="39"/>
      <c r="R664" s="65"/>
      <c r="S664" s="65"/>
      <c r="T664" s="61"/>
    </row>
    <row r="665" ht="14.25" customHeight="1">
      <c r="G665" s="39"/>
      <c r="M665" s="39"/>
      <c r="R665" s="65"/>
      <c r="S665" s="65"/>
      <c r="T665" s="61"/>
    </row>
    <row r="666" ht="14.25" customHeight="1">
      <c r="G666" s="39"/>
      <c r="M666" s="39"/>
      <c r="R666" s="65"/>
      <c r="S666" s="65"/>
      <c r="T666" s="61"/>
    </row>
    <row r="667" ht="14.25" customHeight="1">
      <c r="G667" s="39"/>
      <c r="M667" s="39"/>
      <c r="R667" s="65"/>
      <c r="S667" s="65"/>
      <c r="T667" s="61"/>
    </row>
    <row r="668" ht="14.25" customHeight="1">
      <c r="G668" s="39"/>
      <c r="M668" s="39"/>
      <c r="R668" s="65"/>
      <c r="S668" s="65"/>
      <c r="T668" s="61"/>
    </row>
    <row r="669" ht="14.25" customHeight="1">
      <c r="G669" s="39"/>
      <c r="M669" s="39"/>
      <c r="R669" s="65"/>
      <c r="S669" s="65"/>
      <c r="T669" s="61"/>
    </row>
    <row r="670" ht="14.25" customHeight="1">
      <c r="G670" s="39"/>
      <c r="M670" s="39"/>
      <c r="R670" s="65"/>
      <c r="S670" s="65"/>
      <c r="T670" s="61"/>
    </row>
    <row r="671" ht="14.25" customHeight="1">
      <c r="G671" s="39"/>
      <c r="M671" s="39"/>
      <c r="R671" s="65"/>
      <c r="S671" s="65"/>
      <c r="T671" s="61"/>
    </row>
    <row r="672" ht="14.25" customHeight="1">
      <c r="G672" s="39"/>
      <c r="M672" s="39"/>
      <c r="R672" s="65"/>
      <c r="S672" s="65"/>
      <c r="T672" s="61"/>
    </row>
    <row r="673" ht="14.25" customHeight="1">
      <c r="G673" s="39"/>
      <c r="M673" s="39"/>
      <c r="R673" s="65"/>
      <c r="S673" s="65"/>
      <c r="T673" s="61"/>
    </row>
    <row r="674" ht="14.25" customHeight="1">
      <c r="G674" s="39"/>
      <c r="M674" s="39"/>
      <c r="R674" s="65"/>
      <c r="S674" s="65"/>
      <c r="T674" s="61"/>
    </row>
    <row r="675" ht="14.25" customHeight="1">
      <c r="G675" s="39"/>
      <c r="M675" s="39"/>
      <c r="R675" s="65"/>
      <c r="S675" s="65"/>
      <c r="T675" s="61"/>
    </row>
    <row r="676" ht="14.25" customHeight="1">
      <c r="G676" s="39"/>
      <c r="M676" s="39"/>
      <c r="R676" s="65"/>
      <c r="S676" s="65"/>
      <c r="T676" s="61"/>
    </row>
    <row r="677" ht="14.25" customHeight="1">
      <c r="G677" s="39"/>
      <c r="M677" s="39"/>
      <c r="R677" s="65"/>
      <c r="S677" s="65"/>
      <c r="T677" s="61"/>
    </row>
    <row r="678" ht="14.25" customHeight="1">
      <c r="G678" s="39"/>
      <c r="M678" s="39"/>
      <c r="R678" s="65"/>
      <c r="S678" s="65"/>
      <c r="T678" s="61"/>
    </row>
    <row r="679" ht="14.25" customHeight="1">
      <c r="G679" s="39"/>
      <c r="M679" s="39"/>
      <c r="R679" s="65"/>
      <c r="S679" s="65"/>
      <c r="T679" s="61"/>
    </row>
    <row r="680" ht="14.25" customHeight="1">
      <c r="G680" s="39"/>
      <c r="M680" s="39"/>
      <c r="R680" s="65"/>
      <c r="S680" s="65"/>
      <c r="T680" s="61"/>
    </row>
    <row r="681" ht="14.25" customHeight="1">
      <c r="G681" s="39"/>
      <c r="M681" s="39"/>
      <c r="R681" s="65"/>
      <c r="S681" s="65"/>
      <c r="T681" s="61"/>
    </row>
    <row r="682" ht="14.25" customHeight="1">
      <c r="G682" s="39"/>
      <c r="M682" s="39"/>
      <c r="R682" s="65"/>
      <c r="S682" s="65"/>
      <c r="T682" s="61"/>
    </row>
    <row r="683" ht="14.25" customHeight="1">
      <c r="G683" s="39"/>
      <c r="M683" s="39"/>
      <c r="R683" s="65"/>
      <c r="S683" s="65"/>
      <c r="T683" s="61"/>
    </row>
    <row r="684" ht="14.25" customHeight="1">
      <c r="G684" s="39"/>
      <c r="M684" s="39"/>
      <c r="R684" s="65"/>
      <c r="S684" s="65"/>
      <c r="T684" s="61"/>
    </row>
    <row r="685" ht="14.25" customHeight="1">
      <c r="G685" s="39"/>
      <c r="M685" s="39"/>
      <c r="R685" s="65"/>
      <c r="S685" s="65"/>
      <c r="T685" s="61"/>
    </row>
    <row r="686" ht="14.25" customHeight="1">
      <c r="G686" s="39"/>
      <c r="M686" s="39"/>
      <c r="R686" s="65"/>
      <c r="S686" s="65"/>
      <c r="T686" s="61"/>
    </row>
    <row r="687" ht="14.25" customHeight="1">
      <c r="G687" s="39"/>
      <c r="M687" s="39"/>
      <c r="R687" s="65"/>
      <c r="S687" s="65"/>
      <c r="T687" s="61"/>
    </row>
    <row r="688" ht="14.25" customHeight="1">
      <c r="G688" s="39"/>
      <c r="M688" s="39"/>
      <c r="R688" s="65"/>
      <c r="S688" s="65"/>
      <c r="T688" s="61"/>
    </row>
    <row r="689" ht="14.25" customHeight="1">
      <c r="G689" s="39"/>
      <c r="M689" s="39"/>
      <c r="R689" s="65"/>
      <c r="S689" s="65"/>
      <c r="T689" s="61"/>
    </row>
    <row r="690" ht="14.25" customHeight="1">
      <c r="G690" s="39"/>
      <c r="M690" s="39"/>
      <c r="R690" s="65"/>
      <c r="S690" s="65"/>
      <c r="T690" s="61"/>
    </row>
    <row r="691" ht="14.25" customHeight="1">
      <c r="G691" s="39"/>
      <c r="M691" s="39"/>
      <c r="R691" s="65"/>
      <c r="S691" s="65"/>
      <c r="T691" s="61"/>
    </row>
    <row r="692" ht="14.25" customHeight="1">
      <c r="G692" s="39"/>
      <c r="M692" s="39"/>
      <c r="R692" s="65"/>
      <c r="S692" s="65"/>
      <c r="T692" s="61"/>
    </row>
    <row r="693" ht="14.25" customHeight="1">
      <c r="G693" s="39"/>
      <c r="M693" s="39"/>
      <c r="R693" s="65"/>
      <c r="S693" s="65"/>
      <c r="T693" s="61"/>
    </row>
    <row r="694" ht="14.25" customHeight="1">
      <c r="G694" s="39"/>
      <c r="M694" s="39"/>
      <c r="R694" s="65"/>
      <c r="S694" s="65"/>
      <c r="T694" s="61"/>
    </row>
    <row r="695" ht="14.25" customHeight="1">
      <c r="G695" s="39"/>
      <c r="M695" s="39"/>
      <c r="R695" s="65"/>
      <c r="S695" s="65"/>
      <c r="T695" s="61"/>
    </row>
    <row r="696" ht="14.25" customHeight="1">
      <c r="G696" s="39"/>
      <c r="M696" s="39"/>
      <c r="R696" s="65"/>
      <c r="S696" s="65"/>
      <c r="T696" s="61"/>
    </row>
    <row r="697" ht="14.25" customHeight="1">
      <c r="G697" s="39"/>
      <c r="M697" s="39"/>
      <c r="R697" s="65"/>
      <c r="S697" s="65"/>
      <c r="T697" s="61"/>
    </row>
    <row r="698" ht="14.25" customHeight="1">
      <c r="G698" s="39"/>
      <c r="M698" s="39"/>
      <c r="R698" s="65"/>
      <c r="S698" s="65"/>
      <c r="T698" s="61"/>
    </row>
    <row r="699" ht="14.25" customHeight="1">
      <c r="G699" s="39"/>
      <c r="M699" s="39"/>
      <c r="R699" s="65"/>
      <c r="S699" s="65"/>
      <c r="T699" s="61"/>
    </row>
    <row r="700" ht="14.25" customHeight="1">
      <c r="G700" s="39"/>
      <c r="M700" s="39"/>
      <c r="R700" s="65"/>
      <c r="S700" s="65"/>
      <c r="T700" s="61"/>
    </row>
    <row r="701" ht="14.25" customHeight="1">
      <c r="G701" s="39"/>
      <c r="M701" s="39"/>
      <c r="R701" s="65"/>
      <c r="S701" s="65"/>
      <c r="T701" s="61"/>
    </row>
    <row r="702" ht="14.25" customHeight="1">
      <c r="G702" s="39"/>
      <c r="M702" s="39"/>
      <c r="R702" s="65"/>
      <c r="S702" s="65"/>
      <c r="T702" s="61"/>
    </row>
    <row r="703" ht="14.25" customHeight="1">
      <c r="G703" s="39"/>
      <c r="M703" s="39"/>
      <c r="R703" s="65"/>
      <c r="S703" s="65"/>
      <c r="T703" s="61"/>
    </row>
    <row r="704" ht="14.25" customHeight="1">
      <c r="G704" s="39"/>
      <c r="M704" s="39"/>
      <c r="R704" s="65"/>
      <c r="S704" s="65"/>
      <c r="T704" s="61"/>
    </row>
    <row r="705" ht="14.25" customHeight="1">
      <c r="G705" s="39"/>
      <c r="M705" s="39"/>
      <c r="R705" s="65"/>
      <c r="S705" s="65"/>
      <c r="T705" s="61"/>
    </row>
    <row r="706" ht="14.25" customHeight="1">
      <c r="G706" s="39"/>
      <c r="M706" s="39"/>
      <c r="R706" s="65"/>
      <c r="S706" s="65"/>
      <c r="T706" s="61"/>
    </row>
    <row r="707" ht="14.25" customHeight="1">
      <c r="G707" s="39"/>
      <c r="M707" s="39"/>
      <c r="R707" s="65"/>
      <c r="S707" s="65"/>
      <c r="T707" s="61"/>
    </row>
    <row r="708" ht="14.25" customHeight="1">
      <c r="G708" s="39"/>
      <c r="M708" s="39"/>
      <c r="R708" s="65"/>
      <c r="S708" s="65"/>
      <c r="T708" s="61"/>
    </row>
    <row r="709" ht="14.25" customHeight="1">
      <c r="G709" s="39"/>
      <c r="M709" s="39"/>
      <c r="R709" s="65"/>
      <c r="S709" s="65"/>
      <c r="T709" s="61"/>
    </row>
    <row r="710" ht="14.25" customHeight="1">
      <c r="G710" s="39"/>
      <c r="M710" s="39"/>
      <c r="R710" s="65"/>
      <c r="S710" s="65"/>
      <c r="T710" s="61"/>
    </row>
    <row r="711" ht="14.25" customHeight="1">
      <c r="G711" s="39"/>
      <c r="M711" s="39"/>
      <c r="R711" s="65"/>
      <c r="S711" s="65"/>
      <c r="T711" s="61"/>
    </row>
    <row r="712" ht="14.25" customHeight="1">
      <c r="G712" s="39"/>
      <c r="M712" s="39"/>
      <c r="R712" s="65"/>
      <c r="S712" s="65"/>
      <c r="T712" s="61"/>
    </row>
    <row r="713" ht="14.25" customHeight="1">
      <c r="G713" s="39"/>
      <c r="M713" s="39"/>
      <c r="R713" s="65"/>
      <c r="S713" s="65"/>
      <c r="T713" s="61"/>
    </row>
    <row r="714" ht="14.25" customHeight="1">
      <c r="G714" s="39"/>
      <c r="M714" s="39"/>
      <c r="R714" s="65"/>
      <c r="S714" s="65"/>
      <c r="T714" s="61"/>
    </row>
    <row r="715" ht="14.25" customHeight="1">
      <c r="G715" s="39"/>
      <c r="M715" s="39"/>
      <c r="R715" s="65"/>
      <c r="S715" s="65"/>
      <c r="T715" s="61"/>
    </row>
    <row r="716" ht="14.25" customHeight="1">
      <c r="G716" s="39"/>
      <c r="M716" s="39"/>
      <c r="R716" s="65"/>
      <c r="S716" s="65"/>
      <c r="T716" s="61"/>
    </row>
    <row r="717" ht="14.25" customHeight="1">
      <c r="G717" s="39"/>
      <c r="M717" s="39"/>
      <c r="R717" s="65"/>
      <c r="S717" s="65"/>
      <c r="T717" s="61"/>
    </row>
    <row r="718" ht="14.25" customHeight="1">
      <c r="G718" s="39"/>
      <c r="M718" s="39"/>
      <c r="R718" s="65"/>
      <c r="S718" s="65"/>
      <c r="T718" s="61"/>
    </row>
    <row r="719" ht="14.25" customHeight="1">
      <c r="G719" s="39"/>
      <c r="M719" s="39"/>
      <c r="R719" s="65"/>
      <c r="S719" s="65"/>
      <c r="T719" s="61"/>
    </row>
    <row r="720" ht="14.25" customHeight="1">
      <c r="G720" s="39"/>
      <c r="M720" s="39"/>
      <c r="R720" s="65"/>
      <c r="S720" s="65"/>
      <c r="T720" s="61"/>
    </row>
    <row r="721" ht="14.25" customHeight="1">
      <c r="G721" s="39"/>
      <c r="M721" s="39"/>
      <c r="R721" s="65"/>
      <c r="S721" s="65"/>
      <c r="T721" s="61"/>
    </row>
    <row r="722" ht="14.25" customHeight="1">
      <c r="G722" s="39"/>
      <c r="M722" s="39"/>
      <c r="R722" s="65"/>
      <c r="S722" s="65"/>
      <c r="T722" s="61"/>
    </row>
    <row r="723" ht="14.25" customHeight="1">
      <c r="G723" s="39"/>
      <c r="M723" s="39"/>
      <c r="R723" s="65"/>
      <c r="S723" s="65"/>
      <c r="T723" s="61"/>
    </row>
    <row r="724" ht="14.25" customHeight="1">
      <c r="G724" s="39"/>
      <c r="M724" s="39"/>
      <c r="R724" s="65"/>
      <c r="S724" s="65"/>
      <c r="T724" s="61"/>
    </row>
    <row r="725" ht="14.25" customHeight="1">
      <c r="G725" s="39"/>
      <c r="M725" s="39"/>
      <c r="R725" s="65"/>
      <c r="S725" s="65"/>
      <c r="T725" s="61"/>
    </row>
    <row r="726" ht="14.25" customHeight="1">
      <c r="G726" s="39"/>
      <c r="M726" s="39"/>
      <c r="R726" s="65"/>
      <c r="S726" s="65"/>
      <c r="T726" s="61"/>
    </row>
    <row r="727" ht="14.25" customHeight="1">
      <c r="G727" s="39"/>
      <c r="M727" s="39"/>
      <c r="R727" s="65"/>
      <c r="S727" s="65"/>
      <c r="T727" s="61"/>
    </row>
    <row r="728" ht="14.25" customHeight="1">
      <c r="G728" s="39"/>
      <c r="M728" s="39"/>
      <c r="R728" s="65"/>
      <c r="S728" s="65"/>
      <c r="T728" s="61"/>
    </row>
    <row r="729" ht="14.25" customHeight="1">
      <c r="G729" s="39"/>
      <c r="M729" s="39"/>
      <c r="R729" s="65"/>
      <c r="S729" s="65"/>
      <c r="T729" s="61"/>
    </row>
    <row r="730" ht="14.25" customHeight="1">
      <c r="G730" s="39"/>
      <c r="M730" s="39"/>
      <c r="R730" s="65"/>
      <c r="S730" s="65"/>
      <c r="T730" s="61"/>
    </row>
    <row r="731" ht="14.25" customHeight="1">
      <c r="G731" s="39"/>
      <c r="M731" s="39"/>
      <c r="R731" s="65"/>
      <c r="S731" s="65"/>
      <c r="T731" s="61"/>
    </row>
    <row r="732" ht="14.25" customHeight="1">
      <c r="G732" s="39"/>
      <c r="M732" s="39"/>
      <c r="R732" s="65"/>
      <c r="S732" s="65"/>
      <c r="T732" s="61"/>
    </row>
    <row r="733" ht="14.25" customHeight="1">
      <c r="G733" s="39"/>
      <c r="M733" s="39"/>
      <c r="R733" s="65"/>
      <c r="S733" s="65"/>
      <c r="T733" s="61"/>
    </row>
    <row r="734" ht="14.25" customHeight="1">
      <c r="G734" s="39"/>
      <c r="M734" s="39"/>
      <c r="R734" s="65"/>
      <c r="S734" s="65"/>
      <c r="T734" s="61"/>
    </row>
    <row r="735" ht="14.25" customHeight="1">
      <c r="G735" s="39"/>
      <c r="M735" s="39"/>
      <c r="R735" s="65"/>
      <c r="S735" s="65"/>
      <c r="T735" s="61"/>
    </row>
    <row r="736" ht="14.25" customHeight="1">
      <c r="G736" s="39"/>
      <c r="M736" s="39"/>
      <c r="R736" s="65"/>
      <c r="S736" s="65"/>
      <c r="T736" s="61"/>
    </row>
    <row r="737" ht="14.25" customHeight="1">
      <c r="G737" s="39"/>
      <c r="M737" s="39"/>
      <c r="R737" s="65"/>
      <c r="S737" s="65"/>
      <c r="T737" s="61"/>
    </row>
    <row r="738" ht="14.25" customHeight="1">
      <c r="G738" s="39"/>
      <c r="M738" s="39"/>
      <c r="R738" s="65"/>
      <c r="S738" s="65"/>
      <c r="T738" s="61"/>
    </row>
    <row r="739" ht="14.25" customHeight="1">
      <c r="G739" s="39"/>
      <c r="M739" s="39"/>
      <c r="R739" s="65"/>
      <c r="S739" s="65"/>
      <c r="T739" s="61"/>
    </row>
    <row r="740" ht="14.25" customHeight="1">
      <c r="G740" s="39"/>
      <c r="M740" s="39"/>
      <c r="R740" s="65"/>
      <c r="S740" s="65"/>
      <c r="T740" s="61"/>
    </row>
    <row r="741" ht="14.25" customHeight="1">
      <c r="G741" s="39"/>
      <c r="M741" s="39"/>
      <c r="R741" s="65"/>
      <c r="S741" s="65"/>
      <c r="T741" s="61"/>
    </row>
    <row r="742" ht="14.25" customHeight="1">
      <c r="G742" s="39"/>
      <c r="M742" s="39"/>
      <c r="R742" s="65"/>
      <c r="S742" s="65"/>
      <c r="T742" s="61"/>
    </row>
    <row r="743" ht="14.25" customHeight="1">
      <c r="G743" s="39"/>
      <c r="M743" s="39"/>
      <c r="R743" s="65"/>
      <c r="S743" s="65"/>
      <c r="T743" s="61"/>
    </row>
    <row r="744" ht="14.25" customHeight="1">
      <c r="G744" s="39"/>
      <c r="M744" s="39"/>
      <c r="R744" s="65"/>
      <c r="S744" s="65"/>
      <c r="T744" s="61"/>
    </row>
    <row r="745" ht="14.25" customHeight="1">
      <c r="G745" s="39"/>
      <c r="M745" s="39"/>
      <c r="R745" s="65"/>
      <c r="S745" s="65"/>
      <c r="T745" s="61"/>
    </row>
    <row r="746" ht="14.25" customHeight="1">
      <c r="G746" s="39"/>
      <c r="M746" s="39"/>
      <c r="R746" s="65"/>
      <c r="S746" s="65"/>
      <c r="T746" s="61"/>
    </row>
    <row r="747" ht="14.25" customHeight="1">
      <c r="G747" s="39"/>
      <c r="M747" s="39"/>
      <c r="R747" s="65"/>
      <c r="S747" s="65"/>
      <c r="T747" s="61"/>
    </row>
    <row r="748" ht="14.25" customHeight="1">
      <c r="G748" s="39"/>
      <c r="M748" s="39"/>
      <c r="R748" s="65"/>
      <c r="S748" s="65"/>
      <c r="T748" s="61"/>
    </row>
    <row r="749" ht="14.25" customHeight="1">
      <c r="G749" s="39"/>
      <c r="M749" s="39"/>
      <c r="R749" s="65"/>
      <c r="S749" s="65"/>
      <c r="T749" s="61"/>
    </row>
    <row r="750" ht="14.25" customHeight="1">
      <c r="G750" s="39"/>
      <c r="M750" s="39"/>
      <c r="R750" s="65"/>
      <c r="S750" s="65"/>
      <c r="T750" s="61"/>
    </row>
    <row r="751" ht="14.25" customHeight="1">
      <c r="G751" s="39"/>
      <c r="M751" s="39"/>
      <c r="R751" s="65"/>
      <c r="S751" s="65"/>
      <c r="T751" s="61"/>
    </row>
    <row r="752" ht="14.25" customHeight="1">
      <c r="G752" s="39"/>
      <c r="M752" s="39"/>
      <c r="R752" s="65"/>
      <c r="S752" s="65"/>
      <c r="T752" s="61"/>
    </row>
    <row r="753" ht="14.25" customHeight="1">
      <c r="G753" s="39"/>
      <c r="M753" s="39"/>
      <c r="R753" s="65"/>
      <c r="S753" s="65"/>
      <c r="T753" s="61"/>
    </row>
    <row r="754" ht="14.25" customHeight="1">
      <c r="G754" s="39"/>
      <c r="M754" s="39"/>
      <c r="R754" s="65"/>
      <c r="S754" s="65"/>
      <c r="T754" s="61"/>
    </row>
    <row r="755" ht="14.25" customHeight="1">
      <c r="G755" s="39"/>
      <c r="M755" s="39"/>
      <c r="R755" s="65"/>
      <c r="S755" s="65"/>
      <c r="T755" s="61"/>
    </row>
    <row r="756" ht="14.25" customHeight="1">
      <c r="G756" s="39"/>
      <c r="M756" s="39"/>
      <c r="R756" s="65"/>
      <c r="S756" s="65"/>
      <c r="T756" s="61"/>
    </row>
    <row r="757" ht="14.25" customHeight="1">
      <c r="G757" s="39"/>
      <c r="M757" s="39"/>
      <c r="R757" s="65"/>
      <c r="S757" s="65"/>
      <c r="T757" s="61"/>
    </row>
    <row r="758" ht="14.25" customHeight="1">
      <c r="G758" s="39"/>
      <c r="M758" s="39"/>
      <c r="R758" s="65"/>
      <c r="S758" s="65"/>
      <c r="T758" s="61"/>
    </row>
    <row r="759" ht="14.25" customHeight="1">
      <c r="G759" s="39"/>
      <c r="M759" s="39"/>
      <c r="R759" s="65"/>
      <c r="S759" s="65"/>
      <c r="T759" s="61"/>
    </row>
    <row r="760" ht="14.25" customHeight="1">
      <c r="G760" s="39"/>
      <c r="M760" s="39"/>
      <c r="R760" s="65"/>
      <c r="S760" s="65"/>
      <c r="T760" s="61"/>
    </row>
    <row r="761" ht="14.25" customHeight="1">
      <c r="G761" s="39"/>
      <c r="M761" s="39"/>
      <c r="R761" s="65"/>
      <c r="S761" s="65"/>
      <c r="T761" s="61"/>
    </row>
    <row r="762" ht="14.25" customHeight="1">
      <c r="G762" s="39"/>
      <c r="M762" s="39"/>
      <c r="R762" s="65"/>
      <c r="S762" s="65"/>
      <c r="T762" s="61"/>
    </row>
    <row r="763" ht="14.25" customHeight="1">
      <c r="G763" s="39"/>
      <c r="M763" s="39"/>
      <c r="R763" s="65"/>
      <c r="S763" s="65"/>
      <c r="T763" s="61"/>
    </row>
    <row r="764" ht="14.25" customHeight="1">
      <c r="G764" s="39"/>
      <c r="M764" s="39"/>
      <c r="R764" s="65"/>
      <c r="S764" s="65"/>
      <c r="T764" s="61"/>
    </row>
    <row r="765" ht="14.25" customHeight="1">
      <c r="G765" s="39"/>
      <c r="M765" s="39"/>
      <c r="R765" s="65"/>
      <c r="S765" s="65"/>
      <c r="T765" s="61"/>
    </row>
    <row r="766" ht="14.25" customHeight="1">
      <c r="G766" s="39"/>
      <c r="M766" s="39"/>
      <c r="R766" s="65"/>
      <c r="S766" s="65"/>
      <c r="T766" s="61"/>
    </row>
    <row r="767" ht="14.25" customHeight="1">
      <c r="G767" s="39"/>
      <c r="M767" s="39"/>
      <c r="R767" s="65"/>
      <c r="S767" s="65"/>
      <c r="T767" s="61"/>
    </row>
    <row r="768" ht="14.25" customHeight="1">
      <c r="G768" s="39"/>
      <c r="M768" s="39"/>
      <c r="R768" s="65"/>
      <c r="S768" s="65"/>
      <c r="T768" s="61"/>
    </row>
    <row r="769" ht="14.25" customHeight="1">
      <c r="G769" s="39"/>
      <c r="M769" s="39"/>
      <c r="R769" s="65"/>
      <c r="S769" s="65"/>
      <c r="T769" s="61"/>
    </row>
    <row r="770" ht="14.25" customHeight="1">
      <c r="G770" s="39"/>
      <c r="M770" s="39"/>
      <c r="R770" s="65"/>
      <c r="S770" s="65"/>
      <c r="T770" s="61"/>
    </row>
    <row r="771" ht="14.25" customHeight="1">
      <c r="G771" s="39"/>
      <c r="M771" s="39"/>
      <c r="R771" s="65"/>
      <c r="S771" s="65"/>
      <c r="T771" s="61"/>
    </row>
    <row r="772" ht="14.25" customHeight="1">
      <c r="G772" s="39"/>
      <c r="M772" s="39"/>
      <c r="R772" s="65"/>
      <c r="S772" s="65"/>
      <c r="T772" s="61"/>
    </row>
    <row r="773" ht="14.25" customHeight="1">
      <c r="G773" s="39"/>
      <c r="M773" s="39"/>
      <c r="R773" s="65"/>
      <c r="S773" s="65"/>
      <c r="T773" s="61"/>
    </row>
    <row r="774" ht="14.25" customHeight="1">
      <c r="G774" s="39"/>
      <c r="M774" s="39"/>
      <c r="R774" s="65"/>
      <c r="S774" s="65"/>
      <c r="T774" s="61"/>
    </row>
    <row r="775" ht="14.25" customHeight="1">
      <c r="G775" s="39"/>
      <c r="M775" s="39"/>
      <c r="R775" s="65"/>
      <c r="S775" s="65"/>
      <c r="T775" s="61"/>
    </row>
    <row r="776" ht="14.25" customHeight="1">
      <c r="G776" s="39"/>
      <c r="M776" s="39"/>
      <c r="R776" s="65"/>
      <c r="S776" s="65"/>
      <c r="T776" s="61"/>
    </row>
    <row r="777" ht="14.25" customHeight="1">
      <c r="G777" s="39"/>
      <c r="M777" s="39"/>
      <c r="R777" s="65"/>
      <c r="S777" s="65"/>
      <c r="T777" s="61"/>
    </row>
    <row r="778" ht="14.25" customHeight="1">
      <c r="G778" s="39"/>
      <c r="M778" s="39"/>
      <c r="R778" s="65"/>
      <c r="S778" s="65"/>
      <c r="T778" s="61"/>
    </row>
    <row r="779" ht="14.25" customHeight="1">
      <c r="G779" s="39"/>
      <c r="M779" s="39"/>
      <c r="R779" s="65"/>
      <c r="S779" s="65"/>
      <c r="T779" s="61"/>
    </row>
    <row r="780" ht="14.25" customHeight="1">
      <c r="G780" s="39"/>
      <c r="M780" s="39"/>
      <c r="R780" s="65"/>
      <c r="S780" s="65"/>
      <c r="T780" s="61"/>
    </row>
    <row r="781" ht="14.25" customHeight="1">
      <c r="G781" s="39"/>
      <c r="M781" s="39"/>
      <c r="R781" s="65"/>
      <c r="S781" s="65"/>
      <c r="T781" s="61"/>
    </row>
    <row r="782" ht="14.25" customHeight="1">
      <c r="G782" s="39"/>
      <c r="M782" s="39"/>
      <c r="R782" s="65"/>
      <c r="S782" s="65"/>
      <c r="T782" s="61"/>
    </row>
    <row r="783" ht="14.25" customHeight="1">
      <c r="G783" s="39"/>
      <c r="M783" s="39"/>
      <c r="R783" s="65"/>
      <c r="S783" s="65"/>
      <c r="T783" s="61"/>
    </row>
    <row r="784" ht="14.25" customHeight="1">
      <c r="G784" s="39"/>
      <c r="M784" s="39"/>
      <c r="R784" s="65"/>
      <c r="S784" s="65"/>
      <c r="T784" s="61"/>
    </row>
    <row r="785" ht="14.25" customHeight="1">
      <c r="G785" s="39"/>
      <c r="M785" s="39"/>
      <c r="R785" s="65"/>
      <c r="S785" s="65"/>
      <c r="T785" s="61"/>
    </row>
    <row r="786" ht="14.25" customHeight="1">
      <c r="G786" s="39"/>
      <c r="M786" s="39"/>
      <c r="R786" s="65"/>
      <c r="S786" s="65"/>
      <c r="T786" s="61"/>
    </row>
    <row r="787" ht="14.25" customHeight="1">
      <c r="G787" s="39"/>
      <c r="M787" s="39"/>
      <c r="R787" s="65"/>
      <c r="S787" s="65"/>
      <c r="T787" s="61"/>
    </row>
    <row r="788" ht="14.25" customHeight="1">
      <c r="G788" s="39"/>
      <c r="M788" s="39"/>
      <c r="R788" s="65"/>
      <c r="S788" s="65"/>
      <c r="T788" s="61"/>
    </row>
    <row r="789" ht="14.25" customHeight="1">
      <c r="G789" s="39"/>
      <c r="M789" s="39"/>
      <c r="R789" s="65"/>
      <c r="S789" s="65"/>
      <c r="T789" s="61"/>
    </row>
    <row r="790" ht="14.25" customHeight="1">
      <c r="G790" s="39"/>
      <c r="M790" s="39"/>
      <c r="R790" s="65"/>
      <c r="S790" s="65"/>
      <c r="T790" s="61"/>
    </row>
    <row r="791" ht="14.25" customHeight="1">
      <c r="G791" s="39"/>
      <c r="M791" s="39"/>
      <c r="R791" s="65"/>
      <c r="S791" s="65"/>
      <c r="T791" s="61"/>
    </row>
    <row r="792" ht="14.25" customHeight="1">
      <c r="G792" s="39"/>
      <c r="M792" s="39"/>
      <c r="R792" s="65"/>
      <c r="S792" s="65"/>
      <c r="T792" s="61"/>
    </row>
    <row r="793" ht="14.25" customHeight="1">
      <c r="G793" s="39"/>
      <c r="M793" s="39"/>
      <c r="R793" s="65"/>
      <c r="S793" s="65"/>
      <c r="T793" s="61"/>
    </row>
    <row r="794" ht="14.25" customHeight="1">
      <c r="G794" s="39"/>
      <c r="M794" s="39"/>
      <c r="R794" s="65"/>
      <c r="S794" s="65"/>
      <c r="T794" s="61"/>
    </row>
    <row r="795" ht="14.25" customHeight="1">
      <c r="G795" s="39"/>
      <c r="M795" s="39"/>
      <c r="R795" s="65"/>
      <c r="S795" s="65"/>
      <c r="T795" s="61"/>
    </row>
    <row r="796" ht="14.25" customHeight="1">
      <c r="G796" s="39"/>
      <c r="M796" s="39"/>
      <c r="R796" s="65"/>
      <c r="S796" s="65"/>
      <c r="T796" s="61"/>
    </row>
    <row r="797" ht="14.25" customHeight="1">
      <c r="G797" s="39"/>
      <c r="M797" s="39"/>
      <c r="R797" s="65"/>
      <c r="S797" s="65"/>
      <c r="T797" s="61"/>
    </row>
    <row r="798" ht="14.25" customHeight="1">
      <c r="G798" s="39"/>
      <c r="M798" s="39"/>
      <c r="R798" s="65"/>
      <c r="S798" s="65"/>
      <c r="T798" s="61"/>
    </row>
    <row r="799" ht="14.25" customHeight="1">
      <c r="G799" s="39"/>
      <c r="M799" s="39"/>
      <c r="R799" s="65"/>
      <c r="S799" s="65"/>
      <c r="T799" s="61"/>
    </row>
    <row r="800" ht="14.25" customHeight="1">
      <c r="G800" s="39"/>
      <c r="M800" s="39"/>
      <c r="R800" s="65"/>
      <c r="S800" s="65"/>
      <c r="T800" s="61"/>
    </row>
    <row r="801" ht="14.25" customHeight="1">
      <c r="G801" s="39"/>
      <c r="M801" s="39"/>
      <c r="R801" s="65"/>
      <c r="S801" s="65"/>
      <c r="T801" s="61"/>
    </row>
    <row r="802" ht="14.25" customHeight="1">
      <c r="G802" s="39"/>
      <c r="M802" s="39"/>
      <c r="R802" s="65"/>
      <c r="S802" s="65"/>
      <c r="T802" s="61"/>
    </row>
    <row r="803" ht="14.25" customHeight="1">
      <c r="G803" s="39"/>
      <c r="M803" s="39"/>
      <c r="R803" s="65"/>
      <c r="S803" s="65"/>
      <c r="T803" s="61"/>
    </row>
    <row r="804" ht="14.25" customHeight="1">
      <c r="G804" s="39"/>
      <c r="M804" s="39"/>
      <c r="R804" s="65"/>
      <c r="S804" s="65"/>
      <c r="T804" s="61"/>
    </row>
    <row r="805" ht="14.25" customHeight="1">
      <c r="G805" s="39"/>
      <c r="M805" s="39"/>
      <c r="R805" s="65"/>
      <c r="S805" s="65"/>
      <c r="T805" s="61"/>
    </row>
    <row r="806" ht="14.25" customHeight="1">
      <c r="G806" s="39"/>
      <c r="M806" s="39"/>
      <c r="R806" s="65"/>
      <c r="S806" s="65"/>
      <c r="T806" s="61"/>
    </row>
    <row r="807" ht="14.25" customHeight="1">
      <c r="G807" s="39"/>
      <c r="M807" s="39"/>
      <c r="R807" s="65"/>
      <c r="S807" s="65"/>
      <c r="T807" s="61"/>
    </row>
    <row r="808" ht="14.25" customHeight="1">
      <c r="G808" s="39"/>
      <c r="M808" s="39"/>
      <c r="R808" s="65"/>
      <c r="S808" s="65"/>
      <c r="T808" s="61"/>
    </row>
    <row r="809" ht="14.25" customHeight="1">
      <c r="G809" s="39"/>
      <c r="M809" s="39"/>
      <c r="R809" s="65"/>
      <c r="S809" s="65"/>
      <c r="T809" s="61"/>
    </row>
    <row r="810" ht="14.25" customHeight="1">
      <c r="G810" s="39"/>
      <c r="M810" s="39"/>
      <c r="R810" s="65"/>
      <c r="S810" s="65"/>
      <c r="T810" s="61"/>
    </row>
    <row r="811" ht="14.25" customHeight="1">
      <c r="G811" s="39"/>
      <c r="M811" s="39"/>
      <c r="R811" s="65"/>
      <c r="S811" s="65"/>
      <c r="T811" s="61"/>
    </row>
    <row r="812" ht="14.25" customHeight="1">
      <c r="G812" s="39"/>
      <c r="M812" s="39"/>
      <c r="R812" s="65"/>
      <c r="S812" s="65"/>
      <c r="T812" s="61"/>
    </row>
    <row r="813" ht="14.25" customHeight="1">
      <c r="G813" s="39"/>
      <c r="M813" s="39"/>
      <c r="R813" s="65"/>
      <c r="S813" s="65"/>
      <c r="T813" s="61"/>
    </row>
    <row r="814" ht="14.25" customHeight="1">
      <c r="G814" s="39"/>
      <c r="M814" s="39"/>
      <c r="R814" s="65"/>
      <c r="S814" s="65"/>
      <c r="T814" s="61"/>
    </row>
    <row r="815" ht="14.25" customHeight="1">
      <c r="G815" s="39"/>
      <c r="M815" s="39"/>
      <c r="R815" s="65"/>
      <c r="S815" s="65"/>
      <c r="T815" s="61"/>
    </row>
    <row r="816" ht="14.25" customHeight="1">
      <c r="G816" s="39"/>
      <c r="M816" s="39"/>
      <c r="R816" s="65"/>
      <c r="S816" s="65"/>
      <c r="T816" s="61"/>
    </row>
    <row r="817" ht="14.25" customHeight="1">
      <c r="G817" s="39"/>
      <c r="M817" s="39"/>
      <c r="R817" s="65"/>
      <c r="S817" s="65"/>
      <c r="T817" s="61"/>
    </row>
    <row r="818" ht="14.25" customHeight="1">
      <c r="G818" s="39"/>
      <c r="M818" s="39"/>
      <c r="R818" s="65"/>
      <c r="S818" s="65"/>
      <c r="T818" s="61"/>
    </row>
    <row r="819" ht="14.25" customHeight="1">
      <c r="G819" s="39"/>
      <c r="M819" s="39"/>
      <c r="R819" s="65"/>
      <c r="S819" s="65"/>
      <c r="T819" s="61"/>
    </row>
    <row r="820" ht="14.25" customHeight="1">
      <c r="G820" s="39"/>
      <c r="M820" s="39"/>
      <c r="R820" s="65"/>
      <c r="S820" s="65"/>
      <c r="T820" s="61"/>
    </row>
    <row r="821" ht="14.25" customHeight="1">
      <c r="G821" s="39"/>
      <c r="M821" s="39"/>
      <c r="R821" s="65"/>
      <c r="S821" s="65"/>
      <c r="T821" s="61"/>
    </row>
    <row r="822" ht="14.25" customHeight="1">
      <c r="G822" s="39"/>
      <c r="M822" s="39"/>
      <c r="R822" s="65"/>
      <c r="S822" s="65"/>
      <c r="T822" s="61"/>
    </row>
    <row r="823" ht="14.25" customHeight="1">
      <c r="G823" s="39"/>
      <c r="M823" s="39"/>
      <c r="R823" s="65"/>
      <c r="S823" s="65"/>
      <c r="T823" s="61"/>
    </row>
    <row r="824" ht="14.25" customHeight="1">
      <c r="G824" s="39"/>
      <c r="M824" s="39"/>
      <c r="R824" s="65"/>
      <c r="S824" s="65"/>
      <c r="T824" s="61"/>
    </row>
    <row r="825" ht="14.25" customHeight="1">
      <c r="G825" s="39"/>
      <c r="M825" s="39"/>
      <c r="R825" s="65"/>
      <c r="S825" s="65"/>
      <c r="T825" s="61"/>
    </row>
    <row r="826" ht="14.25" customHeight="1">
      <c r="G826" s="39"/>
      <c r="M826" s="39"/>
      <c r="R826" s="65"/>
      <c r="S826" s="65"/>
      <c r="T826" s="61"/>
    </row>
    <row r="827" ht="14.25" customHeight="1">
      <c r="G827" s="39"/>
      <c r="M827" s="39"/>
      <c r="R827" s="65"/>
      <c r="S827" s="65"/>
      <c r="T827" s="61"/>
    </row>
    <row r="828" ht="14.25" customHeight="1">
      <c r="G828" s="39"/>
      <c r="M828" s="39"/>
      <c r="R828" s="65"/>
      <c r="S828" s="65"/>
      <c r="T828" s="61"/>
    </row>
    <row r="829" ht="14.25" customHeight="1">
      <c r="G829" s="39"/>
      <c r="M829" s="39"/>
      <c r="R829" s="65"/>
      <c r="S829" s="65"/>
      <c r="T829" s="61"/>
    </row>
    <row r="830" ht="14.25" customHeight="1">
      <c r="G830" s="39"/>
      <c r="M830" s="39"/>
      <c r="R830" s="65"/>
      <c r="S830" s="65"/>
      <c r="T830" s="61"/>
    </row>
    <row r="831" ht="14.25" customHeight="1">
      <c r="G831" s="39"/>
      <c r="M831" s="39"/>
      <c r="R831" s="65"/>
      <c r="S831" s="65"/>
      <c r="T831" s="61"/>
    </row>
    <row r="832" ht="14.25" customHeight="1">
      <c r="G832" s="39"/>
      <c r="M832" s="39"/>
      <c r="R832" s="65"/>
      <c r="S832" s="65"/>
      <c r="T832" s="61"/>
    </row>
    <row r="833" ht="14.25" customHeight="1">
      <c r="G833" s="39"/>
      <c r="M833" s="39"/>
      <c r="R833" s="65"/>
      <c r="S833" s="65"/>
      <c r="T833" s="61"/>
    </row>
    <row r="834" ht="14.25" customHeight="1">
      <c r="G834" s="39"/>
      <c r="M834" s="39"/>
      <c r="R834" s="65"/>
      <c r="S834" s="65"/>
      <c r="T834" s="61"/>
    </row>
    <row r="835" ht="14.25" customHeight="1">
      <c r="G835" s="39"/>
      <c r="M835" s="39"/>
      <c r="R835" s="65"/>
      <c r="S835" s="65"/>
      <c r="T835" s="61"/>
    </row>
    <row r="836" ht="14.25" customHeight="1">
      <c r="G836" s="39"/>
      <c r="M836" s="39"/>
      <c r="R836" s="65"/>
      <c r="S836" s="65"/>
      <c r="T836" s="61"/>
    </row>
    <row r="837" ht="14.25" customHeight="1">
      <c r="G837" s="39"/>
      <c r="M837" s="39"/>
      <c r="R837" s="65"/>
      <c r="S837" s="65"/>
      <c r="T837" s="61"/>
    </row>
    <row r="838" ht="14.25" customHeight="1">
      <c r="G838" s="39"/>
      <c r="M838" s="39"/>
      <c r="R838" s="65"/>
      <c r="S838" s="65"/>
      <c r="T838" s="61"/>
    </row>
    <row r="839" ht="14.25" customHeight="1">
      <c r="G839" s="39"/>
      <c r="M839" s="39"/>
      <c r="R839" s="65"/>
      <c r="S839" s="65"/>
      <c r="T839" s="61"/>
    </row>
    <row r="840" ht="14.25" customHeight="1">
      <c r="G840" s="39"/>
      <c r="M840" s="39"/>
      <c r="R840" s="65"/>
      <c r="S840" s="65"/>
      <c r="T840" s="61"/>
    </row>
    <row r="841" ht="14.25" customHeight="1">
      <c r="G841" s="39"/>
      <c r="M841" s="39"/>
      <c r="R841" s="65"/>
      <c r="S841" s="65"/>
      <c r="T841" s="61"/>
    </row>
    <row r="842" ht="14.25" customHeight="1">
      <c r="G842" s="39"/>
      <c r="M842" s="39"/>
      <c r="R842" s="65"/>
      <c r="S842" s="65"/>
      <c r="T842" s="61"/>
    </row>
    <row r="843" ht="14.25" customHeight="1">
      <c r="G843" s="39"/>
      <c r="M843" s="39"/>
      <c r="R843" s="65"/>
      <c r="S843" s="65"/>
      <c r="T843" s="61"/>
    </row>
    <row r="844" ht="14.25" customHeight="1">
      <c r="G844" s="39"/>
      <c r="M844" s="39"/>
      <c r="R844" s="65"/>
      <c r="S844" s="65"/>
      <c r="T844" s="61"/>
    </row>
    <row r="845" ht="14.25" customHeight="1">
      <c r="G845" s="39"/>
      <c r="M845" s="39"/>
      <c r="R845" s="65"/>
      <c r="S845" s="65"/>
      <c r="T845" s="61"/>
    </row>
    <row r="846" ht="14.25" customHeight="1">
      <c r="G846" s="39"/>
      <c r="M846" s="39"/>
      <c r="R846" s="65"/>
      <c r="S846" s="65"/>
      <c r="T846" s="61"/>
    </row>
    <row r="847" ht="14.25" customHeight="1">
      <c r="G847" s="39"/>
      <c r="M847" s="39"/>
      <c r="R847" s="65"/>
      <c r="S847" s="65"/>
      <c r="T847" s="61"/>
    </row>
    <row r="848" ht="14.25" customHeight="1">
      <c r="G848" s="39"/>
      <c r="M848" s="39"/>
      <c r="R848" s="65"/>
      <c r="S848" s="65"/>
      <c r="T848" s="61"/>
    </row>
    <row r="849" ht="14.25" customHeight="1">
      <c r="G849" s="39"/>
      <c r="M849" s="39"/>
      <c r="R849" s="65"/>
      <c r="S849" s="65"/>
      <c r="T849" s="61"/>
    </row>
    <row r="850" ht="14.25" customHeight="1">
      <c r="G850" s="39"/>
      <c r="M850" s="39"/>
      <c r="R850" s="65"/>
      <c r="S850" s="65"/>
      <c r="T850" s="61"/>
    </row>
    <row r="851" ht="14.25" customHeight="1">
      <c r="G851" s="39"/>
      <c r="M851" s="39"/>
      <c r="R851" s="65"/>
      <c r="S851" s="65"/>
      <c r="T851" s="61"/>
    </row>
    <row r="852" ht="14.25" customHeight="1">
      <c r="G852" s="39"/>
      <c r="M852" s="39"/>
      <c r="R852" s="65"/>
      <c r="S852" s="65"/>
      <c r="T852" s="61"/>
    </row>
    <row r="853" ht="14.25" customHeight="1">
      <c r="G853" s="39"/>
      <c r="M853" s="39"/>
      <c r="R853" s="65"/>
      <c r="S853" s="65"/>
      <c r="T853" s="61"/>
    </row>
    <row r="854" ht="14.25" customHeight="1">
      <c r="G854" s="39"/>
      <c r="M854" s="39"/>
      <c r="R854" s="65"/>
      <c r="S854" s="65"/>
      <c r="T854" s="61"/>
    </row>
    <row r="855" ht="14.25" customHeight="1">
      <c r="G855" s="39"/>
      <c r="M855" s="39"/>
      <c r="R855" s="65"/>
      <c r="S855" s="65"/>
      <c r="T855" s="61"/>
    </row>
    <row r="856" ht="14.25" customHeight="1">
      <c r="G856" s="39"/>
      <c r="M856" s="39"/>
      <c r="R856" s="65"/>
      <c r="S856" s="65"/>
      <c r="T856" s="61"/>
    </row>
    <row r="857" ht="14.25" customHeight="1">
      <c r="G857" s="39"/>
      <c r="M857" s="39"/>
      <c r="R857" s="65"/>
      <c r="S857" s="65"/>
      <c r="T857" s="61"/>
    </row>
    <row r="858" ht="14.25" customHeight="1">
      <c r="G858" s="39"/>
      <c r="M858" s="39"/>
      <c r="R858" s="65"/>
      <c r="S858" s="65"/>
      <c r="T858" s="61"/>
    </row>
    <row r="859" ht="14.25" customHeight="1">
      <c r="G859" s="39"/>
      <c r="M859" s="39"/>
      <c r="R859" s="65"/>
      <c r="S859" s="65"/>
      <c r="T859" s="61"/>
    </row>
    <row r="860" ht="14.25" customHeight="1">
      <c r="G860" s="39"/>
      <c r="M860" s="39"/>
      <c r="R860" s="65"/>
      <c r="S860" s="65"/>
      <c r="T860" s="61"/>
    </row>
    <row r="861" ht="14.25" customHeight="1">
      <c r="G861" s="39"/>
      <c r="M861" s="39"/>
      <c r="R861" s="65"/>
      <c r="S861" s="65"/>
      <c r="T861" s="61"/>
    </row>
    <row r="862" ht="14.25" customHeight="1">
      <c r="G862" s="39"/>
      <c r="M862" s="39"/>
      <c r="R862" s="65"/>
      <c r="S862" s="65"/>
      <c r="T862" s="61"/>
    </row>
    <row r="863" ht="14.25" customHeight="1">
      <c r="G863" s="39"/>
      <c r="M863" s="39"/>
      <c r="R863" s="65"/>
      <c r="S863" s="65"/>
      <c r="T863" s="61"/>
    </row>
    <row r="864" ht="14.25" customHeight="1">
      <c r="G864" s="39"/>
      <c r="M864" s="39"/>
      <c r="R864" s="65"/>
      <c r="S864" s="65"/>
      <c r="T864" s="61"/>
    </row>
    <row r="865" ht="14.25" customHeight="1">
      <c r="G865" s="39"/>
      <c r="M865" s="39"/>
      <c r="R865" s="65"/>
      <c r="S865" s="65"/>
      <c r="T865" s="61"/>
    </row>
    <row r="866" ht="14.25" customHeight="1">
      <c r="G866" s="39"/>
      <c r="M866" s="39"/>
      <c r="R866" s="65"/>
      <c r="S866" s="65"/>
      <c r="T866" s="61"/>
    </row>
    <row r="867" ht="14.25" customHeight="1">
      <c r="G867" s="39"/>
      <c r="M867" s="39"/>
      <c r="R867" s="65"/>
      <c r="S867" s="65"/>
      <c r="T867" s="61"/>
    </row>
    <row r="868" ht="14.25" customHeight="1">
      <c r="G868" s="39"/>
      <c r="M868" s="39"/>
      <c r="R868" s="65"/>
      <c r="S868" s="65"/>
      <c r="T868" s="61"/>
    </row>
    <row r="869" ht="14.25" customHeight="1">
      <c r="G869" s="39"/>
      <c r="M869" s="39"/>
      <c r="R869" s="65"/>
      <c r="S869" s="65"/>
      <c r="T869" s="61"/>
    </row>
    <row r="870" ht="14.25" customHeight="1">
      <c r="G870" s="39"/>
      <c r="M870" s="39"/>
      <c r="R870" s="65"/>
      <c r="S870" s="65"/>
      <c r="T870" s="61"/>
    </row>
    <row r="871" ht="14.25" customHeight="1">
      <c r="G871" s="39"/>
      <c r="M871" s="39"/>
      <c r="R871" s="65"/>
      <c r="S871" s="65"/>
      <c r="T871" s="61"/>
    </row>
    <row r="872" ht="14.25" customHeight="1">
      <c r="G872" s="39"/>
      <c r="M872" s="39"/>
      <c r="R872" s="65"/>
      <c r="S872" s="65"/>
      <c r="T872" s="61"/>
    </row>
    <row r="873" ht="14.25" customHeight="1">
      <c r="G873" s="39"/>
      <c r="M873" s="39"/>
      <c r="R873" s="65"/>
      <c r="S873" s="65"/>
      <c r="T873" s="61"/>
    </row>
    <row r="874" ht="14.25" customHeight="1">
      <c r="G874" s="39"/>
      <c r="M874" s="39"/>
      <c r="R874" s="65"/>
      <c r="S874" s="65"/>
      <c r="T874" s="61"/>
    </row>
    <row r="875" ht="14.25" customHeight="1">
      <c r="G875" s="39"/>
      <c r="M875" s="39"/>
      <c r="R875" s="65"/>
      <c r="S875" s="65"/>
      <c r="T875" s="61"/>
    </row>
    <row r="876" ht="14.25" customHeight="1">
      <c r="G876" s="39"/>
      <c r="M876" s="39"/>
      <c r="R876" s="65"/>
      <c r="S876" s="65"/>
      <c r="T876" s="61"/>
    </row>
    <row r="877" ht="14.25" customHeight="1">
      <c r="G877" s="39"/>
      <c r="M877" s="39"/>
      <c r="R877" s="65"/>
      <c r="S877" s="65"/>
      <c r="T877" s="61"/>
    </row>
    <row r="878" ht="14.25" customHeight="1">
      <c r="G878" s="39"/>
      <c r="M878" s="39"/>
      <c r="R878" s="65"/>
      <c r="S878" s="65"/>
      <c r="T878" s="61"/>
    </row>
    <row r="879" ht="14.25" customHeight="1">
      <c r="G879" s="39"/>
      <c r="M879" s="39"/>
      <c r="R879" s="65"/>
      <c r="S879" s="65"/>
      <c r="T879" s="61"/>
    </row>
    <row r="880" ht="14.25" customHeight="1">
      <c r="G880" s="39"/>
      <c r="M880" s="39"/>
      <c r="R880" s="65"/>
      <c r="S880" s="65"/>
      <c r="T880" s="61"/>
    </row>
    <row r="881" ht="14.25" customHeight="1">
      <c r="G881" s="39"/>
      <c r="M881" s="39"/>
      <c r="R881" s="65"/>
      <c r="S881" s="65"/>
      <c r="T881" s="61"/>
    </row>
    <row r="882" ht="14.25" customHeight="1">
      <c r="G882" s="39"/>
      <c r="M882" s="39"/>
      <c r="R882" s="65"/>
      <c r="S882" s="65"/>
      <c r="T882" s="61"/>
    </row>
    <row r="883" ht="14.25" customHeight="1">
      <c r="G883" s="39"/>
      <c r="M883" s="39"/>
      <c r="R883" s="65"/>
      <c r="S883" s="65"/>
      <c r="T883" s="61"/>
    </row>
    <row r="884" ht="14.25" customHeight="1">
      <c r="G884" s="39"/>
      <c r="M884" s="39"/>
      <c r="R884" s="65"/>
      <c r="S884" s="65"/>
      <c r="T884" s="61"/>
    </row>
    <row r="885" ht="14.25" customHeight="1">
      <c r="G885" s="39"/>
      <c r="M885" s="39"/>
      <c r="R885" s="65"/>
      <c r="S885" s="65"/>
      <c r="T885" s="61"/>
    </row>
    <row r="886" ht="14.25" customHeight="1">
      <c r="G886" s="39"/>
      <c r="M886" s="39"/>
      <c r="R886" s="65"/>
      <c r="S886" s="65"/>
      <c r="T886" s="61"/>
    </row>
    <row r="887" ht="14.25" customHeight="1">
      <c r="G887" s="39"/>
      <c r="M887" s="39"/>
      <c r="R887" s="65"/>
      <c r="S887" s="65"/>
      <c r="T887" s="61"/>
    </row>
    <row r="888" ht="14.25" customHeight="1">
      <c r="G888" s="39"/>
      <c r="M888" s="39"/>
      <c r="R888" s="65"/>
      <c r="S888" s="65"/>
      <c r="T888" s="61"/>
    </row>
    <row r="889" ht="14.25" customHeight="1">
      <c r="G889" s="39"/>
      <c r="M889" s="39"/>
      <c r="R889" s="65"/>
      <c r="S889" s="65"/>
      <c r="T889" s="61"/>
    </row>
    <row r="890" ht="14.25" customHeight="1">
      <c r="G890" s="39"/>
      <c r="M890" s="39"/>
      <c r="R890" s="65"/>
      <c r="S890" s="65"/>
      <c r="T890" s="61"/>
    </row>
    <row r="891" ht="14.25" customHeight="1">
      <c r="G891" s="39"/>
      <c r="M891" s="39"/>
      <c r="R891" s="65"/>
      <c r="S891" s="65"/>
      <c r="T891" s="61"/>
    </row>
    <row r="892" ht="14.25" customHeight="1">
      <c r="G892" s="39"/>
      <c r="M892" s="39"/>
      <c r="R892" s="65"/>
      <c r="S892" s="65"/>
      <c r="T892" s="61"/>
    </row>
    <row r="893" ht="14.25" customHeight="1">
      <c r="G893" s="39"/>
      <c r="M893" s="39"/>
      <c r="R893" s="65"/>
      <c r="S893" s="65"/>
      <c r="T893" s="61"/>
    </row>
    <row r="894" ht="14.25" customHeight="1">
      <c r="G894" s="39"/>
      <c r="M894" s="39"/>
      <c r="R894" s="65"/>
      <c r="S894" s="65"/>
      <c r="T894" s="61"/>
    </row>
    <row r="895" ht="14.25" customHeight="1">
      <c r="G895" s="39"/>
      <c r="M895" s="39"/>
      <c r="R895" s="65"/>
      <c r="S895" s="65"/>
      <c r="T895" s="61"/>
    </row>
    <row r="896" ht="14.25" customHeight="1">
      <c r="G896" s="39"/>
      <c r="M896" s="39"/>
      <c r="R896" s="65"/>
      <c r="S896" s="65"/>
      <c r="T896" s="61"/>
    </row>
    <row r="897" ht="14.25" customHeight="1">
      <c r="G897" s="39"/>
      <c r="M897" s="39"/>
      <c r="R897" s="65"/>
      <c r="S897" s="65"/>
      <c r="T897" s="61"/>
    </row>
    <row r="898" ht="14.25" customHeight="1">
      <c r="G898" s="39"/>
      <c r="M898" s="39"/>
      <c r="R898" s="65"/>
      <c r="S898" s="65"/>
      <c r="T898" s="61"/>
    </row>
    <row r="899" ht="14.25" customHeight="1">
      <c r="G899" s="39"/>
      <c r="M899" s="39"/>
      <c r="R899" s="65"/>
      <c r="S899" s="65"/>
      <c r="T899" s="61"/>
    </row>
    <row r="900" ht="14.25" customHeight="1">
      <c r="G900" s="39"/>
      <c r="M900" s="39"/>
      <c r="R900" s="65"/>
      <c r="S900" s="65"/>
      <c r="T900" s="61"/>
    </row>
    <row r="901" ht="14.25" customHeight="1">
      <c r="G901" s="39"/>
      <c r="M901" s="39"/>
      <c r="R901" s="65"/>
      <c r="S901" s="65"/>
      <c r="T901" s="61"/>
    </row>
    <row r="902" ht="14.25" customHeight="1">
      <c r="G902" s="39"/>
      <c r="M902" s="39"/>
      <c r="R902" s="65"/>
      <c r="S902" s="65"/>
      <c r="T902" s="61"/>
    </row>
    <row r="903" ht="14.25" customHeight="1">
      <c r="G903" s="39"/>
      <c r="M903" s="39"/>
      <c r="R903" s="65"/>
      <c r="S903" s="65"/>
      <c r="T903" s="61"/>
    </row>
    <row r="904" ht="14.25" customHeight="1">
      <c r="G904" s="39"/>
      <c r="M904" s="39"/>
      <c r="R904" s="65"/>
      <c r="S904" s="65"/>
      <c r="T904" s="61"/>
    </row>
    <row r="905" ht="14.25" customHeight="1">
      <c r="G905" s="39"/>
      <c r="M905" s="39"/>
      <c r="R905" s="65"/>
      <c r="S905" s="65"/>
      <c r="T905" s="61"/>
    </row>
    <row r="906" ht="14.25" customHeight="1">
      <c r="G906" s="39"/>
      <c r="M906" s="39"/>
      <c r="R906" s="65"/>
      <c r="S906" s="65"/>
      <c r="T906" s="61"/>
    </row>
    <row r="907" ht="14.25" customHeight="1">
      <c r="G907" s="39"/>
      <c r="M907" s="39"/>
      <c r="R907" s="65"/>
      <c r="S907" s="65"/>
      <c r="T907" s="61"/>
    </row>
    <row r="908" ht="14.25" customHeight="1">
      <c r="G908" s="39"/>
      <c r="M908" s="39"/>
      <c r="R908" s="65"/>
      <c r="S908" s="65"/>
      <c r="T908" s="61"/>
    </row>
    <row r="909" ht="14.25" customHeight="1">
      <c r="G909" s="39"/>
      <c r="M909" s="39"/>
      <c r="R909" s="65"/>
      <c r="S909" s="65"/>
      <c r="T909" s="61"/>
    </row>
    <row r="910" ht="14.25" customHeight="1">
      <c r="G910" s="39"/>
      <c r="M910" s="39"/>
      <c r="R910" s="65"/>
      <c r="S910" s="65"/>
      <c r="T910" s="61"/>
    </row>
    <row r="911" ht="14.25" customHeight="1">
      <c r="G911" s="39"/>
      <c r="M911" s="39"/>
      <c r="R911" s="65"/>
      <c r="S911" s="65"/>
      <c r="T911" s="61"/>
    </row>
    <row r="912" ht="14.25" customHeight="1">
      <c r="G912" s="39"/>
      <c r="M912" s="39"/>
      <c r="R912" s="65"/>
      <c r="S912" s="65"/>
      <c r="T912" s="61"/>
    </row>
    <row r="913" ht="14.25" customHeight="1">
      <c r="G913" s="39"/>
      <c r="M913" s="39"/>
      <c r="R913" s="65"/>
      <c r="S913" s="65"/>
      <c r="T913" s="61"/>
    </row>
    <row r="914" ht="14.25" customHeight="1">
      <c r="G914" s="39"/>
      <c r="M914" s="39"/>
      <c r="R914" s="65"/>
      <c r="S914" s="65"/>
      <c r="T914" s="61"/>
    </row>
    <row r="915" ht="14.25" customHeight="1">
      <c r="G915" s="39"/>
      <c r="M915" s="39"/>
      <c r="R915" s="65"/>
      <c r="S915" s="65"/>
      <c r="T915" s="61"/>
    </row>
    <row r="916" ht="14.25" customHeight="1">
      <c r="G916" s="39"/>
      <c r="M916" s="39"/>
      <c r="R916" s="65"/>
      <c r="S916" s="65"/>
      <c r="T916" s="61"/>
    </row>
    <row r="917" ht="14.25" customHeight="1">
      <c r="G917" s="39"/>
      <c r="M917" s="39"/>
      <c r="R917" s="65"/>
      <c r="S917" s="65"/>
      <c r="T917" s="61"/>
    </row>
    <row r="918" ht="14.25" customHeight="1">
      <c r="G918" s="39"/>
      <c r="M918" s="39"/>
      <c r="R918" s="65"/>
      <c r="S918" s="65"/>
      <c r="T918" s="61"/>
    </row>
    <row r="919" ht="14.25" customHeight="1">
      <c r="G919" s="39"/>
      <c r="M919" s="39"/>
      <c r="R919" s="65"/>
      <c r="S919" s="65"/>
      <c r="T919" s="61"/>
    </row>
    <row r="920" ht="14.25" customHeight="1">
      <c r="G920" s="39"/>
      <c r="M920" s="39"/>
      <c r="R920" s="65"/>
      <c r="S920" s="65"/>
      <c r="T920" s="61"/>
    </row>
    <row r="921" ht="14.25" customHeight="1">
      <c r="G921" s="39"/>
      <c r="M921" s="39"/>
      <c r="R921" s="65"/>
      <c r="S921" s="65"/>
      <c r="T921" s="61"/>
    </row>
    <row r="922" ht="14.25" customHeight="1">
      <c r="G922" s="39"/>
      <c r="M922" s="39"/>
      <c r="R922" s="65"/>
      <c r="S922" s="65"/>
      <c r="T922" s="61"/>
    </row>
    <row r="923" ht="14.25" customHeight="1">
      <c r="G923" s="39"/>
      <c r="M923" s="39"/>
      <c r="R923" s="65"/>
      <c r="S923" s="65"/>
      <c r="T923" s="61"/>
    </row>
    <row r="924" ht="14.25" customHeight="1">
      <c r="G924" s="39"/>
      <c r="M924" s="39"/>
      <c r="R924" s="65"/>
      <c r="S924" s="65"/>
      <c r="T924" s="61"/>
    </row>
    <row r="925" ht="14.25" customHeight="1">
      <c r="G925" s="39"/>
      <c r="M925" s="39"/>
      <c r="R925" s="65"/>
      <c r="S925" s="65"/>
      <c r="T925" s="61"/>
    </row>
    <row r="926" ht="14.25" customHeight="1">
      <c r="G926" s="39"/>
      <c r="M926" s="39"/>
      <c r="R926" s="65"/>
      <c r="S926" s="65"/>
      <c r="T926" s="61"/>
    </row>
    <row r="927" ht="14.25" customHeight="1">
      <c r="G927" s="39"/>
      <c r="M927" s="39"/>
      <c r="R927" s="65"/>
      <c r="S927" s="65"/>
      <c r="T927" s="61"/>
    </row>
    <row r="928" ht="14.25" customHeight="1">
      <c r="G928" s="39"/>
      <c r="M928" s="39"/>
      <c r="R928" s="65"/>
      <c r="S928" s="65"/>
      <c r="T928" s="61"/>
    </row>
    <row r="929" ht="14.25" customHeight="1">
      <c r="G929" s="39"/>
      <c r="M929" s="39"/>
      <c r="R929" s="65"/>
      <c r="S929" s="65"/>
      <c r="T929" s="61"/>
    </row>
    <row r="930" ht="14.25" customHeight="1">
      <c r="G930" s="39"/>
      <c r="M930" s="39"/>
      <c r="R930" s="65"/>
      <c r="S930" s="65"/>
      <c r="T930" s="61"/>
    </row>
    <row r="931" ht="14.25" customHeight="1">
      <c r="G931" s="39"/>
      <c r="M931" s="39"/>
      <c r="R931" s="65"/>
      <c r="S931" s="65"/>
      <c r="T931" s="61"/>
    </row>
    <row r="932" ht="14.25" customHeight="1">
      <c r="G932" s="39"/>
      <c r="M932" s="39"/>
      <c r="R932" s="65"/>
      <c r="S932" s="65"/>
      <c r="T932" s="61"/>
    </row>
    <row r="933" ht="14.25" customHeight="1">
      <c r="G933" s="39"/>
      <c r="M933" s="39"/>
      <c r="R933" s="65"/>
      <c r="S933" s="65"/>
      <c r="T933" s="61"/>
    </row>
    <row r="934" ht="14.25" customHeight="1">
      <c r="G934" s="39"/>
      <c r="M934" s="39"/>
      <c r="R934" s="65"/>
      <c r="S934" s="65"/>
      <c r="T934" s="61"/>
    </row>
    <row r="935" ht="14.25" customHeight="1">
      <c r="G935" s="39"/>
      <c r="M935" s="39"/>
      <c r="R935" s="65"/>
      <c r="S935" s="65"/>
      <c r="T935" s="61"/>
    </row>
    <row r="936" ht="14.25" customHeight="1">
      <c r="G936" s="39"/>
      <c r="M936" s="39"/>
      <c r="R936" s="65"/>
      <c r="S936" s="65"/>
      <c r="T936" s="61"/>
    </row>
    <row r="937" ht="14.25" customHeight="1">
      <c r="G937" s="39"/>
      <c r="M937" s="39"/>
      <c r="R937" s="65"/>
      <c r="S937" s="65"/>
      <c r="T937" s="61"/>
    </row>
    <row r="938" ht="14.25" customHeight="1">
      <c r="G938" s="39"/>
      <c r="M938" s="39"/>
      <c r="R938" s="65"/>
      <c r="S938" s="65"/>
      <c r="T938" s="61"/>
    </row>
    <row r="939" ht="14.25" customHeight="1">
      <c r="G939" s="39"/>
      <c r="M939" s="39"/>
      <c r="R939" s="65"/>
      <c r="S939" s="65"/>
      <c r="T939" s="61"/>
    </row>
    <row r="940" ht="14.25" customHeight="1">
      <c r="G940" s="39"/>
      <c r="M940" s="39"/>
      <c r="R940" s="65"/>
      <c r="S940" s="65"/>
      <c r="T940" s="61"/>
    </row>
    <row r="941" ht="14.25" customHeight="1">
      <c r="G941" s="39"/>
      <c r="M941" s="39"/>
      <c r="R941" s="65"/>
      <c r="S941" s="65"/>
      <c r="T941" s="61"/>
    </row>
    <row r="942" ht="14.25" customHeight="1">
      <c r="G942" s="39"/>
      <c r="M942" s="39"/>
      <c r="R942" s="65"/>
      <c r="S942" s="65"/>
      <c r="T942" s="61"/>
    </row>
    <row r="943" ht="14.25" customHeight="1">
      <c r="G943" s="39"/>
      <c r="M943" s="39"/>
      <c r="R943" s="65"/>
      <c r="S943" s="65"/>
      <c r="T943" s="61"/>
    </row>
    <row r="944" ht="14.25" customHeight="1">
      <c r="G944" s="39"/>
      <c r="M944" s="39"/>
      <c r="R944" s="65"/>
      <c r="S944" s="65"/>
      <c r="T944" s="61"/>
    </row>
    <row r="945" ht="14.25" customHeight="1">
      <c r="G945" s="39"/>
      <c r="M945" s="39"/>
      <c r="R945" s="65"/>
      <c r="S945" s="65"/>
      <c r="T945" s="61"/>
    </row>
    <row r="946" ht="14.25" customHeight="1">
      <c r="G946" s="39"/>
      <c r="M946" s="39"/>
      <c r="R946" s="65"/>
      <c r="S946" s="65"/>
      <c r="T946" s="61"/>
    </row>
    <row r="947" ht="14.25" customHeight="1">
      <c r="G947" s="39"/>
      <c r="M947" s="39"/>
      <c r="R947" s="65"/>
      <c r="S947" s="65"/>
      <c r="T947" s="61"/>
    </row>
    <row r="948" ht="14.25" customHeight="1">
      <c r="G948" s="39"/>
      <c r="M948" s="39"/>
      <c r="R948" s="65"/>
      <c r="S948" s="65"/>
      <c r="T948" s="61"/>
    </row>
    <row r="949" ht="14.25" customHeight="1">
      <c r="G949" s="39"/>
      <c r="M949" s="39"/>
      <c r="R949" s="65"/>
      <c r="S949" s="65"/>
      <c r="T949" s="61"/>
    </row>
    <row r="950" ht="14.25" customHeight="1">
      <c r="G950" s="39"/>
      <c r="M950" s="39"/>
      <c r="R950" s="65"/>
      <c r="S950" s="65"/>
      <c r="T950" s="61"/>
    </row>
    <row r="951" ht="14.25" customHeight="1">
      <c r="G951" s="39"/>
      <c r="M951" s="39"/>
      <c r="R951" s="65"/>
      <c r="S951" s="65"/>
      <c r="T951" s="61"/>
    </row>
    <row r="952" ht="14.25" customHeight="1">
      <c r="G952" s="39"/>
      <c r="M952" s="39"/>
      <c r="R952" s="65"/>
      <c r="S952" s="65"/>
      <c r="T952" s="61"/>
    </row>
    <row r="953" ht="14.25" customHeight="1">
      <c r="G953" s="39"/>
      <c r="M953" s="39"/>
      <c r="R953" s="65"/>
      <c r="S953" s="65"/>
      <c r="T953" s="61"/>
    </row>
    <row r="954" ht="14.25" customHeight="1">
      <c r="G954" s="39"/>
      <c r="M954" s="39"/>
      <c r="R954" s="65"/>
      <c r="S954" s="65"/>
      <c r="T954" s="61"/>
    </row>
    <row r="955" ht="14.25" customHeight="1">
      <c r="G955" s="39"/>
      <c r="M955" s="39"/>
      <c r="R955" s="65"/>
      <c r="S955" s="65"/>
      <c r="T955" s="61"/>
    </row>
    <row r="956" ht="14.25" customHeight="1">
      <c r="G956" s="39"/>
      <c r="M956" s="39"/>
      <c r="R956" s="65"/>
      <c r="S956" s="65"/>
      <c r="T956" s="61"/>
    </row>
    <row r="957" ht="14.25" customHeight="1">
      <c r="G957" s="39"/>
      <c r="M957" s="39"/>
      <c r="R957" s="65"/>
      <c r="S957" s="65"/>
      <c r="T957" s="61"/>
    </row>
    <row r="958" ht="14.25" customHeight="1">
      <c r="G958" s="39"/>
      <c r="M958" s="39"/>
      <c r="R958" s="65"/>
      <c r="S958" s="65"/>
      <c r="T958" s="61"/>
    </row>
    <row r="959" ht="14.25" customHeight="1">
      <c r="G959" s="39"/>
      <c r="M959" s="39"/>
      <c r="R959" s="65"/>
      <c r="S959" s="65"/>
      <c r="T959" s="61"/>
    </row>
    <row r="960" ht="14.25" customHeight="1">
      <c r="G960" s="39"/>
      <c r="M960" s="39"/>
      <c r="R960" s="65"/>
      <c r="S960" s="65"/>
      <c r="T960" s="61"/>
    </row>
    <row r="961" ht="14.25" customHeight="1">
      <c r="G961" s="39"/>
      <c r="M961" s="39"/>
      <c r="R961" s="65"/>
      <c r="S961" s="65"/>
      <c r="T961" s="61"/>
    </row>
    <row r="962" ht="14.25" customHeight="1">
      <c r="G962" s="39"/>
      <c r="M962" s="39"/>
      <c r="R962" s="65"/>
      <c r="S962" s="65"/>
      <c r="T962" s="61"/>
    </row>
    <row r="963" ht="14.25" customHeight="1">
      <c r="G963" s="39"/>
      <c r="M963" s="39"/>
      <c r="R963" s="65"/>
      <c r="S963" s="65"/>
      <c r="T963" s="61"/>
    </row>
    <row r="964" ht="14.25" customHeight="1">
      <c r="G964" s="39"/>
      <c r="M964" s="39"/>
      <c r="R964" s="65"/>
      <c r="S964" s="65"/>
      <c r="T964" s="61"/>
    </row>
    <row r="965" ht="14.25" customHeight="1">
      <c r="G965" s="39"/>
      <c r="M965" s="39"/>
      <c r="R965" s="65"/>
      <c r="S965" s="65"/>
      <c r="T965" s="61"/>
    </row>
    <row r="966" ht="14.25" customHeight="1">
      <c r="G966" s="39"/>
      <c r="M966" s="39"/>
      <c r="R966" s="65"/>
      <c r="S966" s="65"/>
      <c r="T966" s="61"/>
    </row>
    <row r="967" ht="14.25" customHeight="1">
      <c r="G967" s="39"/>
      <c r="M967" s="39"/>
      <c r="R967" s="65"/>
      <c r="S967" s="65"/>
      <c r="T967" s="61"/>
    </row>
    <row r="968" ht="14.25" customHeight="1">
      <c r="G968" s="39"/>
      <c r="M968" s="39"/>
      <c r="R968" s="65"/>
      <c r="S968" s="65"/>
      <c r="T968" s="61"/>
    </row>
    <row r="969" ht="14.25" customHeight="1">
      <c r="G969" s="39"/>
      <c r="M969" s="39"/>
      <c r="R969" s="65"/>
      <c r="S969" s="65"/>
      <c r="T969" s="61"/>
    </row>
    <row r="970" ht="14.25" customHeight="1">
      <c r="G970" s="39"/>
      <c r="M970" s="39"/>
      <c r="R970" s="65"/>
      <c r="S970" s="65"/>
      <c r="T970" s="61"/>
    </row>
    <row r="971" ht="14.25" customHeight="1">
      <c r="G971" s="39"/>
      <c r="M971" s="39"/>
      <c r="R971" s="65"/>
      <c r="S971" s="65"/>
      <c r="T971" s="61"/>
    </row>
    <row r="972" ht="14.25" customHeight="1">
      <c r="G972" s="39"/>
      <c r="M972" s="39"/>
      <c r="R972" s="65"/>
      <c r="S972" s="65"/>
      <c r="T972" s="61"/>
    </row>
    <row r="973" ht="14.25" customHeight="1">
      <c r="G973" s="39"/>
      <c r="M973" s="39"/>
      <c r="R973" s="65"/>
      <c r="S973" s="65"/>
      <c r="T973" s="61"/>
    </row>
    <row r="974" ht="14.25" customHeight="1">
      <c r="G974" s="39"/>
      <c r="M974" s="39"/>
      <c r="R974" s="65"/>
      <c r="S974" s="65"/>
      <c r="T974" s="61"/>
    </row>
    <row r="975" ht="14.25" customHeight="1">
      <c r="G975" s="39"/>
      <c r="M975" s="39"/>
      <c r="R975" s="65"/>
      <c r="S975" s="65"/>
      <c r="T975" s="61"/>
    </row>
    <row r="976" ht="14.25" customHeight="1">
      <c r="G976" s="39"/>
      <c r="M976" s="39"/>
      <c r="R976" s="65"/>
      <c r="S976" s="65"/>
      <c r="T976" s="61"/>
    </row>
    <row r="977" ht="14.25" customHeight="1">
      <c r="G977" s="39"/>
      <c r="M977" s="39"/>
      <c r="R977" s="65"/>
      <c r="S977" s="65"/>
      <c r="T977" s="61"/>
    </row>
    <row r="978" ht="14.25" customHeight="1">
      <c r="G978" s="39"/>
      <c r="M978" s="39"/>
      <c r="R978" s="65"/>
      <c r="S978" s="65"/>
      <c r="T978" s="61"/>
    </row>
    <row r="979" ht="14.25" customHeight="1">
      <c r="G979" s="39"/>
      <c r="M979" s="39"/>
      <c r="R979" s="65"/>
      <c r="S979" s="65"/>
      <c r="T979" s="61"/>
    </row>
    <row r="980" ht="14.25" customHeight="1">
      <c r="G980" s="39"/>
      <c r="M980" s="39"/>
      <c r="R980" s="65"/>
      <c r="S980" s="65"/>
      <c r="T980" s="61"/>
    </row>
    <row r="981" ht="14.25" customHeight="1">
      <c r="G981" s="39"/>
      <c r="M981" s="39"/>
      <c r="R981" s="65"/>
      <c r="S981" s="65"/>
      <c r="T981" s="61"/>
    </row>
    <row r="982" ht="14.25" customHeight="1">
      <c r="G982" s="39"/>
      <c r="M982" s="39"/>
      <c r="R982" s="65"/>
      <c r="S982" s="65"/>
      <c r="T982" s="61"/>
    </row>
    <row r="983" ht="14.25" customHeight="1">
      <c r="G983" s="39"/>
      <c r="M983" s="39"/>
      <c r="R983" s="65"/>
      <c r="S983" s="65"/>
      <c r="T983" s="61"/>
    </row>
    <row r="984" ht="14.25" customHeight="1">
      <c r="G984" s="39"/>
      <c r="M984" s="39"/>
      <c r="R984" s="65"/>
      <c r="S984" s="65"/>
      <c r="T984" s="61"/>
    </row>
    <row r="985" ht="14.25" customHeight="1">
      <c r="G985" s="39"/>
      <c r="M985" s="39"/>
      <c r="R985" s="65"/>
      <c r="S985" s="65"/>
      <c r="T985" s="61"/>
    </row>
    <row r="986" ht="14.25" customHeight="1">
      <c r="G986" s="39"/>
      <c r="M986" s="39"/>
      <c r="R986" s="65"/>
      <c r="S986" s="65"/>
      <c r="T986" s="61"/>
    </row>
    <row r="987" ht="14.25" customHeight="1">
      <c r="G987" s="39"/>
      <c r="M987" s="39"/>
      <c r="R987" s="65"/>
      <c r="S987" s="65"/>
      <c r="T987" s="61"/>
    </row>
    <row r="988" ht="14.25" customHeight="1">
      <c r="G988" s="39"/>
      <c r="M988" s="39"/>
      <c r="R988" s="65"/>
      <c r="S988" s="65"/>
      <c r="T988" s="61"/>
    </row>
    <row r="989" ht="14.25" customHeight="1">
      <c r="G989" s="39"/>
      <c r="M989" s="39"/>
      <c r="R989" s="65"/>
      <c r="S989" s="65"/>
      <c r="T989" s="61"/>
    </row>
    <row r="990" ht="14.25" customHeight="1">
      <c r="G990" s="39"/>
      <c r="M990" s="39"/>
      <c r="R990" s="65"/>
      <c r="S990" s="65"/>
      <c r="T990" s="61"/>
    </row>
    <row r="991" ht="14.25" customHeight="1">
      <c r="G991" s="39"/>
      <c r="M991" s="39"/>
      <c r="R991" s="65"/>
      <c r="S991" s="65"/>
      <c r="T991" s="61"/>
    </row>
    <row r="992" ht="14.25" customHeight="1">
      <c r="G992" s="39"/>
      <c r="M992" s="39"/>
      <c r="R992" s="65"/>
      <c r="S992" s="65"/>
      <c r="T992" s="61"/>
    </row>
    <row r="993" ht="14.25" customHeight="1">
      <c r="G993" s="39"/>
      <c r="M993" s="39"/>
      <c r="R993" s="65"/>
      <c r="S993" s="65"/>
      <c r="T993" s="61"/>
    </row>
    <row r="994" ht="14.25" customHeight="1">
      <c r="G994" s="39"/>
      <c r="M994" s="39"/>
      <c r="R994" s="65"/>
      <c r="S994" s="65"/>
      <c r="T994" s="61"/>
    </row>
    <row r="995" ht="14.25" customHeight="1">
      <c r="G995" s="39"/>
      <c r="M995" s="39"/>
      <c r="R995" s="65"/>
      <c r="S995" s="65"/>
      <c r="T995" s="61"/>
    </row>
    <row r="996" ht="14.25" customHeight="1">
      <c r="G996" s="39"/>
      <c r="M996" s="39"/>
      <c r="R996" s="65"/>
      <c r="S996" s="65"/>
      <c r="T996" s="61"/>
    </row>
    <row r="997" ht="14.25" customHeight="1">
      <c r="G997" s="39"/>
      <c r="M997" s="39"/>
      <c r="R997" s="65"/>
      <c r="S997" s="65"/>
      <c r="T997" s="61"/>
    </row>
    <row r="998" ht="14.25" customHeight="1">
      <c r="G998" s="39"/>
      <c r="M998" s="39"/>
      <c r="R998" s="65"/>
      <c r="S998" s="65"/>
      <c r="T998" s="61"/>
    </row>
    <row r="999" ht="14.25" customHeight="1">
      <c r="G999" s="39"/>
      <c r="M999" s="39"/>
      <c r="R999" s="65"/>
      <c r="S999" s="65"/>
      <c r="T999" s="61"/>
    </row>
    <row r="1000" ht="14.25" customHeight="1">
      <c r="G1000" s="39"/>
      <c r="M1000" s="39"/>
      <c r="R1000" s="65"/>
      <c r="S1000" s="65"/>
      <c r="T1000" s="61"/>
    </row>
    <row r="1001" ht="14.25" customHeight="1">
      <c r="G1001" s="39"/>
      <c r="M1001" s="39"/>
      <c r="R1001" s="65"/>
      <c r="S1001" s="65"/>
      <c r="T1001" s="61"/>
    </row>
  </sheetData>
  <mergeCells count="1">
    <mergeCell ref="W1:AA1"/>
  </mergeCells>
  <printOptions/>
  <pageMargins bottom="0.75" footer="0.0" header="0.0" left="0.7" right="0.7" top="0.75"/>
  <pageSetup orientation="portrait"/>
  <drawing r:id="rId1"/>
</worksheet>
</file>