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sampling log" sheetId="2" r:id="rId5"/>
    <sheet state="visible" name="Printable DataSheet" sheetId="3" r:id="rId6"/>
    <sheet state="visible" name="Sheet2" sheetId="4" r:id="rId7"/>
    <sheet state="visible" name="for R" sheetId="5" r:id="rId8"/>
    <sheet state="visible" name="Survival Means" sheetId="6" r:id="rId9"/>
    <sheet state="visible" name="embryo counts (day 0)" sheetId="7" r:id="rId10"/>
    <sheet state="visible" name="Pivot Table 1" sheetId="8" r:id="rId11"/>
    <sheet state="visible" name=" Counts (age 2 day)" sheetId="9" r:id="rId12"/>
    <sheet state="visible" name=" Counts (age 6  days)" sheetId="10" r:id="rId13"/>
    <sheet state="visible" name=" Counts (age 8  days)" sheetId="11" r:id="rId14"/>
    <sheet state="visible" name=" Counts (age 10  days)" sheetId="12" r:id="rId15"/>
    <sheet state="visible" name=" Counts (age 14 days)" sheetId="13" r:id="rId16"/>
    <sheet state="visible" name=" Counts (age 18 days)" sheetId="14" r:id="rId17"/>
    <sheet state="visible" name=" Counts (age 21 days)" sheetId="15" r:id="rId18"/>
    <sheet state="visible" name=" Counts (age 25 days)" sheetId="16" r:id="rId19"/>
    <sheet state="visible" name=" Counts (age 29 days)" sheetId="17" r:id="rId20"/>
  </sheets>
  <definedNames/>
  <calcPr/>
  <pivotCaches>
    <pivotCache cacheId="0" r:id="rId21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@samuel.gurr@noaa.gov estimates for the number of larvae in each tube with RNAlater
	-katherine mcfarland - NOAA Federal</t>
      </text>
    </comment>
  </commentList>
</comments>
</file>

<file path=xl/sharedStrings.xml><?xml version="1.0" encoding="utf-8"?>
<sst xmlns="http://schemas.openxmlformats.org/spreadsheetml/2006/main" count="1148" uniqueCount="133">
  <si>
    <t>Date</t>
  </si>
  <si>
    <t>Age</t>
  </si>
  <si>
    <t>Notes</t>
  </si>
  <si>
    <t>Spawned F1 broodstock from 2 OA cohorts (pH=8 and pH=7.5)</t>
  </si>
  <si>
    <t>Parental OA</t>
  </si>
  <si>
    <t>Exposure OA</t>
  </si>
  <si>
    <t>Tank</t>
  </si>
  <si>
    <t>Tank Number</t>
  </si>
  <si>
    <t>Embryo numbers were low so we only kept them in their respcetive parental cohort</t>
  </si>
  <si>
    <t>LOW</t>
  </si>
  <si>
    <t>A</t>
  </si>
  <si>
    <t>Water change and full survival counts</t>
  </si>
  <si>
    <t>B</t>
  </si>
  <si>
    <t>Quick water change - no survival counts (Saturday)</t>
  </si>
  <si>
    <t>C</t>
  </si>
  <si>
    <t>MODERATE</t>
  </si>
  <si>
    <t>Water change and full survival counts + first round of RR</t>
  </si>
  <si>
    <t>Quick water change - no survival counts (Sunday)</t>
  </si>
  <si>
    <t>Water change and full survival counts + second round of RR</t>
  </si>
  <si>
    <t>Water change and full survival counts . Metamorphosis quantified</t>
  </si>
  <si>
    <t>% sucessful metamorphosis</t>
  </si>
  <si>
    <t>Moved to basement - NO COUNTS</t>
  </si>
  <si>
    <t>Percent live v. dead spat</t>
  </si>
  <si>
    <t>first real count of the spat in basement (see F2 growout sheets for info)</t>
  </si>
  <si>
    <t>Percent live v. total dead (larvae and spat)</t>
  </si>
  <si>
    <r>
      <rPr>
        <rFont val="Calibri"/>
        <b/>
        <color rgb="FF000000"/>
        <sz val="11.0"/>
      </rPr>
      <t>Log of all measurements taken throughout the exposure period  (</t>
    </r>
    <r>
      <rPr>
        <rFont val="Calibri"/>
        <b/>
        <color rgb="FFFF0000"/>
        <sz val="11.0"/>
      </rPr>
      <t>needs to be updated as we go, this is just an estimate</t>
    </r>
    <r>
      <rPr>
        <rFont val="Calibri"/>
        <b/>
        <color rgb="FF000000"/>
        <sz val="11.0"/>
      </rPr>
      <t>)</t>
    </r>
  </si>
  <si>
    <t>Age (days since spawn)</t>
  </si>
  <si>
    <t>Survival</t>
  </si>
  <si>
    <t>Length - EtOH</t>
  </si>
  <si>
    <t>RR - measure</t>
  </si>
  <si>
    <t>CR - measure</t>
  </si>
  <si>
    <t>RNA later</t>
  </si>
  <si>
    <t>DNA - EtOH</t>
  </si>
  <si>
    <t>Date: _________________________</t>
  </si>
  <si>
    <t>Counter: ______________________</t>
  </si>
  <si>
    <t>Count 1</t>
  </si>
  <si>
    <t>Count 2</t>
  </si>
  <si>
    <t>Count 3</t>
  </si>
  <si>
    <t>Count 4</t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</si>
  <si>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</si>
  <si>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t>Volume of beaker (mL)</t>
  </si>
  <si>
    <t>Removed for RR</t>
  </si>
  <si>
    <t xml:space="preserve">NOTES: </t>
  </si>
  <si>
    <t>sucessful metamorphosis</t>
  </si>
  <si>
    <t xml:space="preserve">metamorphesed </t>
  </si>
  <si>
    <t>Count</t>
  </si>
  <si>
    <t>Percent.Survival</t>
  </si>
  <si>
    <t>Age 21 days</t>
  </si>
  <si>
    <t># per downweller (n = 4)</t>
  </si>
  <si>
    <t>If 8's also go into 7 (n=8)</t>
  </si>
  <si>
    <t>Percent successful metamorphosis</t>
  </si>
  <si>
    <t>average</t>
  </si>
  <si>
    <t>Live spat / (Dead Spat + Live spat)</t>
  </si>
  <si>
    <t>Low OA</t>
  </si>
  <si>
    <t>Percent Survival</t>
  </si>
  <si>
    <t>standard error</t>
  </si>
  <si>
    <t>Larval Density (larvae/mL)</t>
  </si>
  <si>
    <t>Moderate OA</t>
  </si>
  <si>
    <t>percent survival from day 2</t>
  </si>
  <si>
    <t>percent survival from fertilization</t>
  </si>
  <si>
    <t>Mean survival to D</t>
  </si>
  <si>
    <t>Parental OA / Exposure OA</t>
  </si>
  <si>
    <t>Low / Low</t>
  </si>
  <si>
    <t>Moderate / Low</t>
  </si>
  <si>
    <t>High / Low</t>
  </si>
  <si>
    <t>Low / Moderate</t>
  </si>
  <si>
    <t>Moderate / Moderate</t>
  </si>
  <si>
    <t>High / Moderate</t>
  </si>
  <si>
    <t>Low / High</t>
  </si>
  <si>
    <t>Moderate / High</t>
  </si>
  <si>
    <t>High / High</t>
  </si>
  <si>
    <t>Standard Error</t>
  </si>
  <si>
    <t>Date: _____8/16/22____________________</t>
  </si>
  <si>
    <t xml:space="preserve">Batch 1 </t>
  </si>
  <si>
    <t>Batch 2</t>
  </si>
  <si>
    <t>Batch 3</t>
  </si>
  <si>
    <t>Batch 4</t>
  </si>
  <si>
    <t>Batch 5</t>
  </si>
  <si>
    <t>Batch 6</t>
  </si>
  <si>
    <t>Batch 7</t>
  </si>
  <si>
    <t xml:space="preserve">Total </t>
  </si>
  <si>
    <t>Stocking density (embryos/mL)</t>
  </si>
  <si>
    <t>low OA cohort</t>
  </si>
  <si>
    <t>Percent fertilized</t>
  </si>
  <si>
    <t>Percent in multicellular stage</t>
  </si>
  <si>
    <t>Count base on percent in multicellular stage</t>
  </si>
  <si>
    <t>moderate OA cohort</t>
  </si>
  <si>
    <t>high OA cohort</t>
  </si>
  <si>
    <t>AVERAGE of Percent.Survival</t>
  </si>
  <si>
    <t>Grand Total</t>
  </si>
  <si>
    <t>Date: _____8/18/2022____________________</t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</si>
  <si>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</si>
  <si>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t>density of larvae in beaker (larvae / mL)</t>
  </si>
  <si>
    <t>Count of Larvae</t>
  </si>
  <si>
    <t>density of larvae in 10L bucket (Larvae / mL)</t>
  </si>
  <si>
    <t>HIGH</t>
  </si>
  <si>
    <t>For the first 24 hours for RNA tissue preservation only</t>
  </si>
  <si>
    <t>Date: ____4/22/2022___________</t>
  </si>
  <si>
    <t>Counter: ______________</t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</si>
  <si>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</si>
  <si>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t>density of larvae (larvae / mL)</t>
  </si>
  <si>
    <t>Density in chamber</t>
  </si>
  <si>
    <t>Date: _______________</t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</si>
  <si>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</si>
  <si>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</si>
  <si>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t>Extra sampled for L</t>
  </si>
  <si>
    <t>Extra sampled for RR</t>
  </si>
  <si>
    <t>Count of Larvae - after destructive sampling</t>
  </si>
  <si>
    <t>Adjusted N</t>
  </si>
  <si>
    <t>%Surviving (adjusted for removal)</t>
  </si>
  <si>
    <t>uL's need for 100 larvae</t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</si>
  <si>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</si>
  <si>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t>~Larvae set on tanks</t>
  </si>
  <si>
    <t>Larvae</t>
  </si>
  <si>
    <t>% Metamorphosed</t>
  </si>
  <si>
    <t>Average</t>
  </si>
  <si>
    <t>Spat</t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</si>
  <si>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</si>
  <si>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t>Date: ____9/6/2022___________</t>
  </si>
  <si>
    <t>Counter: _____KM_________</t>
  </si>
  <si>
    <t># live spat</t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</si>
  <si>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</si>
  <si>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t># dead spat</t>
  </si>
  <si>
    <t>% metamorphosed</t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</si>
  <si>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</si>
  <si>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t>Percent live spat / (dead spat + live spat)</t>
  </si>
  <si>
    <t>Percent live spat / (live larvae + live spat)</t>
  </si>
  <si>
    <t># live larvae</t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</si>
  <si>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</si>
  <si>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t># dead larvae</t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</si>
  <si>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</si>
  <si>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</si>
  <si>
    <r>
      <rPr>
        <rFont val="Calibri"/>
        <b/>
        <color rgb="FF000000"/>
        <sz val="10.0"/>
      </rPr>
      <t>Volume counted (</t>
    </r>
    <r>
      <rPr>
        <rFont val="Calibri"/>
        <b/>
        <color rgb="FF000000"/>
        <sz val="10.0"/>
      </rPr>
      <t>µL)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</si>
</sst>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"/>
    <numFmt numFmtId="166" formatCode="0.0%"/>
  </numFmts>
  <fonts count="24">
    <font>
      <sz val="11.0"/>
      <color rgb="FF000000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b/>
      <sz val="10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  <font>
      <sz val="10.0"/>
      <color rgb="FF000000"/>
      <name val="Calibri"/>
    </font>
    <font>
      <sz val="10.0"/>
      <color theme="1"/>
      <name val="Calibri"/>
      <scheme val="minor"/>
    </font>
    <font>
      <b/>
      <sz val="10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  <scheme val="minor"/>
    </font>
    <font>
      <b/>
      <color theme="1"/>
      <name val="Calibri"/>
    </font>
    <font/>
    <font>
      <sz val="9.0"/>
      <color rgb="FF000000"/>
      <name val="Calibri"/>
    </font>
    <font>
      <sz val="9.0"/>
      <color theme="1"/>
      <name val="Calibri"/>
    </font>
    <font>
      <sz val="9.0"/>
      <color theme="1"/>
      <name val="Calibri"/>
      <scheme val="minor"/>
    </font>
    <font>
      <b/>
      <sz val="9.0"/>
      <color theme="1"/>
      <name val="Calibri"/>
      <scheme val="minor"/>
    </font>
    <font>
      <b/>
      <sz val="9.0"/>
      <color rgb="FF000000"/>
      <name val="Calibri"/>
    </font>
    <font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4">
    <border/>
    <border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ck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2" fontId="4" numFmtId="0" xfId="0" applyAlignment="1" applyFill="1" applyFont="1">
      <alignment readingOrder="0" shrinkToFit="0" wrapText="1"/>
    </xf>
    <xf borderId="0" fillId="0" fontId="4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0" fontId="4" numFmtId="164" xfId="0" applyAlignment="1" applyFont="1" applyNumberForma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0" fillId="3" fontId="4" numFmtId="0" xfId="0" applyAlignment="1" applyFill="1" applyFont="1">
      <alignment readingOrder="0" shrinkToFit="0" wrapText="1"/>
    </xf>
    <xf borderId="0" fillId="3" fontId="3" numFmtId="0" xfId="0" applyAlignment="1" applyFont="1">
      <alignment horizontal="center"/>
    </xf>
    <xf borderId="1" fillId="3" fontId="4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center"/>
    </xf>
    <xf borderId="0" fillId="0" fontId="5" numFmtId="0" xfId="0" applyAlignment="1" applyFont="1">
      <alignment readingOrder="0" shrinkToFit="0" wrapText="1"/>
    </xf>
    <xf borderId="1" fillId="0" fontId="6" numFmtId="4" xfId="0" applyAlignment="1" applyBorder="1" applyFont="1" applyNumberFormat="1">
      <alignment readingOrder="0"/>
    </xf>
    <xf borderId="0" fillId="0" fontId="2" numFmtId="0" xfId="0" applyFont="1"/>
    <xf borderId="0" fillId="0" fontId="7" numFmtId="0" xfId="0" applyAlignment="1" applyFont="1">
      <alignment horizontal="left" shrinkToFit="0" wrapText="1"/>
    </xf>
    <xf borderId="0" fillId="0" fontId="8" numFmtId="0" xfId="0" applyFont="1"/>
    <xf borderId="1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horizontal="center" shrinkToFit="0" wrapText="1"/>
    </xf>
    <xf borderId="0" fillId="0" fontId="8" numFmtId="14" xfId="0" applyFont="1" applyNumberFormat="1"/>
    <xf borderId="0" fillId="0" fontId="8" numFmtId="0" xfId="0" applyAlignment="1" applyFont="1">
      <alignment horizontal="center"/>
    </xf>
    <xf borderId="0" fillId="0" fontId="8" numFmtId="14" xfId="0" applyAlignment="1" applyFont="1" applyNumberFormat="1">
      <alignment readingOrder="0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0" fontId="11" numFmtId="0" xfId="0" applyFont="1"/>
    <xf borderId="0" fillId="0" fontId="10" numFmtId="0" xfId="0" applyAlignment="1" applyFont="1">
      <alignment horizontal="center"/>
    </xf>
    <xf borderId="1" fillId="0" fontId="12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horizontal="center"/>
    </xf>
    <xf borderId="1" fillId="0" fontId="5" numFmtId="0" xfId="0" applyBorder="1" applyFont="1"/>
    <xf borderId="0" fillId="0" fontId="10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2" fontId="5" numFmtId="0" xfId="0" applyAlignment="1" applyFont="1">
      <alignment horizontal="center"/>
    </xf>
    <xf borderId="0" fillId="0" fontId="10" numFmtId="0" xfId="0" applyFont="1"/>
    <xf borderId="1" fillId="0" fontId="10" numFmtId="0" xfId="0" applyAlignment="1" applyBorder="1" applyFont="1">
      <alignment readingOrder="0" shrinkToFit="0" wrapText="1"/>
    </xf>
    <xf borderId="1" fillId="2" fontId="1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0" fillId="3" fontId="10" numFmtId="0" xfId="0" applyAlignment="1" applyFont="1">
      <alignment readingOrder="0" shrinkToFit="0" wrapText="1"/>
    </xf>
    <xf borderId="0" fillId="3" fontId="5" numFmtId="0" xfId="0" applyAlignment="1" applyFont="1">
      <alignment horizontal="center"/>
    </xf>
    <xf borderId="2" fillId="0" fontId="10" numFmtId="0" xfId="0" applyBorder="1" applyFont="1"/>
    <xf borderId="1" fillId="3" fontId="10" numFmtId="0" xfId="0" applyAlignment="1" applyBorder="1" applyFont="1">
      <alignment readingOrder="0" shrinkToFit="0" wrapText="1"/>
    </xf>
    <xf borderId="1" fillId="3" fontId="5" numFmtId="0" xfId="0" applyAlignment="1" applyBorder="1" applyFont="1">
      <alignment horizontal="center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1" fillId="0" fontId="13" numFmtId="0" xfId="0" applyAlignment="1" applyBorder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horizontal="center" vertical="bottom"/>
    </xf>
    <xf borderId="0" fillId="2" fontId="13" numFmtId="0" xfId="0" applyAlignment="1" applyFont="1">
      <alignment horizontal="center" vertical="bottom"/>
    </xf>
    <xf borderId="0" fillId="0" fontId="13" numFmtId="10" xfId="0" applyFont="1" applyNumberFormat="1"/>
    <xf borderId="0" fillId="0" fontId="6" numFmtId="0" xfId="0" applyAlignment="1" applyFont="1">
      <alignment horizontal="center" vertical="bottom"/>
    </xf>
    <xf borderId="1" fillId="0" fontId="14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horizontal="center" vertical="bottom"/>
    </xf>
    <xf borderId="1" fillId="2" fontId="13" numFmtId="0" xfId="0" applyAlignment="1" applyBorder="1" applyFont="1">
      <alignment horizontal="center" vertical="bottom"/>
    </xf>
    <xf borderId="1" fillId="0" fontId="13" numFmtId="10" xfId="0" applyBorder="1" applyFont="1" applyNumberFormat="1"/>
    <xf borderId="0" fillId="3" fontId="13" numFmtId="0" xfId="0" applyAlignment="1" applyFont="1">
      <alignment horizontal="center" vertical="bottom"/>
    </xf>
    <xf borderId="1" fillId="3" fontId="13" numFmtId="0" xfId="0" applyAlignment="1" applyBorder="1" applyFont="1">
      <alignment horizontal="center" vertical="bottom"/>
    </xf>
    <xf borderId="0" fillId="0" fontId="2" numFmtId="3" xfId="0" applyFont="1" applyNumberFormat="1"/>
    <xf borderId="0" fillId="0" fontId="2" numFmtId="9" xfId="0" applyFont="1" applyNumberFormat="1"/>
    <xf borderId="2" fillId="0" fontId="6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horizontal="center" vertical="bottom"/>
    </xf>
    <xf borderId="2" fillId="2" fontId="13" numFmtId="0" xfId="0" applyAlignment="1" applyBorder="1" applyFont="1">
      <alignment horizontal="center" vertical="bottom"/>
    </xf>
    <xf borderId="0" fillId="0" fontId="2" numFmtId="4" xfId="0" applyFont="1" applyNumberFormat="1"/>
    <xf borderId="0" fillId="0" fontId="6" numFmtId="0" xfId="0" applyAlignment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horizontal="center" vertical="bottom"/>
    </xf>
    <xf borderId="0" fillId="0" fontId="8" numFmtId="0" xfId="0" applyAlignment="1" applyFont="1">
      <alignment shrinkToFit="0" wrapText="1"/>
    </xf>
    <xf borderId="0" fillId="0" fontId="6" numFmtId="0" xfId="0" applyFont="1"/>
    <xf borderId="0" fillId="0" fontId="15" numFmtId="0" xfId="0" applyAlignment="1" applyFont="1">
      <alignment readingOrder="0"/>
    </xf>
    <xf borderId="1" fillId="0" fontId="13" numFmtId="0" xfId="0" applyAlignment="1" applyBorder="1" applyFont="1">
      <alignment horizontal="right" shrinkToFit="0" vertical="bottom" wrapText="1"/>
    </xf>
    <xf borderId="1" fillId="0" fontId="16" numFmtId="0" xfId="0" applyAlignment="1" applyBorder="1" applyFont="1">
      <alignment horizontal="right" shrinkToFit="0" vertical="bottom" wrapText="1"/>
    </xf>
    <xf borderId="1" fillId="0" fontId="13" numFmtId="0" xfId="0" applyAlignment="1" applyBorder="1" applyFont="1">
      <alignment horizontal="right" vertical="bottom"/>
    </xf>
    <xf borderId="1" fillId="0" fontId="13" numFmtId="0" xfId="0" applyAlignment="1" applyBorder="1" applyFont="1">
      <alignment horizontal="right" readingOrder="0" vertical="bottom"/>
    </xf>
    <xf borderId="1" fillId="0" fontId="15" numFmtId="0" xfId="0" applyAlignment="1" applyBorder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3" xfId="0" applyAlignment="1" applyFont="1" applyNumberFormat="1">
      <alignment horizontal="right" vertical="bottom"/>
    </xf>
    <xf borderId="0" fillId="0" fontId="6" numFmtId="3" xfId="0" applyAlignment="1" applyFont="1" applyNumberFormat="1">
      <alignment horizontal="center" vertical="bottom"/>
    </xf>
    <xf borderId="0" fillId="4" fontId="6" numFmtId="3" xfId="0" applyAlignment="1" applyFill="1" applyFont="1" applyNumberFormat="1">
      <alignment horizontal="center" vertical="bottom"/>
    </xf>
    <xf borderId="0" fillId="4" fontId="6" numFmtId="4" xfId="0" applyAlignment="1" applyFont="1" applyNumberFormat="1">
      <alignment horizontal="center" vertical="bottom"/>
    </xf>
    <xf borderId="0" fillId="0" fontId="6" numFmtId="4" xfId="0" applyAlignment="1" applyFont="1" applyNumberFormat="1">
      <alignment horizontal="center" vertical="bottom"/>
    </xf>
    <xf borderId="0" fillId="2" fontId="2" numFmtId="0" xfId="0" applyAlignment="1" applyFont="1">
      <alignment readingOrder="0"/>
    </xf>
    <xf borderId="0" fillId="2" fontId="2" numFmtId="3" xfId="0" applyFont="1" applyNumberFormat="1"/>
    <xf borderId="0" fillId="2" fontId="2" numFmtId="4" xfId="0" applyFont="1" applyNumberFormat="1"/>
    <xf borderId="0" fillId="0" fontId="15" numFmtId="10" xfId="0" applyFont="1" applyNumberFormat="1"/>
    <xf borderId="0" fillId="2" fontId="2" numFmtId="0" xfId="0" applyFont="1"/>
    <xf borderId="0" fillId="2" fontId="2" numFmtId="10" xfId="0" applyFont="1" applyNumberFormat="1"/>
    <xf borderId="0" fillId="0" fontId="2" numFmtId="10" xfId="0" applyFont="1" applyNumberFormat="1"/>
    <xf borderId="1" fillId="0" fontId="6" numFmtId="0" xfId="0" applyAlignment="1" applyBorder="1" applyFont="1">
      <alignment horizontal="right" vertical="bottom"/>
    </xf>
    <xf borderId="1" fillId="0" fontId="6" numFmtId="3" xfId="0" applyAlignment="1" applyBorder="1" applyFont="1" applyNumberFormat="1">
      <alignment horizontal="right" vertical="bottom"/>
    </xf>
    <xf borderId="1" fillId="0" fontId="6" numFmtId="3" xfId="0" applyAlignment="1" applyBorder="1" applyFont="1" applyNumberFormat="1">
      <alignment horizontal="center" vertical="bottom"/>
    </xf>
    <xf borderId="1" fillId="4" fontId="6" numFmtId="3" xfId="0" applyAlignment="1" applyBorder="1" applyFont="1" applyNumberFormat="1">
      <alignment horizontal="center" vertical="bottom"/>
    </xf>
    <xf borderId="1" fillId="4" fontId="6" numFmtId="4" xfId="0" applyAlignment="1" applyBorder="1" applyFont="1" applyNumberFormat="1">
      <alignment horizontal="center" vertical="bottom"/>
    </xf>
    <xf borderId="1" fillId="0" fontId="6" numFmtId="4" xfId="0" applyAlignment="1" applyBorder="1" applyFont="1" applyNumberFormat="1">
      <alignment horizontal="center" vertical="bottom"/>
    </xf>
    <xf borderId="1" fillId="0" fontId="2" numFmtId="165" xfId="0" applyBorder="1" applyFont="1" applyNumberFormat="1"/>
    <xf borderId="0" fillId="0" fontId="15" numFmtId="0" xfId="0" applyFont="1"/>
    <xf borderId="0" fillId="3" fontId="2" numFmtId="0" xfId="0" applyAlignment="1" applyFont="1">
      <alignment readingOrder="0"/>
    </xf>
    <xf borderId="0" fillId="3" fontId="2" numFmtId="3" xfId="0" applyFont="1" applyNumberFormat="1"/>
    <xf borderId="0" fillId="3" fontId="2" numFmtId="4" xfId="0" applyFont="1" applyNumberFormat="1"/>
    <xf borderId="0" fillId="0" fontId="6" numFmtId="0" xfId="0" applyAlignment="1" applyFont="1">
      <alignment vertical="bottom"/>
    </xf>
    <xf borderId="0" fillId="3" fontId="2" numFmtId="0" xfId="0" applyFont="1"/>
    <xf borderId="0" fillId="3" fontId="2" numFmtId="10" xfId="0" applyFont="1" applyNumberFormat="1"/>
    <xf borderId="1" fillId="0" fontId="6" numFmtId="0" xfId="0" applyAlignment="1" applyBorder="1" applyFont="1">
      <alignment vertical="bottom"/>
    </xf>
    <xf borderId="0" fillId="0" fontId="6" numFmtId="9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1" fillId="0" fontId="6" numFmtId="9" xfId="0" applyAlignment="1" applyBorder="1" applyFont="1" applyNumberFormat="1">
      <alignment horizontal="right" vertical="bottom"/>
    </xf>
    <xf borderId="0" fillId="3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0" xfId="0" applyAlignment="1" applyFont="1" applyNumberFormat="1">
      <alignment horizontal="right" vertical="bottom"/>
    </xf>
    <xf borderId="1" fillId="0" fontId="13" numFmtId="0" xfId="0" applyBorder="1" applyFont="1"/>
    <xf borderId="0" fillId="0" fontId="6" numFmtId="9" xfId="0" applyFont="1" applyNumberFormat="1"/>
    <xf borderId="0" fillId="0" fontId="8" numFmtId="10" xfId="0" applyFont="1" applyNumberFormat="1"/>
    <xf borderId="0" fillId="4" fontId="8" numFmtId="10" xfId="0" applyFont="1" applyNumberFormat="1"/>
    <xf borderId="1" fillId="0" fontId="6" numFmtId="0" xfId="0" applyAlignment="1" applyBorder="1" applyFont="1">
      <alignment horizontal="right" readingOrder="0" vertical="bottom"/>
    </xf>
    <xf borderId="1" fillId="0" fontId="6" numFmtId="10" xfId="0" applyAlignment="1" applyBorder="1" applyFont="1" applyNumberFormat="1">
      <alignment horizontal="right" vertical="bottom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3" fillId="0" fontId="13" numFmtId="0" xfId="0" applyBorder="1" applyFont="1"/>
    <xf borderId="0" fillId="0" fontId="7" numFmtId="0" xfId="0" applyAlignment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shrinkToFit="0" wrapText="1"/>
    </xf>
    <xf borderId="1" fillId="0" fontId="13" numFmtId="0" xfId="0" applyAlignment="1" applyBorder="1" applyFont="1">
      <alignment readingOrder="0"/>
    </xf>
    <xf borderId="0" fillId="0" fontId="7" numFmtId="0" xfId="0" applyFont="1"/>
    <xf borderId="0" fillId="2" fontId="7" numFmtId="0" xfId="0" applyAlignment="1" applyFont="1">
      <alignment horizontal="center"/>
    </xf>
    <xf borderId="4" fillId="0" fontId="8" numFmtId="0" xfId="0" applyBorder="1" applyFont="1"/>
    <xf borderId="3" fillId="0" fontId="6" numFmtId="9" xfId="0" applyBorder="1" applyFont="1" applyNumberFormat="1"/>
    <xf borderId="0" fillId="4" fontId="6" numFmtId="9" xfId="0" applyFont="1" applyNumberFormat="1"/>
    <xf borderId="1" fillId="2" fontId="7" numFmtId="0" xfId="0" applyAlignment="1" applyBorder="1" applyFont="1">
      <alignment horizontal="center"/>
    </xf>
    <xf borderId="1" fillId="4" fontId="6" numFmtId="9" xfId="0" applyBorder="1" applyFont="1" applyNumberFormat="1"/>
    <xf borderId="1" fillId="0" fontId="6" numFmtId="9" xfId="0" applyBorder="1" applyFont="1" applyNumberFormat="1"/>
    <xf borderId="3" fillId="0" fontId="6" numFmtId="0" xfId="0" applyBorder="1" applyFont="1"/>
    <xf borderId="3" fillId="0" fontId="8" numFmtId="0" xfId="0" applyBorder="1" applyFont="1"/>
    <xf borderId="0" fillId="3" fontId="7" numFmtId="0" xfId="0" applyAlignment="1" applyFont="1">
      <alignment horizontal="center"/>
    </xf>
    <xf borderId="1" fillId="3" fontId="7" numFmtId="0" xfId="0" applyAlignment="1" applyBorder="1" applyFont="1">
      <alignment horizontal="center"/>
    </xf>
    <xf borderId="0" fillId="5" fontId="7" numFmtId="0" xfId="0" applyAlignment="1" applyFill="1" applyFont="1">
      <alignment horizontal="center"/>
    </xf>
    <xf borderId="1" fillId="5" fontId="7" numFmtId="0" xfId="0" applyAlignment="1" applyBorder="1" applyFont="1">
      <alignment horizontal="center"/>
    </xf>
    <xf borderId="0" fillId="5" fontId="7" numFmtId="0" xfId="0" applyAlignment="1" applyFont="1">
      <alignment horizontal="center" readingOrder="0"/>
    </xf>
    <xf borderId="5" fillId="0" fontId="6" numFmtId="0" xfId="0" applyBorder="1" applyFont="1"/>
    <xf borderId="1" fillId="5" fontId="7" numFmtId="0" xfId="0" applyAlignment="1" applyBorder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7" fillId="0" fontId="17" numFmtId="0" xfId="0" applyBorder="1" applyFont="1"/>
    <xf borderId="7" fillId="0" fontId="2" numFmtId="0" xfId="0" applyBorder="1" applyFont="1"/>
    <xf borderId="1" fillId="0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readingOrder="0"/>
    </xf>
    <xf borderId="1" fillId="2" fontId="5" numFmtId="0" xfId="0" applyAlignment="1" applyBorder="1" applyFont="1">
      <alignment readingOrder="0" shrinkToFit="0" wrapText="1"/>
    </xf>
    <xf borderId="9" fillId="0" fontId="5" numFmtId="0" xfId="0" applyAlignment="1" applyBorder="1" applyFont="1">
      <alignment readingOrder="0" shrinkToFit="0" wrapText="1"/>
    </xf>
    <xf borderId="9" fillId="2" fontId="15" numFmtId="0" xfId="0" applyAlignment="1" applyBorder="1" applyFont="1">
      <alignment horizontal="center" readingOrder="0" shrinkToFit="0" wrapText="1"/>
    </xf>
    <xf borderId="9" fillId="2" fontId="15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8" numFmtId="11" xfId="0" applyAlignment="1" applyFont="1" applyNumberFormat="1">
      <alignment readingOrder="0"/>
    </xf>
    <xf borderId="6" fillId="2" fontId="18" numFmtId="11" xfId="0" applyAlignment="1" applyBorder="1" applyFont="1" applyNumberFormat="1">
      <alignment readingOrder="0"/>
    </xf>
    <xf borderId="0" fillId="2" fontId="18" numFmtId="11" xfId="0" applyAlignment="1" applyFont="1" applyNumberFormat="1">
      <alignment readingOrder="0"/>
    </xf>
    <xf borderId="7" fillId="0" fontId="18" numFmtId="11" xfId="0" applyAlignment="1" applyBorder="1" applyFont="1" applyNumberFormat="1">
      <alignment readingOrder="0"/>
    </xf>
    <xf borderId="7" fillId="2" fontId="2" numFmtId="0" xfId="0" applyBorder="1" applyFont="1"/>
    <xf borderId="0" fillId="0" fontId="19" numFmtId="11" xfId="0" applyAlignment="1" applyFont="1" applyNumberFormat="1">
      <alignment readingOrder="0"/>
    </xf>
    <xf borderId="6" fillId="2" fontId="19" numFmtId="9" xfId="0" applyAlignment="1" applyBorder="1" applyFont="1" applyNumberFormat="1">
      <alignment readingOrder="0"/>
    </xf>
    <xf borderId="0" fillId="2" fontId="20" numFmtId="9" xfId="0" applyAlignment="1" applyFont="1" applyNumberFormat="1">
      <alignment readingOrder="0"/>
    </xf>
    <xf borderId="0" fillId="0" fontId="18" numFmtId="9" xfId="0" applyAlignment="1" applyFont="1" applyNumberFormat="1">
      <alignment readingOrder="0"/>
    </xf>
    <xf borderId="7" fillId="0" fontId="20" numFmtId="9" xfId="0" applyAlignment="1" applyBorder="1" applyFont="1" applyNumberFormat="1">
      <alignment readingOrder="0"/>
    </xf>
    <xf borderId="7" fillId="2" fontId="2" numFmtId="9" xfId="0" applyBorder="1" applyFont="1" applyNumberFormat="1"/>
    <xf borderId="0" fillId="2" fontId="19" numFmtId="9" xfId="0" applyAlignment="1" applyFont="1" applyNumberFormat="1">
      <alignment readingOrder="0"/>
    </xf>
    <xf borderId="0" fillId="2" fontId="18" numFmtId="9" xfId="0" applyAlignment="1" applyFont="1" applyNumberFormat="1">
      <alignment readingOrder="0"/>
    </xf>
    <xf borderId="7" fillId="0" fontId="18" numFmtId="9" xfId="0" applyAlignment="1" applyBorder="1" applyFont="1" applyNumberFormat="1">
      <alignment readingOrder="0"/>
    </xf>
    <xf borderId="1" fillId="0" fontId="2" numFmtId="0" xfId="0" applyBorder="1" applyFont="1"/>
    <xf borderId="1" fillId="0" fontId="20" numFmtId="11" xfId="0" applyAlignment="1" applyBorder="1" applyFont="1" applyNumberFormat="1">
      <alignment readingOrder="0" shrinkToFit="0" wrapText="1"/>
    </xf>
    <xf borderId="8" fillId="2" fontId="21" numFmtId="11" xfId="0" applyBorder="1" applyFont="1" applyNumberFormat="1"/>
    <xf borderId="1" fillId="2" fontId="21" numFmtId="11" xfId="0" applyBorder="1" applyFont="1" applyNumberFormat="1"/>
    <xf borderId="1" fillId="0" fontId="21" numFmtId="11" xfId="0" applyBorder="1" applyFont="1" applyNumberFormat="1"/>
    <xf borderId="9" fillId="0" fontId="21" numFmtId="11" xfId="0" applyBorder="1" applyFont="1" applyNumberFormat="1"/>
    <xf borderId="9" fillId="2" fontId="15" numFmtId="3" xfId="0" applyBorder="1" applyFont="1" applyNumberFormat="1"/>
    <xf borderId="10" fillId="3" fontId="18" numFmtId="11" xfId="0" applyAlignment="1" applyBorder="1" applyFont="1" applyNumberFormat="1">
      <alignment readingOrder="0"/>
    </xf>
    <xf borderId="2" fillId="3" fontId="18" numFmtId="11" xfId="0" applyAlignment="1" applyBorder="1" applyFont="1" applyNumberFormat="1">
      <alignment readingOrder="0"/>
    </xf>
    <xf borderId="2" fillId="0" fontId="18" numFmtId="11" xfId="0" applyBorder="1" applyFont="1" applyNumberFormat="1"/>
    <xf borderId="11" fillId="0" fontId="18" numFmtId="11" xfId="0" applyBorder="1" applyFont="1" applyNumberFormat="1"/>
    <xf borderId="6" fillId="3" fontId="20" numFmtId="9" xfId="0" applyAlignment="1" applyBorder="1" applyFont="1" applyNumberFormat="1">
      <alignment readingOrder="0"/>
    </xf>
    <xf borderId="0" fillId="3" fontId="20" numFmtId="9" xfId="0" applyAlignment="1" applyFont="1" applyNumberFormat="1">
      <alignment readingOrder="0"/>
    </xf>
    <xf borderId="0" fillId="3" fontId="18" numFmtId="9" xfId="0" applyAlignment="1" applyFont="1" applyNumberFormat="1">
      <alignment readingOrder="0"/>
    </xf>
    <xf borderId="0" fillId="0" fontId="18" numFmtId="11" xfId="0" applyFont="1" applyNumberFormat="1"/>
    <xf borderId="7" fillId="0" fontId="18" numFmtId="11" xfId="0" applyBorder="1" applyFont="1" applyNumberFormat="1"/>
    <xf borderId="6" fillId="3" fontId="18" numFmtId="9" xfId="0" applyAlignment="1" applyBorder="1" applyFont="1" applyNumberFormat="1">
      <alignment readingOrder="0"/>
    </xf>
    <xf borderId="8" fillId="3" fontId="21" numFmtId="11" xfId="0" applyBorder="1" applyFont="1" applyNumberFormat="1"/>
    <xf borderId="1" fillId="3" fontId="21" numFmtId="11" xfId="0" applyBorder="1" applyFont="1" applyNumberFormat="1"/>
    <xf borderId="0" fillId="0" fontId="21" numFmtId="11" xfId="0" applyFont="1" applyNumberFormat="1"/>
    <xf borderId="7" fillId="0" fontId="22" numFmtId="11" xfId="0" applyBorder="1" applyFont="1" applyNumberFormat="1"/>
    <xf borderId="6" fillId="0" fontId="18" numFmtId="11" xfId="0" applyBorder="1" applyFont="1" applyNumberFormat="1"/>
    <xf borderId="0" fillId="0" fontId="20" numFmtId="11" xfId="0" applyFont="1" applyNumberFormat="1"/>
    <xf borderId="6" fillId="0" fontId="20" numFmtId="11" xfId="0" applyBorder="1" applyFont="1" applyNumberFormat="1"/>
    <xf borderId="9" fillId="0" fontId="2" numFmtId="0" xfId="0" applyBorder="1" applyFont="1"/>
    <xf borderId="2" fillId="0" fontId="8" numFmtId="0" xfId="0" applyBorder="1" applyFont="1"/>
    <xf borderId="0" fillId="0" fontId="15" numFmtId="165" xfId="0" applyAlignment="1" applyFont="1" applyNumberFormat="1">
      <alignment horizontal="center"/>
    </xf>
    <xf borderId="1" fillId="0" fontId="15" numFmtId="165" xfId="0" applyAlignment="1" applyBorder="1" applyFont="1" applyNumberForma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10" numFmtId="165" xfId="0" applyAlignment="1" applyFont="1" applyNumberFormat="1">
      <alignment horizontal="center"/>
    </xf>
    <xf borderId="0" fillId="0" fontId="10" numFmtId="4" xfId="0" applyAlignment="1" applyFont="1" applyNumberFormat="1">
      <alignment horizontal="center"/>
    </xf>
    <xf borderId="0" fillId="0" fontId="23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" fillId="0" fontId="15" numFmtId="165" xfId="0" applyAlignment="1" applyBorder="1" applyFont="1" applyNumberFormat="1">
      <alignment horizontal="center"/>
    </xf>
    <xf borderId="2" fillId="0" fontId="23" numFmtId="0" xfId="0" applyAlignment="1" applyBorder="1" applyFont="1">
      <alignment readingOrder="0"/>
    </xf>
    <xf borderId="2" fillId="0" fontId="10" numFmtId="165" xfId="0" applyAlignment="1" applyBorder="1" applyFont="1" applyNumberFormat="1">
      <alignment horizontal="center"/>
    </xf>
    <xf borderId="2" fillId="0" fontId="10" numFmtId="4" xfId="0" applyAlignment="1" applyBorder="1" applyFont="1" applyNumberFormat="1">
      <alignment horizontal="center"/>
    </xf>
    <xf borderId="2" fillId="0" fontId="8" numFmtId="0" xfId="0" applyAlignment="1" applyBorder="1" applyFont="1">
      <alignment readingOrder="0"/>
    </xf>
    <xf borderId="2" fillId="0" fontId="10" numFmtId="0" xfId="0" applyAlignment="1" applyBorder="1" applyFont="1">
      <alignment readingOrder="0"/>
    </xf>
    <xf borderId="0" fillId="5" fontId="4" numFmtId="0" xfId="0" applyAlignment="1" applyFont="1">
      <alignment readingOrder="0" shrinkToFit="0" wrapText="1"/>
    </xf>
    <xf borderId="0" fillId="5" fontId="3" numFmtId="0" xfId="0" applyAlignment="1" applyFont="1">
      <alignment horizontal="center"/>
    </xf>
    <xf borderId="1" fillId="5" fontId="4" numFmtId="0" xfId="0" applyAlignment="1" applyBorder="1" applyFont="1">
      <alignment readingOrder="0" shrinkToFit="0" wrapText="1"/>
    </xf>
    <xf borderId="1" fillId="5" fontId="3" numFmtId="0" xfId="0" applyAlignment="1" applyBorder="1" applyFont="1">
      <alignment horizontal="center"/>
    </xf>
    <xf borderId="0" fillId="5" fontId="3" numFmtId="0" xfId="0" applyAlignment="1" applyFont="1">
      <alignment horizontal="center" readingOrder="0"/>
    </xf>
    <xf borderId="12" fillId="0" fontId="2" numFmtId="0" xfId="0" applyAlignment="1" applyBorder="1" applyFont="1">
      <alignment horizontal="center" readingOrder="0" shrinkToFit="0" textRotation="90" wrapText="1"/>
    </xf>
    <xf borderId="12" fillId="2" fontId="4" numFmtId="0" xfId="0" applyAlignment="1" applyBorder="1" applyFont="1">
      <alignment readingOrder="0" shrinkToFit="0" wrapText="1"/>
    </xf>
    <xf borderId="12" fillId="0" fontId="4" numFmtId="0" xfId="0" applyAlignment="1" applyBorder="1" applyFont="1">
      <alignment horizontal="center"/>
    </xf>
    <xf borderId="12" fillId="2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0" numFmtId="165" xfId="0" applyAlignment="1" applyBorder="1" applyFont="1" applyNumberFormat="1">
      <alignment horizontal="center"/>
    </xf>
    <xf borderId="1" fillId="0" fontId="10" numFmtId="4" xfId="0" applyAlignment="1" applyBorder="1" applyFont="1" applyNumberFormat="1">
      <alignment horizontal="center"/>
    </xf>
    <xf borderId="0" fillId="0" fontId="1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3" xfId="0" applyFont="1" applyNumberFormat="1"/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1" fillId="0" fontId="13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center" vertical="bottom"/>
    </xf>
    <xf borderId="1" fillId="0" fontId="16" numFmtId="0" xfId="0" applyAlignment="1" applyBorder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shrinkToFit="0" vertical="bottom" wrapText="1"/>
    </xf>
    <xf borderId="1" fillId="0" fontId="5" numFmtId="3" xfId="0" applyAlignment="1" applyBorder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3" xfId="0" applyAlignment="1" applyFont="1" applyNumberFormat="1">
      <alignment horizontal="center"/>
    </xf>
    <xf borderId="2" fillId="0" fontId="13" numFmtId="4" xfId="0" applyBorder="1" applyFont="1" applyNumberFormat="1"/>
    <xf borderId="1" fillId="0" fontId="6" numFmtId="0" xfId="0" applyAlignment="1" applyBorder="1" applyFont="1">
      <alignment readingOrder="0" vertical="bottom"/>
    </xf>
    <xf borderId="2" fillId="0" fontId="10" numFmtId="3" xfId="0" applyAlignment="1" applyBorder="1" applyFont="1" applyNumberFormat="1">
      <alignment horizontal="center"/>
    </xf>
    <xf borderId="2" fillId="0" fontId="6" numFmtId="4" xfId="0" applyBorder="1" applyFont="1" applyNumberFormat="1"/>
    <xf borderId="0" fillId="0" fontId="10" numFmtId="3" xfId="0" applyAlignment="1" applyFont="1" applyNumberFormat="1">
      <alignment horizontal="center"/>
    </xf>
    <xf borderId="1" fillId="0" fontId="6" numFmtId="0" xfId="0" applyAlignment="1" applyBorder="1" applyFont="1">
      <alignment vertical="bottom"/>
    </xf>
    <xf borderId="2" fillId="0" fontId="5" numFmtId="3" xfId="0" applyAlignment="1" applyBorder="1" applyFont="1" applyNumberFormat="1">
      <alignment horizontal="center"/>
    </xf>
    <xf borderId="0" fillId="0" fontId="23" numFmtId="0" xfId="0" applyAlignment="1" applyFont="1">
      <alignment readingOrder="0" vertical="bottom"/>
    </xf>
    <xf borderId="0" fillId="0" fontId="23" numFmtId="0" xfId="0" applyAlignment="1" applyFont="1">
      <alignment vertical="bottom"/>
    </xf>
    <xf borderId="0" fillId="0" fontId="6" numFmtId="4" xfId="0" applyFont="1" applyNumberFormat="1"/>
    <xf borderId="1" fillId="0" fontId="5" numFmtId="4" xfId="0" applyAlignment="1" applyBorder="1" applyFont="1" applyNumberFormat="1">
      <alignment shrinkToFit="0" wrapText="1"/>
    </xf>
    <xf borderId="1" fillId="0" fontId="6" numFmtId="0" xfId="0" applyBorder="1" applyFont="1"/>
    <xf borderId="2" fillId="0" fontId="6" numFmtId="0" xfId="0" applyBorder="1" applyFont="1"/>
    <xf borderId="0" fillId="0" fontId="2" numFmtId="1" xfId="0" applyFont="1" applyNumberFormat="1"/>
    <xf borderId="1" fillId="0" fontId="5" numFmtId="4" xfId="0" applyAlignment="1" applyBorder="1" applyFont="1" applyNumberFormat="1">
      <alignment readingOrder="0" shrinkToFit="0" wrapText="1"/>
    </xf>
    <xf borderId="1" fillId="0" fontId="5" numFmtId="1" xfId="0" applyAlignment="1" applyBorder="1" applyFont="1" applyNumberFormat="1">
      <alignment shrinkToFit="0" wrapText="1"/>
    </xf>
    <xf borderId="0" fillId="0" fontId="10" numFmtId="11" xfId="0" applyAlignment="1" applyFont="1" applyNumberFormat="1">
      <alignment horizontal="center"/>
    </xf>
    <xf borderId="0" fillId="0" fontId="10" numFmtId="4" xfId="0" applyAlignment="1" applyFont="1" applyNumberFormat="1">
      <alignment horizontal="center" readingOrder="0"/>
    </xf>
    <xf borderId="2" fillId="0" fontId="6" numFmtId="1" xfId="0" applyBorder="1" applyFont="1" applyNumberFormat="1"/>
    <xf borderId="0" fillId="0" fontId="6" numFmtId="1" xfId="0" applyFont="1" applyNumberFormat="1"/>
    <xf borderId="2" fillId="0" fontId="10" numFmtId="11" xfId="0" applyAlignment="1" applyBorder="1" applyFont="1" applyNumberFormat="1">
      <alignment horizontal="center"/>
    </xf>
    <xf borderId="0" fillId="0" fontId="6" numFmtId="4" xfId="0" applyAlignment="1" applyFont="1" applyNumberFormat="1">
      <alignment readingOrder="0"/>
    </xf>
    <xf borderId="2" fillId="0" fontId="4" numFmtId="0" xfId="0" applyAlignment="1" applyBorder="1" applyFont="1">
      <alignment readingOrder="0" shrinkToFit="0" wrapText="1"/>
    </xf>
    <xf borderId="2" fillId="2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horizontal="center"/>
    </xf>
    <xf borderId="2" fillId="0" fontId="2" numFmtId="166" xfId="0" applyBorder="1" applyFont="1" applyNumberFormat="1"/>
    <xf borderId="2" fillId="0" fontId="6" numFmtId="166" xfId="0" applyBorder="1" applyFont="1" applyNumberFormat="1"/>
    <xf borderId="0" fillId="0" fontId="2" numFmtId="166" xfId="0" applyFont="1" applyNumberFormat="1"/>
    <xf borderId="1" fillId="0" fontId="2" numFmtId="166" xfId="0" applyBorder="1" applyFont="1" applyNumberFormat="1"/>
    <xf borderId="1" fillId="0" fontId="6" numFmtId="4" xfId="0" applyBorder="1" applyFont="1" applyNumberFormat="1"/>
    <xf borderId="0" fillId="0" fontId="6" numFmtId="166" xfId="0" applyFont="1" applyNumberFormat="1"/>
    <xf borderId="13" fillId="0" fontId="2" numFmtId="166" xfId="0" applyBorder="1" applyFont="1" applyNumberFormat="1"/>
    <xf borderId="13" fillId="0" fontId="6" numFmtId="4" xfId="0" applyBorder="1" applyFont="1" applyNumberFormat="1"/>
    <xf borderId="1" fillId="0" fontId="5" numFmtId="3" xfId="0" applyAlignment="1" applyBorder="1" applyFont="1" applyNumberFormat="1">
      <alignment readingOrder="0" shrinkToFit="0" wrapText="1"/>
    </xf>
    <xf borderId="0" fillId="0" fontId="10" numFmtId="3" xfId="0" applyAlignment="1" applyFont="1" applyNumberFormat="1">
      <alignment horizontal="center" readingOrder="0"/>
    </xf>
    <xf borderId="0" fillId="4" fontId="10" numFmtId="4" xfId="0" applyAlignment="1" applyFont="1" applyNumberFormat="1">
      <alignment horizontal="center"/>
    </xf>
    <xf borderId="1" fillId="0" fontId="10" numFmtId="3" xfId="0" applyAlignment="1" applyBorder="1" applyFont="1" applyNumberFormat="1">
      <alignment horizontal="center" readingOrder="0"/>
    </xf>
    <xf borderId="1" fillId="4" fontId="10" numFmtId="4" xfId="0" applyAlignment="1" applyBorder="1" applyFont="1" applyNumberFormat="1">
      <alignment horizontal="center"/>
    </xf>
    <xf borderId="1" fillId="0" fontId="10" numFmtId="3" xfId="0" applyAlignment="1" applyBorder="1" applyFont="1" applyNumberFormat="1">
      <alignment horizontal="center"/>
    </xf>
    <xf borderId="0" fillId="0" fontId="8" numFmtId="4" xfId="0" applyFont="1" applyNumberFormat="1"/>
    <xf borderId="0" fillId="0" fontId="8" numFmtId="3" xfId="0" applyFont="1" applyNumberFormat="1"/>
    <xf borderId="0" fillId="0" fontId="16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178134192957424"/>
          <c:y val="0.032702555037763134"/>
          <c:w val="0.895057689936409"/>
          <c:h val="0.7240156409020301"/>
        </c:manualLayout>
      </c:layout>
      <c:lineChart>
        <c:axId val="1513829762"/>
        <c:axId val="27044825"/>
      </c:lineChart>
      <c:catAx>
        <c:axId val="1513829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Age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27044825"/>
      </c:catAx>
      <c:valAx>
        <c:axId val="2704482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13829762"/>
      </c:valAx>
    </c:plotArea>
    <c:legend>
      <c:legendPos val="b"/>
      <c:layout>
        <c:manualLayout>
          <c:xMode val="edge"/>
          <c:yMode val="edge"/>
          <c:x val="0.029835805596765807"/>
          <c:y val="0.8877938829074936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Exposure OA/LOW and Exposure OA/MODERATE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1'!$C$1:$C$3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1'!$A$4:$A$10</c:f>
            </c:strRef>
          </c:cat>
          <c:val>
            <c:numRef>
              <c:f>'Pivot Table 1'!$C$4:$C$10</c:f>
              <c:numCache/>
            </c:numRef>
          </c:val>
          <c:smooth val="0"/>
        </c:ser>
        <c:ser>
          <c:idx val="1"/>
          <c:order val="1"/>
          <c:tx>
            <c:strRef>
              <c:f>'Pivot Table 1'!$D$1:$D$3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1'!$A$4:$A$10</c:f>
            </c:strRef>
          </c:cat>
          <c:val>
            <c:numRef>
              <c:f>'Pivot Table 1'!$D$4:$D$10</c:f>
              <c:numCache/>
            </c:numRef>
          </c:val>
          <c:smooth val="0"/>
        </c:ser>
        <c:axId val="222855330"/>
        <c:axId val="1067574181"/>
      </c:lineChart>
      <c:catAx>
        <c:axId val="222855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Percent.Survival/Age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574181"/>
      </c:catAx>
      <c:valAx>
        <c:axId val="1067574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855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114300</xdr:colOff>
      <xdr:row>24</xdr:row>
      <xdr:rowOff>314325</xdr:rowOff>
    </xdr:from>
    <xdr:ext cx="9486900" cy="5295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0" sheet="for R"/>
  </cacheSource>
  <cacheFields>
    <cacheField name="Parental OA" numFmtId="0">
      <sharedItems containsBlank="1">
        <s v="LOW"/>
        <s v="MODERATE"/>
        <m/>
      </sharedItems>
    </cacheField>
    <cacheField name="Exposure OA" numFmtId="0">
      <sharedItems containsBlank="1">
        <s v="LOW"/>
        <s v="MODERATE"/>
        <m/>
      </sharedItems>
    </cacheField>
    <cacheField name="Tank" numFmtId="0">
      <sharedItems containsBlank="1">
        <s v="A"/>
        <s v="B"/>
        <s v="C"/>
        <m/>
      </sharedItems>
    </cacheField>
    <cacheField name="Tank Number" numFmtId="0">
      <sharedItems containsString="0" containsBlank="1" containsNumber="1" containsInteger="1">
        <n v="1.0"/>
        <n v="2.0"/>
        <n v="3.0"/>
        <n v="10.0"/>
        <n v="11.0"/>
        <n v="12.0"/>
        <m/>
      </sharedItems>
    </cacheField>
    <cacheField name="Age" numFmtId="0">
      <sharedItems containsString="0" containsBlank="1" containsNumber="1" containsInteger="1">
        <n v="2.0"/>
        <n v="6.0"/>
        <n v="8.0"/>
        <n v="10.0"/>
        <n v="14.0"/>
        <n v="21.0"/>
        <m/>
      </sharedItems>
    </cacheField>
    <cacheField name="Count" numFmtId="3">
      <sharedItems containsString="0" containsBlank="1" containsNumber="1">
        <n v="60666.66666666667"/>
        <n v="40133.333333333336"/>
        <n v="49200.0"/>
        <n v="63600.0"/>
        <n v="64000.0"/>
        <n v="74200.0"/>
        <n v="16800.0"/>
        <n v="11250.0"/>
        <n v="17400.0"/>
        <n v="37200.0"/>
        <n v="30000.000000000004"/>
        <n v="26600.0"/>
        <n v="12333.333333333334"/>
        <n v="5866.666666666666"/>
        <n v="13770.0"/>
        <n v="18000.0"/>
        <n v="25250.0"/>
        <n v="19000.0"/>
        <n v="5800.0"/>
        <n v="3200.0"/>
        <n v="6000.0"/>
        <n v="17200.0"/>
        <n v="17000.0"/>
        <n v="15000.0"/>
        <n v="2400.0"/>
        <n v="1333.3333333333335"/>
        <n v="11166.666666666666"/>
        <n v="9000.0"/>
        <n v="12000.0"/>
        <n v="1139.0"/>
        <n v="2208.0"/>
        <n v="700.0"/>
        <n v="600.0"/>
        <n v="399.0"/>
        <n v="348.0"/>
        <m/>
      </sharedItems>
    </cacheField>
    <cacheField name="Percent.Survival" numFmtId="9">
      <sharedItems containsString="0" containsBlank="1" containsNumber="1">
        <n v="1.0"/>
        <n v="0.2769230769230769"/>
        <n v="0.2803156146179402"/>
        <n v="0.35365853658536583"/>
        <n v="0.5849056603773585"/>
        <n v="0.46875000000000006"/>
        <n v="0.3584905660377358"/>
        <n v="0.2032967032967033"/>
        <n v="0.14617940199335547"/>
        <n v="0.27987804878048783"/>
        <n v="0.2830188679245283"/>
        <n v="0.39453125"/>
        <n v="0.2560646900269542"/>
        <n v="0.0956043956043956"/>
        <n v="0.07973421926910298"/>
        <n v="0.12195121951219512"/>
        <n v="0.27044025157232704"/>
        <n v="0.265625"/>
        <n v="0.20215633423180593"/>
        <n v="0.03956043956043956"/>
        <n v="0.03322259136212625"/>
        <n v="0.17557651991614254"/>
        <n v="0.140625"/>
        <n v="0.16172506738544473"/>
        <n v="0.018774725274725273"/>
        <n v="0.05501661129568106"/>
        <n v="0.014227642276422764"/>
        <n v="0.009433962264150943"/>
        <n v="0.006234375"/>
        <n v="0.004690026954177897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1" firstDataCol="1"/>
  <pivotFields>
    <pivotField name="Parental OA" compact="0" outline="0" multipleItemSelectionAllowed="1" showAll="0">
      <items>
        <item x="0"/>
        <item x="1"/>
        <item x="2"/>
        <item t="default"/>
      </items>
    </pivotField>
    <pivotField name="Exposure OA" axis="axisCol" compact="0" outline="0" multipleItemSelectionAllowed="1" showAll="0" sortType="ascending">
      <items>
        <item x="2"/>
        <item x="0"/>
        <item x="1"/>
        <item t="default"/>
      </items>
    </pivotField>
    <pivotField name="Tank" compact="0" outline="0" multipleItemSelectionAllowed="1" showAll="0">
      <items>
        <item x="0"/>
        <item x="1"/>
        <item x="2"/>
        <item x="3"/>
        <item t="default"/>
      </items>
    </pivotField>
    <pivotField name="Tank Numb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" axis="axisRow" compact="0" outline="0" multipleItemSelectionAllowed="1" showAll="0" sortType="ascending">
      <items>
        <item x="6"/>
        <item x="0"/>
        <item x="1"/>
        <item x="2"/>
        <item x="3"/>
        <item x="4"/>
        <item x="5"/>
        <item t="default"/>
      </items>
    </pivotField>
    <pivotField name="Cou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Percent.Survival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4"/>
  </rowFields>
  <colFields>
    <field x="1"/>
  </colFields>
  <dataFields>
    <dataField name="AVERAGE of Percent.Survival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9.0"/>
    <col customWidth="1" min="3" max="3" width="66.71"/>
    <col customWidth="1" min="4" max="4" width="27.0"/>
  </cols>
  <sheetData>
    <row r="1" ht="18.0" customHeight="1">
      <c r="A1" s="1" t="s">
        <v>0</v>
      </c>
      <c r="B1" s="2" t="s">
        <v>1</v>
      </c>
      <c r="C1" s="2" t="s">
        <v>2</v>
      </c>
    </row>
    <row r="2" ht="18.0" customHeight="1">
      <c r="A2" s="3">
        <v>44789.0</v>
      </c>
      <c r="B2" s="2">
        <v>0.0</v>
      </c>
      <c r="C2" s="2" t="s">
        <v>3</v>
      </c>
      <c r="E2" s="4" t="s">
        <v>4</v>
      </c>
      <c r="F2" s="5" t="s">
        <v>5</v>
      </c>
      <c r="G2" s="6" t="s">
        <v>6</v>
      </c>
      <c r="H2" s="5" t="s">
        <v>7</v>
      </c>
    </row>
    <row r="3" ht="18.0" customHeight="1">
      <c r="C3" s="2" t="s">
        <v>8</v>
      </c>
      <c r="E3" s="7" t="s">
        <v>9</v>
      </c>
      <c r="F3" s="8" t="s">
        <v>9</v>
      </c>
      <c r="G3" s="9" t="s">
        <v>10</v>
      </c>
      <c r="H3" s="10">
        <v>1.0</v>
      </c>
    </row>
    <row r="4" ht="18.0" customHeight="1">
      <c r="A4" s="11">
        <v>44791.0</v>
      </c>
      <c r="B4" s="2">
        <v>2.0</v>
      </c>
      <c r="C4" s="2" t="s">
        <v>11</v>
      </c>
      <c r="E4" s="7" t="s">
        <v>9</v>
      </c>
      <c r="F4" s="8" t="s">
        <v>9</v>
      </c>
      <c r="G4" s="9" t="s">
        <v>12</v>
      </c>
      <c r="H4" s="10">
        <v>2.0</v>
      </c>
    </row>
    <row r="5" ht="18.0" customHeight="1">
      <c r="A5" s="11">
        <v>44793.0</v>
      </c>
      <c r="B5" s="2">
        <v>4.0</v>
      </c>
      <c r="C5" s="2" t="s">
        <v>13</v>
      </c>
      <c r="E5" s="12" t="s">
        <v>9</v>
      </c>
      <c r="F5" s="13" t="s">
        <v>9</v>
      </c>
      <c r="G5" s="14" t="s">
        <v>14</v>
      </c>
      <c r="H5" s="15">
        <v>3.0</v>
      </c>
    </row>
    <row r="6" ht="18.0" customHeight="1">
      <c r="A6" s="11">
        <v>44795.0</v>
      </c>
      <c r="B6" s="2">
        <v>6.0</v>
      </c>
      <c r="C6" s="2" t="s">
        <v>11</v>
      </c>
      <c r="E6" s="7" t="s">
        <v>15</v>
      </c>
      <c r="F6" s="16" t="s">
        <v>15</v>
      </c>
      <c r="G6" s="9" t="s">
        <v>10</v>
      </c>
      <c r="H6" s="17">
        <v>10.0</v>
      </c>
    </row>
    <row r="7" ht="18.0" customHeight="1">
      <c r="A7" s="11">
        <v>44797.0</v>
      </c>
      <c r="B7" s="2">
        <v>8.0</v>
      </c>
      <c r="C7" s="2" t="s">
        <v>16</v>
      </c>
      <c r="E7" s="7" t="s">
        <v>15</v>
      </c>
      <c r="F7" s="16" t="s">
        <v>15</v>
      </c>
      <c r="G7" s="9" t="s">
        <v>12</v>
      </c>
      <c r="H7" s="17">
        <v>11.0</v>
      </c>
    </row>
    <row r="8" ht="14.25" customHeight="1">
      <c r="A8" s="3">
        <v>44799.0</v>
      </c>
      <c r="B8" s="2">
        <v>10.0</v>
      </c>
      <c r="C8" s="2" t="s">
        <v>11</v>
      </c>
      <c r="E8" s="12" t="s">
        <v>15</v>
      </c>
      <c r="F8" s="18" t="s">
        <v>15</v>
      </c>
      <c r="G8" s="14" t="s">
        <v>14</v>
      </c>
      <c r="H8" s="19">
        <v>12.0</v>
      </c>
    </row>
    <row r="9" ht="14.25" customHeight="1">
      <c r="A9" s="3">
        <v>44801.0</v>
      </c>
      <c r="B9" s="2">
        <v>12.0</v>
      </c>
      <c r="C9" s="2" t="s">
        <v>17</v>
      </c>
    </row>
    <row r="10" ht="14.25" customHeight="1">
      <c r="A10" s="3">
        <v>44803.0</v>
      </c>
      <c r="B10" s="2">
        <v>14.0</v>
      </c>
      <c r="C10" s="2" t="s">
        <v>18</v>
      </c>
    </row>
    <row r="11" ht="14.25" customHeight="1">
      <c r="B11" s="2">
        <v>16.0</v>
      </c>
    </row>
    <row r="12" ht="14.25" customHeight="1">
      <c r="A12" s="3">
        <v>44807.0</v>
      </c>
      <c r="B12" s="2">
        <v>18.0</v>
      </c>
    </row>
    <row r="13" ht="14.25" customHeight="1">
      <c r="A13" s="3">
        <v>44810.0</v>
      </c>
      <c r="B13" s="2">
        <v>21.0</v>
      </c>
      <c r="C13" s="2" t="s">
        <v>19</v>
      </c>
      <c r="D13" s="20" t="s">
        <v>20</v>
      </c>
    </row>
    <row r="14" ht="14.25" customHeight="1">
      <c r="A14" s="3">
        <v>44812.0</v>
      </c>
      <c r="B14" s="2">
        <v>23.0</v>
      </c>
      <c r="C14" s="2" t="s">
        <v>21</v>
      </c>
      <c r="D14" s="21" t="s">
        <v>22</v>
      </c>
    </row>
    <row r="15" ht="14.25" customHeight="1">
      <c r="D15" s="20" t="s">
        <v>20</v>
      </c>
    </row>
    <row r="16" ht="14.25" customHeight="1">
      <c r="A16" s="3">
        <v>44825.0</v>
      </c>
      <c r="B16" s="22">
        <f>A16-A2</f>
        <v>36</v>
      </c>
      <c r="C16" s="2" t="s">
        <v>23</v>
      </c>
      <c r="D16" s="21" t="s">
        <v>24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7.43"/>
    <col customWidth="1" min="3" max="4" width="9.14"/>
    <col customWidth="1" min="5" max="5" width="7.29"/>
    <col customWidth="1" min="6" max="6" width="6.57"/>
    <col customWidth="1" min="7" max="7" width="6.43"/>
    <col customWidth="1" min="8" max="8" width="6.57"/>
    <col customWidth="1" min="9" max="9" width="9.57"/>
    <col customWidth="1" min="10" max="10" width="10.0"/>
    <col customWidth="1" min="11" max="11" width="8.14"/>
    <col customWidth="1" min="12" max="12" width="11.43"/>
    <col customWidth="1" min="13" max="14" width="14.0"/>
  </cols>
  <sheetData>
    <row r="1" ht="15.0" customHeight="1">
      <c r="A1" s="231" t="s">
        <v>97</v>
      </c>
      <c r="D1" s="232"/>
      <c r="E1" s="109"/>
      <c r="F1" s="109"/>
      <c r="G1" s="109"/>
      <c r="H1" s="109"/>
      <c r="I1" s="109"/>
      <c r="J1" s="109"/>
      <c r="L1" s="233"/>
    </row>
    <row r="2" ht="15.0" customHeight="1">
      <c r="A2" s="232" t="s">
        <v>98</v>
      </c>
      <c r="D2" s="232"/>
      <c r="E2" s="109"/>
      <c r="F2" s="109"/>
      <c r="G2" s="109"/>
      <c r="H2" s="109"/>
      <c r="I2" s="109"/>
      <c r="J2" s="109"/>
      <c r="L2" s="233"/>
    </row>
    <row r="3">
      <c r="A3" s="234" t="s">
        <v>4</v>
      </c>
      <c r="B3" s="235" t="s">
        <v>5</v>
      </c>
      <c r="C3" s="236" t="s">
        <v>6</v>
      </c>
      <c r="D3" s="236" t="s">
        <v>7</v>
      </c>
      <c r="E3" s="237" t="s">
        <v>35</v>
      </c>
      <c r="F3" s="238" t="s">
        <v>36</v>
      </c>
      <c r="G3" s="238" t="s">
        <v>37</v>
      </c>
      <c r="H3" s="238" t="s">
        <v>38</v>
      </c>
      <c r="I3" s="239" t="s">
        <v>99</v>
      </c>
      <c r="J3" s="240" t="s">
        <v>40</v>
      </c>
      <c r="K3" s="38" t="s">
        <v>100</v>
      </c>
      <c r="L3" s="241" t="s">
        <v>93</v>
      </c>
      <c r="M3" s="242" t="s">
        <v>101</v>
      </c>
    </row>
    <row r="4">
      <c r="A4" s="7" t="s">
        <v>9</v>
      </c>
      <c r="B4" s="8" t="s">
        <v>9</v>
      </c>
      <c r="C4" s="9" t="s">
        <v>10</v>
      </c>
      <c r="D4" s="10">
        <v>1.0</v>
      </c>
      <c r="E4" s="231">
        <v>14.0</v>
      </c>
      <c r="F4" s="231">
        <v>13.0</v>
      </c>
      <c r="G4" s="231">
        <v>9.0</v>
      </c>
      <c r="H4" s="232"/>
      <c r="I4" s="231">
        <v>50.0</v>
      </c>
      <c r="J4" s="231">
        <v>70.0</v>
      </c>
      <c r="K4" s="207">
        <f t="shared" ref="K4:K6" si="1">(AVERAGE(E4:H4)/(I4))*1000</f>
        <v>240</v>
      </c>
      <c r="L4" s="243">
        <f t="shared" ref="L4:L6" si="2">K4*J4</f>
        <v>16800</v>
      </c>
      <c r="M4" s="244">
        <f t="shared" ref="M4:M6" si="3">L4/10000</f>
        <v>1.68</v>
      </c>
    </row>
    <row r="5">
      <c r="A5" s="7" t="s">
        <v>9</v>
      </c>
      <c r="B5" s="8" t="s">
        <v>9</v>
      </c>
      <c r="C5" s="9" t="s">
        <v>12</v>
      </c>
      <c r="D5" s="10">
        <v>2.0</v>
      </c>
      <c r="E5" s="231">
        <v>6.0</v>
      </c>
      <c r="F5" s="231">
        <v>5.0</v>
      </c>
      <c r="G5" s="231">
        <v>7.0</v>
      </c>
      <c r="H5" s="231">
        <v>7.0</v>
      </c>
      <c r="I5" s="231">
        <v>50.0</v>
      </c>
      <c r="J5" s="231">
        <v>90.0</v>
      </c>
      <c r="K5" s="207">
        <f t="shared" si="1"/>
        <v>125</v>
      </c>
      <c r="L5" s="243">
        <f t="shared" si="2"/>
        <v>11250</v>
      </c>
      <c r="M5" s="244">
        <f t="shared" si="3"/>
        <v>1.125</v>
      </c>
    </row>
    <row r="6">
      <c r="A6" s="12" t="s">
        <v>9</v>
      </c>
      <c r="B6" s="13" t="s">
        <v>9</v>
      </c>
      <c r="C6" s="14" t="s">
        <v>14</v>
      </c>
      <c r="D6" s="15">
        <v>3.0</v>
      </c>
      <c r="E6" s="245">
        <v>10.0</v>
      </c>
      <c r="F6" s="245">
        <v>9.0</v>
      </c>
      <c r="G6" s="245">
        <v>10.0</v>
      </c>
      <c r="H6" s="112"/>
      <c r="I6" s="245">
        <v>50.0</v>
      </c>
      <c r="J6" s="245">
        <v>90.0</v>
      </c>
      <c r="K6" s="207">
        <f t="shared" si="1"/>
        <v>193.3333333</v>
      </c>
      <c r="L6" s="243">
        <f t="shared" si="2"/>
        <v>17400</v>
      </c>
      <c r="M6" s="244">
        <f t="shared" si="3"/>
        <v>1.74</v>
      </c>
    </row>
    <row r="7">
      <c r="A7" s="7" t="s">
        <v>15</v>
      </c>
      <c r="B7" s="8" t="s">
        <v>9</v>
      </c>
      <c r="C7" s="9" t="s">
        <v>10</v>
      </c>
      <c r="D7" s="10">
        <v>4.0</v>
      </c>
      <c r="E7" s="231"/>
      <c r="F7" s="231"/>
      <c r="G7" s="232"/>
      <c r="H7" s="232"/>
      <c r="I7" s="231"/>
      <c r="J7" s="231"/>
      <c r="K7" s="213"/>
      <c r="L7" s="246"/>
      <c r="M7" s="247"/>
    </row>
    <row r="8">
      <c r="A8" s="7" t="s">
        <v>15</v>
      </c>
      <c r="B8" s="8" t="s">
        <v>9</v>
      </c>
      <c r="C8" s="9" t="s">
        <v>12</v>
      </c>
      <c r="D8" s="10">
        <v>5.0</v>
      </c>
      <c r="E8" s="231"/>
      <c r="F8" s="231"/>
      <c r="G8" s="232"/>
      <c r="H8" s="232"/>
      <c r="I8" s="231"/>
      <c r="J8" s="231"/>
      <c r="K8" s="207"/>
      <c r="L8" s="248"/>
      <c r="M8" s="247"/>
    </row>
    <row r="9">
      <c r="A9" s="12" t="s">
        <v>15</v>
      </c>
      <c r="B9" s="13" t="s">
        <v>9</v>
      </c>
      <c r="C9" s="14" t="s">
        <v>14</v>
      </c>
      <c r="D9" s="15">
        <v>6.0</v>
      </c>
      <c r="E9" s="245"/>
      <c r="F9" s="245"/>
      <c r="G9" s="249"/>
      <c r="H9" s="249"/>
      <c r="I9" s="245"/>
      <c r="J9" s="245"/>
      <c r="K9" s="207"/>
      <c r="L9" s="248"/>
      <c r="M9" s="247"/>
    </row>
    <row r="10">
      <c r="A10" s="7" t="s">
        <v>9</v>
      </c>
      <c r="B10" s="16" t="s">
        <v>15</v>
      </c>
      <c r="C10" s="9" t="s">
        <v>10</v>
      </c>
      <c r="D10" s="17">
        <v>7.0</v>
      </c>
      <c r="E10" s="231"/>
      <c r="F10" s="231"/>
      <c r="G10" s="232"/>
      <c r="H10" s="232"/>
      <c r="I10" s="231"/>
      <c r="J10" s="231"/>
      <c r="K10" s="213"/>
      <c r="L10" s="246"/>
      <c r="M10" s="247"/>
    </row>
    <row r="11">
      <c r="A11" s="7" t="s">
        <v>9</v>
      </c>
      <c r="B11" s="16" t="s">
        <v>15</v>
      </c>
      <c r="C11" s="9" t="s">
        <v>12</v>
      </c>
      <c r="D11" s="17">
        <v>8.0</v>
      </c>
      <c r="E11" s="231"/>
      <c r="F11" s="231"/>
      <c r="G11" s="232"/>
      <c r="H11" s="232"/>
      <c r="I11" s="231"/>
      <c r="J11" s="231"/>
      <c r="K11" s="207"/>
      <c r="L11" s="248"/>
      <c r="M11" s="247"/>
    </row>
    <row r="12">
      <c r="A12" s="12" t="s">
        <v>9</v>
      </c>
      <c r="B12" s="18" t="s">
        <v>15</v>
      </c>
      <c r="C12" s="14" t="s">
        <v>14</v>
      </c>
      <c r="D12" s="19">
        <v>9.0</v>
      </c>
      <c r="E12" s="245"/>
      <c r="F12" s="245"/>
      <c r="G12" s="249"/>
      <c r="H12" s="249"/>
      <c r="I12" s="245"/>
      <c r="J12" s="245"/>
      <c r="K12" s="207"/>
      <c r="L12" s="248"/>
      <c r="M12" s="247"/>
    </row>
    <row r="13">
      <c r="A13" s="7" t="s">
        <v>15</v>
      </c>
      <c r="B13" s="16" t="s">
        <v>15</v>
      </c>
      <c r="C13" s="9" t="s">
        <v>10</v>
      </c>
      <c r="D13" s="17">
        <v>10.0</v>
      </c>
      <c r="E13" s="231">
        <v>17.0</v>
      </c>
      <c r="F13" s="231">
        <v>31.0</v>
      </c>
      <c r="G13" s="231">
        <v>28.0</v>
      </c>
      <c r="H13" s="231">
        <v>17.0</v>
      </c>
      <c r="I13" s="231">
        <v>50.0</v>
      </c>
      <c r="J13" s="231">
        <v>80.0</v>
      </c>
      <c r="K13" s="213">
        <f t="shared" ref="K13:K15" si="4">(AVERAGE(E13:H13)/(I13))*1000</f>
        <v>465</v>
      </c>
      <c r="L13" s="250">
        <f t="shared" ref="L13:L15" si="5">K13*J13</f>
        <v>37200</v>
      </c>
      <c r="M13" s="244">
        <f t="shared" ref="M13:M15" si="6">L13/10000</f>
        <v>3.72</v>
      </c>
    </row>
    <row r="14">
      <c r="A14" s="7" t="s">
        <v>15</v>
      </c>
      <c r="B14" s="16" t="s">
        <v>15</v>
      </c>
      <c r="C14" s="9" t="s">
        <v>12</v>
      </c>
      <c r="D14" s="17">
        <v>11.0</v>
      </c>
      <c r="E14" s="231">
        <v>21.0</v>
      </c>
      <c r="F14" s="231">
        <v>18.0</v>
      </c>
      <c r="G14" s="231">
        <v>11.0</v>
      </c>
      <c r="H14" s="232"/>
      <c r="I14" s="231">
        <v>50.0</v>
      </c>
      <c r="J14" s="231">
        <v>90.0</v>
      </c>
      <c r="K14" s="207">
        <f t="shared" si="4"/>
        <v>333.3333333</v>
      </c>
      <c r="L14" s="243">
        <f t="shared" si="5"/>
        <v>30000</v>
      </c>
      <c r="M14" s="244">
        <f t="shared" si="6"/>
        <v>3</v>
      </c>
    </row>
    <row r="15">
      <c r="A15" s="12" t="s">
        <v>15</v>
      </c>
      <c r="B15" s="18" t="s">
        <v>15</v>
      </c>
      <c r="C15" s="14" t="s">
        <v>14</v>
      </c>
      <c r="D15" s="19">
        <v>12.0</v>
      </c>
      <c r="E15" s="245">
        <v>31.0</v>
      </c>
      <c r="F15" s="245">
        <v>12.0</v>
      </c>
      <c r="G15" s="245">
        <v>17.0</v>
      </c>
      <c r="H15" s="245">
        <v>16.0</v>
      </c>
      <c r="I15" s="245">
        <v>50.0</v>
      </c>
      <c r="J15" s="245">
        <v>70.0</v>
      </c>
      <c r="K15" s="207">
        <f t="shared" si="4"/>
        <v>380</v>
      </c>
      <c r="L15" s="243">
        <f t="shared" si="5"/>
        <v>26600</v>
      </c>
      <c r="M15" s="244">
        <f t="shared" si="6"/>
        <v>2.66</v>
      </c>
    </row>
    <row r="16">
      <c r="A16" s="7" t="s">
        <v>9</v>
      </c>
      <c r="B16" s="217" t="s">
        <v>95</v>
      </c>
      <c r="C16" s="9" t="s">
        <v>10</v>
      </c>
      <c r="D16" s="218">
        <v>13.0</v>
      </c>
      <c r="E16" s="251"/>
      <c r="F16" s="251"/>
      <c r="G16" s="252"/>
      <c r="H16" s="252"/>
      <c r="I16" s="251"/>
      <c r="J16" s="251"/>
      <c r="K16" s="213"/>
      <c r="L16" s="246"/>
      <c r="M16" s="247"/>
    </row>
    <row r="17">
      <c r="A17" s="7" t="s">
        <v>9</v>
      </c>
      <c r="B17" s="217" t="s">
        <v>95</v>
      </c>
      <c r="C17" s="9" t="s">
        <v>12</v>
      </c>
      <c r="D17" s="218">
        <v>14.0</v>
      </c>
      <c r="E17" s="231"/>
      <c r="F17" s="231"/>
      <c r="G17" s="232"/>
      <c r="H17" s="232"/>
      <c r="I17" s="231"/>
      <c r="J17" s="231"/>
      <c r="K17" s="207"/>
      <c r="L17" s="248"/>
      <c r="M17" s="247"/>
    </row>
    <row r="18">
      <c r="A18" s="12" t="s">
        <v>9</v>
      </c>
      <c r="B18" s="219" t="s">
        <v>95</v>
      </c>
      <c r="C18" s="14" t="s">
        <v>14</v>
      </c>
      <c r="D18" s="220">
        <v>15.0</v>
      </c>
      <c r="E18" s="245"/>
      <c r="F18" s="245"/>
      <c r="G18" s="249"/>
      <c r="H18" s="249"/>
      <c r="I18" s="245"/>
      <c r="J18" s="245"/>
      <c r="K18" s="207"/>
      <c r="L18" s="248"/>
      <c r="M18" s="247"/>
    </row>
    <row r="19">
      <c r="A19" s="7" t="s">
        <v>15</v>
      </c>
      <c r="B19" s="217" t="s">
        <v>95</v>
      </c>
      <c r="C19" s="9" t="s">
        <v>10</v>
      </c>
      <c r="D19" s="221">
        <v>16.0</v>
      </c>
      <c r="E19" s="231"/>
      <c r="F19" s="231"/>
      <c r="G19" s="232"/>
      <c r="H19" s="232"/>
      <c r="I19" s="231"/>
      <c r="J19" s="231"/>
      <c r="K19" s="213"/>
      <c r="L19" s="246"/>
      <c r="M19" s="247"/>
    </row>
    <row r="20">
      <c r="A20" s="7" t="s">
        <v>15</v>
      </c>
      <c r="B20" s="217" t="s">
        <v>95</v>
      </c>
      <c r="C20" s="9" t="s">
        <v>12</v>
      </c>
      <c r="D20" s="218">
        <v>17.0</v>
      </c>
      <c r="E20" s="251"/>
      <c r="F20" s="251"/>
      <c r="G20" s="252"/>
      <c r="H20" s="252"/>
      <c r="I20" s="251"/>
      <c r="J20" s="251"/>
      <c r="K20" s="207"/>
      <c r="L20" s="248"/>
      <c r="M20" s="247"/>
    </row>
    <row r="21" ht="15.75" customHeight="1">
      <c r="A21" s="7" t="s">
        <v>15</v>
      </c>
      <c r="B21" s="217" t="s">
        <v>95</v>
      </c>
      <c r="C21" s="9" t="s">
        <v>14</v>
      </c>
      <c r="D21" s="218">
        <v>18.0</v>
      </c>
      <c r="E21" s="245"/>
      <c r="F21" s="245"/>
      <c r="G21" s="249"/>
      <c r="H21" s="249"/>
      <c r="I21" s="245"/>
      <c r="J21" s="245"/>
      <c r="K21" s="207"/>
      <c r="L21" s="248"/>
      <c r="M21" s="247"/>
    </row>
    <row r="22" ht="15.75" customHeight="1">
      <c r="C22" s="28"/>
      <c r="D22" s="28"/>
      <c r="E22" s="109"/>
      <c r="F22" s="109"/>
      <c r="G22" s="109"/>
      <c r="H22" s="109"/>
      <c r="I22" s="109"/>
      <c r="J22" s="109"/>
      <c r="L22" s="233"/>
    </row>
    <row r="23" ht="15.75" customHeight="1">
      <c r="C23" s="28"/>
      <c r="D23" s="28"/>
      <c r="E23" s="109"/>
      <c r="F23" s="109"/>
      <c r="G23" s="109"/>
      <c r="H23" s="109"/>
      <c r="I23" s="109"/>
      <c r="J23" s="109"/>
      <c r="L23" s="233"/>
    </row>
    <row r="24" ht="15.75" customHeight="1">
      <c r="C24" s="28"/>
      <c r="D24" s="28"/>
      <c r="E24" s="109"/>
      <c r="F24" s="109"/>
      <c r="G24" s="109"/>
      <c r="H24" s="109"/>
      <c r="I24" s="109"/>
      <c r="J24" s="109"/>
      <c r="L24" s="233"/>
    </row>
    <row r="25" ht="15.75" customHeight="1">
      <c r="C25" s="28"/>
      <c r="D25" s="28"/>
      <c r="E25" s="109"/>
      <c r="F25" s="109"/>
      <c r="G25" s="109"/>
      <c r="H25" s="109"/>
      <c r="I25" s="109"/>
      <c r="J25" s="109"/>
      <c r="L25" s="233"/>
    </row>
    <row r="26" ht="15.75" customHeight="1">
      <c r="C26" s="28"/>
      <c r="D26" s="28"/>
      <c r="E26" s="109"/>
      <c r="F26" s="109"/>
      <c r="G26" s="109"/>
      <c r="H26" s="109"/>
      <c r="I26" s="109"/>
      <c r="J26" s="109"/>
      <c r="L26" s="233"/>
    </row>
    <row r="27" ht="15.75" customHeight="1">
      <c r="C27" s="28"/>
      <c r="D27" s="28"/>
      <c r="E27" s="109"/>
      <c r="F27" s="109"/>
      <c r="G27" s="109"/>
      <c r="H27" s="109"/>
      <c r="I27" s="109"/>
      <c r="J27" s="109"/>
      <c r="L27" s="233"/>
    </row>
    <row r="28" ht="15.75" customHeight="1">
      <c r="C28" s="28"/>
      <c r="D28" s="28"/>
      <c r="E28" s="109"/>
      <c r="F28" s="109"/>
      <c r="G28" s="109"/>
      <c r="H28" s="109"/>
      <c r="I28" s="109"/>
      <c r="J28" s="109"/>
      <c r="L28" s="233"/>
    </row>
    <row r="29" ht="15.75" customHeight="1">
      <c r="C29" s="28"/>
      <c r="D29" s="28"/>
      <c r="E29" s="109"/>
      <c r="F29" s="109"/>
      <c r="G29" s="109"/>
      <c r="H29" s="109"/>
      <c r="I29" s="109"/>
      <c r="J29" s="109"/>
      <c r="L29" s="233"/>
    </row>
    <row r="30" ht="15.75" customHeight="1">
      <c r="C30" s="28"/>
      <c r="D30" s="28"/>
      <c r="E30" s="109"/>
      <c r="F30" s="109"/>
      <c r="G30" s="109"/>
      <c r="H30" s="109"/>
      <c r="I30" s="109"/>
      <c r="J30" s="109"/>
      <c r="L30" s="233"/>
    </row>
    <row r="31" ht="15.75" customHeight="1">
      <c r="C31" s="28"/>
      <c r="D31" s="28"/>
      <c r="E31" s="109"/>
      <c r="F31" s="109"/>
      <c r="G31" s="109"/>
      <c r="H31" s="109"/>
      <c r="I31" s="109"/>
      <c r="J31" s="109"/>
      <c r="L31" s="233"/>
    </row>
    <row r="32" ht="15.75" customHeight="1">
      <c r="C32" s="28"/>
      <c r="D32" s="28"/>
      <c r="E32" s="109"/>
      <c r="F32" s="109"/>
      <c r="G32" s="109"/>
      <c r="H32" s="109"/>
      <c r="I32" s="109"/>
      <c r="J32" s="109"/>
      <c r="L32" s="233"/>
    </row>
    <row r="33" ht="15.75" customHeight="1">
      <c r="C33" s="28"/>
      <c r="D33" s="28"/>
      <c r="E33" s="109"/>
      <c r="F33" s="109"/>
      <c r="G33" s="109"/>
      <c r="H33" s="109"/>
      <c r="I33" s="109"/>
      <c r="J33" s="109"/>
      <c r="L33" s="233"/>
    </row>
    <row r="34" ht="15.75" customHeight="1">
      <c r="A34" s="109"/>
      <c r="B34" s="109"/>
      <c r="C34" s="232"/>
      <c r="D34" s="232"/>
      <c r="E34" s="109"/>
      <c r="F34" s="109"/>
      <c r="G34" s="109"/>
      <c r="H34" s="109"/>
      <c r="I34" s="109"/>
      <c r="J34" s="109"/>
      <c r="L34" s="233"/>
    </row>
    <row r="35" ht="15.75" customHeight="1">
      <c r="A35" s="109"/>
      <c r="B35" s="109"/>
      <c r="C35" s="232"/>
      <c r="D35" s="232"/>
      <c r="E35" s="109"/>
      <c r="F35" s="109"/>
      <c r="G35" s="109"/>
      <c r="H35" s="109"/>
      <c r="I35" s="109"/>
      <c r="J35" s="109"/>
      <c r="L35" s="233"/>
    </row>
    <row r="36" ht="15.75" customHeight="1">
      <c r="A36" s="109"/>
      <c r="B36" s="109"/>
      <c r="C36" s="232"/>
      <c r="D36" s="232"/>
      <c r="E36" s="109"/>
      <c r="F36" s="109"/>
      <c r="G36" s="109"/>
      <c r="H36" s="109"/>
      <c r="I36" s="109"/>
      <c r="J36" s="109"/>
      <c r="L36" s="233"/>
    </row>
    <row r="37" ht="15.75" customHeight="1">
      <c r="A37" s="109"/>
      <c r="B37" s="109"/>
      <c r="C37" s="232"/>
      <c r="D37" s="232"/>
      <c r="E37" s="109"/>
      <c r="F37" s="109"/>
      <c r="G37" s="109"/>
      <c r="H37" s="109"/>
      <c r="I37" s="109"/>
      <c r="J37" s="109"/>
      <c r="L37" s="233"/>
    </row>
    <row r="38" ht="15.75" customHeight="1">
      <c r="A38" s="109"/>
      <c r="B38" s="109"/>
      <c r="C38" s="232"/>
      <c r="D38" s="232"/>
      <c r="E38" s="109"/>
      <c r="F38" s="109"/>
      <c r="G38" s="109"/>
      <c r="H38" s="109"/>
      <c r="I38" s="109"/>
      <c r="J38" s="109"/>
      <c r="L38" s="233"/>
    </row>
    <row r="39" ht="15.75" customHeight="1">
      <c r="A39" s="109"/>
      <c r="B39" s="109"/>
      <c r="C39" s="232"/>
      <c r="D39" s="232"/>
      <c r="E39" s="109"/>
      <c r="F39" s="109"/>
      <c r="G39" s="109"/>
      <c r="H39" s="109"/>
      <c r="I39" s="109"/>
      <c r="J39" s="109"/>
      <c r="L39" s="233"/>
    </row>
    <row r="40" ht="15.75" customHeight="1">
      <c r="A40" s="109"/>
      <c r="B40" s="109"/>
      <c r="C40" s="232"/>
      <c r="D40" s="232"/>
      <c r="E40" s="109"/>
      <c r="F40" s="109"/>
      <c r="G40" s="109"/>
      <c r="H40" s="109"/>
      <c r="I40" s="109"/>
      <c r="J40" s="109"/>
      <c r="L40" s="233"/>
    </row>
    <row r="41" ht="15.75" customHeight="1">
      <c r="A41" s="109"/>
      <c r="B41" s="109"/>
      <c r="C41" s="232"/>
      <c r="D41" s="232"/>
      <c r="E41" s="109"/>
      <c r="F41" s="109"/>
      <c r="G41" s="109"/>
      <c r="H41" s="109"/>
      <c r="I41" s="109"/>
      <c r="J41" s="109"/>
      <c r="L41" s="233"/>
    </row>
    <row r="42" ht="15.75" customHeight="1">
      <c r="A42" s="109"/>
      <c r="B42" s="109"/>
      <c r="C42" s="232"/>
      <c r="D42" s="232"/>
      <c r="E42" s="109"/>
      <c r="F42" s="109"/>
      <c r="G42" s="109"/>
      <c r="H42" s="109"/>
      <c r="I42" s="109"/>
      <c r="J42" s="109"/>
      <c r="L42" s="233"/>
    </row>
    <row r="43" ht="15.75" customHeight="1">
      <c r="A43" s="109"/>
      <c r="B43" s="109"/>
      <c r="C43" s="232"/>
      <c r="D43" s="232"/>
      <c r="E43" s="109"/>
      <c r="F43" s="109"/>
      <c r="G43" s="109"/>
      <c r="H43" s="109"/>
      <c r="I43" s="109"/>
      <c r="J43" s="109"/>
      <c r="L43" s="233"/>
    </row>
    <row r="44" ht="15.75" customHeight="1">
      <c r="A44" s="109"/>
      <c r="B44" s="109"/>
      <c r="C44" s="232"/>
      <c r="D44" s="232"/>
      <c r="E44" s="109"/>
      <c r="F44" s="109"/>
      <c r="G44" s="109"/>
      <c r="H44" s="109"/>
      <c r="I44" s="109"/>
      <c r="J44" s="109"/>
      <c r="L44" s="233"/>
    </row>
    <row r="45" ht="15.75" customHeight="1">
      <c r="A45" s="109"/>
      <c r="B45" s="109"/>
      <c r="C45" s="232"/>
      <c r="D45" s="232"/>
      <c r="E45" s="109"/>
      <c r="F45" s="109"/>
      <c r="G45" s="109"/>
      <c r="H45" s="109"/>
      <c r="I45" s="109"/>
      <c r="J45" s="109"/>
      <c r="L45" s="233"/>
    </row>
    <row r="46" ht="15.75" customHeight="1">
      <c r="A46" s="109"/>
      <c r="B46" s="109"/>
      <c r="C46" s="232"/>
      <c r="D46" s="232"/>
      <c r="E46" s="109"/>
      <c r="F46" s="109"/>
      <c r="G46" s="109"/>
      <c r="H46" s="109"/>
      <c r="I46" s="109"/>
      <c r="J46" s="109"/>
      <c r="L46" s="233"/>
    </row>
    <row r="47" ht="15.75" customHeight="1">
      <c r="A47" s="109"/>
      <c r="B47" s="109"/>
      <c r="C47" s="232"/>
      <c r="D47" s="232"/>
      <c r="E47" s="109"/>
      <c r="F47" s="109"/>
      <c r="G47" s="109"/>
      <c r="H47" s="109"/>
      <c r="I47" s="109"/>
      <c r="J47" s="109"/>
      <c r="L47" s="233"/>
    </row>
    <row r="48" ht="15.75" customHeight="1">
      <c r="A48" s="109"/>
      <c r="B48" s="109"/>
      <c r="C48" s="232"/>
      <c r="D48" s="232"/>
      <c r="E48" s="109"/>
      <c r="F48" s="109"/>
      <c r="G48" s="109"/>
      <c r="H48" s="109"/>
      <c r="I48" s="109"/>
      <c r="J48" s="109"/>
      <c r="L48" s="233"/>
    </row>
    <row r="49" ht="15.75" customHeight="1">
      <c r="A49" s="109"/>
      <c r="B49" s="109"/>
      <c r="C49" s="232"/>
      <c r="D49" s="232"/>
      <c r="E49" s="109"/>
      <c r="F49" s="109"/>
      <c r="G49" s="109"/>
      <c r="H49" s="109"/>
      <c r="I49" s="109"/>
      <c r="J49" s="109"/>
      <c r="L49" s="233"/>
    </row>
    <row r="50" ht="15.75" customHeight="1">
      <c r="A50" s="109"/>
      <c r="B50" s="109"/>
      <c r="C50" s="232"/>
      <c r="D50" s="232"/>
      <c r="E50" s="109"/>
      <c r="F50" s="109"/>
      <c r="G50" s="109"/>
      <c r="H50" s="109"/>
      <c r="I50" s="109"/>
      <c r="J50" s="109"/>
      <c r="L50" s="233"/>
    </row>
    <row r="51" ht="15.75" customHeight="1">
      <c r="A51" s="109"/>
      <c r="B51" s="109"/>
      <c r="C51" s="232"/>
      <c r="D51" s="232"/>
      <c r="E51" s="109"/>
      <c r="F51" s="109"/>
      <c r="G51" s="109"/>
      <c r="H51" s="109"/>
      <c r="I51" s="109"/>
      <c r="J51" s="109"/>
      <c r="L51" s="233"/>
    </row>
    <row r="52" ht="15.75" customHeight="1">
      <c r="A52" s="109"/>
      <c r="B52" s="109"/>
      <c r="C52" s="232"/>
      <c r="D52" s="232"/>
      <c r="E52" s="109"/>
      <c r="F52" s="109"/>
      <c r="G52" s="109"/>
      <c r="H52" s="109"/>
      <c r="I52" s="109"/>
      <c r="J52" s="109"/>
      <c r="L52" s="233"/>
    </row>
    <row r="53" ht="15.75" customHeight="1">
      <c r="A53" s="109"/>
      <c r="B53" s="109"/>
      <c r="C53" s="232"/>
      <c r="D53" s="232"/>
      <c r="E53" s="109"/>
      <c r="F53" s="109"/>
      <c r="G53" s="109"/>
      <c r="H53" s="109"/>
      <c r="I53" s="109"/>
      <c r="J53" s="109"/>
      <c r="L53" s="233"/>
    </row>
    <row r="54" ht="15.75" customHeight="1">
      <c r="A54" s="109"/>
      <c r="B54" s="109"/>
      <c r="C54" s="232"/>
      <c r="D54" s="232"/>
      <c r="E54" s="109"/>
      <c r="F54" s="109"/>
      <c r="G54" s="109"/>
      <c r="H54" s="109"/>
      <c r="I54" s="109"/>
      <c r="J54" s="109"/>
      <c r="L54" s="233"/>
    </row>
    <row r="55" ht="15.75" customHeight="1">
      <c r="A55" s="109"/>
      <c r="B55" s="109"/>
      <c r="C55" s="232"/>
      <c r="D55" s="232"/>
      <c r="E55" s="109"/>
      <c r="F55" s="109"/>
      <c r="G55" s="109"/>
      <c r="H55" s="109"/>
      <c r="I55" s="109"/>
      <c r="J55" s="109"/>
      <c r="L55" s="233"/>
    </row>
    <row r="56" ht="15.75" customHeight="1">
      <c r="A56" s="109"/>
      <c r="B56" s="109"/>
      <c r="C56" s="232"/>
      <c r="D56" s="232"/>
      <c r="E56" s="109"/>
      <c r="F56" s="109"/>
      <c r="G56" s="109"/>
      <c r="H56" s="109"/>
      <c r="I56" s="109"/>
      <c r="J56" s="109"/>
      <c r="L56" s="233"/>
    </row>
    <row r="57" ht="15.75" customHeight="1">
      <c r="A57" s="109"/>
      <c r="B57" s="109"/>
      <c r="C57" s="232"/>
      <c r="D57" s="232"/>
      <c r="E57" s="109"/>
      <c r="F57" s="109"/>
      <c r="G57" s="109"/>
      <c r="H57" s="109"/>
      <c r="I57" s="109"/>
      <c r="J57" s="109"/>
      <c r="L57" s="233"/>
    </row>
    <row r="58" ht="15.75" customHeight="1">
      <c r="A58" s="109"/>
      <c r="B58" s="109"/>
      <c r="C58" s="232"/>
      <c r="D58" s="232"/>
      <c r="E58" s="109"/>
      <c r="F58" s="109"/>
      <c r="G58" s="109"/>
      <c r="H58" s="109"/>
      <c r="I58" s="109"/>
      <c r="J58" s="109"/>
      <c r="L58" s="233"/>
    </row>
    <row r="59" ht="15.75" customHeight="1">
      <c r="A59" s="109"/>
      <c r="B59" s="109"/>
      <c r="C59" s="232"/>
      <c r="D59" s="232"/>
      <c r="E59" s="109"/>
      <c r="F59" s="109"/>
      <c r="G59" s="109"/>
      <c r="H59" s="109"/>
      <c r="I59" s="109"/>
      <c r="J59" s="109"/>
      <c r="L59" s="233"/>
    </row>
    <row r="60" ht="15.75" customHeight="1">
      <c r="A60" s="109"/>
      <c r="B60" s="109"/>
      <c r="C60" s="232"/>
      <c r="D60" s="232"/>
      <c r="E60" s="109"/>
      <c r="F60" s="109"/>
      <c r="G60" s="109"/>
      <c r="H60" s="109"/>
      <c r="I60" s="109"/>
      <c r="J60" s="109"/>
      <c r="L60" s="233"/>
    </row>
    <row r="61" ht="15.75" customHeight="1">
      <c r="A61" s="109"/>
      <c r="B61" s="109"/>
      <c r="C61" s="232"/>
      <c r="D61" s="232"/>
      <c r="E61" s="109"/>
      <c r="F61" s="109"/>
      <c r="G61" s="109"/>
      <c r="H61" s="109"/>
      <c r="I61" s="109"/>
      <c r="J61" s="109"/>
      <c r="L61" s="233"/>
    </row>
    <row r="62" ht="15.75" customHeight="1">
      <c r="A62" s="109"/>
      <c r="B62" s="109"/>
      <c r="C62" s="232"/>
      <c r="D62" s="232"/>
      <c r="E62" s="109"/>
      <c r="F62" s="109"/>
      <c r="G62" s="109"/>
      <c r="H62" s="109"/>
      <c r="I62" s="109"/>
      <c r="J62" s="109"/>
      <c r="L62" s="233"/>
    </row>
    <row r="63" ht="15.75" customHeight="1">
      <c r="A63" s="109"/>
      <c r="B63" s="109"/>
      <c r="C63" s="232"/>
      <c r="D63" s="232"/>
      <c r="E63" s="109"/>
      <c r="F63" s="109"/>
      <c r="G63" s="109"/>
      <c r="H63" s="109"/>
      <c r="I63" s="109"/>
      <c r="J63" s="109"/>
      <c r="L63" s="233"/>
    </row>
    <row r="64" ht="15.75" customHeight="1">
      <c r="A64" s="109"/>
      <c r="B64" s="109"/>
      <c r="C64" s="232"/>
      <c r="D64" s="232"/>
      <c r="E64" s="109"/>
      <c r="F64" s="109"/>
      <c r="G64" s="109"/>
      <c r="H64" s="109"/>
      <c r="I64" s="109"/>
      <c r="J64" s="109"/>
      <c r="L64" s="233"/>
    </row>
    <row r="65" ht="15.75" customHeight="1">
      <c r="A65" s="109"/>
      <c r="B65" s="109"/>
      <c r="C65" s="232"/>
      <c r="D65" s="232"/>
      <c r="E65" s="109"/>
      <c r="F65" s="109"/>
      <c r="G65" s="109"/>
      <c r="H65" s="109"/>
      <c r="I65" s="109"/>
      <c r="J65" s="109"/>
      <c r="L65" s="233"/>
    </row>
    <row r="66" ht="15.75" customHeight="1">
      <c r="A66" s="109"/>
      <c r="B66" s="109"/>
      <c r="C66" s="232"/>
      <c r="D66" s="232"/>
      <c r="E66" s="109"/>
      <c r="F66" s="109"/>
      <c r="G66" s="109"/>
      <c r="H66" s="109"/>
      <c r="I66" s="109"/>
      <c r="J66" s="109"/>
      <c r="L66" s="233"/>
    </row>
    <row r="67" ht="15.75" customHeight="1">
      <c r="A67" s="109"/>
      <c r="B67" s="109"/>
      <c r="C67" s="232"/>
      <c r="D67" s="232"/>
      <c r="E67" s="109"/>
      <c r="F67" s="109"/>
      <c r="G67" s="109"/>
      <c r="H67" s="109"/>
      <c r="I67" s="109"/>
      <c r="J67" s="109"/>
      <c r="L67" s="233"/>
    </row>
    <row r="68" ht="15.75" customHeight="1">
      <c r="A68" s="109"/>
      <c r="B68" s="109"/>
      <c r="C68" s="232"/>
      <c r="D68" s="232"/>
      <c r="E68" s="109"/>
      <c r="F68" s="109"/>
      <c r="G68" s="109"/>
      <c r="H68" s="109"/>
      <c r="I68" s="109"/>
      <c r="J68" s="109"/>
      <c r="L68" s="233"/>
    </row>
    <row r="69" ht="15.75" customHeight="1">
      <c r="A69" s="109"/>
      <c r="B69" s="109"/>
      <c r="C69" s="232"/>
      <c r="D69" s="232"/>
      <c r="E69" s="109"/>
      <c r="F69" s="109"/>
      <c r="G69" s="109"/>
      <c r="H69" s="109"/>
      <c r="I69" s="109"/>
      <c r="J69" s="109"/>
      <c r="L69" s="233"/>
    </row>
    <row r="70" ht="15.75" customHeight="1">
      <c r="A70" s="109"/>
      <c r="B70" s="109"/>
      <c r="C70" s="232"/>
      <c r="D70" s="232"/>
      <c r="E70" s="109"/>
      <c r="F70" s="109"/>
      <c r="G70" s="109"/>
      <c r="H70" s="109"/>
      <c r="I70" s="109"/>
      <c r="J70" s="109"/>
      <c r="L70" s="233"/>
    </row>
    <row r="71" ht="15.75" customHeight="1">
      <c r="A71" s="109"/>
      <c r="B71" s="109"/>
      <c r="C71" s="232"/>
      <c r="D71" s="232"/>
      <c r="E71" s="109"/>
      <c r="F71" s="109"/>
      <c r="G71" s="109"/>
      <c r="H71" s="109"/>
      <c r="I71" s="109"/>
      <c r="J71" s="109"/>
      <c r="L71" s="233"/>
    </row>
    <row r="72" ht="15.75" customHeight="1">
      <c r="A72" s="109"/>
      <c r="B72" s="109"/>
      <c r="C72" s="232"/>
      <c r="D72" s="232"/>
      <c r="E72" s="109"/>
      <c r="F72" s="109"/>
      <c r="G72" s="109"/>
      <c r="H72" s="109"/>
      <c r="I72" s="109"/>
      <c r="J72" s="109"/>
      <c r="L72" s="233"/>
    </row>
    <row r="73" ht="15.75" customHeight="1">
      <c r="A73" s="109"/>
      <c r="B73" s="109"/>
      <c r="C73" s="232"/>
      <c r="D73" s="232"/>
      <c r="E73" s="109"/>
      <c r="F73" s="109"/>
      <c r="G73" s="109"/>
      <c r="H73" s="109"/>
      <c r="I73" s="109"/>
      <c r="J73" s="109"/>
      <c r="L73" s="233"/>
    </row>
    <row r="74" ht="15.75" customHeight="1">
      <c r="A74" s="109"/>
      <c r="B74" s="109"/>
      <c r="C74" s="232"/>
      <c r="D74" s="232"/>
      <c r="E74" s="109"/>
      <c r="F74" s="109"/>
      <c r="G74" s="109"/>
      <c r="H74" s="109"/>
      <c r="I74" s="109"/>
      <c r="J74" s="109"/>
      <c r="L74" s="233"/>
    </row>
    <row r="75" ht="15.75" customHeight="1">
      <c r="A75" s="109"/>
      <c r="B75" s="109"/>
      <c r="C75" s="232"/>
      <c r="D75" s="232"/>
      <c r="E75" s="109"/>
      <c r="F75" s="109"/>
      <c r="G75" s="109"/>
      <c r="H75" s="109"/>
      <c r="I75" s="109"/>
      <c r="J75" s="109"/>
      <c r="L75" s="233"/>
    </row>
    <row r="76" ht="15.75" customHeight="1">
      <c r="A76" s="109"/>
      <c r="B76" s="109"/>
      <c r="C76" s="232"/>
      <c r="D76" s="232"/>
      <c r="E76" s="109"/>
      <c r="F76" s="109"/>
      <c r="G76" s="109"/>
      <c r="H76" s="109"/>
      <c r="I76" s="109"/>
      <c r="J76" s="109"/>
      <c r="L76" s="233"/>
    </row>
    <row r="77" ht="15.75" customHeight="1">
      <c r="A77" s="109"/>
      <c r="B77" s="109"/>
      <c r="C77" s="232"/>
      <c r="D77" s="232"/>
      <c r="E77" s="109"/>
      <c r="F77" s="109"/>
      <c r="G77" s="109"/>
      <c r="H77" s="109"/>
      <c r="I77" s="109"/>
      <c r="J77" s="109"/>
      <c r="L77" s="233"/>
    </row>
    <row r="78" ht="15.75" customHeight="1">
      <c r="A78" s="109"/>
      <c r="B78" s="109"/>
      <c r="C78" s="232"/>
      <c r="D78" s="232"/>
      <c r="E78" s="109"/>
      <c r="F78" s="109"/>
      <c r="G78" s="109"/>
      <c r="H78" s="109"/>
      <c r="I78" s="109"/>
      <c r="J78" s="109"/>
      <c r="L78" s="233"/>
    </row>
    <row r="79" ht="15.75" customHeight="1">
      <c r="A79" s="109"/>
      <c r="B79" s="109"/>
      <c r="C79" s="232"/>
      <c r="D79" s="232"/>
      <c r="E79" s="109"/>
      <c r="F79" s="109"/>
      <c r="G79" s="109"/>
      <c r="H79" s="109"/>
      <c r="I79" s="109"/>
      <c r="J79" s="109"/>
      <c r="L79" s="233"/>
    </row>
    <row r="80" ht="15.75" customHeight="1">
      <c r="A80" s="109"/>
      <c r="B80" s="109"/>
      <c r="C80" s="232"/>
      <c r="D80" s="232"/>
      <c r="E80" s="109"/>
      <c r="F80" s="109"/>
      <c r="G80" s="109"/>
      <c r="H80" s="109"/>
      <c r="I80" s="109"/>
      <c r="J80" s="109"/>
      <c r="L80" s="233"/>
    </row>
    <row r="81" ht="15.75" customHeight="1">
      <c r="A81" s="109"/>
      <c r="B81" s="109"/>
      <c r="C81" s="232"/>
      <c r="D81" s="232"/>
      <c r="E81" s="109"/>
      <c r="F81" s="109"/>
      <c r="G81" s="109"/>
      <c r="H81" s="109"/>
      <c r="I81" s="109"/>
      <c r="J81" s="109"/>
      <c r="L81" s="233"/>
    </row>
    <row r="82" ht="15.75" customHeight="1">
      <c r="A82" s="109"/>
      <c r="B82" s="109"/>
      <c r="C82" s="232"/>
      <c r="D82" s="232"/>
      <c r="E82" s="109"/>
      <c r="F82" s="109"/>
      <c r="G82" s="109"/>
      <c r="H82" s="109"/>
      <c r="I82" s="109"/>
      <c r="J82" s="109"/>
      <c r="L82" s="233"/>
    </row>
    <row r="83" ht="15.75" customHeight="1">
      <c r="A83" s="109"/>
      <c r="B83" s="109"/>
      <c r="C83" s="232"/>
      <c r="D83" s="232"/>
      <c r="E83" s="109"/>
      <c r="F83" s="109"/>
      <c r="G83" s="109"/>
      <c r="H83" s="109"/>
      <c r="I83" s="109"/>
      <c r="J83" s="109"/>
      <c r="L83" s="233"/>
    </row>
    <row r="84" ht="15.75" customHeight="1">
      <c r="A84" s="109"/>
      <c r="B84" s="109"/>
      <c r="C84" s="232"/>
      <c r="D84" s="232"/>
      <c r="E84" s="109"/>
      <c r="F84" s="109"/>
      <c r="G84" s="109"/>
      <c r="H84" s="109"/>
      <c r="I84" s="109"/>
      <c r="J84" s="109"/>
      <c r="L84" s="233"/>
    </row>
    <row r="85" ht="15.75" customHeight="1">
      <c r="A85" s="109"/>
      <c r="B85" s="109"/>
      <c r="C85" s="232"/>
      <c r="D85" s="232"/>
      <c r="E85" s="109"/>
      <c r="F85" s="109"/>
      <c r="G85" s="109"/>
      <c r="H85" s="109"/>
      <c r="I85" s="109"/>
      <c r="J85" s="109"/>
      <c r="L85" s="233"/>
    </row>
    <row r="86" ht="15.75" customHeight="1">
      <c r="A86" s="109"/>
      <c r="B86" s="109"/>
      <c r="C86" s="232"/>
      <c r="D86" s="232"/>
      <c r="E86" s="109"/>
      <c r="F86" s="109"/>
      <c r="G86" s="109"/>
      <c r="H86" s="109"/>
      <c r="I86" s="109"/>
      <c r="J86" s="109"/>
      <c r="L86" s="233"/>
    </row>
    <row r="87" ht="15.75" customHeight="1">
      <c r="A87" s="109"/>
      <c r="B87" s="109"/>
      <c r="C87" s="232"/>
      <c r="D87" s="232"/>
      <c r="E87" s="109"/>
      <c r="F87" s="109"/>
      <c r="G87" s="109"/>
      <c r="H87" s="109"/>
      <c r="I87" s="109"/>
      <c r="J87" s="109"/>
      <c r="L87" s="233"/>
    </row>
    <row r="88" ht="15.75" customHeight="1">
      <c r="A88" s="109"/>
      <c r="B88" s="109"/>
      <c r="C88" s="232"/>
      <c r="D88" s="232"/>
      <c r="E88" s="109"/>
      <c r="F88" s="109"/>
      <c r="G88" s="109"/>
      <c r="H88" s="109"/>
      <c r="I88" s="109"/>
      <c r="J88" s="109"/>
      <c r="L88" s="233"/>
    </row>
    <row r="89" ht="15.75" customHeight="1">
      <c r="A89" s="109"/>
      <c r="B89" s="109"/>
      <c r="C89" s="232"/>
      <c r="D89" s="232"/>
      <c r="E89" s="109"/>
      <c r="F89" s="109"/>
      <c r="G89" s="109"/>
      <c r="H89" s="109"/>
      <c r="I89" s="109"/>
      <c r="J89" s="109"/>
      <c r="L89" s="233"/>
    </row>
    <row r="90" ht="15.75" customHeight="1">
      <c r="A90" s="109"/>
      <c r="B90" s="109"/>
      <c r="C90" s="232"/>
      <c r="D90" s="232"/>
      <c r="E90" s="109"/>
      <c r="F90" s="109"/>
      <c r="G90" s="109"/>
      <c r="H90" s="109"/>
      <c r="I90" s="109"/>
      <c r="J90" s="109"/>
      <c r="L90" s="233"/>
    </row>
    <row r="91" ht="15.75" customHeight="1">
      <c r="A91" s="109"/>
      <c r="B91" s="109"/>
      <c r="C91" s="232"/>
      <c r="D91" s="232"/>
      <c r="E91" s="109"/>
      <c r="F91" s="109"/>
      <c r="G91" s="109"/>
      <c r="H91" s="109"/>
      <c r="I91" s="109"/>
      <c r="J91" s="109"/>
      <c r="L91" s="233"/>
    </row>
    <row r="92" ht="15.75" customHeight="1">
      <c r="A92" s="109"/>
      <c r="B92" s="109"/>
      <c r="C92" s="232"/>
      <c r="D92" s="232"/>
      <c r="E92" s="109"/>
      <c r="F92" s="109"/>
      <c r="G92" s="109"/>
      <c r="H92" s="109"/>
      <c r="I92" s="109"/>
      <c r="J92" s="109"/>
      <c r="L92" s="233"/>
    </row>
    <row r="93" ht="15.75" customHeight="1">
      <c r="A93" s="109"/>
      <c r="B93" s="109"/>
      <c r="C93" s="232"/>
      <c r="D93" s="232"/>
      <c r="E93" s="109"/>
      <c r="F93" s="109"/>
      <c r="G93" s="109"/>
      <c r="H93" s="109"/>
      <c r="I93" s="109"/>
      <c r="J93" s="109"/>
      <c r="L93" s="233"/>
    </row>
    <row r="94" ht="15.75" customHeight="1">
      <c r="A94" s="109"/>
      <c r="B94" s="109"/>
      <c r="C94" s="232"/>
      <c r="D94" s="232"/>
      <c r="E94" s="109"/>
      <c r="F94" s="109"/>
      <c r="G94" s="109"/>
      <c r="H94" s="109"/>
      <c r="I94" s="109"/>
      <c r="J94" s="109"/>
      <c r="L94" s="233"/>
    </row>
    <row r="95" ht="15.75" customHeight="1">
      <c r="A95" s="109"/>
      <c r="B95" s="109"/>
      <c r="C95" s="232"/>
      <c r="D95" s="232"/>
      <c r="E95" s="109"/>
      <c r="F95" s="109"/>
      <c r="G95" s="109"/>
      <c r="H95" s="109"/>
      <c r="I95" s="109"/>
      <c r="J95" s="109"/>
      <c r="L95" s="233"/>
    </row>
    <row r="96" ht="15.75" customHeight="1">
      <c r="A96" s="109"/>
      <c r="B96" s="109"/>
      <c r="C96" s="232"/>
      <c r="D96" s="232"/>
      <c r="E96" s="109"/>
      <c r="F96" s="109"/>
      <c r="G96" s="109"/>
      <c r="H96" s="109"/>
      <c r="I96" s="109"/>
      <c r="J96" s="109"/>
      <c r="L96" s="233"/>
    </row>
    <row r="97" ht="15.75" customHeight="1">
      <c r="A97" s="109"/>
      <c r="B97" s="109"/>
      <c r="C97" s="232"/>
      <c r="D97" s="232"/>
      <c r="E97" s="109"/>
      <c r="F97" s="109"/>
      <c r="G97" s="109"/>
      <c r="H97" s="109"/>
      <c r="I97" s="109"/>
      <c r="J97" s="109"/>
      <c r="L97" s="233"/>
    </row>
    <row r="98" ht="15.75" customHeight="1">
      <c r="A98" s="109"/>
      <c r="B98" s="109"/>
      <c r="C98" s="232"/>
      <c r="D98" s="232"/>
      <c r="E98" s="109"/>
      <c r="F98" s="109"/>
      <c r="G98" s="109"/>
      <c r="H98" s="109"/>
      <c r="I98" s="109"/>
      <c r="J98" s="109"/>
      <c r="L98" s="233"/>
    </row>
    <row r="99" ht="15.75" customHeight="1">
      <c r="A99" s="109"/>
      <c r="B99" s="109"/>
      <c r="C99" s="232"/>
      <c r="D99" s="232"/>
      <c r="E99" s="109"/>
      <c r="F99" s="109"/>
      <c r="G99" s="109"/>
      <c r="H99" s="109"/>
      <c r="I99" s="109"/>
      <c r="J99" s="109"/>
      <c r="L99" s="233"/>
    </row>
    <row r="100" ht="15.75" customHeight="1">
      <c r="A100" s="109"/>
      <c r="B100" s="109"/>
      <c r="C100" s="232"/>
      <c r="D100" s="232"/>
      <c r="E100" s="109"/>
      <c r="F100" s="109"/>
      <c r="G100" s="109"/>
      <c r="H100" s="109"/>
      <c r="I100" s="109"/>
      <c r="J100" s="109"/>
      <c r="L100" s="233"/>
    </row>
    <row r="101" ht="15.75" customHeight="1">
      <c r="A101" s="109"/>
      <c r="B101" s="109"/>
      <c r="C101" s="232"/>
      <c r="D101" s="232"/>
      <c r="E101" s="109"/>
      <c r="F101" s="109"/>
      <c r="G101" s="109"/>
      <c r="H101" s="109"/>
      <c r="I101" s="109"/>
      <c r="J101" s="109"/>
      <c r="L101" s="233"/>
    </row>
    <row r="102" ht="15.75" customHeight="1">
      <c r="A102" s="109"/>
      <c r="B102" s="109"/>
      <c r="C102" s="232"/>
      <c r="D102" s="232"/>
      <c r="E102" s="109"/>
      <c r="F102" s="109"/>
      <c r="G102" s="109"/>
      <c r="H102" s="109"/>
      <c r="I102" s="109"/>
      <c r="J102" s="109"/>
      <c r="L102" s="233"/>
    </row>
    <row r="103" ht="15.75" customHeight="1">
      <c r="A103" s="109"/>
      <c r="B103" s="109"/>
      <c r="C103" s="232"/>
      <c r="D103" s="232"/>
      <c r="E103" s="109"/>
      <c r="F103" s="109"/>
      <c r="G103" s="109"/>
      <c r="H103" s="109"/>
      <c r="I103" s="109"/>
      <c r="J103" s="109"/>
      <c r="L103" s="233"/>
    </row>
    <row r="104" ht="15.75" customHeight="1">
      <c r="A104" s="109"/>
      <c r="B104" s="109"/>
      <c r="C104" s="232"/>
      <c r="D104" s="232"/>
      <c r="E104" s="109"/>
      <c r="F104" s="109"/>
      <c r="G104" s="109"/>
      <c r="H104" s="109"/>
      <c r="I104" s="109"/>
      <c r="J104" s="109"/>
      <c r="L104" s="233"/>
    </row>
    <row r="105" ht="15.75" customHeight="1">
      <c r="A105" s="109"/>
      <c r="B105" s="109"/>
      <c r="C105" s="232"/>
      <c r="D105" s="232"/>
      <c r="E105" s="109"/>
      <c r="F105" s="109"/>
      <c r="G105" s="109"/>
      <c r="H105" s="109"/>
      <c r="I105" s="109"/>
      <c r="J105" s="109"/>
      <c r="L105" s="233"/>
    </row>
    <row r="106" ht="15.75" customHeight="1">
      <c r="A106" s="109"/>
      <c r="B106" s="109"/>
      <c r="C106" s="232"/>
      <c r="D106" s="232"/>
      <c r="E106" s="109"/>
      <c r="F106" s="109"/>
      <c r="G106" s="109"/>
      <c r="H106" s="109"/>
      <c r="I106" s="109"/>
      <c r="J106" s="109"/>
      <c r="L106" s="233"/>
    </row>
    <row r="107" ht="15.75" customHeight="1">
      <c r="A107" s="109"/>
      <c r="B107" s="109"/>
      <c r="C107" s="232"/>
      <c r="D107" s="232"/>
      <c r="E107" s="109"/>
      <c r="F107" s="109"/>
      <c r="G107" s="109"/>
      <c r="H107" s="109"/>
      <c r="I107" s="109"/>
      <c r="J107" s="109"/>
      <c r="L107" s="233"/>
    </row>
    <row r="108" ht="15.75" customHeight="1">
      <c r="A108" s="109"/>
      <c r="B108" s="109"/>
      <c r="C108" s="232"/>
      <c r="D108" s="232"/>
      <c r="E108" s="109"/>
      <c r="F108" s="109"/>
      <c r="G108" s="109"/>
      <c r="H108" s="109"/>
      <c r="I108" s="109"/>
      <c r="J108" s="109"/>
      <c r="L108" s="233"/>
    </row>
    <row r="109" ht="15.75" customHeight="1">
      <c r="A109" s="109"/>
      <c r="B109" s="109"/>
      <c r="C109" s="232"/>
      <c r="D109" s="232"/>
      <c r="E109" s="109"/>
      <c r="F109" s="109"/>
      <c r="G109" s="109"/>
      <c r="H109" s="109"/>
      <c r="I109" s="109"/>
      <c r="J109" s="109"/>
      <c r="L109" s="233"/>
    </row>
    <row r="110" ht="15.75" customHeight="1">
      <c r="A110" s="109"/>
      <c r="B110" s="109"/>
      <c r="C110" s="232"/>
      <c r="D110" s="232"/>
      <c r="E110" s="109"/>
      <c r="F110" s="109"/>
      <c r="G110" s="109"/>
      <c r="H110" s="109"/>
      <c r="I110" s="109"/>
      <c r="J110" s="109"/>
      <c r="L110" s="233"/>
    </row>
    <row r="111" ht="15.75" customHeight="1">
      <c r="A111" s="109"/>
      <c r="B111" s="109"/>
      <c r="C111" s="232"/>
      <c r="D111" s="232"/>
      <c r="E111" s="109"/>
      <c r="F111" s="109"/>
      <c r="G111" s="109"/>
      <c r="H111" s="109"/>
      <c r="I111" s="109"/>
      <c r="J111" s="109"/>
      <c r="L111" s="233"/>
    </row>
    <row r="112" ht="15.75" customHeight="1">
      <c r="A112" s="109"/>
      <c r="B112" s="109"/>
      <c r="C112" s="232"/>
      <c r="D112" s="232"/>
      <c r="E112" s="109"/>
      <c r="F112" s="109"/>
      <c r="G112" s="109"/>
      <c r="H112" s="109"/>
      <c r="I112" s="109"/>
      <c r="J112" s="109"/>
      <c r="L112" s="233"/>
    </row>
    <row r="113" ht="15.75" customHeight="1">
      <c r="A113" s="109"/>
      <c r="B113" s="109"/>
      <c r="C113" s="232"/>
      <c r="D113" s="232"/>
      <c r="E113" s="109"/>
      <c r="F113" s="109"/>
      <c r="G113" s="109"/>
      <c r="H113" s="109"/>
      <c r="I113" s="109"/>
      <c r="J113" s="109"/>
      <c r="L113" s="233"/>
    </row>
    <row r="114" ht="15.75" customHeight="1">
      <c r="A114" s="109"/>
      <c r="B114" s="109"/>
      <c r="C114" s="232"/>
      <c r="D114" s="232"/>
      <c r="E114" s="109"/>
      <c r="F114" s="109"/>
      <c r="G114" s="109"/>
      <c r="H114" s="109"/>
      <c r="I114" s="109"/>
      <c r="J114" s="109"/>
      <c r="L114" s="233"/>
    </row>
    <row r="115" ht="15.75" customHeight="1">
      <c r="A115" s="109"/>
      <c r="B115" s="109"/>
      <c r="C115" s="232"/>
      <c r="D115" s="232"/>
      <c r="E115" s="109"/>
      <c r="F115" s="109"/>
      <c r="G115" s="109"/>
      <c r="H115" s="109"/>
      <c r="I115" s="109"/>
      <c r="J115" s="109"/>
      <c r="L115" s="233"/>
    </row>
    <row r="116" ht="15.75" customHeight="1">
      <c r="A116" s="109"/>
      <c r="B116" s="109"/>
      <c r="C116" s="232"/>
      <c r="D116" s="232"/>
      <c r="E116" s="109"/>
      <c r="F116" s="109"/>
      <c r="G116" s="109"/>
      <c r="H116" s="109"/>
      <c r="I116" s="109"/>
      <c r="J116" s="109"/>
      <c r="L116" s="233"/>
    </row>
    <row r="117" ht="15.75" customHeight="1">
      <c r="A117" s="109"/>
      <c r="B117" s="109"/>
      <c r="C117" s="232"/>
      <c r="D117" s="232"/>
      <c r="E117" s="109"/>
      <c r="F117" s="109"/>
      <c r="G117" s="109"/>
      <c r="H117" s="109"/>
      <c r="I117" s="109"/>
      <c r="J117" s="109"/>
      <c r="L117" s="233"/>
    </row>
    <row r="118" ht="15.75" customHeight="1">
      <c r="A118" s="109"/>
      <c r="B118" s="109"/>
      <c r="C118" s="232"/>
      <c r="D118" s="232"/>
      <c r="E118" s="109"/>
      <c r="F118" s="109"/>
      <c r="G118" s="109"/>
      <c r="H118" s="109"/>
      <c r="I118" s="109"/>
      <c r="J118" s="109"/>
      <c r="L118" s="233"/>
    </row>
    <row r="119" ht="15.75" customHeight="1">
      <c r="A119" s="109"/>
      <c r="B119" s="109"/>
      <c r="C119" s="232"/>
      <c r="D119" s="232"/>
      <c r="E119" s="109"/>
      <c r="F119" s="109"/>
      <c r="G119" s="109"/>
      <c r="H119" s="109"/>
      <c r="I119" s="109"/>
      <c r="J119" s="109"/>
      <c r="L119" s="233"/>
    </row>
    <row r="120" ht="15.75" customHeight="1">
      <c r="A120" s="109"/>
      <c r="B120" s="109"/>
      <c r="C120" s="232"/>
      <c r="D120" s="232"/>
      <c r="E120" s="109"/>
      <c r="F120" s="109"/>
      <c r="G120" s="109"/>
      <c r="H120" s="109"/>
      <c r="I120" s="109"/>
      <c r="J120" s="109"/>
      <c r="L120" s="233"/>
    </row>
    <row r="121" ht="15.75" customHeight="1">
      <c r="A121" s="109"/>
      <c r="B121" s="109"/>
      <c r="C121" s="232"/>
      <c r="D121" s="232"/>
      <c r="E121" s="109"/>
      <c r="F121" s="109"/>
      <c r="G121" s="109"/>
      <c r="H121" s="109"/>
      <c r="I121" s="109"/>
      <c r="J121" s="109"/>
      <c r="L121" s="233"/>
    </row>
    <row r="122" ht="15.75" customHeight="1">
      <c r="A122" s="109"/>
      <c r="B122" s="109"/>
      <c r="C122" s="232"/>
      <c r="D122" s="232"/>
      <c r="E122" s="109"/>
      <c r="F122" s="109"/>
      <c r="G122" s="109"/>
      <c r="H122" s="109"/>
      <c r="I122" s="109"/>
      <c r="J122" s="109"/>
      <c r="L122" s="233"/>
    </row>
    <row r="123" ht="15.75" customHeight="1">
      <c r="A123" s="109"/>
      <c r="B123" s="109"/>
      <c r="C123" s="232"/>
      <c r="D123" s="232"/>
      <c r="E123" s="109"/>
      <c r="F123" s="109"/>
      <c r="G123" s="109"/>
      <c r="H123" s="109"/>
      <c r="I123" s="109"/>
      <c r="J123" s="109"/>
      <c r="L123" s="233"/>
    </row>
    <row r="124" ht="15.75" customHeight="1">
      <c r="A124" s="109"/>
      <c r="B124" s="109"/>
      <c r="C124" s="232"/>
      <c r="D124" s="232"/>
      <c r="E124" s="109"/>
      <c r="F124" s="109"/>
      <c r="G124" s="109"/>
      <c r="H124" s="109"/>
      <c r="I124" s="109"/>
      <c r="J124" s="109"/>
      <c r="L124" s="233"/>
    </row>
    <row r="125" ht="15.75" customHeight="1">
      <c r="A125" s="109"/>
      <c r="B125" s="109"/>
      <c r="C125" s="232"/>
      <c r="D125" s="232"/>
      <c r="E125" s="109"/>
      <c r="F125" s="109"/>
      <c r="G125" s="109"/>
      <c r="H125" s="109"/>
      <c r="I125" s="109"/>
      <c r="J125" s="109"/>
      <c r="L125" s="233"/>
    </row>
    <row r="126" ht="15.75" customHeight="1">
      <c r="A126" s="109"/>
      <c r="B126" s="109"/>
      <c r="C126" s="232"/>
      <c r="D126" s="232"/>
      <c r="E126" s="109"/>
      <c r="F126" s="109"/>
      <c r="G126" s="109"/>
      <c r="H126" s="109"/>
      <c r="I126" s="109"/>
      <c r="J126" s="109"/>
      <c r="L126" s="233"/>
    </row>
    <row r="127" ht="15.75" customHeight="1">
      <c r="A127" s="109"/>
      <c r="B127" s="109"/>
      <c r="C127" s="232"/>
      <c r="D127" s="232"/>
      <c r="E127" s="109"/>
      <c r="F127" s="109"/>
      <c r="G127" s="109"/>
      <c r="H127" s="109"/>
      <c r="I127" s="109"/>
      <c r="J127" s="109"/>
      <c r="L127" s="233"/>
    </row>
    <row r="128" ht="15.75" customHeight="1">
      <c r="A128" s="109"/>
      <c r="B128" s="109"/>
      <c r="C128" s="232"/>
      <c r="D128" s="232"/>
      <c r="E128" s="109"/>
      <c r="F128" s="109"/>
      <c r="G128" s="109"/>
      <c r="H128" s="109"/>
      <c r="I128" s="109"/>
      <c r="J128" s="109"/>
      <c r="L128" s="233"/>
    </row>
    <row r="129" ht="15.75" customHeight="1">
      <c r="A129" s="109"/>
      <c r="B129" s="109"/>
      <c r="C129" s="232"/>
      <c r="D129" s="232"/>
      <c r="E129" s="109"/>
      <c r="F129" s="109"/>
      <c r="G129" s="109"/>
      <c r="H129" s="109"/>
      <c r="I129" s="109"/>
      <c r="J129" s="109"/>
      <c r="L129" s="233"/>
    </row>
    <row r="130" ht="15.75" customHeight="1">
      <c r="A130" s="109"/>
      <c r="B130" s="109"/>
      <c r="C130" s="232"/>
      <c r="D130" s="232"/>
      <c r="E130" s="109"/>
      <c r="F130" s="109"/>
      <c r="G130" s="109"/>
      <c r="H130" s="109"/>
      <c r="I130" s="109"/>
      <c r="J130" s="109"/>
      <c r="L130" s="233"/>
    </row>
    <row r="131" ht="15.75" customHeight="1">
      <c r="A131" s="109"/>
      <c r="B131" s="109"/>
      <c r="C131" s="232"/>
      <c r="D131" s="232"/>
      <c r="E131" s="109"/>
      <c r="F131" s="109"/>
      <c r="G131" s="109"/>
      <c r="H131" s="109"/>
      <c r="I131" s="109"/>
      <c r="J131" s="109"/>
      <c r="L131" s="233"/>
    </row>
    <row r="132" ht="15.75" customHeight="1">
      <c r="A132" s="109"/>
      <c r="B132" s="109"/>
      <c r="C132" s="232"/>
      <c r="D132" s="232"/>
      <c r="E132" s="109"/>
      <c r="F132" s="109"/>
      <c r="G132" s="109"/>
      <c r="H132" s="109"/>
      <c r="I132" s="109"/>
      <c r="J132" s="109"/>
      <c r="L132" s="233"/>
    </row>
    <row r="133" ht="15.75" customHeight="1">
      <c r="A133" s="109"/>
      <c r="B133" s="109"/>
      <c r="C133" s="232"/>
      <c r="D133" s="232"/>
      <c r="E133" s="109"/>
      <c r="F133" s="109"/>
      <c r="G133" s="109"/>
      <c r="H133" s="109"/>
      <c r="I133" s="109"/>
      <c r="J133" s="109"/>
      <c r="L133" s="233"/>
    </row>
    <row r="134" ht="15.75" customHeight="1">
      <c r="A134" s="109"/>
      <c r="B134" s="109"/>
      <c r="C134" s="232"/>
      <c r="D134" s="232"/>
      <c r="E134" s="109"/>
      <c r="F134" s="109"/>
      <c r="G134" s="109"/>
      <c r="H134" s="109"/>
      <c r="I134" s="109"/>
      <c r="J134" s="109"/>
      <c r="L134" s="233"/>
    </row>
    <row r="135" ht="15.75" customHeight="1">
      <c r="A135" s="109"/>
      <c r="B135" s="109"/>
      <c r="C135" s="232"/>
      <c r="D135" s="232"/>
      <c r="E135" s="109"/>
      <c r="F135" s="109"/>
      <c r="G135" s="109"/>
      <c r="H135" s="109"/>
      <c r="I135" s="109"/>
      <c r="J135" s="109"/>
      <c r="L135" s="233"/>
    </row>
    <row r="136" ht="15.75" customHeight="1">
      <c r="A136" s="109"/>
      <c r="B136" s="109"/>
      <c r="C136" s="232"/>
      <c r="D136" s="232"/>
      <c r="E136" s="109"/>
      <c r="F136" s="109"/>
      <c r="G136" s="109"/>
      <c r="H136" s="109"/>
      <c r="I136" s="109"/>
      <c r="J136" s="109"/>
      <c r="L136" s="233"/>
    </row>
    <row r="137" ht="15.75" customHeight="1">
      <c r="A137" s="109"/>
      <c r="B137" s="109"/>
      <c r="C137" s="232"/>
      <c r="D137" s="232"/>
      <c r="E137" s="109"/>
      <c r="F137" s="109"/>
      <c r="G137" s="109"/>
      <c r="H137" s="109"/>
      <c r="I137" s="109"/>
      <c r="J137" s="109"/>
      <c r="L137" s="233"/>
    </row>
    <row r="138" ht="15.75" customHeight="1">
      <c r="A138" s="109"/>
      <c r="B138" s="109"/>
      <c r="C138" s="232"/>
      <c r="D138" s="232"/>
      <c r="E138" s="109"/>
      <c r="F138" s="109"/>
      <c r="G138" s="109"/>
      <c r="H138" s="109"/>
      <c r="I138" s="109"/>
      <c r="J138" s="109"/>
      <c r="L138" s="233"/>
    </row>
    <row r="139" ht="15.75" customHeight="1">
      <c r="A139" s="109"/>
      <c r="B139" s="109"/>
      <c r="C139" s="232"/>
      <c r="D139" s="232"/>
      <c r="E139" s="109"/>
      <c r="F139" s="109"/>
      <c r="G139" s="109"/>
      <c r="H139" s="109"/>
      <c r="I139" s="109"/>
      <c r="J139" s="109"/>
      <c r="L139" s="233"/>
    </row>
    <row r="140" ht="15.75" customHeight="1">
      <c r="A140" s="109"/>
      <c r="B140" s="109"/>
      <c r="C140" s="232"/>
      <c r="D140" s="232"/>
      <c r="E140" s="109"/>
      <c r="F140" s="109"/>
      <c r="G140" s="109"/>
      <c r="H140" s="109"/>
      <c r="I140" s="109"/>
      <c r="J140" s="109"/>
      <c r="L140" s="233"/>
    </row>
    <row r="141" ht="15.75" customHeight="1">
      <c r="A141" s="109"/>
      <c r="B141" s="109"/>
      <c r="C141" s="232"/>
      <c r="D141" s="232"/>
      <c r="E141" s="109"/>
      <c r="F141" s="109"/>
      <c r="G141" s="109"/>
      <c r="H141" s="109"/>
      <c r="I141" s="109"/>
      <c r="J141" s="109"/>
      <c r="L141" s="233"/>
    </row>
    <row r="142" ht="15.75" customHeight="1">
      <c r="A142" s="109"/>
      <c r="B142" s="109"/>
      <c r="C142" s="232"/>
      <c r="D142" s="232"/>
      <c r="E142" s="109"/>
      <c r="F142" s="109"/>
      <c r="G142" s="109"/>
      <c r="H142" s="109"/>
      <c r="I142" s="109"/>
      <c r="J142" s="109"/>
      <c r="L142" s="233"/>
    </row>
    <row r="143" ht="15.75" customHeight="1">
      <c r="A143" s="109"/>
      <c r="B143" s="109"/>
      <c r="C143" s="232"/>
      <c r="D143" s="232"/>
      <c r="E143" s="109"/>
      <c r="F143" s="109"/>
      <c r="G143" s="109"/>
      <c r="H143" s="109"/>
      <c r="I143" s="109"/>
      <c r="J143" s="109"/>
      <c r="L143" s="233"/>
    </row>
    <row r="144" ht="15.75" customHeight="1">
      <c r="A144" s="109"/>
      <c r="B144" s="109"/>
      <c r="C144" s="232"/>
      <c r="D144" s="232"/>
      <c r="E144" s="109"/>
      <c r="F144" s="109"/>
      <c r="G144" s="109"/>
      <c r="H144" s="109"/>
      <c r="I144" s="109"/>
      <c r="J144" s="109"/>
      <c r="L144" s="233"/>
    </row>
    <row r="145" ht="15.75" customHeight="1">
      <c r="A145" s="109"/>
      <c r="B145" s="109"/>
      <c r="C145" s="232"/>
      <c r="D145" s="232"/>
      <c r="E145" s="109"/>
      <c r="F145" s="109"/>
      <c r="G145" s="109"/>
      <c r="H145" s="109"/>
      <c r="I145" s="109"/>
      <c r="J145" s="109"/>
      <c r="L145" s="233"/>
    </row>
    <row r="146" ht="15.75" customHeight="1">
      <c r="A146" s="109"/>
      <c r="B146" s="109"/>
      <c r="C146" s="232"/>
      <c r="D146" s="232"/>
      <c r="E146" s="109"/>
      <c r="F146" s="109"/>
      <c r="G146" s="109"/>
      <c r="H146" s="109"/>
      <c r="I146" s="109"/>
      <c r="J146" s="109"/>
      <c r="L146" s="233"/>
    </row>
    <row r="147" ht="15.75" customHeight="1">
      <c r="A147" s="109"/>
      <c r="B147" s="109"/>
      <c r="C147" s="232"/>
      <c r="D147" s="232"/>
      <c r="E147" s="109"/>
      <c r="F147" s="109"/>
      <c r="G147" s="109"/>
      <c r="H147" s="109"/>
      <c r="I147" s="109"/>
      <c r="J147" s="109"/>
      <c r="L147" s="233"/>
    </row>
    <row r="148" ht="15.75" customHeight="1">
      <c r="A148" s="109"/>
      <c r="B148" s="109"/>
      <c r="C148" s="232"/>
      <c r="D148" s="232"/>
      <c r="E148" s="109"/>
      <c r="F148" s="109"/>
      <c r="G148" s="109"/>
      <c r="H148" s="109"/>
      <c r="I148" s="109"/>
      <c r="J148" s="109"/>
      <c r="L148" s="233"/>
    </row>
    <row r="149" ht="15.75" customHeight="1">
      <c r="A149" s="109"/>
      <c r="B149" s="109"/>
      <c r="C149" s="232"/>
      <c r="D149" s="232"/>
      <c r="E149" s="109"/>
      <c r="F149" s="109"/>
      <c r="G149" s="109"/>
      <c r="H149" s="109"/>
      <c r="I149" s="109"/>
      <c r="J149" s="109"/>
      <c r="L149" s="233"/>
    </row>
    <row r="150" ht="15.75" customHeight="1">
      <c r="A150" s="109"/>
      <c r="B150" s="109"/>
      <c r="C150" s="232"/>
      <c r="D150" s="232"/>
      <c r="E150" s="109"/>
      <c r="F150" s="109"/>
      <c r="G150" s="109"/>
      <c r="H150" s="109"/>
      <c r="I150" s="109"/>
      <c r="J150" s="109"/>
      <c r="L150" s="233"/>
    </row>
    <row r="151" ht="15.75" customHeight="1">
      <c r="A151" s="109"/>
      <c r="B151" s="109"/>
      <c r="C151" s="232"/>
      <c r="D151" s="232"/>
      <c r="E151" s="109"/>
      <c r="F151" s="109"/>
      <c r="G151" s="109"/>
      <c r="H151" s="109"/>
      <c r="I151" s="109"/>
      <c r="J151" s="109"/>
      <c r="L151" s="233"/>
    </row>
    <row r="152" ht="15.75" customHeight="1">
      <c r="A152" s="109"/>
      <c r="B152" s="109"/>
      <c r="C152" s="232"/>
      <c r="D152" s="232"/>
      <c r="E152" s="109"/>
      <c r="F152" s="109"/>
      <c r="G152" s="109"/>
      <c r="H152" s="109"/>
      <c r="I152" s="109"/>
      <c r="J152" s="109"/>
      <c r="L152" s="233"/>
    </row>
    <row r="153" ht="15.75" customHeight="1">
      <c r="A153" s="109"/>
      <c r="B153" s="109"/>
      <c r="C153" s="232"/>
      <c r="D153" s="232"/>
      <c r="E153" s="109"/>
      <c r="F153" s="109"/>
      <c r="G153" s="109"/>
      <c r="H153" s="109"/>
      <c r="I153" s="109"/>
      <c r="J153" s="109"/>
      <c r="L153" s="233"/>
    </row>
    <row r="154" ht="15.75" customHeight="1">
      <c r="A154" s="109"/>
      <c r="B154" s="109"/>
      <c r="C154" s="232"/>
      <c r="D154" s="232"/>
      <c r="E154" s="109"/>
      <c r="F154" s="109"/>
      <c r="G154" s="109"/>
      <c r="H154" s="109"/>
      <c r="I154" s="109"/>
      <c r="J154" s="109"/>
      <c r="L154" s="233"/>
    </row>
    <row r="155" ht="15.75" customHeight="1">
      <c r="A155" s="109"/>
      <c r="B155" s="109"/>
      <c r="C155" s="232"/>
      <c r="D155" s="232"/>
      <c r="E155" s="109"/>
      <c r="F155" s="109"/>
      <c r="G155" s="109"/>
      <c r="H155" s="109"/>
      <c r="I155" s="109"/>
      <c r="J155" s="109"/>
      <c r="L155" s="233"/>
    </row>
    <row r="156" ht="15.75" customHeight="1">
      <c r="A156" s="109"/>
      <c r="B156" s="109"/>
      <c r="C156" s="232"/>
      <c r="D156" s="232"/>
      <c r="E156" s="109"/>
      <c r="F156" s="109"/>
      <c r="G156" s="109"/>
      <c r="H156" s="109"/>
      <c r="I156" s="109"/>
      <c r="J156" s="109"/>
      <c r="L156" s="233"/>
    </row>
    <row r="157" ht="15.75" customHeight="1">
      <c r="A157" s="109"/>
      <c r="B157" s="109"/>
      <c r="C157" s="232"/>
      <c r="D157" s="232"/>
      <c r="E157" s="109"/>
      <c r="F157" s="109"/>
      <c r="G157" s="109"/>
      <c r="H157" s="109"/>
      <c r="I157" s="109"/>
      <c r="J157" s="109"/>
      <c r="L157" s="233"/>
    </row>
    <row r="158" ht="15.75" customHeight="1">
      <c r="A158" s="109"/>
      <c r="B158" s="109"/>
      <c r="C158" s="232"/>
      <c r="D158" s="232"/>
      <c r="E158" s="109"/>
      <c r="F158" s="109"/>
      <c r="G158" s="109"/>
      <c r="H158" s="109"/>
      <c r="I158" s="109"/>
      <c r="J158" s="109"/>
      <c r="L158" s="233"/>
    </row>
    <row r="159" ht="15.75" customHeight="1">
      <c r="A159" s="109"/>
      <c r="B159" s="109"/>
      <c r="C159" s="232"/>
      <c r="D159" s="232"/>
      <c r="E159" s="109"/>
      <c r="F159" s="109"/>
      <c r="G159" s="109"/>
      <c r="H159" s="109"/>
      <c r="I159" s="109"/>
      <c r="J159" s="109"/>
      <c r="L159" s="233"/>
    </row>
    <row r="160" ht="15.75" customHeight="1">
      <c r="A160" s="109"/>
      <c r="B160" s="109"/>
      <c r="C160" s="232"/>
      <c r="D160" s="232"/>
      <c r="E160" s="109"/>
      <c r="F160" s="109"/>
      <c r="G160" s="109"/>
      <c r="H160" s="109"/>
      <c r="I160" s="109"/>
      <c r="J160" s="109"/>
      <c r="L160" s="233"/>
    </row>
    <row r="161" ht="15.75" customHeight="1">
      <c r="A161" s="109"/>
      <c r="B161" s="109"/>
      <c r="C161" s="232"/>
      <c r="D161" s="232"/>
      <c r="E161" s="109"/>
      <c r="F161" s="109"/>
      <c r="G161" s="109"/>
      <c r="H161" s="109"/>
      <c r="I161" s="109"/>
      <c r="J161" s="109"/>
      <c r="L161" s="233"/>
    </row>
    <row r="162" ht="15.75" customHeight="1">
      <c r="A162" s="109"/>
      <c r="B162" s="109"/>
      <c r="C162" s="232"/>
      <c r="D162" s="232"/>
      <c r="E162" s="109"/>
      <c r="F162" s="109"/>
      <c r="G162" s="109"/>
      <c r="H162" s="109"/>
      <c r="I162" s="109"/>
      <c r="J162" s="109"/>
      <c r="L162" s="233"/>
    </row>
    <row r="163" ht="15.75" customHeight="1">
      <c r="A163" s="109"/>
      <c r="B163" s="109"/>
      <c r="C163" s="232"/>
      <c r="D163" s="232"/>
      <c r="E163" s="109"/>
      <c r="F163" s="109"/>
      <c r="G163" s="109"/>
      <c r="H163" s="109"/>
      <c r="I163" s="109"/>
      <c r="J163" s="109"/>
      <c r="L163" s="233"/>
    </row>
    <row r="164" ht="15.75" customHeight="1">
      <c r="A164" s="109"/>
      <c r="B164" s="109"/>
      <c r="C164" s="232"/>
      <c r="D164" s="232"/>
      <c r="E164" s="109"/>
      <c r="F164" s="109"/>
      <c r="G164" s="109"/>
      <c r="H164" s="109"/>
      <c r="I164" s="109"/>
      <c r="J164" s="109"/>
      <c r="L164" s="233"/>
    </row>
    <row r="165" ht="15.75" customHeight="1">
      <c r="A165" s="109"/>
      <c r="B165" s="109"/>
      <c r="C165" s="232"/>
      <c r="D165" s="232"/>
      <c r="E165" s="109"/>
      <c r="F165" s="109"/>
      <c r="G165" s="109"/>
      <c r="H165" s="109"/>
      <c r="I165" s="109"/>
      <c r="J165" s="109"/>
      <c r="L165" s="233"/>
    </row>
    <row r="166" ht="15.75" customHeight="1">
      <c r="A166" s="109"/>
      <c r="B166" s="109"/>
      <c r="C166" s="232"/>
      <c r="D166" s="232"/>
      <c r="E166" s="109"/>
      <c r="F166" s="109"/>
      <c r="G166" s="109"/>
      <c r="H166" s="109"/>
      <c r="I166" s="109"/>
      <c r="J166" s="109"/>
      <c r="L166" s="233"/>
    </row>
    <row r="167" ht="15.75" customHeight="1">
      <c r="A167" s="109"/>
      <c r="B167" s="109"/>
      <c r="C167" s="232"/>
      <c r="D167" s="232"/>
      <c r="E167" s="109"/>
      <c r="F167" s="109"/>
      <c r="G167" s="109"/>
      <c r="H167" s="109"/>
      <c r="I167" s="109"/>
      <c r="J167" s="109"/>
      <c r="L167" s="233"/>
    </row>
    <row r="168" ht="15.75" customHeight="1">
      <c r="A168" s="109"/>
      <c r="B168" s="109"/>
      <c r="C168" s="232"/>
      <c r="D168" s="232"/>
      <c r="E168" s="109"/>
      <c r="F168" s="109"/>
      <c r="G168" s="109"/>
      <c r="H168" s="109"/>
      <c r="I168" s="109"/>
      <c r="J168" s="109"/>
      <c r="L168" s="233"/>
    </row>
    <row r="169" ht="15.75" customHeight="1">
      <c r="A169" s="109"/>
      <c r="B169" s="109"/>
      <c r="C169" s="232"/>
      <c r="D169" s="232"/>
      <c r="E169" s="109"/>
      <c r="F169" s="109"/>
      <c r="G169" s="109"/>
      <c r="H169" s="109"/>
      <c r="I169" s="109"/>
      <c r="J169" s="109"/>
      <c r="L169" s="233"/>
    </row>
    <row r="170" ht="15.75" customHeight="1">
      <c r="A170" s="109"/>
      <c r="B170" s="109"/>
      <c r="C170" s="232"/>
      <c r="D170" s="232"/>
      <c r="E170" s="109"/>
      <c r="F170" s="109"/>
      <c r="G170" s="109"/>
      <c r="H170" s="109"/>
      <c r="I170" s="109"/>
      <c r="J170" s="109"/>
      <c r="L170" s="233"/>
    </row>
    <row r="171" ht="15.75" customHeight="1">
      <c r="A171" s="109"/>
      <c r="B171" s="109"/>
      <c r="C171" s="232"/>
      <c r="D171" s="232"/>
      <c r="E171" s="109"/>
      <c r="F171" s="109"/>
      <c r="G171" s="109"/>
      <c r="H171" s="109"/>
      <c r="I171" s="109"/>
      <c r="J171" s="109"/>
      <c r="L171" s="233"/>
    </row>
    <row r="172" ht="15.75" customHeight="1">
      <c r="A172" s="109"/>
      <c r="B172" s="109"/>
      <c r="C172" s="232"/>
      <c r="D172" s="232"/>
      <c r="E172" s="109"/>
      <c r="F172" s="109"/>
      <c r="G172" s="109"/>
      <c r="H172" s="109"/>
      <c r="I172" s="109"/>
      <c r="J172" s="109"/>
      <c r="L172" s="233"/>
    </row>
    <row r="173" ht="15.75" customHeight="1">
      <c r="A173" s="109"/>
      <c r="B173" s="109"/>
      <c r="C173" s="232"/>
      <c r="D173" s="232"/>
      <c r="E173" s="109"/>
      <c r="F173" s="109"/>
      <c r="G173" s="109"/>
      <c r="H173" s="109"/>
      <c r="I173" s="109"/>
      <c r="J173" s="109"/>
      <c r="L173" s="233"/>
    </row>
    <row r="174" ht="15.75" customHeight="1">
      <c r="A174" s="109"/>
      <c r="B174" s="109"/>
      <c r="C174" s="232"/>
      <c r="D174" s="232"/>
      <c r="E174" s="109"/>
      <c r="F174" s="109"/>
      <c r="G174" s="109"/>
      <c r="H174" s="109"/>
      <c r="I174" s="109"/>
      <c r="J174" s="109"/>
      <c r="L174" s="233"/>
    </row>
    <row r="175" ht="15.75" customHeight="1">
      <c r="A175" s="109"/>
      <c r="B175" s="109"/>
      <c r="C175" s="232"/>
      <c r="D175" s="232"/>
      <c r="E175" s="109"/>
      <c r="F175" s="109"/>
      <c r="G175" s="109"/>
      <c r="H175" s="109"/>
      <c r="I175" s="109"/>
      <c r="J175" s="109"/>
      <c r="L175" s="233"/>
    </row>
    <row r="176" ht="15.75" customHeight="1">
      <c r="A176" s="109"/>
      <c r="B176" s="109"/>
      <c r="C176" s="232"/>
      <c r="D176" s="232"/>
      <c r="E176" s="109"/>
      <c r="F176" s="109"/>
      <c r="G176" s="109"/>
      <c r="H176" s="109"/>
      <c r="I176" s="109"/>
      <c r="J176" s="109"/>
      <c r="L176" s="233"/>
    </row>
    <row r="177" ht="15.75" customHeight="1">
      <c r="A177" s="109"/>
      <c r="B177" s="109"/>
      <c r="C177" s="232"/>
      <c r="D177" s="232"/>
      <c r="E177" s="109"/>
      <c r="F177" s="109"/>
      <c r="G177" s="109"/>
      <c r="H177" s="109"/>
      <c r="I177" s="109"/>
      <c r="J177" s="109"/>
      <c r="L177" s="233"/>
    </row>
    <row r="178" ht="15.75" customHeight="1">
      <c r="A178" s="109"/>
      <c r="B178" s="109"/>
      <c r="C178" s="232"/>
      <c r="D178" s="232"/>
      <c r="E178" s="109"/>
      <c r="F178" s="109"/>
      <c r="G178" s="109"/>
      <c r="H178" s="109"/>
      <c r="I178" s="109"/>
      <c r="J178" s="109"/>
      <c r="L178" s="233"/>
    </row>
    <row r="179" ht="15.75" customHeight="1">
      <c r="A179" s="109"/>
      <c r="B179" s="109"/>
      <c r="C179" s="232"/>
      <c r="D179" s="232"/>
      <c r="E179" s="109"/>
      <c r="F179" s="109"/>
      <c r="G179" s="109"/>
      <c r="H179" s="109"/>
      <c r="I179" s="109"/>
      <c r="J179" s="109"/>
      <c r="L179" s="233"/>
    </row>
    <row r="180" ht="15.75" customHeight="1">
      <c r="A180" s="109"/>
      <c r="B180" s="109"/>
      <c r="C180" s="232"/>
      <c r="D180" s="232"/>
      <c r="E180" s="109"/>
      <c r="F180" s="109"/>
      <c r="G180" s="109"/>
      <c r="H180" s="109"/>
      <c r="I180" s="109"/>
      <c r="J180" s="109"/>
      <c r="L180" s="233"/>
    </row>
    <row r="181" ht="15.75" customHeight="1">
      <c r="A181" s="109"/>
      <c r="B181" s="109"/>
      <c r="C181" s="232"/>
      <c r="D181" s="232"/>
      <c r="E181" s="109"/>
      <c r="F181" s="109"/>
      <c r="G181" s="109"/>
      <c r="H181" s="109"/>
      <c r="I181" s="109"/>
      <c r="J181" s="109"/>
      <c r="L181" s="233"/>
    </row>
    <row r="182" ht="15.75" customHeight="1">
      <c r="A182" s="109"/>
      <c r="B182" s="109"/>
      <c r="C182" s="232"/>
      <c r="D182" s="232"/>
      <c r="E182" s="109"/>
      <c r="F182" s="109"/>
      <c r="G182" s="109"/>
      <c r="H182" s="109"/>
      <c r="I182" s="109"/>
      <c r="J182" s="109"/>
      <c r="L182" s="233"/>
    </row>
    <row r="183" ht="15.75" customHeight="1">
      <c r="A183" s="109"/>
      <c r="B183" s="109"/>
      <c r="C183" s="232"/>
      <c r="D183" s="232"/>
      <c r="E183" s="109"/>
      <c r="F183" s="109"/>
      <c r="G183" s="109"/>
      <c r="H183" s="109"/>
      <c r="I183" s="109"/>
      <c r="J183" s="109"/>
      <c r="L183" s="233"/>
    </row>
    <row r="184" ht="15.75" customHeight="1">
      <c r="A184" s="109"/>
      <c r="B184" s="109"/>
      <c r="C184" s="232"/>
      <c r="D184" s="232"/>
      <c r="E184" s="109"/>
      <c r="F184" s="109"/>
      <c r="G184" s="109"/>
      <c r="H184" s="109"/>
      <c r="I184" s="109"/>
      <c r="J184" s="109"/>
      <c r="L184" s="233"/>
    </row>
    <row r="185" ht="15.75" customHeight="1">
      <c r="A185" s="109"/>
      <c r="B185" s="109"/>
      <c r="C185" s="232"/>
      <c r="D185" s="232"/>
      <c r="E185" s="109"/>
      <c r="F185" s="109"/>
      <c r="G185" s="109"/>
      <c r="H185" s="109"/>
      <c r="I185" s="109"/>
      <c r="J185" s="109"/>
      <c r="L185" s="233"/>
    </row>
    <row r="186" ht="15.75" customHeight="1">
      <c r="A186" s="109"/>
      <c r="B186" s="109"/>
      <c r="C186" s="232"/>
      <c r="D186" s="232"/>
      <c r="E186" s="109"/>
      <c r="F186" s="109"/>
      <c r="G186" s="109"/>
      <c r="H186" s="109"/>
      <c r="I186" s="109"/>
      <c r="J186" s="109"/>
      <c r="L186" s="233"/>
    </row>
    <row r="187" ht="15.75" customHeight="1">
      <c r="A187" s="109"/>
      <c r="B187" s="109"/>
      <c r="C187" s="232"/>
      <c r="D187" s="232"/>
      <c r="E187" s="109"/>
      <c r="F187" s="109"/>
      <c r="G187" s="109"/>
      <c r="H187" s="109"/>
      <c r="I187" s="109"/>
      <c r="J187" s="109"/>
      <c r="L187" s="233"/>
    </row>
    <row r="188" ht="15.75" customHeight="1">
      <c r="A188" s="109"/>
      <c r="B188" s="109"/>
      <c r="C188" s="232"/>
      <c r="D188" s="232"/>
      <c r="E188" s="109"/>
      <c r="F188" s="109"/>
      <c r="G188" s="109"/>
      <c r="H188" s="109"/>
      <c r="I188" s="109"/>
      <c r="J188" s="109"/>
      <c r="L188" s="233"/>
    </row>
    <row r="189" ht="15.75" customHeight="1">
      <c r="A189" s="109"/>
      <c r="B189" s="109"/>
      <c r="C189" s="232"/>
      <c r="D189" s="232"/>
      <c r="E189" s="109"/>
      <c r="F189" s="109"/>
      <c r="G189" s="109"/>
      <c r="H189" s="109"/>
      <c r="I189" s="109"/>
      <c r="J189" s="109"/>
      <c r="L189" s="233"/>
    </row>
    <row r="190" ht="15.75" customHeight="1">
      <c r="A190" s="109"/>
      <c r="B190" s="109"/>
      <c r="C190" s="232"/>
      <c r="D190" s="232"/>
      <c r="E190" s="109"/>
      <c r="F190" s="109"/>
      <c r="G190" s="109"/>
      <c r="H190" s="109"/>
      <c r="I190" s="109"/>
      <c r="J190" s="109"/>
      <c r="L190" s="233"/>
    </row>
    <row r="191" ht="15.75" customHeight="1">
      <c r="A191" s="109"/>
      <c r="B191" s="109"/>
      <c r="C191" s="232"/>
      <c r="D191" s="232"/>
      <c r="E191" s="109"/>
      <c r="F191" s="109"/>
      <c r="G191" s="109"/>
      <c r="H191" s="109"/>
      <c r="I191" s="109"/>
      <c r="J191" s="109"/>
      <c r="L191" s="233"/>
    </row>
    <row r="192" ht="15.75" customHeight="1">
      <c r="A192" s="109"/>
      <c r="B192" s="109"/>
      <c r="C192" s="232"/>
      <c r="D192" s="232"/>
      <c r="E192" s="109"/>
      <c r="F192" s="109"/>
      <c r="G192" s="109"/>
      <c r="H192" s="109"/>
      <c r="I192" s="109"/>
      <c r="J192" s="109"/>
      <c r="L192" s="233"/>
    </row>
    <row r="193" ht="15.75" customHeight="1">
      <c r="A193" s="109"/>
      <c r="B193" s="109"/>
      <c r="C193" s="232"/>
      <c r="D193" s="232"/>
      <c r="E193" s="109"/>
      <c r="F193" s="109"/>
      <c r="G193" s="109"/>
      <c r="H193" s="109"/>
      <c r="I193" s="109"/>
      <c r="J193" s="109"/>
      <c r="L193" s="233"/>
    </row>
    <row r="194" ht="15.75" customHeight="1">
      <c r="A194" s="109"/>
      <c r="B194" s="109"/>
      <c r="C194" s="232"/>
      <c r="D194" s="232"/>
      <c r="E194" s="109"/>
      <c r="F194" s="109"/>
      <c r="G194" s="109"/>
      <c r="H194" s="109"/>
      <c r="I194" s="109"/>
      <c r="J194" s="109"/>
      <c r="L194" s="233"/>
    </row>
    <row r="195" ht="15.75" customHeight="1">
      <c r="A195" s="109"/>
      <c r="B195" s="109"/>
      <c r="C195" s="232"/>
      <c r="D195" s="232"/>
      <c r="E195" s="109"/>
      <c r="F195" s="109"/>
      <c r="G195" s="109"/>
      <c r="H195" s="109"/>
      <c r="I195" s="109"/>
      <c r="J195" s="109"/>
      <c r="L195" s="233"/>
    </row>
    <row r="196" ht="15.75" customHeight="1">
      <c r="A196" s="109"/>
      <c r="B196" s="109"/>
      <c r="C196" s="232"/>
      <c r="D196" s="232"/>
      <c r="E196" s="109"/>
      <c r="F196" s="109"/>
      <c r="G196" s="109"/>
      <c r="H196" s="109"/>
      <c r="I196" s="109"/>
      <c r="J196" s="109"/>
      <c r="L196" s="233"/>
    </row>
    <row r="197" ht="15.75" customHeight="1">
      <c r="A197" s="109"/>
      <c r="B197" s="109"/>
      <c r="C197" s="232"/>
      <c r="D197" s="232"/>
      <c r="E197" s="109"/>
      <c r="F197" s="109"/>
      <c r="G197" s="109"/>
      <c r="H197" s="109"/>
      <c r="I197" s="109"/>
      <c r="J197" s="109"/>
      <c r="L197" s="233"/>
    </row>
    <row r="198" ht="15.75" customHeight="1">
      <c r="A198" s="109"/>
      <c r="B198" s="109"/>
      <c r="C198" s="232"/>
      <c r="D198" s="232"/>
      <c r="E198" s="109"/>
      <c r="F198" s="109"/>
      <c r="G198" s="109"/>
      <c r="H198" s="109"/>
      <c r="I198" s="109"/>
      <c r="J198" s="109"/>
      <c r="L198" s="233"/>
    </row>
    <row r="199" ht="15.75" customHeight="1">
      <c r="A199" s="109"/>
      <c r="B199" s="109"/>
      <c r="C199" s="232"/>
      <c r="D199" s="232"/>
      <c r="E199" s="109"/>
      <c r="F199" s="109"/>
      <c r="G199" s="109"/>
      <c r="H199" s="109"/>
      <c r="I199" s="109"/>
      <c r="J199" s="109"/>
      <c r="L199" s="233"/>
    </row>
    <row r="200" ht="15.75" customHeight="1">
      <c r="A200" s="109"/>
      <c r="B200" s="109"/>
      <c r="C200" s="232"/>
      <c r="D200" s="232"/>
      <c r="E200" s="109"/>
      <c r="F200" s="109"/>
      <c r="G200" s="109"/>
      <c r="H200" s="109"/>
      <c r="I200" s="109"/>
      <c r="J200" s="109"/>
      <c r="L200" s="233"/>
    </row>
    <row r="201" ht="15.75" customHeight="1">
      <c r="A201" s="109"/>
      <c r="B201" s="109"/>
      <c r="C201" s="232"/>
      <c r="D201" s="232"/>
      <c r="E201" s="109"/>
      <c r="F201" s="109"/>
      <c r="G201" s="109"/>
      <c r="H201" s="109"/>
      <c r="I201" s="109"/>
      <c r="J201" s="109"/>
      <c r="L201" s="233"/>
    </row>
    <row r="202" ht="15.75" customHeight="1">
      <c r="A202" s="109"/>
      <c r="B202" s="109"/>
      <c r="C202" s="232"/>
      <c r="D202" s="232"/>
      <c r="E202" s="109"/>
      <c r="F202" s="109"/>
      <c r="G202" s="109"/>
      <c r="H202" s="109"/>
      <c r="I202" s="109"/>
      <c r="J202" s="109"/>
      <c r="L202" s="233"/>
    </row>
    <row r="203" ht="15.75" customHeight="1">
      <c r="A203" s="109"/>
      <c r="B203" s="109"/>
      <c r="C203" s="232"/>
      <c r="D203" s="232"/>
      <c r="E203" s="109"/>
      <c r="F203" s="109"/>
      <c r="G203" s="109"/>
      <c r="H203" s="109"/>
      <c r="I203" s="109"/>
      <c r="J203" s="109"/>
      <c r="L203" s="233"/>
    </row>
    <row r="204" ht="15.75" customHeight="1">
      <c r="A204" s="109"/>
      <c r="B204" s="109"/>
      <c r="C204" s="232"/>
      <c r="D204" s="232"/>
      <c r="E204" s="109"/>
      <c r="F204" s="109"/>
      <c r="G204" s="109"/>
      <c r="H204" s="109"/>
      <c r="I204" s="109"/>
      <c r="J204" s="109"/>
      <c r="L204" s="233"/>
    </row>
    <row r="205" ht="15.75" customHeight="1">
      <c r="A205" s="109"/>
      <c r="B205" s="109"/>
      <c r="C205" s="232"/>
      <c r="D205" s="232"/>
      <c r="E205" s="109"/>
      <c r="F205" s="109"/>
      <c r="G205" s="109"/>
      <c r="H205" s="109"/>
      <c r="I205" s="109"/>
      <c r="J205" s="109"/>
      <c r="L205" s="233"/>
    </row>
    <row r="206" ht="15.75" customHeight="1">
      <c r="A206" s="109"/>
      <c r="B206" s="109"/>
      <c r="C206" s="232"/>
      <c r="D206" s="232"/>
      <c r="E206" s="109"/>
      <c r="F206" s="109"/>
      <c r="G206" s="109"/>
      <c r="H206" s="109"/>
      <c r="I206" s="109"/>
      <c r="J206" s="109"/>
      <c r="L206" s="233"/>
    </row>
    <row r="207" ht="15.75" customHeight="1">
      <c r="A207" s="109"/>
      <c r="B207" s="109"/>
      <c r="C207" s="232"/>
      <c r="D207" s="232"/>
      <c r="E207" s="109"/>
      <c r="F207" s="109"/>
      <c r="G207" s="109"/>
      <c r="H207" s="109"/>
      <c r="I207" s="109"/>
      <c r="J207" s="109"/>
      <c r="L207" s="233"/>
    </row>
    <row r="208" ht="15.75" customHeight="1">
      <c r="A208" s="109"/>
      <c r="B208" s="109"/>
      <c r="C208" s="232"/>
      <c r="D208" s="232"/>
      <c r="E208" s="109"/>
      <c r="F208" s="109"/>
      <c r="G208" s="109"/>
      <c r="H208" s="109"/>
      <c r="I208" s="109"/>
      <c r="J208" s="109"/>
      <c r="L208" s="233"/>
    </row>
    <row r="209" ht="15.75" customHeight="1">
      <c r="A209" s="109"/>
      <c r="B209" s="109"/>
      <c r="C209" s="232"/>
      <c r="D209" s="232"/>
      <c r="E209" s="109"/>
      <c r="F209" s="109"/>
      <c r="G209" s="109"/>
      <c r="H209" s="109"/>
      <c r="I209" s="109"/>
      <c r="J209" s="109"/>
      <c r="L209" s="233"/>
    </row>
    <row r="210" ht="15.75" customHeight="1">
      <c r="A210" s="109"/>
      <c r="B210" s="109"/>
      <c r="C210" s="232"/>
      <c r="D210" s="232"/>
      <c r="E210" s="109"/>
      <c r="F210" s="109"/>
      <c r="G210" s="109"/>
      <c r="H210" s="109"/>
      <c r="I210" s="109"/>
      <c r="J210" s="109"/>
      <c r="L210" s="233"/>
    </row>
    <row r="211" ht="15.75" customHeight="1">
      <c r="A211" s="109"/>
      <c r="B211" s="109"/>
      <c r="C211" s="232"/>
      <c r="D211" s="232"/>
      <c r="E211" s="109"/>
      <c r="F211" s="109"/>
      <c r="G211" s="109"/>
      <c r="H211" s="109"/>
      <c r="I211" s="109"/>
      <c r="J211" s="109"/>
      <c r="L211" s="233"/>
    </row>
    <row r="212" ht="15.75" customHeight="1">
      <c r="A212" s="109"/>
      <c r="B212" s="109"/>
      <c r="C212" s="232"/>
      <c r="D212" s="232"/>
      <c r="E212" s="109"/>
      <c r="F212" s="109"/>
      <c r="G212" s="109"/>
      <c r="H212" s="109"/>
      <c r="I212" s="109"/>
      <c r="J212" s="109"/>
      <c r="L212" s="233"/>
    </row>
    <row r="213" ht="15.75" customHeight="1">
      <c r="A213" s="109"/>
      <c r="B213" s="109"/>
      <c r="C213" s="232"/>
      <c r="D213" s="232"/>
      <c r="E213" s="109"/>
      <c r="F213" s="109"/>
      <c r="G213" s="109"/>
      <c r="H213" s="109"/>
      <c r="I213" s="109"/>
      <c r="J213" s="109"/>
      <c r="L213" s="233"/>
    </row>
    <row r="214" ht="15.75" customHeight="1">
      <c r="A214" s="109"/>
      <c r="B214" s="109"/>
      <c r="C214" s="232"/>
      <c r="D214" s="232"/>
      <c r="E214" s="109"/>
      <c r="F214" s="109"/>
      <c r="G214" s="109"/>
      <c r="H214" s="109"/>
      <c r="I214" s="109"/>
      <c r="J214" s="109"/>
      <c r="L214" s="233"/>
    </row>
    <row r="215" ht="15.75" customHeight="1">
      <c r="A215" s="109"/>
      <c r="B215" s="109"/>
      <c r="C215" s="232"/>
      <c r="D215" s="232"/>
      <c r="E215" s="109"/>
      <c r="F215" s="109"/>
      <c r="G215" s="109"/>
      <c r="H215" s="109"/>
      <c r="I215" s="109"/>
      <c r="J215" s="109"/>
      <c r="L215" s="233"/>
    </row>
    <row r="216" ht="15.75" customHeight="1">
      <c r="A216" s="109"/>
      <c r="B216" s="109"/>
      <c r="C216" s="232"/>
      <c r="D216" s="232"/>
      <c r="E216" s="109"/>
      <c r="F216" s="109"/>
      <c r="G216" s="109"/>
      <c r="H216" s="109"/>
      <c r="I216" s="109"/>
      <c r="J216" s="109"/>
      <c r="L216" s="233"/>
    </row>
    <row r="217" ht="15.75" customHeight="1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L217" s="68"/>
    </row>
    <row r="218" ht="15.75" customHeight="1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L218" s="68"/>
    </row>
    <row r="219" ht="15.75" customHeight="1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L219" s="68"/>
    </row>
    <row r="220" ht="15.75" customHeight="1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L220" s="68"/>
    </row>
    <row r="221" ht="15.75" customHeight="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L221" s="68"/>
    </row>
    <row r="222" ht="15.75" customHeight="1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L222" s="68"/>
    </row>
    <row r="223" ht="15.75" customHeight="1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L223" s="68"/>
    </row>
    <row r="224" ht="15.75" customHeight="1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L224" s="68"/>
    </row>
    <row r="225" ht="15.75" customHeight="1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L225" s="68"/>
    </row>
    <row r="226" ht="15.75" customHeight="1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L226" s="68"/>
    </row>
    <row r="227" ht="15.75" customHeight="1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L227" s="68"/>
    </row>
    <row r="228" ht="15.75" customHeight="1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L228" s="68"/>
    </row>
    <row r="229" ht="15.75" customHeight="1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L229" s="68"/>
    </row>
    <row r="230" ht="15.75" customHeight="1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L230" s="68"/>
    </row>
    <row r="231" ht="15.75" customHeight="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L231" s="68"/>
    </row>
    <row r="232" ht="15.75" customHeight="1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L232" s="68"/>
    </row>
    <row r="233" ht="15.75" customHeight="1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L233" s="68"/>
    </row>
    <row r="234" ht="15.75" customHeight="1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L234" s="68"/>
    </row>
    <row r="235" ht="15.75" customHeight="1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L235" s="68"/>
    </row>
    <row r="236" ht="15.75" customHeight="1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L236" s="68"/>
    </row>
    <row r="237" ht="15.75" customHeight="1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L237" s="68"/>
    </row>
    <row r="238" ht="15.75" customHeight="1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L238" s="68"/>
    </row>
    <row r="239" ht="15.75" customHeight="1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L239" s="68"/>
    </row>
    <row r="240" ht="15.75" customHeight="1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L240" s="68"/>
    </row>
    <row r="241" ht="15.75" customHeight="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L241" s="68"/>
    </row>
    <row r="242" ht="15.75" customHeight="1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L242" s="68"/>
    </row>
    <row r="243" ht="15.75" customHeight="1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L243" s="68"/>
    </row>
    <row r="244" ht="15.75" customHeight="1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L244" s="68"/>
    </row>
    <row r="245" ht="15.75" customHeight="1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L245" s="68"/>
    </row>
    <row r="246" ht="15.75" customHeight="1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L246" s="68"/>
    </row>
    <row r="247" ht="15.75" customHeight="1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L247" s="68"/>
    </row>
    <row r="248" ht="15.75" customHeight="1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L248" s="68"/>
    </row>
    <row r="249" ht="15.75" customHeight="1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L249" s="68"/>
    </row>
    <row r="250" ht="15.75" customHeight="1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L250" s="68"/>
    </row>
    <row r="251" ht="15.75" customHeight="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L251" s="68"/>
    </row>
    <row r="252" ht="15.75" customHeight="1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L252" s="68"/>
    </row>
    <row r="253" ht="15.75" customHeight="1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L253" s="68"/>
    </row>
    <row r="254" ht="15.75" customHeight="1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L254" s="68"/>
    </row>
    <row r="255" ht="15.75" customHeight="1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L255" s="68"/>
    </row>
    <row r="256" ht="15.75" customHeight="1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L256" s="68"/>
    </row>
    <row r="257" ht="15.7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L257" s="68"/>
    </row>
    <row r="258" ht="15.7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L258" s="68"/>
    </row>
    <row r="259" ht="15.75" customHeight="1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L259" s="68"/>
    </row>
    <row r="260" ht="15.75" customHeight="1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L260" s="68"/>
    </row>
    <row r="261" ht="15.75" customHeight="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L261" s="68"/>
    </row>
    <row r="262" ht="15.75" customHeight="1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L262" s="68"/>
    </row>
    <row r="263" ht="15.75" customHeight="1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L263" s="68"/>
    </row>
    <row r="264" ht="15.75" customHeight="1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L264" s="68"/>
    </row>
    <row r="265" ht="15.75" customHeight="1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L265" s="68"/>
    </row>
    <row r="266" ht="15.75" customHeight="1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L266" s="68"/>
    </row>
    <row r="267" ht="15.75" customHeight="1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L267" s="68"/>
    </row>
    <row r="268" ht="15.75" customHeight="1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L268" s="68"/>
    </row>
    <row r="269" ht="15.75" customHeight="1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L269" s="68"/>
    </row>
    <row r="270" ht="15.75" customHeight="1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L270" s="68"/>
    </row>
    <row r="271" ht="15.75" customHeight="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L271" s="68"/>
    </row>
    <row r="272" ht="15.75" customHeight="1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L272" s="68"/>
    </row>
    <row r="273" ht="15.75" customHeight="1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L273" s="68"/>
    </row>
    <row r="274" ht="15.75" customHeight="1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L274" s="68"/>
    </row>
    <row r="275" ht="15.75" customHeight="1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L275" s="68"/>
    </row>
    <row r="276" ht="15.75" customHeight="1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L276" s="68"/>
    </row>
    <row r="277" ht="15.75" customHeight="1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L277" s="68"/>
    </row>
    <row r="278" ht="15.75" customHeight="1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L278" s="68"/>
    </row>
    <row r="279" ht="15.75" customHeight="1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L279" s="68"/>
    </row>
    <row r="280" ht="15.75" customHeight="1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L280" s="68"/>
    </row>
    <row r="281" ht="15.75" customHeight="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L281" s="68"/>
    </row>
    <row r="282" ht="15.75" customHeight="1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L282" s="68"/>
    </row>
    <row r="283" ht="15.75" customHeight="1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L283" s="68"/>
    </row>
    <row r="284" ht="15.75" customHeight="1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L284" s="68"/>
    </row>
    <row r="285" ht="15.75" customHeight="1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L285" s="68"/>
    </row>
    <row r="286" ht="15.75" customHeight="1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L286" s="68"/>
    </row>
    <row r="287" ht="15.75" customHeight="1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L287" s="68"/>
    </row>
    <row r="288" ht="15.75" customHeight="1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L288" s="68"/>
    </row>
    <row r="289" ht="15.75" customHeight="1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L289" s="68"/>
    </row>
    <row r="290" ht="15.75" customHeight="1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L290" s="68"/>
    </row>
    <row r="291" ht="15.75" customHeight="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L291" s="68"/>
    </row>
    <row r="292" ht="15.75" customHeight="1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L292" s="68"/>
    </row>
    <row r="293" ht="15.75" customHeight="1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L293" s="68"/>
    </row>
    <row r="294" ht="15.75" customHeight="1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L294" s="68"/>
    </row>
    <row r="295" ht="15.75" customHeight="1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L295" s="68"/>
    </row>
    <row r="296" ht="15.75" customHeight="1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L296" s="68"/>
    </row>
    <row r="297" ht="15.75" customHeight="1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L297" s="68"/>
    </row>
    <row r="298" ht="15.75" customHeight="1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L298" s="68"/>
    </row>
    <row r="299" ht="15.75" customHeight="1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L299" s="68"/>
    </row>
    <row r="300" ht="15.75" customHeight="1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L300" s="68"/>
    </row>
    <row r="301" ht="15.75" customHeight="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L301" s="68"/>
    </row>
    <row r="302" ht="15.75" customHeight="1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L302" s="68"/>
    </row>
    <row r="303" ht="15.75" customHeight="1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L303" s="68"/>
    </row>
    <row r="304" ht="15.75" customHeight="1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L304" s="68"/>
    </row>
    <row r="305" ht="15.75" customHeight="1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L305" s="68"/>
    </row>
    <row r="306" ht="15.75" customHeight="1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L306" s="68"/>
    </row>
    <row r="307" ht="15.75" customHeight="1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L307" s="68"/>
    </row>
    <row r="308" ht="15.75" customHeight="1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L308" s="68"/>
    </row>
    <row r="309" ht="15.75" customHeight="1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L309" s="68"/>
    </row>
    <row r="310" ht="15.75" customHeight="1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L310" s="68"/>
    </row>
    <row r="311" ht="15.75" customHeight="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L311" s="68"/>
    </row>
    <row r="312" ht="15.75" customHeight="1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L312" s="68"/>
    </row>
    <row r="313" ht="15.75" customHeight="1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L313" s="68"/>
    </row>
    <row r="314" ht="15.75" customHeight="1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L314" s="68"/>
    </row>
    <row r="315" ht="15.75" customHeight="1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L315" s="68"/>
    </row>
    <row r="316" ht="15.75" customHeight="1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L316" s="68"/>
    </row>
    <row r="317" ht="15.75" customHeight="1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L317" s="68"/>
    </row>
    <row r="318" ht="15.75" customHeight="1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L318" s="68"/>
    </row>
    <row r="319" ht="15.75" customHeight="1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L319" s="68"/>
    </row>
    <row r="320" ht="15.75" customHeight="1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L320" s="68"/>
    </row>
    <row r="321" ht="15.75" customHeight="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L321" s="68"/>
    </row>
    <row r="322" ht="15.75" customHeight="1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L322" s="68"/>
    </row>
    <row r="323" ht="15.75" customHeight="1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L323" s="68"/>
    </row>
    <row r="324" ht="15.75" customHeight="1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L324" s="68"/>
    </row>
    <row r="325" ht="15.75" customHeight="1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L325" s="68"/>
    </row>
    <row r="326" ht="15.75" customHeight="1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L326" s="68"/>
    </row>
    <row r="327" ht="15.75" customHeight="1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L327" s="68"/>
    </row>
    <row r="328" ht="15.75" customHeight="1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L328" s="68"/>
    </row>
    <row r="329" ht="15.75" customHeight="1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L329" s="68"/>
    </row>
    <row r="330" ht="15.75" customHeight="1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L330" s="68"/>
    </row>
    <row r="331" ht="15.75" customHeight="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L331" s="68"/>
    </row>
    <row r="332" ht="15.75" customHeight="1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L332" s="68"/>
    </row>
    <row r="333" ht="15.75" customHeight="1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L333" s="68"/>
    </row>
    <row r="334" ht="15.75" customHeight="1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L334" s="68"/>
    </row>
    <row r="335" ht="15.75" customHeight="1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L335" s="68"/>
    </row>
    <row r="336" ht="15.75" customHeight="1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L336" s="68"/>
    </row>
    <row r="337" ht="15.75" customHeight="1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L337" s="68"/>
    </row>
    <row r="338" ht="15.75" customHeight="1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L338" s="68"/>
    </row>
    <row r="339" ht="15.75" customHeight="1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L339" s="68"/>
    </row>
    <row r="340" ht="15.75" customHeight="1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L340" s="68"/>
    </row>
    <row r="341" ht="15.75" customHeight="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L341" s="68"/>
    </row>
    <row r="342" ht="15.75" customHeight="1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L342" s="68"/>
    </row>
    <row r="343" ht="15.75" customHeight="1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L343" s="68"/>
    </row>
    <row r="344" ht="15.75" customHeight="1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L344" s="68"/>
    </row>
    <row r="345" ht="15.75" customHeight="1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L345" s="68"/>
    </row>
    <row r="346" ht="15.75" customHeight="1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L346" s="68"/>
    </row>
    <row r="347" ht="15.75" customHeight="1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L347" s="68"/>
    </row>
    <row r="348" ht="15.75" customHeight="1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L348" s="68"/>
    </row>
    <row r="349" ht="15.75" customHeight="1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L349" s="68"/>
    </row>
    <row r="350" ht="15.75" customHeight="1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L350" s="68"/>
    </row>
    <row r="351" ht="15.75" customHeight="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L351" s="68"/>
    </row>
    <row r="352" ht="15.75" customHeight="1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L352" s="68"/>
    </row>
    <row r="353" ht="15.75" customHeight="1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L353" s="68"/>
    </row>
    <row r="354" ht="15.75" customHeight="1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L354" s="68"/>
    </row>
    <row r="355" ht="15.75" customHeight="1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L355" s="68"/>
    </row>
    <row r="356" ht="15.75" customHeight="1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L356" s="68"/>
    </row>
    <row r="357" ht="15.75" customHeight="1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L357" s="68"/>
    </row>
    <row r="358" ht="15.75" customHeight="1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L358" s="68"/>
    </row>
    <row r="359" ht="15.75" customHeight="1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L359" s="68"/>
    </row>
    <row r="360" ht="15.75" customHeight="1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L360" s="68"/>
    </row>
    <row r="361" ht="15.75" customHeight="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L361" s="68"/>
    </row>
    <row r="362" ht="15.75" customHeight="1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L362" s="68"/>
    </row>
    <row r="363" ht="15.75" customHeight="1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L363" s="68"/>
    </row>
    <row r="364" ht="15.75" customHeight="1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L364" s="68"/>
    </row>
    <row r="365" ht="15.75" customHeight="1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L365" s="68"/>
    </row>
    <row r="366" ht="15.75" customHeight="1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L366" s="68"/>
    </row>
    <row r="367" ht="15.75" customHeight="1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L367" s="68"/>
    </row>
    <row r="368" ht="15.75" customHeight="1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L368" s="68"/>
    </row>
    <row r="369" ht="15.75" customHeight="1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L369" s="68"/>
    </row>
    <row r="370" ht="15.75" customHeight="1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L370" s="68"/>
    </row>
    <row r="371" ht="15.75" customHeight="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L371" s="68"/>
    </row>
    <row r="372" ht="15.75" customHeight="1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L372" s="68"/>
    </row>
    <row r="373" ht="15.75" customHeight="1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L373" s="68"/>
    </row>
    <row r="374" ht="15.75" customHeight="1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L374" s="68"/>
    </row>
    <row r="375" ht="15.75" customHeight="1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L375" s="68"/>
    </row>
    <row r="376" ht="15.75" customHeight="1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L376" s="68"/>
    </row>
    <row r="377" ht="15.75" customHeight="1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L377" s="68"/>
    </row>
    <row r="378" ht="15.75" customHeight="1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L378" s="68"/>
    </row>
    <row r="379" ht="15.75" customHeight="1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L379" s="68"/>
    </row>
    <row r="380" ht="15.75" customHeight="1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L380" s="68"/>
    </row>
    <row r="381" ht="15.75" customHeight="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L381" s="68"/>
    </row>
    <row r="382" ht="15.75" customHeight="1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L382" s="68"/>
    </row>
    <row r="383" ht="15.75" customHeight="1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L383" s="68"/>
    </row>
    <row r="384" ht="15.75" customHeight="1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L384" s="68"/>
    </row>
    <row r="385" ht="15.75" customHeight="1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L385" s="68"/>
    </row>
    <row r="386" ht="15.75" customHeight="1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L386" s="68"/>
    </row>
    <row r="387" ht="15.75" customHeight="1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L387" s="68"/>
    </row>
    <row r="388" ht="15.75" customHeight="1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L388" s="68"/>
    </row>
    <row r="389" ht="15.75" customHeight="1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L389" s="68"/>
    </row>
    <row r="390" ht="15.75" customHeight="1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L390" s="68"/>
    </row>
    <row r="391" ht="15.75" customHeight="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L391" s="68"/>
    </row>
    <row r="392" ht="15.75" customHeight="1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L392" s="68"/>
    </row>
    <row r="393" ht="15.75" customHeight="1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L393" s="68"/>
    </row>
    <row r="394" ht="15.75" customHeight="1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L394" s="68"/>
    </row>
    <row r="395" ht="15.75" customHeight="1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L395" s="68"/>
    </row>
    <row r="396" ht="15.75" customHeight="1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L396" s="68"/>
    </row>
    <row r="397" ht="15.75" customHeight="1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L397" s="68"/>
    </row>
    <row r="398" ht="15.75" customHeight="1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L398" s="68"/>
    </row>
    <row r="399" ht="15.75" customHeight="1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L399" s="68"/>
    </row>
    <row r="400" ht="15.75" customHeight="1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L400" s="68"/>
    </row>
    <row r="401" ht="15.75" customHeight="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L401" s="68"/>
    </row>
    <row r="402" ht="15.75" customHeight="1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L402" s="68"/>
    </row>
    <row r="403" ht="15.75" customHeight="1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L403" s="68"/>
    </row>
    <row r="404" ht="15.75" customHeight="1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L404" s="68"/>
    </row>
    <row r="405" ht="15.75" customHeight="1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L405" s="68"/>
    </row>
    <row r="406" ht="15.75" customHeight="1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L406" s="68"/>
    </row>
    <row r="407" ht="15.75" customHeight="1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L407" s="68"/>
    </row>
    <row r="408" ht="15.75" customHeight="1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L408" s="68"/>
    </row>
    <row r="409" ht="15.75" customHeight="1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L409" s="68"/>
    </row>
    <row r="410" ht="15.75" customHeight="1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L410" s="68"/>
    </row>
    <row r="411" ht="15.75" customHeight="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L411" s="68"/>
    </row>
    <row r="412" ht="15.75" customHeight="1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L412" s="68"/>
    </row>
    <row r="413" ht="15.75" customHeight="1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L413" s="68"/>
    </row>
    <row r="414" ht="15.75" customHeight="1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L414" s="68"/>
    </row>
    <row r="415" ht="15.75" customHeight="1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L415" s="68"/>
    </row>
    <row r="416" ht="15.75" customHeight="1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L416" s="68"/>
    </row>
    <row r="417" ht="15.75" customHeight="1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L417" s="68"/>
    </row>
    <row r="418" ht="15.75" customHeight="1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L418" s="68"/>
    </row>
    <row r="419" ht="15.75" customHeight="1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L419" s="68"/>
    </row>
    <row r="420" ht="15.75" customHeight="1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L420" s="68"/>
    </row>
    <row r="421" ht="15.75" customHeight="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L421" s="68"/>
    </row>
    <row r="422" ht="15.75" customHeight="1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L422" s="68"/>
    </row>
    <row r="423" ht="15.75" customHeight="1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L423" s="68"/>
    </row>
    <row r="424" ht="15.75" customHeight="1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L424" s="68"/>
    </row>
    <row r="425" ht="15.75" customHeight="1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L425" s="68"/>
    </row>
    <row r="426" ht="15.75" customHeight="1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L426" s="68"/>
    </row>
    <row r="427" ht="15.75" customHeight="1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L427" s="68"/>
    </row>
    <row r="428" ht="15.75" customHeight="1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L428" s="68"/>
    </row>
    <row r="429" ht="15.75" customHeight="1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L429" s="68"/>
    </row>
    <row r="430" ht="15.75" customHeight="1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L430" s="68"/>
    </row>
    <row r="431" ht="15.75" customHeight="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L431" s="68"/>
    </row>
    <row r="432" ht="15.75" customHeight="1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L432" s="68"/>
    </row>
    <row r="433" ht="15.75" customHeight="1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L433" s="68"/>
    </row>
    <row r="434" ht="15.75" customHeight="1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L434" s="68"/>
    </row>
    <row r="435" ht="15.75" customHeight="1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L435" s="68"/>
    </row>
    <row r="436" ht="15.75" customHeight="1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L436" s="68"/>
    </row>
    <row r="437" ht="15.75" customHeight="1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L437" s="68"/>
    </row>
    <row r="438" ht="15.75" customHeight="1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L438" s="68"/>
    </row>
    <row r="439" ht="15.75" customHeight="1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L439" s="68"/>
    </row>
    <row r="440" ht="15.75" customHeight="1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L440" s="68"/>
    </row>
    <row r="441" ht="15.75" customHeight="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L441" s="68"/>
    </row>
    <row r="442" ht="15.75" customHeight="1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L442" s="68"/>
    </row>
    <row r="443" ht="15.75" customHeight="1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L443" s="68"/>
    </row>
    <row r="444" ht="15.75" customHeight="1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L444" s="68"/>
    </row>
    <row r="445" ht="15.75" customHeight="1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L445" s="68"/>
    </row>
    <row r="446" ht="15.75" customHeight="1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L446" s="68"/>
    </row>
    <row r="447" ht="15.75" customHeight="1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L447" s="68"/>
    </row>
    <row r="448" ht="15.75" customHeight="1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L448" s="68"/>
    </row>
    <row r="449" ht="15.75" customHeight="1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L449" s="68"/>
    </row>
    <row r="450" ht="15.75" customHeight="1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L450" s="68"/>
    </row>
    <row r="451" ht="15.75" customHeight="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L451" s="68"/>
    </row>
    <row r="452" ht="15.75" customHeight="1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L452" s="68"/>
    </row>
    <row r="453" ht="15.75" customHeight="1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L453" s="68"/>
    </row>
    <row r="454" ht="15.75" customHeight="1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L454" s="68"/>
    </row>
    <row r="455" ht="15.75" customHeight="1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L455" s="68"/>
    </row>
    <row r="456" ht="15.75" customHeight="1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L456" s="68"/>
    </row>
    <row r="457" ht="15.75" customHeight="1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L457" s="68"/>
    </row>
    <row r="458" ht="15.75" customHeight="1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L458" s="68"/>
    </row>
    <row r="459" ht="15.75" customHeight="1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L459" s="68"/>
    </row>
    <row r="460" ht="15.75" customHeight="1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L460" s="68"/>
    </row>
    <row r="461" ht="15.75" customHeight="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L461" s="68"/>
    </row>
    <row r="462" ht="15.75" customHeight="1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L462" s="68"/>
    </row>
    <row r="463" ht="15.75" customHeight="1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L463" s="68"/>
    </row>
    <row r="464" ht="15.75" customHeight="1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L464" s="68"/>
    </row>
    <row r="465" ht="15.75" customHeight="1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L465" s="68"/>
    </row>
    <row r="466" ht="15.75" customHeight="1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L466" s="68"/>
    </row>
    <row r="467" ht="15.75" customHeight="1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L467" s="68"/>
    </row>
    <row r="468" ht="15.75" customHeight="1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L468" s="68"/>
    </row>
    <row r="469" ht="15.75" customHeight="1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L469" s="68"/>
    </row>
    <row r="470" ht="15.75" customHeight="1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L470" s="68"/>
    </row>
    <row r="471" ht="15.75" customHeight="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L471" s="68"/>
    </row>
    <row r="472" ht="15.75" customHeight="1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L472" s="68"/>
    </row>
    <row r="473" ht="15.75" customHeight="1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L473" s="68"/>
    </row>
    <row r="474" ht="15.75" customHeight="1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L474" s="68"/>
    </row>
    <row r="475" ht="15.75" customHeight="1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L475" s="68"/>
    </row>
    <row r="476" ht="15.75" customHeight="1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L476" s="68"/>
    </row>
    <row r="477" ht="15.75" customHeight="1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L477" s="68"/>
    </row>
    <row r="478" ht="15.75" customHeight="1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L478" s="68"/>
    </row>
    <row r="479" ht="15.75" customHeight="1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L479" s="68"/>
    </row>
    <row r="480" ht="15.75" customHeight="1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L480" s="68"/>
    </row>
    <row r="481" ht="15.75" customHeight="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L481" s="68"/>
    </row>
    <row r="482" ht="15.75" customHeight="1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L482" s="68"/>
    </row>
    <row r="483" ht="15.75" customHeight="1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L483" s="68"/>
    </row>
    <row r="484" ht="15.75" customHeight="1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L484" s="68"/>
    </row>
    <row r="485" ht="15.75" customHeight="1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L485" s="68"/>
    </row>
    <row r="486" ht="15.75" customHeight="1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L486" s="68"/>
    </row>
    <row r="487" ht="15.75" customHeight="1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L487" s="68"/>
    </row>
    <row r="488" ht="15.75" customHeight="1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L488" s="68"/>
    </row>
    <row r="489" ht="15.75" customHeight="1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L489" s="68"/>
    </row>
    <row r="490" ht="15.75" customHeight="1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L490" s="68"/>
    </row>
    <row r="491" ht="15.75" customHeight="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L491" s="68"/>
    </row>
    <row r="492" ht="15.75" customHeight="1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L492" s="68"/>
    </row>
    <row r="493" ht="15.75" customHeight="1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L493" s="68"/>
    </row>
    <row r="494" ht="15.75" customHeight="1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L494" s="68"/>
    </row>
    <row r="495" ht="15.75" customHeight="1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L495" s="68"/>
    </row>
    <row r="496" ht="15.75" customHeight="1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L496" s="68"/>
    </row>
    <row r="497" ht="15.75" customHeight="1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L497" s="68"/>
    </row>
    <row r="498" ht="15.75" customHeight="1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L498" s="68"/>
    </row>
    <row r="499" ht="15.75" customHeight="1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L499" s="68"/>
    </row>
    <row r="500" ht="15.75" customHeight="1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L500" s="68"/>
    </row>
    <row r="501" ht="15.75" customHeight="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L501" s="68"/>
    </row>
    <row r="502" ht="15.75" customHeight="1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L502" s="68"/>
    </row>
    <row r="503" ht="15.75" customHeight="1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L503" s="68"/>
    </row>
    <row r="504" ht="15.75" customHeight="1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L504" s="68"/>
    </row>
    <row r="505" ht="15.75" customHeight="1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L505" s="68"/>
    </row>
    <row r="506" ht="15.75" customHeight="1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L506" s="68"/>
    </row>
    <row r="507" ht="15.75" customHeight="1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L507" s="68"/>
    </row>
    <row r="508" ht="15.75" customHeight="1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L508" s="68"/>
    </row>
    <row r="509" ht="15.75" customHeight="1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L509" s="68"/>
    </row>
    <row r="510" ht="15.75" customHeight="1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L510" s="68"/>
    </row>
    <row r="511" ht="15.75" customHeight="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L511" s="68"/>
    </row>
    <row r="512" ht="15.75" customHeight="1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L512" s="68"/>
    </row>
    <row r="513" ht="15.75" customHeight="1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L513" s="68"/>
    </row>
    <row r="514" ht="15.75" customHeight="1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L514" s="68"/>
    </row>
    <row r="515" ht="15.75" customHeight="1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L515" s="68"/>
    </row>
    <row r="516" ht="15.75" customHeight="1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L516" s="68"/>
    </row>
    <row r="517" ht="15.75" customHeight="1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L517" s="68"/>
    </row>
    <row r="518" ht="15.75" customHeight="1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L518" s="68"/>
    </row>
    <row r="519" ht="15.75" customHeight="1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L519" s="68"/>
    </row>
    <row r="520" ht="15.75" customHeight="1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L520" s="68"/>
    </row>
    <row r="521" ht="15.75" customHeight="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L521" s="68"/>
    </row>
    <row r="522" ht="15.75" customHeight="1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L522" s="68"/>
    </row>
    <row r="523" ht="15.75" customHeight="1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L523" s="68"/>
    </row>
    <row r="524" ht="15.75" customHeight="1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L524" s="68"/>
    </row>
    <row r="525" ht="15.75" customHeight="1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L525" s="68"/>
    </row>
    <row r="526" ht="15.75" customHeight="1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L526" s="68"/>
    </row>
    <row r="527" ht="15.75" customHeight="1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L527" s="68"/>
    </row>
    <row r="528" ht="15.75" customHeight="1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L528" s="68"/>
    </row>
    <row r="529" ht="15.75" customHeight="1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L529" s="68"/>
    </row>
    <row r="530" ht="15.75" customHeight="1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L530" s="68"/>
    </row>
    <row r="531" ht="15.75" customHeight="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L531" s="68"/>
    </row>
    <row r="532" ht="15.75" customHeight="1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L532" s="68"/>
    </row>
    <row r="533" ht="15.75" customHeight="1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L533" s="68"/>
    </row>
    <row r="534" ht="15.75" customHeight="1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L534" s="68"/>
    </row>
    <row r="535" ht="15.75" customHeight="1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L535" s="68"/>
    </row>
    <row r="536" ht="15.75" customHeight="1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L536" s="68"/>
    </row>
    <row r="537" ht="15.75" customHeight="1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L537" s="68"/>
    </row>
    <row r="538" ht="15.75" customHeight="1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L538" s="68"/>
    </row>
    <row r="539" ht="15.75" customHeight="1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L539" s="68"/>
    </row>
    <row r="540" ht="15.75" customHeight="1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L540" s="68"/>
    </row>
    <row r="541" ht="15.75" customHeight="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L541" s="68"/>
    </row>
    <row r="542" ht="15.75" customHeight="1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L542" s="68"/>
    </row>
    <row r="543" ht="15.75" customHeight="1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L543" s="68"/>
    </row>
    <row r="544" ht="15.75" customHeight="1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L544" s="68"/>
    </row>
    <row r="545" ht="15.75" customHeight="1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L545" s="68"/>
    </row>
    <row r="546" ht="15.75" customHeight="1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L546" s="68"/>
    </row>
    <row r="547" ht="15.75" customHeight="1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L547" s="68"/>
    </row>
    <row r="548" ht="15.75" customHeight="1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L548" s="68"/>
    </row>
    <row r="549" ht="15.75" customHeight="1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L549" s="68"/>
    </row>
    <row r="550" ht="15.75" customHeight="1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L550" s="68"/>
    </row>
    <row r="551" ht="15.75" customHeight="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L551" s="68"/>
    </row>
    <row r="552" ht="15.75" customHeight="1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L552" s="68"/>
    </row>
    <row r="553" ht="15.75" customHeight="1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L553" s="68"/>
    </row>
    <row r="554" ht="15.75" customHeight="1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L554" s="68"/>
    </row>
    <row r="555" ht="15.75" customHeight="1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L555" s="68"/>
    </row>
    <row r="556" ht="15.75" customHeight="1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L556" s="68"/>
    </row>
    <row r="557" ht="15.75" customHeight="1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L557" s="68"/>
    </row>
    <row r="558" ht="15.75" customHeight="1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L558" s="68"/>
    </row>
    <row r="559" ht="15.75" customHeight="1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L559" s="68"/>
    </row>
    <row r="560" ht="15.75" customHeight="1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L560" s="68"/>
    </row>
    <row r="561" ht="15.75" customHeight="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L561" s="68"/>
    </row>
    <row r="562" ht="15.75" customHeight="1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L562" s="68"/>
    </row>
    <row r="563" ht="15.75" customHeight="1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L563" s="68"/>
    </row>
    <row r="564" ht="15.75" customHeight="1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L564" s="68"/>
    </row>
    <row r="565" ht="15.75" customHeight="1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L565" s="68"/>
    </row>
    <row r="566" ht="15.75" customHeight="1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L566" s="68"/>
    </row>
    <row r="567" ht="15.75" customHeight="1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L567" s="68"/>
    </row>
    <row r="568" ht="15.75" customHeight="1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L568" s="68"/>
    </row>
    <row r="569" ht="15.75" customHeight="1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L569" s="68"/>
    </row>
    <row r="570" ht="15.75" customHeight="1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L570" s="68"/>
    </row>
    <row r="571" ht="15.75" customHeight="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L571" s="68"/>
    </row>
    <row r="572" ht="15.75" customHeight="1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L572" s="68"/>
    </row>
    <row r="573" ht="15.75" customHeight="1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L573" s="68"/>
    </row>
    <row r="574" ht="15.75" customHeight="1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L574" s="68"/>
    </row>
    <row r="575" ht="15.75" customHeight="1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L575" s="68"/>
    </row>
    <row r="576" ht="15.75" customHeight="1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L576" s="68"/>
    </row>
    <row r="577" ht="15.75" customHeight="1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L577" s="68"/>
    </row>
    <row r="578" ht="15.75" customHeight="1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L578" s="68"/>
    </row>
    <row r="579" ht="15.75" customHeight="1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L579" s="68"/>
    </row>
    <row r="580" ht="15.75" customHeight="1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L580" s="68"/>
    </row>
    <row r="581" ht="15.75" customHeight="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L581" s="68"/>
    </row>
    <row r="582" ht="15.75" customHeight="1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L582" s="68"/>
    </row>
    <row r="583" ht="15.75" customHeight="1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L583" s="68"/>
    </row>
    <row r="584" ht="15.75" customHeight="1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L584" s="68"/>
    </row>
    <row r="585" ht="15.75" customHeight="1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L585" s="68"/>
    </row>
    <row r="586" ht="15.75" customHeight="1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L586" s="68"/>
    </row>
    <row r="587" ht="15.75" customHeight="1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L587" s="68"/>
    </row>
    <row r="588" ht="15.75" customHeight="1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L588" s="68"/>
    </row>
    <row r="589" ht="15.75" customHeight="1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L589" s="68"/>
    </row>
    <row r="590" ht="15.75" customHeight="1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L590" s="68"/>
    </row>
    <row r="591" ht="15.75" customHeight="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L591" s="68"/>
    </row>
    <row r="592" ht="15.75" customHeight="1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L592" s="68"/>
    </row>
    <row r="593" ht="15.75" customHeight="1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L593" s="68"/>
    </row>
    <row r="594" ht="15.75" customHeight="1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L594" s="68"/>
    </row>
    <row r="595" ht="15.75" customHeight="1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L595" s="68"/>
    </row>
    <row r="596" ht="15.75" customHeight="1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L596" s="68"/>
    </row>
    <row r="597" ht="15.75" customHeight="1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L597" s="68"/>
    </row>
    <row r="598" ht="15.75" customHeight="1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L598" s="68"/>
    </row>
    <row r="599" ht="15.75" customHeight="1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L599" s="68"/>
    </row>
    <row r="600" ht="15.75" customHeight="1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L600" s="68"/>
    </row>
    <row r="601" ht="15.75" customHeight="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L601" s="68"/>
    </row>
    <row r="602" ht="15.75" customHeight="1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L602" s="68"/>
    </row>
    <row r="603" ht="15.75" customHeight="1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L603" s="68"/>
    </row>
    <row r="604" ht="15.75" customHeight="1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L604" s="68"/>
    </row>
    <row r="605" ht="15.75" customHeight="1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L605" s="68"/>
    </row>
    <row r="606" ht="15.75" customHeight="1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L606" s="68"/>
    </row>
    <row r="607" ht="15.75" customHeight="1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L607" s="68"/>
    </row>
    <row r="608" ht="15.75" customHeight="1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L608" s="68"/>
    </row>
    <row r="609" ht="15.75" customHeight="1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L609" s="68"/>
    </row>
    <row r="610" ht="15.75" customHeight="1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L610" s="68"/>
    </row>
    <row r="611" ht="15.75" customHeight="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L611" s="68"/>
    </row>
    <row r="612" ht="15.75" customHeight="1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L612" s="68"/>
    </row>
    <row r="613" ht="15.75" customHeight="1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L613" s="68"/>
    </row>
    <row r="614" ht="15.75" customHeight="1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L614" s="68"/>
    </row>
    <row r="615" ht="15.75" customHeight="1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L615" s="68"/>
    </row>
    <row r="616" ht="15.75" customHeight="1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L616" s="68"/>
    </row>
    <row r="617" ht="15.75" customHeight="1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L617" s="68"/>
    </row>
    <row r="618" ht="15.75" customHeight="1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L618" s="68"/>
    </row>
    <row r="619" ht="15.75" customHeight="1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L619" s="68"/>
    </row>
    <row r="620" ht="15.75" customHeight="1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L620" s="68"/>
    </row>
    <row r="621" ht="15.75" customHeight="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L621" s="68"/>
    </row>
    <row r="622" ht="15.75" customHeight="1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L622" s="68"/>
    </row>
    <row r="623" ht="15.75" customHeight="1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L623" s="68"/>
    </row>
    <row r="624" ht="15.75" customHeight="1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L624" s="68"/>
    </row>
    <row r="625" ht="15.75" customHeight="1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L625" s="68"/>
    </row>
    <row r="626" ht="15.75" customHeight="1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L626" s="68"/>
    </row>
    <row r="627" ht="15.75" customHeight="1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L627" s="68"/>
    </row>
    <row r="628" ht="15.75" customHeight="1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L628" s="68"/>
    </row>
    <row r="629" ht="15.75" customHeight="1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L629" s="68"/>
    </row>
    <row r="630" ht="15.75" customHeight="1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L630" s="68"/>
    </row>
    <row r="631" ht="15.75" customHeight="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L631" s="68"/>
    </row>
    <row r="632" ht="15.75" customHeight="1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L632" s="68"/>
    </row>
    <row r="633" ht="15.75" customHeight="1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L633" s="68"/>
    </row>
    <row r="634" ht="15.75" customHeight="1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L634" s="68"/>
    </row>
    <row r="635" ht="15.75" customHeight="1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L635" s="68"/>
    </row>
    <row r="636" ht="15.75" customHeight="1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L636" s="68"/>
    </row>
    <row r="637" ht="15.75" customHeight="1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L637" s="68"/>
    </row>
    <row r="638" ht="15.75" customHeight="1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L638" s="68"/>
    </row>
    <row r="639" ht="15.75" customHeight="1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L639" s="68"/>
    </row>
    <row r="640" ht="15.75" customHeight="1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L640" s="68"/>
    </row>
    <row r="641" ht="15.7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L641" s="68"/>
    </row>
    <row r="642" ht="15.7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L642" s="68"/>
    </row>
    <row r="643" ht="15.7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L643" s="68"/>
    </row>
    <row r="644" ht="15.7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L644" s="68"/>
    </row>
    <row r="645" ht="15.7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L645" s="68"/>
    </row>
    <row r="646" ht="15.7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L646" s="68"/>
    </row>
    <row r="647" ht="15.7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L647" s="68"/>
    </row>
    <row r="648" ht="15.7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L648" s="68"/>
    </row>
    <row r="649" ht="15.7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L649" s="68"/>
    </row>
    <row r="650" ht="15.7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L650" s="68"/>
    </row>
    <row r="651" ht="15.7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L651" s="68"/>
    </row>
    <row r="652" ht="15.7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L652" s="68"/>
    </row>
    <row r="653" ht="15.7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L653" s="68"/>
    </row>
    <row r="654" ht="15.7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L654" s="68"/>
    </row>
    <row r="655" ht="15.7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L655" s="68"/>
    </row>
    <row r="656" ht="15.7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L656" s="68"/>
    </row>
    <row r="657" ht="15.7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L657" s="68"/>
    </row>
    <row r="658" ht="15.7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L658" s="68"/>
    </row>
    <row r="659" ht="15.7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L659" s="68"/>
    </row>
    <row r="660" ht="15.7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L660" s="68"/>
    </row>
    <row r="661" ht="15.7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L661" s="68"/>
    </row>
    <row r="662" ht="15.7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L662" s="68"/>
    </row>
    <row r="663" ht="15.7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L663" s="68"/>
    </row>
    <row r="664" ht="15.75" customHeight="1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L664" s="68"/>
    </row>
    <row r="665" ht="15.75" customHeight="1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L665" s="68"/>
    </row>
    <row r="666" ht="15.75" customHeight="1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L666" s="68"/>
    </row>
    <row r="667" ht="15.75" customHeight="1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L667" s="68"/>
    </row>
    <row r="668" ht="15.75" customHeight="1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L668" s="68"/>
    </row>
    <row r="669" ht="15.75" customHeight="1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L669" s="68"/>
    </row>
    <row r="670" ht="15.75" customHeight="1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L670" s="68"/>
    </row>
    <row r="671" ht="15.75" customHeight="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L671" s="68"/>
    </row>
    <row r="672" ht="15.75" customHeight="1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L672" s="68"/>
    </row>
    <row r="673" ht="15.75" customHeight="1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L673" s="68"/>
    </row>
    <row r="674" ht="15.75" customHeight="1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L674" s="68"/>
    </row>
    <row r="675" ht="15.75" customHeight="1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L675" s="68"/>
    </row>
    <row r="676" ht="15.75" customHeight="1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L676" s="68"/>
    </row>
    <row r="677" ht="15.75" customHeight="1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L677" s="68"/>
    </row>
    <row r="678" ht="15.75" customHeight="1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L678" s="68"/>
    </row>
    <row r="679" ht="15.75" customHeight="1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L679" s="68"/>
    </row>
    <row r="680" ht="15.75" customHeight="1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L680" s="68"/>
    </row>
    <row r="681" ht="15.75" customHeight="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L681" s="68"/>
    </row>
    <row r="682" ht="15.75" customHeight="1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L682" s="68"/>
    </row>
    <row r="683" ht="15.75" customHeight="1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L683" s="68"/>
    </row>
    <row r="684" ht="15.75" customHeight="1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L684" s="68"/>
    </row>
    <row r="685" ht="15.75" customHeight="1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L685" s="68"/>
    </row>
    <row r="686" ht="15.75" customHeight="1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L686" s="68"/>
    </row>
    <row r="687" ht="15.75" customHeight="1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L687" s="68"/>
    </row>
    <row r="688" ht="15.75" customHeight="1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L688" s="68"/>
    </row>
    <row r="689" ht="15.75" customHeight="1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L689" s="68"/>
    </row>
    <row r="690" ht="15.75" customHeight="1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L690" s="68"/>
    </row>
    <row r="691" ht="15.75" customHeight="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L691" s="68"/>
    </row>
    <row r="692" ht="15.75" customHeight="1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L692" s="68"/>
    </row>
    <row r="693" ht="15.75" customHeight="1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L693" s="68"/>
    </row>
    <row r="694" ht="15.75" customHeight="1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L694" s="68"/>
    </row>
    <row r="695" ht="15.75" customHeight="1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L695" s="68"/>
    </row>
    <row r="696" ht="15.75" customHeight="1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L696" s="68"/>
    </row>
    <row r="697" ht="15.75" customHeight="1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L697" s="68"/>
    </row>
    <row r="698" ht="15.75" customHeight="1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L698" s="68"/>
    </row>
    <row r="699" ht="15.75" customHeight="1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L699" s="68"/>
    </row>
    <row r="700" ht="15.7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L700" s="68"/>
    </row>
    <row r="701" ht="15.7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L701" s="68"/>
    </row>
    <row r="702" ht="15.75" customHeight="1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L702" s="68"/>
    </row>
    <row r="703" ht="15.75" customHeight="1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L703" s="68"/>
    </row>
    <row r="704" ht="15.75" customHeight="1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L704" s="68"/>
    </row>
    <row r="705" ht="15.75" customHeight="1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L705" s="68"/>
    </row>
    <row r="706" ht="15.75" customHeight="1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L706" s="68"/>
    </row>
    <row r="707" ht="15.75" customHeight="1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L707" s="68"/>
    </row>
    <row r="708" ht="15.75" customHeight="1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L708" s="68"/>
    </row>
    <row r="709" ht="15.75" customHeight="1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L709" s="68"/>
    </row>
    <row r="710" ht="15.75" customHeight="1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L710" s="68"/>
    </row>
    <row r="711" ht="15.75" customHeight="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L711" s="68"/>
    </row>
    <row r="712" ht="15.75" customHeight="1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L712" s="68"/>
    </row>
    <row r="713" ht="15.75" customHeight="1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L713" s="68"/>
    </row>
    <row r="714" ht="15.75" customHeight="1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L714" s="68"/>
    </row>
    <row r="715" ht="15.75" customHeight="1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L715" s="68"/>
    </row>
    <row r="716" ht="15.75" customHeight="1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L716" s="68"/>
    </row>
    <row r="717" ht="15.75" customHeight="1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L717" s="68"/>
    </row>
    <row r="718" ht="15.75" customHeight="1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L718" s="68"/>
    </row>
    <row r="719" ht="15.75" customHeight="1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L719" s="68"/>
    </row>
    <row r="720" ht="15.75" customHeight="1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L720" s="68"/>
    </row>
    <row r="721" ht="15.75" customHeight="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L721" s="68"/>
    </row>
    <row r="722" ht="15.75" customHeight="1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L722" s="68"/>
    </row>
    <row r="723" ht="15.75" customHeight="1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L723" s="68"/>
    </row>
    <row r="724" ht="15.75" customHeight="1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L724" s="68"/>
    </row>
    <row r="725" ht="15.75" customHeight="1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L725" s="68"/>
    </row>
    <row r="726" ht="15.75" customHeight="1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L726" s="68"/>
    </row>
    <row r="727" ht="15.75" customHeight="1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L727" s="68"/>
    </row>
    <row r="728" ht="15.75" customHeight="1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L728" s="68"/>
    </row>
    <row r="729" ht="15.75" customHeight="1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L729" s="68"/>
    </row>
    <row r="730" ht="15.75" customHeight="1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L730" s="68"/>
    </row>
    <row r="731" ht="15.75" customHeight="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L731" s="68"/>
    </row>
    <row r="732" ht="15.75" customHeight="1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L732" s="68"/>
    </row>
    <row r="733" ht="15.75" customHeight="1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L733" s="68"/>
    </row>
    <row r="734" ht="15.75" customHeight="1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L734" s="68"/>
    </row>
    <row r="735" ht="15.75" customHeight="1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L735" s="68"/>
    </row>
    <row r="736" ht="15.75" customHeight="1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L736" s="68"/>
    </row>
    <row r="737" ht="15.75" customHeight="1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L737" s="68"/>
    </row>
    <row r="738" ht="15.75" customHeight="1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L738" s="68"/>
    </row>
    <row r="739" ht="15.75" customHeight="1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L739" s="68"/>
    </row>
    <row r="740" ht="15.75" customHeight="1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L740" s="68"/>
    </row>
    <row r="741" ht="15.75" customHeight="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L741" s="68"/>
    </row>
    <row r="742" ht="15.75" customHeight="1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L742" s="68"/>
    </row>
    <row r="743" ht="15.75" customHeight="1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L743" s="68"/>
    </row>
    <row r="744" ht="15.75" customHeight="1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L744" s="68"/>
    </row>
    <row r="745" ht="15.75" customHeight="1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L745" s="68"/>
    </row>
    <row r="746" ht="15.75" customHeight="1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L746" s="68"/>
    </row>
    <row r="747" ht="15.75" customHeight="1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L747" s="68"/>
    </row>
    <row r="748" ht="15.75" customHeight="1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L748" s="68"/>
    </row>
    <row r="749" ht="15.75" customHeight="1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L749" s="68"/>
    </row>
    <row r="750" ht="15.75" customHeight="1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L750" s="68"/>
    </row>
    <row r="751" ht="15.75" customHeight="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L751" s="68"/>
    </row>
    <row r="752" ht="15.75" customHeight="1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L752" s="68"/>
    </row>
    <row r="753" ht="15.75" customHeight="1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L753" s="68"/>
    </row>
    <row r="754" ht="15.75" customHeight="1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L754" s="68"/>
    </row>
    <row r="755" ht="15.75" customHeight="1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L755" s="68"/>
    </row>
    <row r="756" ht="15.75" customHeight="1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L756" s="68"/>
    </row>
    <row r="757" ht="15.75" customHeight="1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L757" s="68"/>
    </row>
    <row r="758" ht="15.75" customHeight="1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L758" s="68"/>
    </row>
    <row r="759" ht="15.75" customHeight="1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L759" s="68"/>
    </row>
    <row r="760" ht="15.75" customHeight="1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L760" s="68"/>
    </row>
    <row r="761" ht="15.75" customHeight="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L761" s="68"/>
    </row>
    <row r="762" ht="15.75" customHeight="1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L762" s="68"/>
    </row>
    <row r="763" ht="15.75" customHeight="1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L763" s="68"/>
    </row>
    <row r="764" ht="15.75" customHeight="1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L764" s="68"/>
    </row>
    <row r="765" ht="15.75" customHeight="1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L765" s="68"/>
    </row>
    <row r="766" ht="15.75" customHeight="1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L766" s="68"/>
    </row>
    <row r="767" ht="15.75" customHeight="1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L767" s="68"/>
    </row>
    <row r="768" ht="15.75" customHeight="1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L768" s="68"/>
    </row>
    <row r="769" ht="15.75" customHeight="1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L769" s="68"/>
    </row>
    <row r="770" ht="15.75" customHeight="1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L770" s="68"/>
    </row>
    <row r="771" ht="15.75" customHeight="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L771" s="68"/>
    </row>
    <row r="772" ht="15.75" customHeight="1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L772" s="68"/>
    </row>
    <row r="773" ht="15.75" customHeight="1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L773" s="68"/>
    </row>
    <row r="774" ht="15.75" customHeight="1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L774" s="68"/>
    </row>
    <row r="775" ht="15.75" customHeight="1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L775" s="68"/>
    </row>
    <row r="776" ht="15.75" customHeight="1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L776" s="68"/>
    </row>
    <row r="777" ht="15.75" customHeight="1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L777" s="68"/>
    </row>
    <row r="778" ht="15.75" customHeight="1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L778" s="68"/>
    </row>
    <row r="779" ht="15.75" customHeight="1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L779" s="68"/>
    </row>
    <row r="780" ht="15.75" customHeight="1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L780" s="68"/>
    </row>
    <row r="781" ht="15.75" customHeight="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L781" s="68"/>
    </row>
    <row r="782" ht="15.75" customHeight="1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L782" s="68"/>
    </row>
    <row r="783" ht="15.75" customHeight="1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L783" s="68"/>
    </row>
    <row r="784" ht="15.75" customHeight="1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L784" s="68"/>
    </row>
    <row r="785" ht="15.75" customHeight="1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L785" s="68"/>
    </row>
    <row r="786" ht="15.75" customHeight="1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L786" s="68"/>
    </row>
    <row r="787" ht="15.75" customHeight="1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L787" s="68"/>
    </row>
    <row r="788" ht="15.75" customHeight="1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L788" s="68"/>
    </row>
    <row r="789" ht="15.75" customHeight="1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L789" s="68"/>
    </row>
    <row r="790" ht="15.75" customHeight="1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L790" s="68"/>
    </row>
    <row r="791" ht="15.75" customHeight="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L791" s="68"/>
    </row>
    <row r="792" ht="15.75" customHeight="1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L792" s="68"/>
    </row>
    <row r="793" ht="15.75" customHeight="1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L793" s="68"/>
    </row>
    <row r="794" ht="15.75" customHeight="1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L794" s="68"/>
    </row>
    <row r="795" ht="15.75" customHeight="1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L795" s="68"/>
    </row>
    <row r="796" ht="15.75" customHeight="1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L796" s="68"/>
    </row>
    <row r="797" ht="15.75" customHeight="1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L797" s="68"/>
    </row>
    <row r="798" ht="15.75" customHeight="1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L798" s="68"/>
    </row>
    <row r="799" ht="15.75" customHeight="1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L799" s="68"/>
    </row>
    <row r="800" ht="15.75" customHeight="1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L800" s="68"/>
    </row>
    <row r="801" ht="15.75" customHeight="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L801" s="68"/>
    </row>
    <row r="802" ht="15.75" customHeight="1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L802" s="68"/>
    </row>
    <row r="803" ht="15.75" customHeight="1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L803" s="68"/>
    </row>
    <row r="804" ht="15.75" customHeight="1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L804" s="68"/>
    </row>
    <row r="805" ht="15.75" customHeight="1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L805" s="68"/>
    </row>
    <row r="806" ht="15.75" customHeight="1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L806" s="68"/>
    </row>
    <row r="807" ht="15.75" customHeight="1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L807" s="68"/>
    </row>
    <row r="808" ht="15.75" customHeight="1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L808" s="68"/>
    </row>
    <row r="809" ht="15.75" customHeight="1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L809" s="68"/>
    </row>
    <row r="810" ht="15.75" customHeight="1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L810" s="68"/>
    </row>
    <row r="811" ht="15.75" customHeight="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L811" s="68"/>
    </row>
    <row r="812" ht="15.75" customHeight="1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L812" s="68"/>
    </row>
    <row r="813" ht="15.75" customHeight="1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L813" s="68"/>
    </row>
    <row r="814" ht="15.75" customHeight="1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L814" s="68"/>
    </row>
    <row r="815" ht="15.75" customHeight="1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L815" s="68"/>
    </row>
    <row r="816" ht="15.75" customHeight="1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L816" s="68"/>
    </row>
    <row r="817" ht="15.75" customHeight="1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L817" s="68"/>
    </row>
    <row r="818" ht="15.75" customHeight="1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L818" s="68"/>
    </row>
    <row r="819" ht="15.75" customHeight="1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L819" s="68"/>
    </row>
    <row r="820" ht="15.75" customHeight="1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L820" s="68"/>
    </row>
    <row r="821" ht="15.75" customHeight="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L821" s="68"/>
    </row>
    <row r="822" ht="15.75" customHeight="1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L822" s="68"/>
    </row>
    <row r="823" ht="15.75" customHeight="1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L823" s="68"/>
    </row>
    <row r="824" ht="15.75" customHeight="1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L824" s="68"/>
    </row>
    <row r="825" ht="15.75" customHeight="1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L825" s="68"/>
    </row>
    <row r="826" ht="15.75" customHeight="1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L826" s="68"/>
    </row>
    <row r="827" ht="15.75" customHeight="1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L827" s="68"/>
    </row>
    <row r="828" ht="15.75" customHeight="1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L828" s="68"/>
    </row>
    <row r="829" ht="15.75" customHeight="1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L829" s="68"/>
    </row>
    <row r="830" ht="15.75" customHeight="1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L830" s="68"/>
    </row>
    <row r="831" ht="15.75" customHeight="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L831" s="68"/>
    </row>
    <row r="832" ht="15.75" customHeight="1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L832" s="68"/>
    </row>
    <row r="833" ht="15.75" customHeight="1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L833" s="68"/>
    </row>
    <row r="834" ht="15.75" customHeight="1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L834" s="68"/>
    </row>
    <row r="835" ht="15.75" customHeight="1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L835" s="68"/>
    </row>
    <row r="836" ht="15.75" customHeight="1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L836" s="68"/>
    </row>
    <row r="837" ht="15.75" customHeight="1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L837" s="68"/>
    </row>
    <row r="838" ht="15.75" customHeight="1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L838" s="68"/>
    </row>
    <row r="839" ht="15.75" customHeight="1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L839" s="68"/>
    </row>
    <row r="840" ht="15.75" customHeight="1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L840" s="68"/>
    </row>
    <row r="841" ht="15.75" customHeight="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L841" s="68"/>
    </row>
    <row r="842" ht="15.75" customHeight="1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L842" s="68"/>
    </row>
    <row r="843" ht="15.75" customHeight="1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L843" s="68"/>
    </row>
    <row r="844" ht="15.75" customHeight="1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L844" s="68"/>
    </row>
    <row r="845" ht="15.75" customHeight="1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L845" s="68"/>
    </row>
    <row r="846" ht="15.75" customHeight="1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L846" s="68"/>
    </row>
    <row r="847" ht="15.75" customHeight="1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L847" s="68"/>
    </row>
    <row r="848" ht="15.75" customHeight="1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L848" s="68"/>
    </row>
    <row r="849" ht="15.75" customHeight="1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L849" s="68"/>
    </row>
    <row r="850" ht="15.75" customHeight="1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L850" s="68"/>
    </row>
    <row r="851" ht="15.75" customHeight="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L851" s="68"/>
    </row>
    <row r="852" ht="15.75" customHeight="1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L852" s="68"/>
    </row>
    <row r="853" ht="15.75" customHeight="1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L853" s="68"/>
    </row>
    <row r="854" ht="15.75" customHeight="1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L854" s="68"/>
    </row>
    <row r="855" ht="15.75" customHeight="1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L855" s="68"/>
    </row>
    <row r="856" ht="15.75" customHeight="1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L856" s="68"/>
    </row>
    <row r="857" ht="15.75" customHeight="1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L857" s="68"/>
    </row>
    <row r="858" ht="15.75" customHeight="1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L858" s="68"/>
    </row>
    <row r="859" ht="15.75" customHeight="1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L859" s="68"/>
    </row>
    <row r="860" ht="15.75" customHeight="1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L860" s="68"/>
    </row>
    <row r="861" ht="15.75" customHeight="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L861" s="68"/>
    </row>
    <row r="862" ht="15.75" customHeight="1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L862" s="68"/>
    </row>
    <row r="863" ht="15.75" customHeight="1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L863" s="68"/>
    </row>
    <row r="864" ht="15.75" customHeight="1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L864" s="68"/>
    </row>
    <row r="865" ht="15.75" customHeight="1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L865" s="68"/>
    </row>
    <row r="866" ht="15.75" customHeight="1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L866" s="68"/>
    </row>
    <row r="867" ht="15.75" customHeight="1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L867" s="68"/>
    </row>
    <row r="868" ht="15.75" customHeight="1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L868" s="68"/>
    </row>
    <row r="869" ht="15.75" customHeight="1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L869" s="68"/>
    </row>
    <row r="870" ht="15.75" customHeight="1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L870" s="68"/>
    </row>
    <row r="871" ht="15.75" customHeight="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L871" s="68"/>
    </row>
    <row r="872" ht="15.75" customHeight="1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L872" s="68"/>
    </row>
    <row r="873" ht="15.75" customHeight="1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L873" s="68"/>
    </row>
    <row r="874" ht="15.75" customHeight="1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L874" s="68"/>
    </row>
    <row r="875" ht="15.75" customHeight="1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L875" s="68"/>
    </row>
    <row r="876" ht="15.75" customHeight="1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L876" s="68"/>
    </row>
    <row r="877" ht="15.75" customHeight="1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L877" s="68"/>
    </row>
    <row r="878" ht="15.75" customHeight="1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L878" s="68"/>
    </row>
    <row r="879" ht="15.75" customHeight="1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L879" s="68"/>
    </row>
    <row r="880" ht="15.75" customHeight="1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L880" s="68"/>
    </row>
    <row r="881" ht="15.75" customHeight="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L881" s="68"/>
    </row>
    <row r="882" ht="15.75" customHeight="1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L882" s="68"/>
    </row>
    <row r="883" ht="15.75" customHeight="1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L883" s="68"/>
    </row>
    <row r="884" ht="15.75" customHeight="1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L884" s="68"/>
    </row>
    <row r="885" ht="15.75" customHeight="1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L885" s="68"/>
    </row>
    <row r="886" ht="15.75" customHeight="1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L886" s="68"/>
    </row>
    <row r="887" ht="15.75" customHeight="1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L887" s="68"/>
    </row>
    <row r="888" ht="15.75" customHeight="1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L888" s="68"/>
    </row>
    <row r="889" ht="15.75" customHeight="1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L889" s="68"/>
    </row>
    <row r="890" ht="15.75" customHeight="1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L890" s="68"/>
    </row>
    <row r="891" ht="15.75" customHeight="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L891" s="68"/>
    </row>
    <row r="892" ht="15.75" customHeight="1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L892" s="68"/>
    </row>
    <row r="893" ht="15.75" customHeight="1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L893" s="68"/>
    </row>
    <row r="894" ht="15.75" customHeight="1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L894" s="68"/>
    </row>
    <row r="895" ht="15.75" customHeight="1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L895" s="68"/>
    </row>
    <row r="896" ht="15.75" customHeight="1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L896" s="68"/>
    </row>
    <row r="897" ht="15.75" customHeight="1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L897" s="68"/>
    </row>
    <row r="898" ht="15.75" customHeight="1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L898" s="68"/>
    </row>
    <row r="899" ht="15.75" customHeight="1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L899" s="68"/>
    </row>
    <row r="900" ht="15.75" customHeight="1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L900" s="68"/>
    </row>
    <row r="901" ht="15.75" customHeight="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L901" s="68"/>
    </row>
    <row r="902" ht="15.75" customHeight="1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L902" s="68"/>
    </row>
    <row r="903" ht="15.75" customHeight="1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L903" s="68"/>
    </row>
    <row r="904" ht="15.75" customHeight="1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L904" s="68"/>
    </row>
    <row r="905" ht="15.75" customHeight="1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L905" s="68"/>
    </row>
    <row r="906" ht="15.75" customHeight="1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L906" s="68"/>
    </row>
    <row r="907" ht="15.75" customHeight="1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L907" s="68"/>
    </row>
    <row r="908" ht="15.75" customHeight="1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L908" s="68"/>
    </row>
    <row r="909" ht="15.75" customHeight="1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L909" s="68"/>
    </row>
    <row r="910" ht="15.75" customHeight="1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L910" s="68"/>
    </row>
    <row r="911" ht="15.75" customHeight="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L911" s="68"/>
    </row>
    <row r="912" ht="15.75" customHeight="1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L912" s="68"/>
    </row>
    <row r="913" ht="15.75" customHeight="1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L913" s="68"/>
    </row>
    <row r="914" ht="15.75" customHeight="1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L914" s="68"/>
    </row>
    <row r="915" ht="15.75" customHeight="1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L915" s="68"/>
    </row>
    <row r="916" ht="15.75" customHeight="1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L916" s="68"/>
    </row>
    <row r="917" ht="15.75" customHeight="1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L917" s="68"/>
    </row>
    <row r="918" ht="15.75" customHeight="1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L918" s="68"/>
    </row>
    <row r="919" ht="15.75" customHeight="1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L919" s="68"/>
    </row>
    <row r="920" ht="15.75" customHeight="1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L920" s="68"/>
    </row>
    <row r="921" ht="15.75" customHeight="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L921" s="68"/>
    </row>
    <row r="922" ht="15.75" customHeight="1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L922" s="68"/>
    </row>
    <row r="923" ht="15.75" customHeight="1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L923" s="68"/>
    </row>
    <row r="924" ht="15.75" customHeight="1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L924" s="68"/>
    </row>
    <row r="925" ht="15.75" customHeight="1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L925" s="68"/>
    </row>
    <row r="926" ht="15.75" customHeight="1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L926" s="68"/>
    </row>
    <row r="927" ht="15.75" customHeight="1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L927" s="68"/>
    </row>
    <row r="928" ht="15.75" customHeight="1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L928" s="68"/>
    </row>
    <row r="929" ht="15.75" customHeight="1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L929" s="68"/>
    </row>
    <row r="930" ht="15.75" customHeight="1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L930" s="68"/>
    </row>
    <row r="931" ht="15.75" customHeight="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L931" s="68"/>
    </row>
    <row r="932" ht="15.75" customHeight="1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L932" s="68"/>
    </row>
    <row r="933" ht="15.75" customHeight="1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L933" s="68"/>
    </row>
    <row r="934" ht="15.75" customHeight="1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L934" s="68"/>
    </row>
    <row r="935" ht="15.75" customHeight="1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L935" s="68"/>
    </row>
    <row r="936" ht="15.75" customHeight="1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L936" s="68"/>
    </row>
    <row r="937" ht="15.75" customHeight="1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L937" s="68"/>
    </row>
    <row r="938" ht="15.75" customHeight="1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L938" s="68"/>
    </row>
    <row r="939" ht="15.75" customHeight="1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L939" s="68"/>
    </row>
    <row r="940" ht="15.75" customHeight="1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L940" s="68"/>
    </row>
    <row r="941" ht="15.75" customHeight="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L941" s="68"/>
    </row>
    <row r="942" ht="15.75" customHeight="1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L942" s="68"/>
    </row>
    <row r="943" ht="15.75" customHeight="1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L943" s="68"/>
    </row>
    <row r="944" ht="15.75" customHeight="1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L944" s="68"/>
    </row>
    <row r="945" ht="15.75" customHeight="1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L945" s="68"/>
    </row>
    <row r="946" ht="15.75" customHeight="1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L946" s="68"/>
    </row>
    <row r="947" ht="15.75" customHeight="1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L947" s="68"/>
    </row>
    <row r="948" ht="15.75" customHeight="1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L948" s="68"/>
    </row>
    <row r="949" ht="15.75" customHeight="1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L949" s="68"/>
    </row>
    <row r="950" ht="15.75" customHeight="1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L950" s="68"/>
    </row>
    <row r="951" ht="15.75" customHeight="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L951" s="68"/>
    </row>
    <row r="952" ht="15.75" customHeight="1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L952" s="68"/>
    </row>
    <row r="953" ht="15.75" customHeight="1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L953" s="68"/>
    </row>
    <row r="954" ht="15.75" customHeight="1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L954" s="68"/>
    </row>
    <row r="955" ht="15.75" customHeight="1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L955" s="68"/>
    </row>
    <row r="956" ht="15.75" customHeight="1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L956" s="68"/>
    </row>
    <row r="957" ht="15.75" customHeight="1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L957" s="68"/>
    </row>
    <row r="958" ht="15.75" customHeight="1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L958" s="68"/>
    </row>
    <row r="959" ht="15.75" customHeight="1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L959" s="68"/>
    </row>
    <row r="960" ht="15.75" customHeight="1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L960" s="68"/>
    </row>
    <row r="961" ht="15.75" customHeight="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L961" s="68"/>
    </row>
    <row r="962" ht="15.75" customHeight="1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L962" s="68"/>
    </row>
    <row r="963" ht="15.75" customHeight="1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L963" s="68"/>
    </row>
    <row r="964" ht="15.75" customHeight="1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L964" s="68"/>
    </row>
    <row r="965" ht="15.75" customHeight="1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L965" s="68"/>
    </row>
    <row r="966" ht="15.75" customHeight="1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L966" s="68"/>
    </row>
    <row r="967" ht="15.75" customHeight="1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L967" s="68"/>
    </row>
    <row r="968" ht="15.75" customHeight="1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L968" s="68"/>
    </row>
    <row r="969" ht="15.75" customHeight="1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L969" s="68"/>
    </row>
    <row r="970" ht="15.75" customHeight="1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L970" s="68"/>
    </row>
    <row r="971" ht="15.75" customHeight="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L971" s="68"/>
    </row>
    <row r="972" ht="15.75" customHeight="1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L972" s="68"/>
    </row>
    <row r="973" ht="15.75" customHeight="1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L973" s="68"/>
    </row>
    <row r="974" ht="15.75" customHeight="1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L974" s="68"/>
    </row>
    <row r="975" ht="15.75" customHeight="1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L975" s="68"/>
    </row>
    <row r="976" ht="15.75" customHeight="1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L976" s="68"/>
    </row>
    <row r="977" ht="15.75" customHeight="1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L977" s="68"/>
    </row>
    <row r="978" ht="15.75" customHeight="1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L978" s="68"/>
    </row>
    <row r="979" ht="15.75" customHeight="1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L979" s="68"/>
    </row>
    <row r="980" ht="15.75" customHeight="1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L980" s="68"/>
    </row>
    <row r="981" ht="15.75" customHeight="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L981" s="68"/>
    </row>
    <row r="982" ht="15.75" customHeight="1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L982" s="68"/>
    </row>
    <row r="983" ht="15.75" customHeight="1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L983" s="68"/>
    </row>
    <row r="984" ht="15.75" customHeight="1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L984" s="68"/>
    </row>
    <row r="985" ht="15.75" customHeight="1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L985" s="68"/>
    </row>
    <row r="986" ht="15.75" customHeight="1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L986" s="68"/>
    </row>
    <row r="987" ht="15.75" customHeight="1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L987" s="68"/>
    </row>
    <row r="988" ht="15.75" customHeight="1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L988" s="68"/>
    </row>
    <row r="989" ht="15.75" customHeight="1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L989" s="68"/>
    </row>
    <row r="990" ht="15.75" customHeight="1"/>
  </sheetData>
  <mergeCells count="2">
    <mergeCell ref="A1:C1"/>
    <mergeCell ref="A2:C2"/>
  </mergeCells>
  <printOptions gridLines="1"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7.43"/>
    <col customWidth="1" min="3" max="4" width="9.14"/>
    <col customWidth="1" min="5" max="5" width="7.29"/>
    <col customWidth="1" min="6" max="6" width="6.57"/>
    <col customWidth="1" min="7" max="7" width="6.43"/>
    <col customWidth="1" min="8" max="8" width="6.57"/>
    <col customWidth="1" min="9" max="9" width="9.57"/>
    <col customWidth="1" min="10" max="10" width="10.0"/>
    <col customWidth="1" min="11" max="11" width="8.14"/>
    <col customWidth="1" min="12" max="12" width="11.43"/>
    <col customWidth="1" min="13" max="13" width="14.0"/>
  </cols>
  <sheetData>
    <row r="1" ht="15.0" customHeight="1">
      <c r="A1" s="232" t="s">
        <v>102</v>
      </c>
      <c r="D1" s="232"/>
      <c r="E1" s="109"/>
      <c r="F1" s="109"/>
      <c r="G1" s="109"/>
      <c r="H1" s="109"/>
      <c r="I1" s="109"/>
      <c r="J1" s="109"/>
      <c r="L1" s="233"/>
    </row>
    <row r="2" ht="15.0" customHeight="1">
      <c r="A2" s="232" t="s">
        <v>98</v>
      </c>
      <c r="D2" s="232"/>
      <c r="E2" s="109"/>
      <c r="F2" s="109"/>
      <c r="G2" s="109"/>
      <c r="H2" s="109"/>
      <c r="I2" s="109"/>
      <c r="J2" s="109"/>
      <c r="L2" s="233"/>
    </row>
    <row r="3">
      <c r="A3" s="234" t="s">
        <v>4</v>
      </c>
      <c r="B3" s="235" t="s">
        <v>5</v>
      </c>
      <c r="C3" s="236" t="s">
        <v>6</v>
      </c>
      <c r="D3" s="236" t="s">
        <v>7</v>
      </c>
      <c r="E3" s="237" t="s">
        <v>35</v>
      </c>
      <c r="F3" s="238" t="s">
        <v>36</v>
      </c>
      <c r="G3" s="238" t="s">
        <v>37</v>
      </c>
      <c r="H3" s="238" t="s">
        <v>38</v>
      </c>
      <c r="I3" s="239" t="s">
        <v>103</v>
      </c>
      <c r="J3" s="240" t="s">
        <v>40</v>
      </c>
      <c r="K3" s="38" t="s">
        <v>100</v>
      </c>
      <c r="L3" s="241" t="s">
        <v>93</v>
      </c>
      <c r="M3" s="242" t="s">
        <v>101</v>
      </c>
    </row>
    <row r="4">
      <c r="A4" s="7" t="s">
        <v>9</v>
      </c>
      <c r="B4" s="8" t="s">
        <v>9</v>
      </c>
      <c r="C4" s="9" t="s">
        <v>10</v>
      </c>
      <c r="D4" s="10">
        <v>1.0</v>
      </c>
      <c r="E4" s="231">
        <v>13.0</v>
      </c>
      <c r="F4" s="231">
        <v>12.0</v>
      </c>
      <c r="G4" s="231">
        <v>12.0</v>
      </c>
      <c r="H4" s="232"/>
      <c r="I4" s="231">
        <v>50.0</v>
      </c>
      <c r="J4" s="231">
        <v>50.0</v>
      </c>
      <c r="K4" s="207">
        <f t="shared" ref="K4:K6" si="1">(AVERAGE(E4:H4)/(I4))*1000</f>
        <v>246.6666667</v>
      </c>
      <c r="L4" s="243">
        <f t="shared" ref="L4:L6" si="2">K4*J4</f>
        <v>12333.33333</v>
      </c>
      <c r="M4" s="244">
        <f t="shared" ref="M4:M6" si="3">L4/10000</f>
        <v>1.233333333</v>
      </c>
    </row>
    <row r="5">
      <c r="A5" s="7" t="s">
        <v>9</v>
      </c>
      <c r="B5" s="8" t="s">
        <v>9</v>
      </c>
      <c r="C5" s="9" t="s">
        <v>12</v>
      </c>
      <c r="D5" s="10">
        <v>2.0</v>
      </c>
      <c r="E5" s="231">
        <v>7.0</v>
      </c>
      <c r="F5" s="231">
        <v>7.0</v>
      </c>
      <c r="G5" s="231">
        <v>8.0</v>
      </c>
      <c r="H5" s="231"/>
      <c r="I5" s="231">
        <v>50.0</v>
      </c>
      <c r="J5" s="231">
        <v>40.0</v>
      </c>
      <c r="K5" s="207">
        <f t="shared" si="1"/>
        <v>146.6666667</v>
      </c>
      <c r="L5" s="243">
        <f t="shared" si="2"/>
        <v>5866.666667</v>
      </c>
      <c r="M5" s="244">
        <f t="shared" si="3"/>
        <v>0.5866666667</v>
      </c>
    </row>
    <row r="6">
      <c r="A6" s="12" t="s">
        <v>9</v>
      </c>
      <c r="B6" s="13" t="s">
        <v>9</v>
      </c>
      <c r="C6" s="14" t="s">
        <v>14</v>
      </c>
      <c r="D6" s="15">
        <v>3.0</v>
      </c>
      <c r="E6" s="245">
        <v>22.0</v>
      </c>
      <c r="F6" s="245">
        <v>15.0</v>
      </c>
      <c r="G6" s="245">
        <v>10.0</v>
      </c>
      <c r="H6" s="245">
        <v>7.0</v>
      </c>
      <c r="I6" s="245">
        <v>50.0</v>
      </c>
      <c r="J6" s="245">
        <v>51.0</v>
      </c>
      <c r="K6" s="207">
        <f t="shared" si="1"/>
        <v>270</v>
      </c>
      <c r="L6" s="243">
        <f t="shared" si="2"/>
        <v>13770</v>
      </c>
      <c r="M6" s="244">
        <f t="shared" si="3"/>
        <v>1.377</v>
      </c>
    </row>
    <row r="7" ht="20.25" customHeight="1">
      <c r="A7" s="7" t="s">
        <v>15</v>
      </c>
      <c r="B7" s="8" t="s">
        <v>9</v>
      </c>
      <c r="C7" s="9" t="s">
        <v>10</v>
      </c>
      <c r="D7" s="10">
        <v>4.0</v>
      </c>
      <c r="E7" s="231"/>
      <c r="F7" s="231"/>
      <c r="G7" s="232"/>
      <c r="H7" s="232"/>
      <c r="I7" s="231"/>
      <c r="J7" s="231"/>
      <c r="K7" s="213"/>
      <c r="L7" s="246"/>
      <c r="M7" s="247"/>
    </row>
    <row r="8" ht="20.25" customHeight="1">
      <c r="A8" s="7" t="s">
        <v>15</v>
      </c>
      <c r="B8" s="8" t="s">
        <v>9</v>
      </c>
      <c r="C8" s="9" t="s">
        <v>12</v>
      </c>
      <c r="D8" s="10">
        <v>5.0</v>
      </c>
      <c r="E8" s="231"/>
      <c r="F8" s="231"/>
      <c r="G8" s="232"/>
      <c r="H8" s="232"/>
      <c r="I8" s="231"/>
      <c r="J8" s="231"/>
      <c r="K8" s="207"/>
      <c r="L8" s="248"/>
      <c r="M8" s="247"/>
    </row>
    <row r="9" ht="20.25" customHeight="1">
      <c r="A9" s="12" t="s">
        <v>15</v>
      </c>
      <c r="B9" s="13" t="s">
        <v>9</v>
      </c>
      <c r="C9" s="14" t="s">
        <v>14</v>
      </c>
      <c r="D9" s="15">
        <v>6.0</v>
      </c>
      <c r="E9" s="245"/>
      <c r="F9" s="245"/>
      <c r="G9" s="249"/>
      <c r="H9" s="249"/>
      <c r="I9" s="245"/>
      <c r="J9" s="245"/>
      <c r="K9" s="207"/>
      <c r="L9" s="248"/>
      <c r="M9" s="247"/>
    </row>
    <row r="10">
      <c r="A10" s="7" t="s">
        <v>9</v>
      </c>
      <c r="B10" s="16" t="s">
        <v>15</v>
      </c>
      <c r="C10" s="9" t="s">
        <v>10</v>
      </c>
      <c r="D10" s="17">
        <v>7.0</v>
      </c>
      <c r="E10" s="231"/>
      <c r="F10" s="231"/>
      <c r="G10" s="232"/>
      <c r="H10" s="232"/>
      <c r="I10" s="231"/>
      <c r="J10" s="231"/>
      <c r="K10" s="213"/>
      <c r="L10" s="246"/>
      <c r="M10" s="247"/>
    </row>
    <row r="11">
      <c r="A11" s="7" t="s">
        <v>9</v>
      </c>
      <c r="B11" s="16" t="s">
        <v>15</v>
      </c>
      <c r="C11" s="9" t="s">
        <v>12</v>
      </c>
      <c r="D11" s="17">
        <v>8.0</v>
      </c>
      <c r="E11" s="231"/>
      <c r="F11" s="231"/>
      <c r="G11" s="232"/>
      <c r="H11" s="232"/>
      <c r="I11" s="231"/>
      <c r="J11" s="231"/>
      <c r="K11" s="207"/>
      <c r="L11" s="248"/>
      <c r="M11" s="247"/>
    </row>
    <row r="12">
      <c r="A12" s="12" t="s">
        <v>9</v>
      </c>
      <c r="B12" s="18" t="s">
        <v>15</v>
      </c>
      <c r="C12" s="14" t="s">
        <v>14</v>
      </c>
      <c r="D12" s="19">
        <v>9.0</v>
      </c>
      <c r="E12" s="245"/>
      <c r="F12" s="245"/>
      <c r="G12" s="249"/>
      <c r="H12" s="249"/>
      <c r="I12" s="245"/>
      <c r="J12" s="245"/>
      <c r="K12" s="207"/>
      <c r="L12" s="248"/>
      <c r="M12" s="247"/>
    </row>
    <row r="13">
      <c r="A13" s="7" t="s">
        <v>15</v>
      </c>
      <c r="B13" s="16" t="s">
        <v>15</v>
      </c>
      <c r="C13" s="9" t="s">
        <v>10</v>
      </c>
      <c r="D13" s="17">
        <v>10.0</v>
      </c>
      <c r="E13" s="231">
        <v>22.0</v>
      </c>
      <c r="F13" s="231">
        <v>17.0</v>
      </c>
      <c r="G13" s="231">
        <v>13.0</v>
      </c>
      <c r="H13" s="231">
        <v>20.0</v>
      </c>
      <c r="I13" s="231">
        <v>50.0</v>
      </c>
      <c r="J13" s="231">
        <v>50.0</v>
      </c>
      <c r="K13" s="213">
        <f t="shared" ref="K13:K15" si="4">(AVERAGE(E13:H13)/(I13))*1000</f>
        <v>360</v>
      </c>
      <c r="L13" s="250">
        <f t="shared" ref="L13:L15" si="5">K13*J13</f>
        <v>18000</v>
      </c>
      <c r="M13" s="244">
        <f t="shared" ref="M13:M15" si="6">L13/10000</f>
        <v>1.8</v>
      </c>
    </row>
    <row r="14">
      <c r="A14" s="7" t="s">
        <v>15</v>
      </c>
      <c r="B14" s="16" t="s">
        <v>15</v>
      </c>
      <c r="C14" s="9" t="s">
        <v>12</v>
      </c>
      <c r="D14" s="17">
        <v>11.0</v>
      </c>
      <c r="E14" s="231">
        <v>31.0</v>
      </c>
      <c r="F14" s="231">
        <v>21.0</v>
      </c>
      <c r="G14" s="231">
        <v>19.0</v>
      </c>
      <c r="H14" s="231">
        <v>30.0</v>
      </c>
      <c r="I14" s="231">
        <v>50.0</v>
      </c>
      <c r="J14" s="231">
        <v>50.0</v>
      </c>
      <c r="K14" s="207">
        <f t="shared" si="4"/>
        <v>505</v>
      </c>
      <c r="L14" s="243">
        <f t="shared" si="5"/>
        <v>25250</v>
      </c>
      <c r="M14" s="244">
        <f t="shared" si="6"/>
        <v>2.525</v>
      </c>
    </row>
    <row r="15">
      <c r="A15" s="12" t="s">
        <v>15</v>
      </c>
      <c r="B15" s="18" t="s">
        <v>15</v>
      </c>
      <c r="C15" s="14" t="s">
        <v>14</v>
      </c>
      <c r="D15" s="19">
        <v>12.0</v>
      </c>
      <c r="E15" s="245">
        <v>28.0</v>
      </c>
      <c r="F15" s="245">
        <v>27.0</v>
      </c>
      <c r="G15" s="245">
        <v>13.0</v>
      </c>
      <c r="H15" s="245">
        <v>27.0</v>
      </c>
      <c r="I15" s="245">
        <v>50.0</v>
      </c>
      <c r="J15" s="245">
        <v>40.0</v>
      </c>
      <c r="K15" s="207">
        <f t="shared" si="4"/>
        <v>475</v>
      </c>
      <c r="L15" s="243">
        <f t="shared" si="5"/>
        <v>19000</v>
      </c>
      <c r="M15" s="244">
        <f t="shared" si="6"/>
        <v>1.9</v>
      </c>
    </row>
    <row r="16">
      <c r="A16" s="7" t="s">
        <v>9</v>
      </c>
      <c r="B16" s="217" t="s">
        <v>95</v>
      </c>
      <c r="C16" s="9" t="s">
        <v>10</v>
      </c>
      <c r="D16" s="218">
        <v>13.0</v>
      </c>
      <c r="E16" s="251"/>
      <c r="F16" s="251"/>
      <c r="G16" s="252"/>
      <c r="H16" s="252"/>
      <c r="I16" s="251"/>
      <c r="J16" s="251"/>
      <c r="K16" s="213"/>
      <c r="L16" s="246"/>
      <c r="M16" s="247"/>
    </row>
    <row r="17">
      <c r="A17" s="7" t="s">
        <v>9</v>
      </c>
      <c r="B17" s="217" t="s">
        <v>95</v>
      </c>
      <c r="C17" s="9" t="s">
        <v>12</v>
      </c>
      <c r="D17" s="218">
        <v>14.0</v>
      </c>
      <c r="E17" s="231"/>
      <c r="F17" s="231"/>
      <c r="G17" s="232"/>
      <c r="H17" s="232"/>
      <c r="I17" s="231"/>
      <c r="J17" s="231"/>
      <c r="K17" s="207"/>
      <c r="L17" s="248"/>
      <c r="M17" s="247"/>
    </row>
    <row r="18">
      <c r="A18" s="12" t="s">
        <v>9</v>
      </c>
      <c r="B18" s="219" t="s">
        <v>95</v>
      </c>
      <c r="C18" s="14" t="s">
        <v>14</v>
      </c>
      <c r="D18" s="220">
        <v>15.0</v>
      </c>
      <c r="E18" s="245"/>
      <c r="F18" s="245"/>
      <c r="G18" s="249"/>
      <c r="H18" s="249"/>
      <c r="I18" s="245"/>
      <c r="J18" s="245"/>
      <c r="K18" s="207"/>
      <c r="L18" s="248"/>
      <c r="M18" s="247"/>
    </row>
    <row r="19">
      <c r="A19" s="7" t="s">
        <v>15</v>
      </c>
      <c r="B19" s="217" t="s">
        <v>95</v>
      </c>
      <c r="C19" s="9" t="s">
        <v>10</v>
      </c>
      <c r="D19" s="221">
        <v>16.0</v>
      </c>
      <c r="E19" s="231"/>
      <c r="F19" s="231"/>
      <c r="G19" s="232"/>
      <c r="H19" s="232"/>
      <c r="I19" s="231"/>
      <c r="J19" s="231"/>
      <c r="K19" s="213"/>
      <c r="L19" s="246"/>
      <c r="M19" s="247"/>
    </row>
    <row r="20">
      <c r="A20" s="7" t="s">
        <v>15</v>
      </c>
      <c r="B20" s="217" t="s">
        <v>95</v>
      </c>
      <c r="C20" s="9" t="s">
        <v>12</v>
      </c>
      <c r="D20" s="218">
        <v>17.0</v>
      </c>
      <c r="E20" s="251"/>
      <c r="F20" s="251"/>
      <c r="G20" s="252"/>
      <c r="H20" s="252"/>
      <c r="I20" s="251"/>
      <c r="J20" s="251"/>
      <c r="K20" s="207"/>
      <c r="L20" s="248"/>
      <c r="M20" s="247"/>
    </row>
    <row r="21" ht="15.75" customHeight="1">
      <c r="A21" s="7" t="s">
        <v>15</v>
      </c>
      <c r="B21" s="217" t="s">
        <v>95</v>
      </c>
      <c r="C21" s="9" t="s">
        <v>14</v>
      </c>
      <c r="D21" s="218">
        <v>18.0</v>
      </c>
      <c r="E21" s="245"/>
      <c r="F21" s="245"/>
      <c r="G21" s="249"/>
      <c r="H21" s="249"/>
      <c r="I21" s="245"/>
      <c r="J21" s="245"/>
      <c r="K21" s="207"/>
      <c r="L21" s="248"/>
      <c r="M21" s="247"/>
    </row>
    <row r="22" ht="15.75" customHeight="1">
      <c r="C22" s="28"/>
      <c r="D22" s="28"/>
      <c r="E22" s="109"/>
      <c r="F22" s="109"/>
      <c r="G22" s="109"/>
      <c r="H22" s="109"/>
      <c r="I22" s="109"/>
      <c r="J22" s="109"/>
      <c r="L22" s="233"/>
    </row>
    <row r="23" ht="15.75" customHeight="1">
      <c r="C23" s="28"/>
      <c r="D23" s="28"/>
      <c r="E23" s="109"/>
      <c r="F23" s="109"/>
      <c r="G23" s="109"/>
      <c r="H23" s="109"/>
      <c r="I23" s="109"/>
      <c r="J23" s="109"/>
      <c r="L23" s="233"/>
    </row>
    <row r="24" ht="15.75" customHeight="1">
      <c r="C24" s="28"/>
      <c r="D24" s="28"/>
      <c r="E24" s="109"/>
      <c r="F24" s="109"/>
      <c r="G24" s="109"/>
      <c r="H24" s="109"/>
      <c r="I24" s="109"/>
      <c r="J24" s="109"/>
      <c r="L24" s="233"/>
    </row>
    <row r="25" ht="15.75" customHeight="1">
      <c r="C25" s="28"/>
      <c r="D25" s="28"/>
      <c r="E25" s="109"/>
      <c r="F25" s="109"/>
      <c r="G25" s="109"/>
      <c r="H25" s="109"/>
      <c r="I25" s="109"/>
      <c r="J25" s="109"/>
      <c r="L25" s="233"/>
    </row>
    <row r="26" ht="15.75" customHeight="1">
      <c r="C26" s="28"/>
      <c r="D26" s="28"/>
      <c r="E26" s="109"/>
      <c r="F26" s="109"/>
      <c r="G26" s="109"/>
      <c r="H26" s="109"/>
      <c r="I26" s="109"/>
      <c r="J26" s="109"/>
      <c r="L26" s="233"/>
    </row>
    <row r="27" ht="15.75" customHeight="1">
      <c r="C27" s="28"/>
      <c r="D27" s="28"/>
      <c r="E27" s="109"/>
      <c r="F27" s="109"/>
      <c r="G27" s="109"/>
      <c r="H27" s="109"/>
      <c r="I27" s="109"/>
      <c r="J27" s="109"/>
      <c r="L27" s="233"/>
    </row>
    <row r="28" ht="15.75" customHeight="1">
      <c r="C28" s="28"/>
      <c r="D28" s="28"/>
      <c r="E28" s="109"/>
      <c r="F28" s="109"/>
      <c r="G28" s="109"/>
      <c r="H28" s="109"/>
      <c r="I28" s="109"/>
      <c r="J28" s="109"/>
      <c r="L28" s="233"/>
    </row>
    <row r="29" ht="15.75" customHeight="1">
      <c r="C29" s="28"/>
      <c r="D29" s="28"/>
      <c r="E29" s="109"/>
      <c r="F29" s="109"/>
      <c r="G29" s="109"/>
      <c r="H29" s="109"/>
      <c r="I29" s="109"/>
      <c r="J29" s="109"/>
      <c r="L29" s="233"/>
    </row>
    <row r="30" ht="15.75" customHeight="1">
      <c r="C30" s="28"/>
      <c r="D30" s="28"/>
      <c r="E30" s="109"/>
      <c r="F30" s="109"/>
      <c r="G30" s="109"/>
      <c r="H30" s="109"/>
      <c r="I30" s="109"/>
      <c r="J30" s="109"/>
      <c r="L30" s="233"/>
    </row>
    <row r="31" ht="15.75" customHeight="1">
      <c r="C31" s="28"/>
      <c r="D31" s="28"/>
      <c r="E31" s="109"/>
      <c r="F31" s="109"/>
      <c r="G31" s="109"/>
      <c r="H31" s="109"/>
      <c r="I31" s="109"/>
      <c r="J31" s="109"/>
      <c r="L31" s="233"/>
    </row>
    <row r="32" ht="15.75" customHeight="1">
      <c r="C32" s="28"/>
      <c r="D32" s="28"/>
      <c r="E32" s="109"/>
      <c r="F32" s="109"/>
      <c r="G32" s="109"/>
      <c r="H32" s="109"/>
      <c r="I32" s="109"/>
      <c r="J32" s="109"/>
      <c r="L32" s="233"/>
    </row>
    <row r="33" ht="15.75" customHeight="1">
      <c r="C33" s="28"/>
      <c r="D33" s="28"/>
      <c r="E33" s="109"/>
      <c r="F33" s="109"/>
      <c r="G33" s="109"/>
      <c r="H33" s="109"/>
      <c r="I33" s="109"/>
      <c r="J33" s="109"/>
      <c r="L33" s="233"/>
    </row>
    <row r="34" ht="15.75" customHeight="1">
      <c r="A34" s="109"/>
      <c r="B34" s="109"/>
      <c r="C34" s="232"/>
      <c r="D34" s="232"/>
      <c r="E34" s="109"/>
      <c r="F34" s="109"/>
      <c r="G34" s="109"/>
      <c r="H34" s="109"/>
      <c r="I34" s="109"/>
      <c r="J34" s="109"/>
      <c r="L34" s="233"/>
    </row>
    <row r="35" ht="15.75" customHeight="1">
      <c r="A35" s="109"/>
      <c r="B35" s="109"/>
      <c r="C35" s="232"/>
      <c r="D35" s="232"/>
      <c r="E35" s="109"/>
      <c r="F35" s="109"/>
      <c r="G35" s="109"/>
      <c r="H35" s="109"/>
      <c r="I35" s="109"/>
      <c r="J35" s="109"/>
      <c r="L35" s="233"/>
    </row>
    <row r="36" ht="15.75" customHeight="1">
      <c r="A36" s="109"/>
      <c r="B36" s="109"/>
      <c r="C36" s="232"/>
      <c r="D36" s="232"/>
      <c r="E36" s="109"/>
      <c r="F36" s="109"/>
      <c r="G36" s="109"/>
      <c r="H36" s="109"/>
      <c r="I36" s="109"/>
      <c r="J36" s="109"/>
      <c r="L36" s="233"/>
    </row>
    <row r="37" ht="15.75" customHeight="1">
      <c r="A37" s="109"/>
      <c r="B37" s="109"/>
      <c r="C37" s="232"/>
      <c r="D37" s="232"/>
      <c r="E37" s="109"/>
      <c r="F37" s="109"/>
      <c r="G37" s="109"/>
      <c r="H37" s="109"/>
      <c r="I37" s="109"/>
      <c r="J37" s="109"/>
      <c r="L37" s="233"/>
    </row>
    <row r="38" ht="15.75" customHeight="1">
      <c r="A38" s="109"/>
      <c r="B38" s="109"/>
      <c r="C38" s="232"/>
      <c r="D38" s="232"/>
      <c r="E38" s="109"/>
      <c r="F38" s="109"/>
      <c r="G38" s="109"/>
      <c r="H38" s="109"/>
      <c r="I38" s="109"/>
      <c r="J38" s="109"/>
      <c r="L38" s="233"/>
    </row>
    <row r="39" ht="15.75" customHeight="1">
      <c r="A39" s="109"/>
      <c r="B39" s="109"/>
      <c r="C39" s="232"/>
      <c r="D39" s="232"/>
      <c r="E39" s="109"/>
      <c r="F39" s="109"/>
      <c r="G39" s="109"/>
      <c r="H39" s="109"/>
      <c r="I39" s="109"/>
      <c r="J39" s="109"/>
      <c r="L39" s="233"/>
    </row>
    <row r="40" ht="15.75" customHeight="1">
      <c r="A40" s="109"/>
      <c r="B40" s="109"/>
      <c r="C40" s="232"/>
      <c r="D40" s="232"/>
      <c r="E40" s="109"/>
      <c r="F40" s="109"/>
      <c r="G40" s="109"/>
      <c r="H40" s="109"/>
      <c r="I40" s="109"/>
      <c r="J40" s="109"/>
      <c r="L40" s="233"/>
    </row>
    <row r="41" ht="15.75" customHeight="1">
      <c r="A41" s="109"/>
      <c r="B41" s="109"/>
      <c r="C41" s="232"/>
      <c r="D41" s="232"/>
      <c r="E41" s="109"/>
      <c r="F41" s="109"/>
      <c r="G41" s="109"/>
      <c r="H41" s="109"/>
      <c r="I41" s="109"/>
      <c r="J41" s="109"/>
      <c r="L41" s="233"/>
    </row>
    <row r="42" ht="15.75" customHeight="1">
      <c r="A42" s="109"/>
      <c r="B42" s="109"/>
      <c r="C42" s="232"/>
      <c r="D42" s="232"/>
      <c r="E42" s="109"/>
      <c r="F42" s="109"/>
      <c r="G42" s="109"/>
      <c r="H42" s="109"/>
      <c r="I42" s="109"/>
      <c r="J42" s="109"/>
      <c r="L42" s="233"/>
    </row>
    <row r="43" ht="15.75" customHeight="1">
      <c r="A43" s="109"/>
      <c r="B43" s="109"/>
      <c r="C43" s="232"/>
      <c r="D43" s="232"/>
      <c r="E43" s="109"/>
      <c r="F43" s="109"/>
      <c r="G43" s="109"/>
      <c r="H43" s="109"/>
      <c r="I43" s="109"/>
      <c r="J43" s="109"/>
      <c r="L43" s="233"/>
    </row>
    <row r="44" ht="15.75" customHeight="1">
      <c r="A44" s="109"/>
      <c r="B44" s="109"/>
      <c r="C44" s="232"/>
      <c r="D44" s="232"/>
      <c r="E44" s="109"/>
      <c r="F44" s="109"/>
      <c r="G44" s="109"/>
      <c r="H44" s="109"/>
      <c r="I44" s="109"/>
      <c r="J44" s="109"/>
      <c r="L44" s="233"/>
    </row>
    <row r="45" ht="15.75" customHeight="1">
      <c r="A45" s="109"/>
      <c r="B45" s="109"/>
      <c r="C45" s="232"/>
      <c r="D45" s="232"/>
      <c r="E45" s="109"/>
      <c r="F45" s="109"/>
      <c r="G45" s="109"/>
      <c r="H45" s="109"/>
      <c r="I45" s="109"/>
      <c r="J45" s="109"/>
      <c r="L45" s="233"/>
    </row>
    <row r="46" ht="15.75" customHeight="1">
      <c r="A46" s="109"/>
      <c r="B46" s="109"/>
      <c r="C46" s="232"/>
      <c r="D46" s="232"/>
      <c r="E46" s="109"/>
      <c r="F46" s="109"/>
      <c r="G46" s="109"/>
      <c r="H46" s="109"/>
      <c r="I46" s="109"/>
      <c r="J46" s="109"/>
      <c r="L46" s="233"/>
    </row>
    <row r="47" ht="15.75" customHeight="1">
      <c r="A47" s="109"/>
      <c r="B47" s="109"/>
      <c r="C47" s="232"/>
      <c r="D47" s="232"/>
      <c r="E47" s="109"/>
      <c r="F47" s="109"/>
      <c r="G47" s="109"/>
      <c r="H47" s="109"/>
      <c r="I47" s="109"/>
      <c r="J47" s="109"/>
      <c r="L47" s="233"/>
    </row>
    <row r="48" ht="15.75" customHeight="1">
      <c r="A48" s="109"/>
      <c r="B48" s="109"/>
      <c r="C48" s="232"/>
      <c r="D48" s="232"/>
      <c r="E48" s="109"/>
      <c r="F48" s="109"/>
      <c r="G48" s="109"/>
      <c r="H48" s="109"/>
      <c r="I48" s="109"/>
      <c r="J48" s="109"/>
      <c r="L48" s="233"/>
    </row>
    <row r="49" ht="15.75" customHeight="1">
      <c r="A49" s="109"/>
      <c r="B49" s="109"/>
      <c r="C49" s="232"/>
      <c r="D49" s="232"/>
      <c r="E49" s="109"/>
      <c r="F49" s="109"/>
      <c r="G49" s="109"/>
      <c r="H49" s="109"/>
      <c r="I49" s="109"/>
      <c r="J49" s="109"/>
      <c r="L49" s="233"/>
    </row>
    <row r="50" ht="15.75" customHeight="1">
      <c r="A50" s="109"/>
      <c r="B50" s="109"/>
      <c r="C50" s="232"/>
      <c r="D50" s="232"/>
      <c r="E50" s="109"/>
      <c r="F50" s="109"/>
      <c r="G50" s="109"/>
      <c r="H50" s="109"/>
      <c r="I50" s="109"/>
      <c r="J50" s="109"/>
      <c r="L50" s="233"/>
    </row>
    <row r="51" ht="15.75" customHeight="1">
      <c r="A51" s="109"/>
      <c r="B51" s="109"/>
      <c r="C51" s="232"/>
      <c r="D51" s="232"/>
      <c r="E51" s="109"/>
      <c r="F51" s="109"/>
      <c r="G51" s="109"/>
      <c r="H51" s="109"/>
      <c r="I51" s="109"/>
      <c r="J51" s="109"/>
      <c r="L51" s="233"/>
    </row>
    <row r="52" ht="15.75" customHeight="1">
      <c r="A52" s="109"/>
      <c r="B52" s="109"/>
      <c r="C52" s="232"/>
      <c r="D52" s="232"/>
      <c r="E52" s="109"/>
      <c r="F52" s="109"/>
      <c r="G52" s="109"/>
      <c r="H52" s="109"/>
      <c r="I52" s="109"/>
      <c r="J52" s="109"/>
      <c r="L52" s="233"/>
    </row>
    <row r="53" ht="15.75" customHeight="1">
      <c r="A53" s="109"/>
      <c r="B53" s="109"/>
      <c r="C53" s="232"/>
      <c r="D53" s="232"/>
      <c r="E53" s="109"/>
      <c r="F53" s="109"/>
      <c r="G53" s="109"/>
      <c r="H53" s="109"/>
      <c r="I53" s="109"/>
      <c r="J53" s="109"/>
      <c r="L53" s="233"/>
    </row>
    <row r="54" ht="15.75" customHeight="1">
      <c r="A54" s="109"/>
      <c r="B54" s="109"/>
      <c r="C54" s="232"/>
      <c r="D54" s="232"/>
      <c r="E54" s="109"/>
      <c r="F54" s="109"/>
      <c r="G54" s="109"/>
      <c r="H54" s="109"/>
      <c r="I54" s="109"/>
      <c r="J54" s="109"/>
      <c r="L54" s="233"/>
    </row>
    <row r="55" ht="15.75" customHeight="1">
      <c r="A55" s="109"/>
      <c r="B55" s="109"/>
      <c r="C55" s="232"/>
      <c r="D55" s="232"/>
      <c r="E55" s="109"/>
      <c r="F55" s="109"/>
      <c r="G55" s="109"/>
      <c r="H55" s="109"/>
      <c r="I55" s="109"/>
      <c r="J55" s="109"/>
      <c r="L55" s="233"/>
    </row>
    <row r="56" ht="15.75" customHeight="1">
      <c r="A56" s="109"/>
      <c r="B56" s="109"/>
      <c r="C56" s="232"/>
      <c r="D56" s="232"/>
      <c r="E56" s="109"/>
      <c r="F56" s="109"/>
      <c r="G56" s="109"/>
      <c r="H56" s="109"/>
      <c r="I56" s="109"/>
      <c r="J56" s="109"/>
      <c r="L56" s="233"/>
    </row>
    <row r="57" ht="15.75" customHeight="1">
      <c r="A57" s="109"/>
      <c r="B57" s="109"/>
      <c r="C57" s="232"/>
      <c r="D57" s="232"/>
      <c r="E57" s="109"/>
      <c r="F57" s="109"/>
      <c r="G57" s="109"/>
      <c r="H57" s="109"/>
      <c r="I57" s="109"/>
      <c r="J57" s="109"/>
      <c r="L57" s="233"/>
    </row>
    <row r="58" ht="15.75" customHeight="1">
      <c r="A58" s="109"/>
      <c r="B58" s="109"/>
      <c r="C58" s="232"/>
      <c r="D58" s="232"/>
      <c r="E58" s="109"/>
      <c r="F58" s="109"/>
      <c r="G58" s="109"/>
      <c r="H58" s="109"/>
      <c r="I58" s="109"/>
      <c r="J58" s="109"/>
      <c r="L58" s="233"/>
    </row>
    <row r="59" ht="15.75" customHeight="1">
      <c r="A59" s="109"/>
      <c r="B59" s="109"/>
      <c r="C59" s="232"/>
      <c r="D59" s="232"/>
      <c r="E59" s="109"/>
      <c r="F59" s="109"/>
      <c r="G59" s="109"/>
      <c r="H59" s="109"/>
      <c r="I59" s="109"/>
      <c r="J59" s="109"/>
      <c r="L59" s="233"/>
    </row>
    <row r="60" ht="15.75" customHeight="1">
      <c r="A60" s="109"/>
      <c r="B60" s="109"/>
      <c r="C60" s="232"/>
      <c r="D60" s="232"/>
      <c r="E60" s="109"/>
      <c r="F60" s="109"/>
      <c r="G60" s="109"/>
      <c r="H60" s="109"/>
      <c r="I60" s="109"/>
      <c r="J60" s="109"/>
      <c r="L60" s="233"/>
    </row>
    <row r="61" ht="15.75" customHeight="1">
      <c r="A61" s="109"/>
      <c r="B61" s="109"/>
      <c r="C61" s="232"/>
      <c r="D61" s="232"/>
      <c r="E61" s="109"/>
      <c r="F61" s="109"/>
      <c r="G61" s="109"/>
      <c r="H61" s="109"/>
      <c r="I61" s="109"/>
      <c r="J61" s="109"/>
      <c r="L61" s="233"/>
    </row>
    <row r="62" ht="15.75" customHeight="1">
      <c r="A62" s="109"/>
      <c r="B62" s="109"/>
      <c r="C62" s="232"/>
      <c r="D62" s="232"/>
      <c r="E62" s="109"/>
      <c r="F62" s="109"/>
      <c r="G62" s="109"/>
      <c r="H62" s="109"/>
      <c r="I62" s="109"/>
      <c r="J62" s="109"/>
      <c r="L62" s="233"/>
    </row>
    <row r="63" ht="15.75" customHeight="1">
      <c r="A63" s="109"/>
      <c r="B63" s="109"/>
      <c r="C63" s="232"/>
      <c r="D63" s="232"/>
      <c r="E63" s="109"/>
      <c r="F63" s="109"/>
      <c r="G63" s="109"/>
      <c r="H63" s="109"/>
      <c r="I63" s="109"/>
      <c r="J63" s="109"/>
      <c r="L63" s="233"/>
    </row>
    <row r="64" ht="15.75" customHeight="1">
      <c r="A64" s="109"/>
      <c r="B64" s="109"/>
      <c r="C64" s="232"/>
      <c r="D64" s="232"/>
      <c r="E64" s="109"/>
      <c r="F64" s="109"/>
      <c r="G64" s="109"/>
      <c r="H64" s="109"/>
      <c r="I64" s="109"/>
      <c r="J64" s="109"/>
      <c r="L64" s="233"/>
    </row>
    <row r="65" ht="15.75" customHeight="1">
      <c r="A65" s="109"/>
      <c r="B65" s="109"/>
      <c r="C65" s="232"/>
      <c r="D65" s="232"/>
      <c r="E65" s="109"/>
      <c r="F65" s="109"/>
      <c r="G65" s="109"/>
      <c r="H65" s="109"/>
      <c r="I65" s="109"/>
      <c r="J65" s="109"/>
      <c r="L65" s="233"/>
    </row>
    <row r="66" ht="15.75" customHeight="1">
      <c r="A66" s="109"/>
      <c r="B66" s="109"/>
      <c r="C66" s="232"/>
      <c r="D66" s="232"/>
      <c r="E66" s="109"/>
      <c r="F66" s="109"/>
      <c r="G66" s="109"/>
      <c r="H66" s="109"/>
      <c r="I66" s="109"/>
      <c r="J66" s="109"/>
      <c r="L66" s="233"/>
    </row>
    <row r="67" ht="15.75" customHeight="1">
      <c r="A67" s="109"/>
      <c r="B67" s="109"/>
      <c r="C67" s="232"/>
      <c r="D67" s="232"/>
      <c r="E67" s="109"/>
      <c r="F67" s="109"/>
      <c r="G67" s="109"/>
      <c r="H67" s="109"/>
      <c r="I67" s="109"/>
      <c r="J67" s="109"/>
      <c r="L67" s="233"/>
    </row>
    <row r="68" ht="15.75" customHeight="1">
      <c r="A68" s="109"/>
      <c r="B68" s="109"/>
      <c r="C68" s="232"/>
      <c r="D68" s="232"/>
      <c r="E68" s="109"/>
      <c r="F68" s="109"/>
      <c r="G68" s="109"/>
      <c r="H68" s="109"/>
      <c r="I68" s="109"/>
      <c r="J68" s="109"/>
      <c r="L68" s="233"/>
    </row>
    <row r="69" ht="15.75" customHeight="1">
      <c r="A69" s="109"/>
      <c r="B69" s="109"/>
      <c r="C69" s="232"/>
      <c r="D69" s="232"/>
      <c r="E69" s="109"/>
      <c r="F69" s="109"/>
      <c r="G69" s="109"/>
      <c r="H69" s="109"/>
      <c r="I69" s="109"/>
      <c r="J69" s="109"/>
      <c r="L69" s="233"/>
    </row>
    <row r="70" ht="15.75" customHeight="1">
      <c r="A70" s="109"/>
      <c r="B70" s="109"/>
      <c r="C70" s="232"/>
      <c r="D70" s="232"/>
      <c r="E70" s="109"/>
      <c r="F70" s="109"/>
      <c r="G70" s="109"/>
      <c r="H70" s="109"/>
      <c r="I70" s="109"/>
      <c r="J70" s="109"/>
      <c r="L70" s="233"/>
    </row>
    <row r="71" ht="15.75" customHeight="1">
      <c r="A71" s="109"/>
      <c r="B71" s="109"/>
      <c r="C71" s="232"/>
      <c r="D71" s="232"/>
      <c r="E71" s="109"/>
      <c r="F71" s="109"/>
      <c r="G71" s="109"/>
      <c r="H71" s="109"/>
      <c r="I71" s="109"/>
      <c r="J71" s="109"/>
      <c r="L71" s="233"/>
    </row>
    <row r="72" ht="15.75" customHeight="1">
      <c r="A72" s="109"/>
      <c r="B72" s="109"/>
      <c r="C72" s="232"/>
      <c r="D72" s="232"/>
      <c r="E72" s="109"/>
      <c r="F72" s="109"/>
      <c r="G72" s="109"/>
      <c r="H72" s="109"/>
      <c r="I72" s="109"/>
      <c r="J72" s="109"/>
      <c r="L72" s="233"/>
    </row>
    <row r="73" ht="15.75" customHeight="1">
      <c r="A73" s="109"/>
      <c r="B73" s="109"/>
      <c r="C73" s="232"/>
      <c r="D73" s="232"/>
      <c r="E73" s="109"/>
      <c r="F73" s="109"/>
      <c r="G73" s="109"/>
      <c r="H73" s="109"/>
      <c r="I73" s="109"/>
      <c r="J73" s="109"/>
      <c r="L73" s="233"/>
    </row>
    <row r="74" ht="15.75" customHeight="1">
      <c r="A74" s="109"/>
      <c r="B74" s="109"/>
      <c r="C74" s="232"/>
      <c r="D74" s="232"/>
      <c r="E74" s="109"/>
      <c r="F74" s="109"/>
      <c r="G74" s="109"/>
      <c r="H74" s="109"/>
      <c r="I74" s="109"/>
      <c r="J74" s="109"/>
      <c r="L74" s="233"/>
    </row>
    <row r="75" ht="15.75" customHeight="1">
      <c r="A75" s="109"/>
      <c r="B75" s="109"/>
      <c r="C75" s="232"/>
      <c r="D75" s="232"/>
      <c r="E75" s="109"/>
      <c r="F75" s="109"/>
      <c r="G75" s="109"/>
      <c r="H75" s="109"/>
      <c r="I75" s="109"/>
      <c r="J75" s="109"/>
      <c r="L75" s="233"/>
    </row>
    <row r="76" ht="15.75" customHeight="1">
      <c r="A76" s="109"/>
      <c r="B76" s="109"/>
      <c r="C76" s="232"/>
      <c r="D76" s="232"/>
      <c r="E76" s="109"/>
      <c r="F76" s="109"/>
      <c r="G76" s="109"/>
      <c r="H76" s="109"/>
      <c r="I76" s="109"/>
      <c r="J76" s="109"/>
      <c r="L76" s="233"/>
    </row>
    <row r="77" ht="15.75" customHeight="1">
      <c r="A77" s="109"/>
      <c r="B77" s="109"/>
      <c r="C77" s="232"/>
      <c r="D77" s="232"/>
      <c r="E77" s="109"/>
      <c r="F77" s="109"/>
      <c r="G77" s="109"/>
      <c r="H77" s="109"/>
      <c r="I77" s="109"/>
      <c r="J77" s="109"/>
      <c r="L77" s="233"/>
    </row>
    <row r="78" ht="15.75" customHeight="1">
      <c r="A78" s="109"/>
      <c r="B78" s="109"/>
      <c r="C78" s="232"/>
      <c r="D78" s="232"/>
      <c r="E78" s="109"/>
      <c r="F78" s="109"/>
      <c r="G78" s="109"/>
      <c r="H78" s="109"/>
      <c r="I78" s="109"/>
      <c r="J78" s="109"/>
      <c r="L78" s="233"/>
    </row>
    <row r="79" ht="15.75" customHeight="1">
      <c r="A79" s="109"/>
      <c r="B79" s="109"/>
      <c r="C79" s="232"/>
      <c r="D79" s="232"/>
      <c r="E79" s="109"/>
      <c r="F79" s="109"/>
      <c r="G79" s="109"/>
      <c r="H79" s="109"/>
      <c r="I79" s="109"/>
      <c r="J79" s="109"/>
      <c r="L79" s="233"/>
    </row>
    <row r="80" ht="15.75" customHeight="1">
      <c r="A80" s="109"/>
      <c r="B80" s="109"/>
      <c r="C80" s="232"/>
      <c r="D80" s="232"/>
      <c r="E80" s="109"/>
      <c r="F80" s="109"/>
      <c r="G80" s="109"/>
      <c r="H80" s="109"/>
      <c r="I80" s="109"/>
      <c r="J80" s="109"/>
      <c r="L80" s="233"/>
    </row>
    <row r="81" ht="15.75" customHeight="1">
      <c r="A81" s="109"/>
      <c r="B81" s="109"/>
      <c r="C81" s="232"/>
      <c r="D81" s="232"/>
      <c r="E81" s="109"/>
      <c r="F81" s="109"/>
      <c r="G81" s="109"/>
      <c r="H81" s="109"/>
      <c r="I81" s="109"/>
      <c r="J81" s="109"/>
      <c r="L81" s="233"/>
    </row>
    <row r="82" ht="15.75" customHeight="1">
      <c r="A82" s="109"/>
      <c r="B82" s="109"/>
      <c r="C82" s="232"/>
      <c r="D82" s="232"/>
      <c r="E82" s="109"/>
      <c r="F82" s="109"/>
      <c r="G82" s="109"/>
      <c r="H82" s="109"/>
      <c r="I82" s="109"/>
      <c r="J82" s="109"/>
      <c r="L82" s="233"/>
    </row>
    <row r="83" ht="15.75" customHeight="1">
      <c r="A83" s="109"/>
      <c r="B83" s="109"/>
      <c r="C83" s="232"/>
      <c r="D83" s="232"/>
      <c r="E83" s="109"/>
      <c r="F83" s="109"/>
      <c r="G83" s="109"/>
      <c r="H83" s="109"/>
      <c r="I83" s="109"/>
      <c r="J83" s="109"/>
      <c r="L83" s="233"/>
    </row>
    <row r="84" ht="15.75" customHeight="1">
      <c r="A84" s="109"/>
      <c r="B84" s="109"/>
      <c r="C84" s="232"/>
      <c r="D84" s="232"/>
      <c r="E84" s="109"/>
      <c r="F84" s="109"/>
      <c r="G84" s="109"/>
      <c r="H84" s="109"/>
      <c r="I84" s="109"/>
      <c r="J84" s="109"/>
      <c r="L84" s="233"/>
    </row>
    <row r="85" ht="15.75" customHeight="1">
      <c r="A85" s="109"/>
      <c r="B85" s="109"/>
      <c r="C85" s="232"/>
      <c r="D85" s="232"/>
      <c r="E85" s="109"/>
      <c r="F85" s="109"/>
      <c r="G85" s="109"/>
      <c r="H85" s="109"/>
      <c r="I85" s="109"/>
      <c r="J85" s="109"/>
      <c r="L85" s="233"/>
    </row>
    <row r="86" ht="15.75" customHeight="1">
      <c r="A86" s="109"/>
      <c r="B86" s="109"/>
      <c r="C86" s="232"/>
      <c r="D86" s="232"/>
      <c r="E86" s="109"/>
      <c r="F86" s="109"/>
      <c r="G86" s="109"/>
      <c r="H86" s="109"/>
      <c r="I86" s="109"/>
      <c r="J86" s="109"/>
      <c r="L86" s="233"/>
    </row>
    <row r="87" ht="15.75" customHeight="1">
      <c r="A87" s="109"/>
      <c r="B87" s="109"/>
      <c r="C87" s="232"/>
      <c r="D87" s="232"/>
      <c r="E87" s="109"/>
      <c r="F87" s="109"/>
      <c r="G87" s="109"/>
      <c r="H87" s="109"/>
      <c r="I87" s="109"/>
      <c r="J87" s="109"/>
      <c r="L87" s="233"/>
    </row>
    <row r="88" ht="15.75" customHeight="1">
      <c r="A88" s="109"/>
      <c r="B88" s="109"/>
      <c r="C88" s="232"/>
      <c r="D88" s="232"/>
      <c r="E88" s="109"/>
      <c r="F88" s="109"/>
      <c r="G88" s="109"/>
      <c r="H88" s="109"/>
      <c r="I88" s="109"/>
      <c r="J88" s="109"/>
      <c r="L88" s="233"/>
    </row>
    <row r="89" ht="15.75" customHeight="1">
      <c r="A89" s="109"/>
      <c r="B89" s="109"/>
      <c r="C89" s="232"/>
      <c r="D89" s="232"/>
      <c r="E89" s="109"/>
      <c r="F89" s="109"/>
      <c r="G89" s="109"/>
      <c r="H89" s="109"/>
      <c r="I89" s="109"/>
      <c r="J89" s="109"/>
      <c r="L89" s="233"/>
    </row>
    <row r="90" ht="15.75" customHeight="1">
      <c r="A90" s="109"/>
      <c r="B90" s="109"/>
      <c r="C90" s="232"/>
      <c r="D90" s="232"/>
      <c r="E90" s="109"/>
      <c r="F90" s="109"/>
      <c r="G90" s="109"/>
      <c r="H90" s="109"/>
      <c r="I90" s="109"/>
      <c r="J90" s="109"/>
      <c r="L90" s="233"/>
    </row>
    <row r="91" ht="15.75" customHeight="1">
      <c r="A91" s="109"/>
      <c r="B91" s="109"/>
      <c r="C91" s="232"/>
      <c r="D91" s="232"/>
      <c r="E91" s="109"/>
      <c r="F91" s="109"/>
      <c r="G91" s="109"/>
      <c r="H91" s="109"/>
      <c r="I91" s="109"/>
      <c r="J91" s="109"/>
      <c r="L91" s="233"/>
    </row>
    <row r="92" ht="15.75" customHeight="1">
      <c r="A92" s="109"/>
      <c r="B92" s="109"/>
      <c r="C92" s="232"/>
      <c r="D92" s="232"/>
      <c r="E92" s="109"/>
      <c r="F92" s="109"/>
      <c r="G92" s="109"/>
      <c r="H92" s="109"/>
      <c r="I92" s="109"/>
      <c r="J92" s="109"/>
      <c r="L92" s="233"/>
    </row>
    <row r="93" ht="15.75" customHeight="1">
      <c r="A93" s="109"/>
      <c r="B93" s="109"/>
      <c r="C93" s="232"/>
      <c r="D93" s="232"/>
      <c r="E93" s="109"/>
      <c r="F93" s="109"/>
      <c r="G93" s="109"/>
      <c r="H93" s="109"/>
      <c r="I93" s="109"/>
      <c r="J93" s="109"/>
      <c r="L93" s="233"/>
    </row>
    <row r="94" ht="15.75" customHeight="1">
      <c r="A94" s="109"/>
      <c r="B94" s="109"/>
      <c r="C94" s="232"/>
      <c r="D94" s="232"/>
      <c r="E94" s="109"/>
      <c r="F94" s="109"/>
      <c r="G94" s="109"/>
      <c r="H94" s="109"/>
      <c r="I94" s="109"/>
      <c r="J94" s="109"/>
      <c r="L94" s="233"/>
    </row>
    <row r="95" ht="15.75" customHeight="1">
      <c r="A95" s="109"/>
      <c r="B95" s="109"/>
      <c r="C95" s="232"/>
      <c r="D95" s="232"/>
      <c r="E95" s="109"/>
      <c r="F95" s="109"/>
      <c r="G95" s="109"/>
      <c r="H95" s="109"/>
      <c r="I95" s="109"/>
      <c r="J95" s="109"/>
      <c r="L95" s="233"/>
    </row>
    <row r="96" ht="15.75" customHeight="1">
      <c r="A96" s="109"/>
      <c r="B96" s="109"/>
      <c r="C96" s="232"/>
      <c r="D96" s="232"/>
      <c r="E96" s="109"/>
      <c r="F96" s="109"/>
      <c r="G96" s="109"/>
      <c r="H96" s="109"/>
      <c r="I96" s="109"/>
      <c r="J96" s="109"/>
      <c r="L96" s="233"/>
    </row>
    <row r="97" ht="15.75" customHeight="1">
      <c r="A97" s="109"/>
      <c r="B97" s="109"/>
      <c r="C97" s="232"/>
      <c r="D97" s="232"/>
      <c r="E97" s="109"/>
      <c r="F97" s="109"/>
      <c r="G97" s="109"/>
      <c r="H97" s="109"/>
      <c r="I97" s="109"/>
      <c r="J97" s="109"/>
      <c r="L97" s="233"/>
    </row>
    <row r="98" ht="15.75" customHeight="1">
      <c r="A98" s="109"/>
      <c r="B98" s="109"/>
      <c r="C98" s="232"/>
      <c r="D98" s="232"/>
      <c r="E98" s="109"/>
      <c r="F98" s="109"/>
      <c r="G98" s="109"/>
      <c r="H98" s="109"/>
      <c r="I98" s="109"/>
      <c r="J98" s="109"/>
      <c r="L98" s="233"/>
    </row>
    <row r="99" ht="15.75" customHeight="1">
      <c r="A99" s="109"/>
      <c r="B99" s="109"/>
      <c r="C99" s="232"/>
      <c r="D99" s="232"/>
      <c r="E99" s="109"/>
      <c r="F99" s="109"/>
      <c r="G99" s="109"/>
      <c r="H99" s="109"/>
      <c r="I99" s="109"/>
      <c r="J99" s="109"/>
      <c r="L99" s="233"/>
    </row>
    <row r="100" ht="15.75" customHeight="1">
      <c r="A100" s="109"/>
      <c r="B100" s="109"/>
      <c r="C100" s="232"/>
      <c r="D100" s="232"/>
      <c r="E100" s="109"/>
      <c r="F100" s="109"/>
      <c r="G100" s="109"/>
      <c r="H100" s="109"/>
      <c r="I100" s="109"/>
      <c r="J100" s="109"/>
      <c r="L100" s="233"/>
    </row>
    <row r="101" ht="15.75" customHeight="1">
      <c r="A101" s="109"/>
      <c r="B101" s="109"/>
      <c r="C101" s="232"/>
      <c r="D101" s="232"/>
      <c r="E101" s="109"/>
      <c r="F101" s="109"/>
      <c r="G101" s="109"/>
      <c r="H101" s="109"/>
      <c r="I101" s="109"/>
      <c r="J101" s="109"/>
      <c r="L101" s="233"/>
    </row>
    <row r="102" ht="15.75" customHeight="1">
      <c r="A102" s="109"/>
      <c r="B102" s="109"/>
      <c r="C102" s="232"/>
      <c r="D102" s="232"/>
      <c r="E102" s="109"/>
      <c r="F102" s="109"/>
      <c r="G102" s="109"/>
      <c r="H102" s="109"/>
      <c r="I102" s="109"/>
      <c r="J102" s="109"/>
      <c r="L102" s="233"/>
    </row>
    <row r="103" ht="15.75" customHeight="1">
      <c r="A103" s="109"/>
      <c r="B103" s="109"/>
      <c r="C103" s="232"/>
      <c r="D103" s="232"/>
      <c r="E103" s="109"/>
      <c r="F103" s="109"/>
      <c r="G103" s="109"/>
      <c r="H103" s="109"/>
      <c r="I103" s="109"/>
      <c r="J103" s="109"/>
      <c r="L103" s="233"/>
    </row>
    <row r="104" ht="15.75" customHeight="1">
      <c r="A104" s="109"/>
      <c r="B104" s="109"/>
      <c r="C104" s="232"/>
      <c r="D104" s="232"/>
      <c r="E104" s="109"/>
      <c r="F104" s="109"/>
      <c r="G104" s="109"/>
      <c r="H104" s="109"/>
      <c r="I104" s="109"/>
      <c r="J104" s="109"/>
      <c r="L104" s="233"/>
    </row>
    <row r="105" ht="15.75" customHeight="1">
      <c r="A105" s="109"/>
      <c r="B105" s="109"/>
      <c r="C105" s="232"/>
      <c r="D105" s="232"/>
      <c r="E105" s="109"/>
      <c r="F105" s="109"/>
      <c r="G105" s="109"/>
      <c r="H105" s="109"/>
      <c r="I105" s="109"/>
      <c r="J105" s="109"/>
      <c r="L105" s="233"/>
    </row>
    <row r="106" ht="15.75" customHeight="1">
      <c r="A106" s="109"/>
      <c r="B106" s="109"/>
      <c r="C106" s="232"/>
      <c r="D106" s="232"/>
      <c r="E106" s="109"/>
      <c r="F106" s="109"/>
      <c r="G106" s="109"/>
      <c r="H106" s="109"/>
      <c r="I106" s="109"/>
      <c r="J106" s="109"/>
      <c r="L106" s="233"/>
    </row>
    <row r="107" ht="15.75" customHeight="1">
      <c r="A107" s="109"/>
      <c r="B107" s="109"/>
      <c r="C107" s="232"/>
      <c r="D107" s="232"/>
      <c r="E107" s="109"/>
      <c r="F107" s="109"/>
      <c r="G107" s="109"/>
      <c r="H107" s="109"/>
      <c r="I107" s="109"/>
      <c r="J107" s="109"/>
      <c r="L107" s="233"/>
    </row>
    <row r="108" ht="15.75" customHeight="1">
      <c r="A108" s="109"/>
      <c r="B108" s="109"/>
      <c r="C108" s="232"/>
      <c r="D108" s="232"/>
      <c r="E108" s="109"/>
      <c r="F108" s="109"/>
      <c r="G108" s="109"/>
      <c r="H108" s="109"/>
      <c r="I108" s="109"/>
      <c r="J108" s="109"/>
      <c r="L108" s="233"/>
    </row>
    <row r="109" ht="15.75" customHeight="1">
      <c r="A109" s="109"/>
      <c r="B109" s="109"/>
      <c r="C109" s="232"/>
      <c r="D109" s="232"/>
      <c r="E109" s="109"/>
      <c r="F109" s="109"/>
      <c r="G109" s="109"/>
      <c r="H109" s="109"/>
      <c r="I109" s="109"/>
      <c r="J109" s="109"/>
      <c r="L109" s="233"/>
    </row>
    <row r="110" ht="15.75" customHeight="1">
      <c r="A110" s="109"/>
      <c r="B110" s="109"/>
      <c r="C110" s="232"/>
      <c r="D110" s="232"/>
      <c r="E110" s="109"/>
      <c r="F110" s="109"/>
      <c r="G110" s="109"/>
      <c r="H110" s="109"/>
      <c r="I110" s="109"/>
      <c r="J110" s="109"/>
      <c r="L110" s="233"/>
    </row>
    <row r="111" ht="15.75" customHeight="1">
      <c r="A111" s="109"/>
      <c r="B111" s="109"/>
      <c r="C111" s="232"/>
      <c r="D111" s="232"/>
      <c r="E111" s="109"/>
      <c r="F111" s="109"/>
      <c r="G111" s="109"/>
      <c r="H111" s="109"/>
      <c r="I111" s="109"/>
      <c r="J111" s="109"/>
      <c r="L111" s="233"/>
    </row>
    <row r="112" ht="15.75" customHeight="1">
      <c r="A112" s="109"/>
      <c r="B112" s="109"/>
      <c r="C112" s="232"/>
      <c r="D112" s="232"/>
      <c r="E112" s="109"/>
      <c r="F112" s="109"/>
      <c r="G112" s="109"/>
      <c r="H112" s="109"/>
      <c r="I112" s="109"/>
      <c r="J112" s="109"/>
      <c r="L112" s="233"/>
    </row>
    <row r="113" ht="15.75" customHeight="1">
      <c r="A113" s="109"/>
      <c r="B113" s="109"/>
      <c r="C113" s="232"/>
      <c r="D113" s="232"/>
      <c r="E113" s="109"/>
      <c r="F113" s="109"/>
      <c r="G113" s="109"/>
      <c r="H113" s="109"/>
      <c r="I113" s="109"/>
      <c r="J113" s="109"/>
      <c r="L113" s="233"/>
    </row>
    <row r="114" ht="15.75" customHeight="1">
      <c r="A114" s="109"/>
      <c r="B114" s="109"/>
      <c r="C114" s="232"/>
      <c r="D114" s="232"/>
      <c r="E114" s="109"/>
      <c r="F114" s="109"/>
      <c r="G114" s="109"/>
      <c r="H114" s="109"/>
      <c r="I114" s="109"/>
      <c r="J114" s="109"/>
      <c r="L114" s="233"/>
    </row>
    <row r="115" ht="15.75" customHeight="1">
      <c r="A115" s="109"/>
      <c r="B115" s="109"/>
      <c r="C115" s="232"/>
      <c r="D115" s="232"/>
      <c r="E115" s="109"/>
      <c r="F115" s="109"/>
      <c r="G115" s="109"/>
      <c r="H115" s="109"/>
      <c r="I115" s="109"/>
      <c r="J115" s="109"/>
      <c r="L115" s="233"/>
    </row>
    <row r="116" ht="15.75" customHeight="1">
      <c r="A116" s="109"/>
      <c r="B116" s="109"/>
      <c r="C116" s="232"/>
      <c r="D116" s="232"/>
      <c r="E116" s="109"/>
      <c r="F116" s="109"/>
      <c r="G116" s="109"/>
      <c r="H116" s="109"/>
      <c r="I116" s="109"/>
      <c r="J116" s="109"/>
      <c r="L116" s="233"/>
    </row>
    <row r="117" ht="15.75" customHeight="1">
      <c r="A117" s="109"/>
      <c r="B117" s="109"/>
      <c r="C117" s="232"/>
      <c r="D117" s="232"/>
      <c r="E117" s="109"/>
      <c r="F117" s="109"/>
      <c r="G117" s="109"/>
      <c r="H117" s="109"/>
      <c r="I117" s="109"/>
      <c r="J117" s="109"/>
      <c r="L117" s="233"/>
    </row>
    <row r="118" ht="15.75" customHeight="1">
      <c r="A118" s="109"/>
      <c r="B118" s="109"/>
      <c r="C118" s="232"/>
      <c r="D118" s="232"/>
      <c r="E118" s="109"/>
      <c r="F118" s="109"/>
      <c r="G118" s="109"/>
      <c r="H118" s="109"/>
      <c r="I118" s="109"/>
      <c r="J118" s="109"/>
      <c r="L118" s="233"/>
    </row>
    <row r="119" ht="15.75" customHeight="1">
      <c r="A119" s="109"/>
      <c r="B119" s="109"/>
      <c r="C119" s="232"/>
      <c r="D119" s="232"/>
      <c r="E119" s="109"/>
      <c r="F119" s="109"/>
      <c r="G119" s="109"/>
      <c r="H119" s="109"/>
      <c r="I119" s="109"/>
      <c r="J119" s="109"/>
      <c r="L119" s="233"/>
    </row>
    <row r="120" ht="15.75" customHeight="1">
      <c r="A120" s="109"/>
      <c r="B120" s="109"/>
      <c r="C120" s="232"/>
      <c r="D120" s="232"/>
      <c r="E120" s="109"/>
      <c r="F120" s="109"/>
      <c r="G120" s="109"/>
      <c r="H120" s="109"/>
      <c r="I120" s="109"/>
      <c r="J120" s="109"/>
      <c r="L120" s="233"/>
    </row>
    <row r="121" ht="15.75" customHeight="1">
      <c r="A121" s="109"/>
      <c r="B121" s="109"/>
      <c r="C121" s="232"/>
      <c r="D121" s="232"/>
      <c r="E121" s="109"/>
      <c r="F121" s="109"/>
      <c r="G121" s="109"/>
      <c r="H121" s="109"/>
      <c r="I121" s="109"/>
      <c r="J121" s="109"/>
      <c r="L121" s="233"/>
    </row>
    <row r="122" ht="15.75" customHeight="1">
      <c r="A122" s="109"/>
      <c r="B122" s="109"/>
      <c r="C122" s="232"/>
      <c r="D122" s="232"/>
      <c r="E122" s="109"/>
      <c r="F122" s="109"/>
      <c r="G122" s="109"/>
      <c r="H122" s="109"/>
      <c r="I122" s="109"/>
      <c r="J122" s="109"/>
      <c r="L122" s="233"/>
    </row>
    <row r="123" ht="15.75" customHeight="1">
      <c r="A123" s="109"/>
      <c r="B123" s="109"/>
      <c r="C123" s="232"/>
      <c r="D123" s="232"/>
      <c r="E123" s="109"/>
      <c r="F123" s="109"/>
      <c r="G123" s="109"/>
      <c r="H123" s="109"/>
      <c r="I123" s="109"/>
      <c r="J123" s="109"/>
      <c r="L123" s="233"/>
    </row>
    <row r="124" ht="15.75" customHeight="1">
      <c r="A124" s="109"/>
      <c r="B124" s="109"/>
      <c r="C124" s="232"/>
      <c r="D124" s="232"/>
      <c r="E124" s="109"/>
      <c r="F124" s="109"/>
      <c r="G124" s="109"/>
      <c r="H124" s="109"/>
      <c r="I124" s="109"/>
      <c r="J124" s="109"/>
      <c r="L124" s="233"/>
    </row>
    <row r="125" ht="15.75" customHeight="1">
      <c r="A125" s="109"/>
      <c r="B125" s="109"/>
      <c r="C125" s="232"/>
      <c r="D125" s="232"/>
      <c r="E125" s="109"/>
      <c r="F125" s="109"/>
      <c r="G125" s="109"/>
      <c r="H125" s="109"/>
      <c r="I125" s="109"/>
      <c r="J125" s="109"/>
      <c r="L125" s="233"/>
    </row>
    <row r="126" ht="15.75" customHeight="1">
      <c r="A126" s="109"/>
      <c r="B126" s="109"/>
      <c r="C126" s="232"/>
      <c r="D126" s="232"/>
      <c r="E126" s="109"/>
      <c r="F126" s="109"/>
      <c r="G126" s="109"/>
      <c r="H126" s="109"/>
      <c r="I126" s="109"/>
      <c r="J126" s="109"/>
      <c r="L126" s="233"/>
    </row>
    <row r="127" ht="15.75" customHeight="1">
      <c r="A127" s="109"/>
      <c r="B127" s="109"/>
      <c r="C127" s="232"/>
      <c r="D127" s="232"/>
      <c r="E127" s="109"/>
      <c r="F127" s="109"/>
      <c r="G127" s="109"/>
      <c r="H127" s="109"/>
      <c r="I127" s="109"/>
      <c r="J127" s="109"/>
      <c r="L127" s="233"/>
    </row>
    <row r="128" ht="15.75" customHeight="1">
      <c r="A128" s="109"/>
      <c r="B128" s="109"/>
      <c r="C128" s="232"/>
      <c r="D128" s="232"/>
      <c r="E128" s="109"/>
      <c r="F128" s="109"/>
      <c r="G128" s="109"/>
      <c r="H128" s="109"/>
      <c r="I128" s="109"/>
      <c r="J128" s="109"/>
      <c r="L128" s="233"/>
    </row>
    <row r="129" ht="15.75" customHeight="1">
      <c r="A129" s="109"/>
      <c r="B129" s="109"/>
      <c r="C129" s="232"/>
      <c r="D129" s="232"/>
      <c r="E129" s="109"/>
      <c r="F129" s="109"/>
      <c r="G129" s="109"/>
      <c r="H129" s="109"/>
      <c r="I129" s="109"/>
      <c r="J129" s="109"/>
      <c r="L129" s="233"/>
    </row>
    <row r="130" ht="15.75" customHeight="1">
      <c r="A130" s="109"/>
      <c r="B130" s="109"/>
      <c r="C130" s="232"/>
      <c r="D130" s="232"/>
      <c r="E130" s="109"/>
      <c r="F130" s="109"/>
      <c r="G130" s="109"/>
      <c r="H130" s="109"/>
      <c r="I130" s="109"/>
      <c r="J130" s="109"/>
      <c r="L130" s="233"/>
    </row>
    <row r="131" ht="15.75" customHeight="1">
      <c r="A131" s="109"/>
      <c r="B131" s="109"/>
      <c r="C131" s="232"/>
      <c r="D131" s="232"/>
      <c r="E131" s="109"/>
      <c r="F131" s="109"/>
      <c r="G131" s="109"/>
      <c r="H131" s="109"/>
      <c r="I131" s="109"/>
      <c r="J131" s="109"/>
      <c r="L131" s="233"/>
    </row>
    <row r="132" ht="15.75" customHeight="1">
      <c r="A132" s="109"/>
      <c r="B132" s="109"/>
      <c r="C132" s="232"/>
      <c r="D132" s="232"/>
      <c r="E132" s="109"/>
      <c r="F132" s="109"/>
      <c r="G132" s="109"/>
      <c r="H132" s="109"/>
      <c r="I132" s="109"/>
      <c r="J132" s="109"/>
      <c r="L132" s="233"/>
    </row>
    <row r="133" ht="15.75" customHeight="1">
      <c r="A133" s="109"/>
      <c r="B133" s="109"/>
      <c r="C133" s="232"/>
      <c r="D133" s="232"/>
      <c r="E133" s="109"/>
      <c r="F133" s="109"/>
      <c r="G133" s="109"/>
      <c r="H133" s="109"/>
      <c r="I133" s="109"/>
      <c r="J133" s="109"/>
      <c r="L133" s="233"/>
    </row>
    <row r="134" ht="15.75" customHeight="1">
      <c r="A134" s="109"/>
      <c r="B134" s="109"/>
      <c r="C134" s="232"/>
      <c r="D134" s="232"/>
      <c r="E134" s="109"/>
      <c r="F134" s="109"/>
      <c r="G134" s="109"/>
      <c r="H134" s="109"/>
      <c r="I134" s="109"/>
      <c r="J134" s="109"/>
      <c r="L134" s="233"/>
    </row>
    <row r="135" ht="15.75" customHeight="1">
      <c r="A135" s="109"/>
      <c r="B135" s="109"/>
      <c r="C135" s="232"/>
      <c r="D135" s="232"/>
      <c r="E135" s="109"/>
      <c r="F135" s="109"/>
      <c r="G135" s="109"/>
      <c r="H135" s="109"/>
      <c r="I135" s="109"/>
      <c r="J135" s="109"/>
      <c r="L135" s="233"/>
    </row>
    <row r="136" ht="15.75" customHeight="1">
      <c r="A136" s="109"/>
      <c r="B136" s="109"/>
      <c r="C136" s="232"/>
      <c r="D136" s="232"/>
      <c r="E136" s="109"/>
      <c r="F136" s="109"/>
      <c r="G136" s="109"/>
      <c r="H136" s="109"/>
      <c r="I136" s="109"/>
      <c r="J136" s="109"/>
      <c r="L136" s="233"/>
    </row>
    <row r="137" ht="15.75" customHeight="1">
      <c r="A137" s="109"/>
      <c r="B137" s="109"/>
      <c r="C137" s="232"/>
      <c r="D137" s="232"/>
      <c r="E137" s="109"/>
      <c r="F137" s="109"/>
      <c r="G137" s="109"/>
      <c r="H137" s="109"/>
      <c r="I137" s="109"/>
      <c r="J137" s="109"/>
      <c r="L137" s="233"/>
    </row>
    <row r="138" ht="15.75" customHeight="1">
      <c r="A138" s="109"/>
      <c r="B138" s="109"/>
      <c r="C138" s="232"/>
      <c r="D138" s="232"/>
      <c r="E138" s="109"/>
      <c r="F138" s="109"/>
      <c r="G138" s="109"/>
      <c r="H138" s="109"/>
      <c r="I138" s="109"/>
      <c r="J138" s="109"/>
      <c r="L138" s="233"/>
    </row>
    <row r="139" ht="15.75" customHeight="1">
      <c r="A139" s="109"/>
      <c r="B139" s="109"/>
      <c r="C139" s="232"/>
      <c r="D139" s="232"/>
      <c r="E139" s="109"/>
      <c r="F139" s="109"/>
      <c r="G139" s="109"/>
      <c r="H139" s="109"/>
      <c r="I139" s="109"/>
      <c r="J139" s="109"/>
      <c r="L139" s="233"/>
    </row>
    <row r="140" ht="15.75" customHeight="1">
      <c r="A140" s="109"/>
      <c r="B140" s="109"/>
      <c r="C140" s="232"/>
      <c r="D140" s="232"/>
      <c r="E140" s="109"/>
      <c r="F140" s="109"/>
      <c r="G140" s="109"/>
      <c r="H140" s="109"/>
      <c r="I140" s="109"/>
      <c r="J140" s="109"/>
      <c r="L140" s="233"/>
    </row>
    <row r="141" ht="15.75" customHeight="1">
      <c r="A141" s="109"/>
      <c r="B141" s="109"/>
      <c r="C141" s="232"/>
      <c r="D141" s="232"/>
      <c r="E141" s="109"/>
      <c r="F141" s="109"/>
      <c r="G141" s="109"/>
      <c r="H141" s="109"/>
      <c r="I141" s="109"/>
      <c r="J141" s="109"/>
      <c r="L141" s="233"/>
    </row>
    <row r="142" ht="15.75" customHeight="1">
      <c r="A142" s="109"/>
      <c r="B142" s="109"/>
      <c r="C142" s="232"/>
      <c r="D142" s="232"/>
      <c r="E142" s="109"/>
      <c r="F142" s="109"/>
      <c r="G142" s="109"/>
      <c r="H142" s="109"/>
      <c r="I142" s="109"/>
      <c r="J142" s="109"/>
      <c r="L142" s="233"/>
    </row>
    <row r="143" ht="15.75" customHeight="1">
      <c r="A143" s="109"/>
      <c r="B143" s="109"/>
      <c r="C143" s="232"/>
      <c r="D143" s="232"/>
      <c r="E143" s="109"/>
      <c r="F143" s="109"/>
      <c r="G143" s="109"/>
      <c r="H143" s="109"/>
      <c r="I143" s="109"/>
      <c r="J143" s="109"/>
      <c r="L143" s="233"/>
    </row>
    <row r="144" ht="15.75" customHeight="1">
      <c r="A144" s="109"/>
      <c r="B144" s="109"/>
      <c r="C144" s="232"/>
      <c r="D144" s="232"/>
      <c r="E144" s="109"/>
      <c r="F144" s="109"/>
      <c r="G144" s="109"/>
      <c r="H144" s="109"/>
      <c r="I144" s="109"/>
      <c r="J144" s="109"/>
      <c r="L144" s="233"/>
    </row>
    <row r="145" ht="15.75" customHeight="1">
      <c r="A145" s="109"/>
      <c r="B145" s="109"/>
      <c r="C145" s="232"/>
      <c r="D145" s="232"/>
      <c r="E145" s="109"/>
      <c r="F145" s="109"/>
      <c r="G145" s="109"/>
      <c r="H145" s="109"/>
      <c r="I145" s="109"/>
      <c r="J145" s="109"/>
      <c r="L145" s="233"/>
    </row>
    <row r="146" ht="15.75" customHeight="1">
      <c r="A146" s="109"/>
      <c r="B146" s="109"/>
      <c r="C146" s="232"/>
      <c r="D146" s="232"/>
      <c r="E146" s="109"/>
      <c r="F146" s="109"/>
      <c r="G146" s="109"/>
      <c r="H146" s="109"/>
      <c r="I146" s="109"/>
      <c r="J146" s="109"/>
      <c r="L146" s="233"/>
    </row>
    <row r="147" ht="15.75" customHeight="1">
      <c r="A147" s="109"/>
      <c r="B147" s="109"/>
      <c r="C147" s="232"/>
      <c r="D147" s="232"/>
      <c r="E147" s="109"/>
      <c r="F147" s="109"/>
      <c r="G147" s="109"/>
      <c r="H147" s="109"/>
      <c r="I147" s="109"/>
      <c r="J147" s="109"/>
      <c r="L147" s="233"/>
    </row>
    <row r="148" ht="15.75" customHeight="1">
      <c r="A148" s="109"/>
      <c r="B148" s="109"/>
      <c r="C148" s="232"/>
      <c r="D148" s="232"/>
      <c r="E148" s="109"/>
      <c r="F148" s="109"/>
      <c r="G148" s="109"/>
      <c r="H148" s="109"/>
      <c r="I148" s="109"/>
      <c r="J148" s="109"/>
      <c r="L148" s="233"/>
    </row>
    <row r="149" ht="15.75" customHeight="1">
      <c r="A149" s="109"/>
      <c r="B149" s="109"/>
      <c r="C149" s="232"/>
      <c r="D149" s="232"/>
      <c r="E149" s="109"/>
      <c r="F149" s="109"/>
      <c r="G149" s="109"/>
      <c r="H149" s="109"/>
      <c r="I149" s="109"/>
      <c r="J149" s="109"/>
      <c r="L149" s="233"/>
    </row>
    <row r="150" ht="15.75" customHeight="1">
      <c r="A150" s="109"/>
      <c r="B150" s="109"/>
      <c r="C150" s="232"/>
      <c r="D150" s="232"/>
      <c r="E150" s="109"/>
      <c r="F150" s="109"/>
      <c r="G150" s="109"/>
      <c r="H150" s="109"/>
      <c r="I150" s="109"/>
      <c r="J150" s="109"/>
      <c r="L150" s="233"/>
    </row>
    <row r="151" ht="15.75" customHeight="1">
      <c r="A151" s="109"/>
      <c r="B151" s="109"/>
      <c r="C151" s="232"/>
      <c r="D151" s="232"/>
      <c r="E151" s="109"/>
      <c r="F151" s="109"/>
      <c r="G151" s="109"/>
      <c r="H151" s="109"/>
      <c r="I151" s="109"/>
      <c r="J151" s="109"/>
      <c r="L151" s="233"/>
    </row>
    <row r="152" ht="15.75" customHeight="1">
      <c r="A152" s="109"/>
      <c r="B152" s="109"/>
      <c r="C152" s="232"/>
      <c r="D152" s="232"/>
      <c r="E152" s="109"/>
      <c r="F152" s="109"/>
      <c r="G152" s="109"/>
      <c r="H152" s="109"/>
      <c r="I152" s="109"/>
      <c r="J152" s="109"/>
      <c r="L152" s="233"/>
    </row>
    <row r="153" ht="15.75" customHeight="1">
      <c r="A153" s="109"/>
      <c r="B153" s="109"/>
      <c r="C153" s="232"/>
      <c r="D153" s="232"/>
      <c r="E153" s="109"/>
      <c r="F153" s="109"/>
      <c r="G153" s="109"/>
      <c r="H153" s="109"/>
      <c r="I153" s="109"/>
      <c r="J153" s="109"/>
      <c r="L153" s="233"/>
    </row>
    <row r="154" ht="15.75" customHeight="1">
      <c r="A154" s="109"/>
      <c r="B154" s="109"/>
      <c r="C154" s="232"/>
      <c r="D154" s="232"/>
      <c r="E154" s="109"/>
      <c r="F154" s="109"/>
      <c r="G154" s="109"/>
      <c r="H154" s="109"/>
      <c r="I154" s="109"/>
      <c r="J154" s="109"/>
      <c r="L154" s="233"/>
    </row>
    <row r="155" ht="15.75" customHeight="1">
      <c r="A155" s="109"/>
      <c r="B155" s="109"/>
      <c r="C155" s="232"/>
      <c r="D155" s="232"/>
      <c r="E155" s="109"/>
      <c r="F155" s="109"/>
      <c r="G155" s="109"/>
      <c r="H155" s="109"/>
      <c r="I155" s="109"/>
      <c r="J155" s="109"/>
      <c r="L155" s="233"/>
    </row>
    <row r="156" ht="15.75" customHeight="1">
      <c r="A156" s="109"/>
      <c r="B156" s="109"/>
      <c r="C156" s="232"/>
      <c r="D156" s="232"/>
      <c r="E156" s="109"/>
      <c r="F156" s="109"/>
      <c r="G156" s="109"/>
      <c r="H156" s="109"/>
      <c r="I156" s="109"/>
      <c r="J156" s="109"/>
      <c r="L156" s="233"/>
    </row>
    <row r="157" ht="15.75" customHeight="1">
      <c r="A157" s="109"/>
      <c r="B157" s="109"/>
      <c r="C157" s="232"/>
      <c r="D157" s="232"/>
      <c r="E157" s="109"/>
      <c r="F157" s="109"/>
      <c r="G157" s="109"/>
      <c r="H157" s="109"/>
      <c r="I157" s="109"/>
      <c r="J157" s="109"/>
      <c r="L157" s="233"/>
    </row>
    <row r="158" ht="15.75" customHeight="1">
      <c r="A158" s="109"/>
      <c r="B158" s="109"/>
      <c r="C158" s="232"/>
      <c r="D158" s="232"/>
      <c r="E158" s="109"/>
      <c r="F158" s="109"/>
      <c r="G158" s="109"/>
      <c r="H158" s="109"/>
      <c r="I158" s="109"/>
      <c r="J158" s="109"/>
      <c r="L158" s="233"/>
    </row>
    <row r="159" ht="15.75" customHeight="1">
      <c r="A159" s="109"/>
      <c r="B159" s="109"/>
      <c r="C159" s="232"/>
      <c r="D159" s="232"/>
      <c r="E159" s="109"/>
      <c r="F159" s="109"/>
      <c r="G159" s="109"/>
      <c r="H159" s="109"/>
      <c r="I159" s="109"/>
      <c r="J159" s="109"/>
      <c r="L159" s="233"/>
    </row>
    <row r="160" ht="15.75" customHeight="1">
      <c r="A160" s="109"/>
      <c r="B160" s="109"/>
      <c r="C160" s="232"/>
      <c r="D160" s="232"/>
      <c r="E160" s="109"/>
      <c r="F160" s="109"/>
      <c r="G160" s="109"/>
      <c r="H160" s="109"/>
      <c r="I160" s="109"/>
      <c r="J160" s="109"/>
      <c r="L160" s="233"/>
    </row>
    <row r="161" ht="15.75" customHeight="1">
      <c r="A161" s="109"/>
      <c r="B161" s="109"/>
      <c r="C161" s="232"/>
      <c r="D161" s="232"/>
      <c r="E161" s="109"/>
      <c r="F161" s="109"/>
      <c r="G161" s="109"/>
      <c r="H161" s="109"/>
      <c r="I161" s="109"/>
      <c r="J161" s="109"/>
      <c r="L161" s="233"/>
    </row>
    <row r="162" ht="15.75" customHeight="1">
      <c r="A162" s="109"/>
      <c r="B162" s="109"/>
      <c r="C162" s="232"/>
      <c r="D162" s="232"/>
      <c r="E162" s="109"/>
      <c r="F162" s="109"/>
      <c r="G162" s="109"/>
      <c r="H162" s="109"/>
      <c r="I162" s="109"/>
      <c r="J162" s="109"/>
      <c r="L162" s="233"/>
    </row>
    <row r="163" ht="15.75" customHeight="1">
      <c r="A163" s="109"/>
      <c r="B163" s="109"/>
      <c r="C163" s="232"/>
      <c r="D163" s="232"/>
      <c r="E163" s="109"/>
      <c r="F163" s="109"/>
      <c r="G163" s="109"/>
      <c r="H163" s="109"/>
      <c r="I163" s="109"/>
      <c r="J163" s="109"/>
      <c r="L163" s="233"/>
    </row>
    <row r="164" ht="15.75" customHeight="1">
      <c r="A164" s="109"/>
      <c r="B164" s="109"/>
      <c r="C164" s="232"/>
      <c r="D164" s="232"/>
      <c r="E164" s="109"/>
      <c r="F164" s="109"/>
      <c r="G164" s="109"/>
      <c r="H164" s="109"/>
      <c r="I164" s="109"/>
      <c r="J164" s="109"/>
      <c r="L164" s="233"/>
    </row>
    <row r="165" ht="15.75" customHeight="1">
      <c r="A165" s="109"/>
      <c r="B165" s="109"/>
      <c r="C165" s="232"/>
      <c r="D165" s="232"/>
      <c r="E165" s="109"/>
      <c r="F165" s="109"/>
      <c r="G165" s="109"/>
      <c r="H165" s="109"/>
      <c r="I165" s="109"/>
      <c r="J165" s="109"/>
      <c r="L165" s="233"/>
    </row>
    <row r="166" ht="15.75" customHeight="1">
      <c r="A166" s="109"/>
      <c r="B166" s="109"/>
      <c r="C166" s="232"/>
      <c r="D166" s="232"/>
      <c r="E166" s="109"/>
      <c r="F166" s="109"/>
      <c r="G166" s="109"/>
      <c r="H166" s="109"/>
      <c r="I166" s="109"/>
      <c r="J166" s="109"/>
      <c r="L166" s="233"/>
    </row>
    <row r="167" ht="15.75" customHeight="1">
      <c r="A167" s="109"/>
      <c r="B167" s="109"/>
      <c r="C167" s="232"/>
      <c r="D167" s="232"/>
      <c r="E167" s="109"/>
      <c r="F167" s="109"/>
      <c r="G167" s="109"/>
      <c r="H167" s="109"/>
      <c r="I167" s="109"/>
      <c r="J167" s="109"/>
      <c r="L167" s="233"/>
    </row>
    <row r="168" ht="15.75" customHeight="1">
      <c r="A168" s="109"/>
      <c r="B168" s="109"/>
      <c r="C168" s="232"/>
      <c r="D168" s="232"/>
      <c r="E168" s="109"/>
      <c r="F168" s="109"/>
      <c r="G168" s="109"/>
      <c r="H168" s="109"/>
      <c r="I168" s="109"/>
      <c r="J168" s="109"/>
      <c r="L168" s="233"/>
    </row>
    <row r="169" ht="15.75" customHeight="1">
      <c r="A169" s="109"/>
      <c r="B169" s="109"/>
      <c r="C169" s="232"/>
      <c r="D169" s="232"/>
      <c r="E169" s="109"/>
      <c r="F169" s="109"/>
      <c r="G169" s="109"/>
      <c r="H169" s="109"/>
      <c r="I169" s="109"/>
      <c r="J169" s="109"/>
      <c r="L169" s="233"/>
    </row>
    <row r="170" ht="15.75" customHeight="1">
      <c r="A170" s="109"/>
      <c r="B170" s="109"/>
      <c r="C170" s="232"/>
      <c r="D170" s="232"/>
      <c r="E170" s="109"/>
      <c r="F170" s="109"/>
      <c r="G170" s="109"/>
      <c r="H170" s="109"/>
      <c r="I170" s="109"/>
      <c r="J170" s="109"/>
      <c r="L170" s="233"/>
    </row>
    <row r="171" ht="15.75" customHeight="1">
      <c r="A171" s="109"/>
      <c r="B171" s="109"/>
      <c r="C171" s="232"/>
      <c r="D171" s="232"/>
      <c r="E171" s="109"/>
      <c r="F171" s="109"/>
      <c r="G171" s="109"/>
      <c r="H171" s="109"/>
      <c r="I171" s="109"/>
      <c r="J171" s="109"/>
      <c r="L171" s="233"/>
    </row>
    <row r="172" ht="15.75" customHeight="1">
      <c r="A172" s="109"/>
      <c r="B172" s="109"/>
      <c r="C172" s="232"/>
      <c r="D172" s="232"/>
      <c r="E172" s="109"/>
      <c r="F172" s="109"/>
      <c r="G172" s="109"/>
      <c r="H172" s="109"/>
      <c r="I172" s="109"/>
      <c r="J172" s="109"/>
      <c r="L172" s="233"/>
    </row>
    <row r="173" ht="15.75" customHeight="1">
      <c r="A173" s="109"/>
      <c r="B173" s="109"/>
      <c r="C173" s="232"/>
      <c r="D173" s="232"/>
      <c r="E173" s="109"/>
      <c r="F173" s="109"/>
      <c r="G173" s="109"/>
      <c r="H173" s="109"/>
      <c r="I173" s="109"/>
      <c r="J173" s="109"/>
      <c r="L173" s="233"/>
    </row>
    <row r="174" ht="15.75" customHeight="1">
      <c r="A174" s="109"/>
      <c r="B174" s="109"/>
      <c r="C174" s="232"/>
      <c r="D174" s="232"/>
      <c r="E174" s="109"/>
      <c r="F174" s="109"/>
      <c r="G174" s="109"/>
      <c r="H174" s="109"/>
      <c r="I174" s="109"/>
      <c r="J174" s="109"/>
      <c r="L174" s="233"/>
    </row>
    <row r="175" ht="15.75" customHeight="1">
      <c r="A175" s="109"/>
      <c r="B175" s="109"/>
      <c r="C175" s="232"/>
      <c r="D175" s="232"/>
      <c r="E175" s="109"/>
      <c r="F175" s="109"/>
      <c r="G175" s="109"/>
      <c r="H175" s="109"/>
      <c r="I175" s="109"/>
      <c r="J175" s="109"/>
      <c r="L175" s="233"/>
    </row>
    <row r="176" ht="15.75" customHeight="1">
      <c r="A176" s="109"/>
      <c r="B176" s="109"/>
      <c r="C176" s="232"/>
      <c r="D176" s="232"/>
      <c r="E176" s="109"/>
      <c r="F176" s="109"/>
      <c r="G176" s="109"/>
      <c r="H176" s="109"/>
      <c r="I176" s="109"/>
      <c r="J176" s="109"/>
      <c r="L176" s="233"/>
    </row>
    <row r="177" ht="15.75" customHeight="1">
      <c r="A177" s="109"/>
      <c r="B177" s="109"/>
      <c r="C177" s="232"/>
      <c r="D177" s="232"/>
      <c r="E177" s="109"/>
      <c r="F177" s="109"/>
      <c r="G177" s="109"/>
      <c r="H177" s="109"/>
      <c r="I177" s="109"/>
      <c r="J177" s="109"/>
      <c r="L177" s="233"/>
    </row>
    <row r="178" ht="15.75" customHeight="1">
      <c r="A178" s="109"/>
      <c r="B178" s="109"/>
      <c r="C178" s="232"/>
      <c r="D178" s="232"/>
      <c r="E178" s="109"/>
      <c r="F178" s="109"/>
      <c r="G178" s="109"/>
      <c r="H178" s="109"/>
      <c r="I178" s="109"/>
      <c r="J178" s="109"/>
      <c r="L178" s="233"/>
    </row>
    <row r="179" ht="15.75" customHeight="1">
      <c r="A179" s="109"/>
      <c r="B179" s="109"/>
      <c r="C179" s="232"/>
      <c r="D179" s="232"/>
      <c r="E179" s="109"/>
      <c r="F179" s="109"/>
      <c r="G179" s="109"/>
      <c r="H179" s="109"/>
      <c r="I179" s="109"/>
      <c r="J179" s="109"/>
      <c r="L179" s="233"/>
    </row>
    <row r="180" ht="15.75" customHeight="1">
      <c r="A180" s="109"/>
      <c r="B180" s="109"/>
      <c r="C180" s="232"/>
      <c r="D180" s="232"/>
      <c r="E180" s="109"/>
      <c r="F180" s="109"/>
      <c r="G180" s="109"/>
      <c r="H180" s="109"/>
      <c r="I180" s="109"/>
      <c r="J180" s="109"/>
      <c r="L180" s="233"/>
    </row>
    <row r="181" ht="15.75" customHeight="1">
      <c r="A181" s="109"/>
      <c r="B181" s="109"/>
      <c r="C181" s="232"/>
      <c r="D181" s="232"/>
      <c r="E181" s="109"/>
      <c r="F181" s="109"/>
      <c r="G181" s="109"/>
      <c r="H181" s="109"/>
      <c r="I181" s="109"/>
      <c r="J181" s="109"/>
      <c r="L181" s="233"/>
    </row>
    <row r="182" ht="15.75" customHeight="1">
      <c r="A182" s="109"/>
      <c r="B182" s="109"/>
      <c r="C182" s="232"/>
      <c r="D182" s="232"/>
      <c r="E182" s="109"/>
      <c r="F182" s="109"/>
      <c r="G182" s="109"/>
      <c r="H182" s="109"/>
      <c r="I182" s="109"/>
      <c r="J182" s="109"/>
      <c r="L182" s="233"/>
    </row>
    <row r="183" ht="15.75" customHeight="1">
      <c r="A183" s="109"/>
      <c r="B183" s="109"/>
      <c r="C183" s="232"/>
      <c r="D183" s="232"/>
      <c r="E183" s="109"/>
      <c r="F183" s="109"/>
      <c r="G183" s="109"/>
      <c r="H183" s="109"/>
      <c r="I183" s="109"/>
      <c r="J183" s="109"/>
      <c r="L183" s="233"/>
    </row>
    <row r="184" ht="15.75" customHeight="1">
      <c r="A184" s="109"/>
      <c r="B184" s="109"/>
      <c r="C184" s="232"/>
      <c r="D184" s="232"/>
      <c r="E184" s="109"/>
      <c r="F184" s="109"/>
      <c r="G184" s="109"/>
      <c r="H184" s="109"/>
      <c r="I184" s="109"/>
      <c r="J184" s="109"/>
      <c r="L184" s="233"/>
    </row>
    <row r="185" ht="15.75" customHeight="1">
      <c r="A185" s="109"/>
      <c r="B185" s="109"/>
      <c r="C185" s="232"/>
      <c r="D185" s="232"/>
      <c r="E185" s="109"/>
      <c r="F185" s="109"/>
      <c r="G185" s="109"/>
      <c r="H185" s="109"/>
      <c r="I185" s="109"/>
      <c r="J185" s="109"/>
      <c r="L185" s="233"/>
    </row>
    <row r="186" ht="15.75" customHeight="1">
      <c r="A186" s="109"/>
      <c r="B186" s="109"/>
      <c r="C186" s="232"/>
      <c r="D186" s="232"/>
      <c r="E186" s="109"/>
      <c r="F186" s="109"/>
      <c r="G186" s="109"/>
      <c r="H186" s="109"/>
      <c r="I186" s="109"/>
      <c r="J186" s="109"/>
      <c r="L186" s="233"/>
    </row>
    <row r="187" ht="15.75" customHeight="1">
      <c r="A187" s="109"/>
      <c r="B187" s="109"/>
      <c r="C187" s="232"/>
      <c r="D187" s="232"/>
      <c r="E187" s="109"/>
      <c r="F187" s="109"/>
      <c r="G187" s="109"/>
      <c r="H187" s="109"/>
      <c r="I187" s="109"/>
      <c r="J187" s="109"/>
      <c r="L187" s="233"/>
    </row>
    <row r="188" ht="15.75" customHeight="1">
      <c r="A188" s="109"/>
      <c r="B188" s="109"/>
      <c r="C188" s="232"/>
      <c r="D188" s="232"/>
      <c r="E188" s="109"/>
      <c r="F188" s="109"/>
      <c r="G188" s="109"/>
      <c r="H188" s="109"/>
      <c r="I188" s="109"/>
      <c r="J188" s="109"/>
      <c r="L188" s="233"/>
    </row>
    <row r="189" ht="15.75" customHeight="1">
      <c r="A189" s="109"/>
      <c r="B189" s="109"/>
      <c r="C189" s="232"/>
      <c r="D189" s="232"/>
      <c r="E189" s="109"/>
      <c r="F189" s="109"/>
      <c r="G189" s="109"/>
      <c r="H189" s="109"/>
      <c r="I189" s="109"/>
      <c r="J189" s="109"/>
      <c r="L189" s="233"/>
    </row>
    <row r="190" ht="15.75" customHeight="1">
      <c r="A190" s="109"/>
      <c r="B190" s="109"/>
      <c r="C190" s="232"/>
      <c r="D190" s="232"/>
      <c r="E190" s="109"/>
      <c r="F190" s="109"/>
      <c r="G190" s="109"/>
      <c r="H190" s="109"/>
      <c r="I190" s="109"/>
      <c r="J190" s="109"/>
      <c r="L190" s="233"/>
    </row>
    <row r="191" ht="15.75" customHeight="1">
      <c r="A191" s="109"/>
      <c r="B191" s="109"/>
      <c r="C191" s="232"/>
      <c r="D191" s="232"/>
      <c r="E191" s="109"/>
      <c r="F191" s="109"/>
      <c r="G191" s="109"/>
      <c r="H191" s="109"/>
      <c r="I191" s="109"/>
      <c r="J191" s="109"/>
      <c r="L191" s="233"/>
    </row>
    <row r="192" ht="15.75" customHeight="1">
      <c r="A192" s="109"/>
      <c r="B192" s="109"/>
      <c r="C192" s="232"/>
      <c r="D192" s="232"/>
      <c r="E192" s="109"/>
      <c r="F192" s="109"/>
      <c r="G192" s="109"/>
      <c r="H192" s="109"/>
      <c r="I192" s="109"/>
      <c r="J192" s="109"/>
      <c r="L192" s="233"/>
    </row>
    <row r="193" ht="15.75" customHeight="1">
      <c r="A193" s="109"/>
      <c r="B193" s="109"/>
      <c r="C193" s="232"/>
      <c r="D193" s="232"/>
      <c r="E193" s="109"/>
      <c r="F193" s="109"/>
      <c r="G193" s="109"/>
      <c r="H193" s="109"/>
      <c r="I193" s="109"/>
      <c r="J193" s="109"/>
      <c r="L193" s="233"/>
    </row>
    <row r="194" ht="15.75" customHeight="1">
      <c r="A194" s="109"/>
      <c r="B194" s="109"/>
      <c r="C194" s="232"/>
      <c r="D194" s="232"/>
      <c r="E194" s="109"/>
      <c r="F194" s="109"/>
      <c r="G194" s="109"/>
      <c r="H194" s="109"/>
      <c r="I194" s="109"/>
      <c r="J194" s="109"/>
      <c r="L194" s="233"/>
    </row>
    <row r="195" ht="15.75" customHeight="1">
      <c r="A195" s="109"/>
      <c r="B195" s="109"/>
      <c r="C195" s="232"/>
      <c r="D195" s="232"/>
      <c r="E195" s="109"/>
      <c r="F195" s="109"/>
      <c r="G195" s="109"/>
      <c r="H195" s="109"/>
      <c r="I195" s="109"/>
      <c r="J195" s="109"/>
      <c r="L195" s="233"/>
    </row>
    <row r="196" ht="15.75" customHeight="1">
      <c r="A196" s="109"/>
      <c r="B196" s="109"/>
      <c r="C196" s="232"/>
      <c r="D196" s="232"/>
      <c r="E196" s="109"/>
      <c r="F196" s="109"/>
      <c r="G196" s="109"/>
      <c r="H196" s="109"/>
      <c r="I196" s="109"/>
      <c r="J196" s="109"/>
      <c r="L196" s="233"/>
    </row>
    <row r="197" ht="15.75" customHeight="1">
      <c r="A197" s="109"/>
      <c r="B197" s="109"/>
      <c r="C197" s="232"/>
      <c r="D197" s="232"/>
      <c r="E197" s="109"/>
      <c r="F197" s="109"/>
      <c r="G197" s="109"/>
      <c r="H197" s="109"/>
      <c r="I197" s="109"/>
      <c r="J197" s="109"/>
      <c r="L197" s="233"/>
    </row>
    <row r="198" ht="15.75" customHeight="1">
      <c r="A198" s="109"/>
      <c r="B198" s="109"/>
      <c r="C198" s="232"/>
      <c r="D198" s="232"/>
      <c r="E198" s="109"/>
      <c r="F198" s="109"/>
      <c r="G198" s="109"/>
      <c r="H198" s="109"/>
      <c r="I198" s="109"/>
      <c r="J198" s="109"/>
      <c r="L198" s="233"/>
    </row>
    <row r="199" ht="15.75" customHeight="1">
      <c r="A199" s="109"/>
      <c r="B199" s="109"/>
      <c r="C199" s="232"/>
      <c r="D199" s="232"/>
      <c r="E199" s="109"/>
      <c r="F199" s="109"/>
      <c r="G199" s="109"/>
      <c r="H199" s="109"/>
      <c r="I199" s="109"/>
      <c r="J199" s="109"/>
      <c r="L199" s="233"/>
    </row>
    <row r="200" ht="15.75" customHeight="1">
      <c r="A200" s="109"/>
      <c r="B200" s="109"/>
      <c r="C200" s="232"/>
      <c r="D200" s="232"/>
      <c r="E200" s="109"/>
      <c r="F200" s="109"/>
      <c r="G200" s="109"/>
      <c r="H200" s="109"/>
      <c r="I200" s="109"/>
      <c r="J200" s="109"/>
      <c r="L200" s="233"/>
    </row>
    <row r="201" ht="15.75" customHeight="1">
      <c r="A201" s="109"/>
      <c r="B201" s="109"/>
      <c r="C201" s="232"/>
      <c r="D201" s="232"/>
      <c r="E201" s="109"/>
      <c r="F201" s="109"/>
      <c r="G201" s="109"/>
      <c r="H201" s="109"/>
      <c r="I201" s="109"/>
      <c r="J201" s="109"/>
      <c r="L201" s="233"/>
    </row>
    <row r="202" ht="15.75" customHeight="1">
      <c r="A202" s="109"/>
      <c r="B202" s="109"/>
      <c r="C202" s="232"/>
      <c r="D202" s="232"/>
      <c r="E202" s="109"/>
      <c r="F202" s="109"/>
      <c r="G202" s="109"/>
      <c r="H202" s="109"/>
      <c r="I202" s="109"/>
      <c r="J202" s="109"/>
      <c r="L202" s="233"/>
    </row>
    <row r="203" ht="15.75" customHeight="1">
      <c r="A203" s="109"/>
      <c r="B203" s="109"/>
      <c r="C203" s="232"/>
      <c r="D203" s="232"/>
      <c r="E203" s="109"/>
      <c r="F203" s="109"/>
      <c r="G203" s="109"/>
      <c r="H203" s="109"/>
      <c r="I203" s="109"/>
      <c r="J203" s="109"/>
      <c r="L203" s="233"/>
    </row>
    <row r="204" ht="15.75" customHeight="1">
      <c r="A204" s="109"/>
      <c r="B204" s="109"/>
      <c r="C204" s="232"/>
      <c r="D204" s="232"/>
      <c r="E204" s="109"/>
      <c r="F204" s="109"/>
      <c r="G204" s="109"/>
      <c r="H204" s="109"/>
      <c r="I204" s="109"/>
      <c r="J204" s="109"/>
      <c r="L204" s="233"/>
    </row>
    <row r="205" ht="15.75" customHeight="1">
      <c r="A205" s="109"/>
      <c r="B205" s="109"/>
      <c r="C205" s="232"/>
      <c r="D205" s="232"/>
      <c r="E205" s="109"/>
      <c r="F205" s="109"/>
      <c r="G205" s="109"/>
      <c r="H205" s="109"/>
      <c r="I205" s="109"/>
      <c r="J205" s="109"/>
      <c r="L205" s="233"/>
    </row>
    <row r="206" ht="15.75" customHeight="1">
      <c r="A206" s="109"/>
      <c r="B206" s="109"/>
      <c r="C206" s="232"/>
      <c r="D206" s="232"/>
      <c r="E206" s="109"/>
      <c r="F206" s="109"/>
      <c r="G206" s="109"/>
      <c r="H206" s="109"/>
      <c r="I206" s="109"/>
      <c r="J206" s="109"/>
      <c r="L206" s="233"/>
    </row>
    <row r="207" ht="15.75" customHeight="1">
      <c r="A207" s="109"/>
      <c r="B207" s="109"/>
      <c r="C207" s="232"/>
      <c r="D207" s="232"/>
      <c r="E207" s="109"/>
      <c r="F207" s="109"/>
      <c r="G207" s="109"/>
      <c r="H207" s="109"/>
      <c r="I207" s="109"/>
      <c r="J207" s="109"/>
      <c r="L207" s="233"/>
    </row>
    <row r="208" ht="15.75" customHeight="1">
      <c r="A208" s="109"/>
      <c r="B208" s="109"/>
      <c r="C208" s="232"/>
      <c r="D208" s="232"/>
      <c r="E208" s="109"/>
      <c r="F208" s="109"/>
      <c r="G208" s="109"/>
      <c r="H208" s="109"/>
      <c r="I208" s="109"/>
      <c r="J208" s="109"/>
      <c r="L208" s="233"/>
    </row>
    <row r="209" ht="15.75" customHeight="1">
      <c r="A209" s="109"/>
      <c r="B209" s="109"/>
      <c r="C209" s="232"/>
      <c r="D209" s="232"/>
      <c r="E209" s="109"/>
      <c r="F209" s="109"/>
      <c r="G209" s="109"/>
      <c r="H209" s="109"/>
      <c r="I209" s="109"/>
      <c r="J209" s="109"/>
      <c r="L209" s="233"/>
    </row>
    <row r="210" ht="15.75" customHeight="1">
      <c r="A210" s="109"/>
      <c r="B210" s="109"/>
      <c r="C210" s="232"/>
      <c r="D210" s="232"/>
      <c r="E210" s="109"/>
      <c r="F210" s="109"/>
      <c r="G210" s="109"/>
      <c r="H210" s="109"/>
      <c r="I210" s="109"/>
      <c r="J210" s="109"/>
      <c r="L210" s="233"/>
    </row>
    <row r="211" ht="15.75" customHeight="1">
      <c r="A211" s="109"/>
      <c r="B211" s="109"/>
      <c r="C211" s="232"/>
      <c r="D211" s="232"/>
      <c r="E211" s="109"/>
      <c r="F211" s="109"/>
      <c r="G211" s="109"/>
      <c r="H211" s="109"/>
      <c r="I211" s="109"/>
      <c r="J211" s="109"/>
      <c r="L211" s="233"/>
    </row>
    <row r="212" ht="15.75" customHeight="1">
      <c r="A212" s="109"/>
      <c r="B212" s="109"/>
      <c r="C212" s="232"/>
      <c r="D212" s="232"/>
      <c r="E212" s="109"/>
      <c r="F212" s="109"/>
      <c r="G212" s="109"/>
      <c r="H212" s="109"/>
      <c r="I212" s="109"/>
      <c r="J212" s="109"/>
      <c r="L212" s="233"/>
    </row>
    <row r="213" ht="15.75" customHeight="1">
      <c r="A213" s="109"/>
      <c r="B213" s="109"/>
      <c r="C213" s="232"/>
      <c r="D213" s="232"/>
      <c r="E213" s="109"/>
      <c r="F213" s="109"/>
      <c r="G213" s="109"/>
      <c r="H213" s="109"/>
      <c r="I213" s="109"/>
      <c r="J213" s="109"/>
      <c r="L213" s="233"/>
    </row>
    <row r="214" ht="15.75" customHeight="1">
      <c r="A214" s="109"/>
      <c r="B214" s="109"/>
      <c r="C214" s="232"/>
      <c r="D214" s="232"/>
      <c r="E214" s="109"/>
      <c r="F214" s="109"/>
      <c r="G214" s="109"/>
      <c r="H214" s="109"/>
      <c r="I214" s="109"/>
      <c r="J214" s="109"/>
      <c r="L214" s="233"/>
    </row>
    <row r="215" ht="15.75" customHeight="1">
      <c r="A215" s="109"/>
      <c r="B215" s="109"/>
      <c r="C215" s="232"/>
      <c r="D215" s="232"/>
      <c r="E215" s="109"/>
      <c r="F215" s="109"/>
      <c r="G215" s="109"/>
      <c r="H215" s="109"/>
      <c r="I215" s="109"/>
      <c r="J215" s="109"/>
      <c r="L215" s="233"/>
    </row>
    <row r="216" ht="15.75" customHeight="1">
      <c r="A216" s="109"/>
      <c r="B216" s="109"/>
      <c r="C216" s="232"/>
      <c r="D216" s="232"/>
      <c r="E216" s="109"/>
      <c r="F216" s="109"/>
      <c r="G216" s="109"/>
      <c r="H216" s="109"/>
      <c r="I216" s="109"/>
      <c r="J216" s="109"/>
      <c r="L216" s="233"/>
    </row>
    <row r="217" ht="15.75" customHeight="1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L217" s="68"/>
    </row>
    <row r="218" ht="15.75" customHeight="1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L218" s="68"/>
    </row>
    <row r="219" ht="15.75" customHeight="1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L219" s="68"/>
    </row>
    <row r="220" ht="15.75" customHeight="1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L220" s="68"/>
    </row>
    <row r="221" ht="15.75" customHeight="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L221" s="68"/>
    </row>
    <row r="222" ht="15.75" customHeight="1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L222" s="68"/>
    </row>
    <row r="223" ht="15.75" customHeight="1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L223" s="68"/>
    </row>
    <row r="224" ht="15.75" customHeight="1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L224" s="68"/>
    </row>
    <row r="225" ht="15.75" customHeight="1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L225" s="68"/>
    </row>
    <row r="226" ht="15.75" customHeight="1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L226" s="68"/>
    </row>
    <row r="227" ht="15.75" customHeight="1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L227" s="68"/>
    </row>
    <row r="228" ht="15.75" customHeight="1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L228" s="68"/>
    </row>
    <row r="229" ht="15.75" customHeight="1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L229" s="68"/>
    </row>
    <row r="230" ht="15.75" customHeight="1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L230" s="68"/>
    </row>
    <row r="231" ht="15.75" customHeight="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L231" s="68"/>
    </row>
    <row r="232" ht="15.75" customHeight="1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L232" s="68"/>
    </row>
    <row r="233" ht="15.75" customHeight="1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L233" s="68"/>
    </row>
    <row r="234" ht="15.75" customHeight="1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L234" s="68"/>
    </row>
    <row r="235" ht="15.75" customHeight="1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L235" s="68"/>
    </row>
    <row r="236" ht="15.75" customHeight="1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L236" s="68"/>
    </row>
    <row r="237" ht="15.75" customHeight="1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L237" s="68"/>
    </row>
    <row r="238" ht="15.75" customHeight="1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L238" s="68"/>
    </row>
    <row r="239" ht="15.75" customHeight="1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L239" s="68"/>
    </row>
    <row r="240" ht="15.75" customHeight="1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L240" s="68"/>
    </row>
    <row r="241" ht="15.75" customHeight="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L241" s="68"/>
    </row>
    <row r="242" ht="15.75" customHeight="1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L242" s="68"/>
    </row>
    <row r="243" ht="15.75" customHeight="1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L243" s="68"/>
    </row>
    <row r="244" ht="15.75" customHeight="1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L244" s="68"/>
    </row>
    <row r="245" ht="15.75" customHeight="1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L245" s="68"/>
    </row>
    <row r="246" ht="15.75" customHeight="1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L246" s="68"/>
    </row>
    <row r="247" ht="15.75" customHeight="1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L247" s="68"/>
    </row>
    <row r="248" ht="15.75" customHeight="1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L248" s="68"/>
    </row>
    <row r="249" ht="15.75" customHeight="1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L249" s="68"/>
    </row>
    <row r="250" ht="15.75" customHeight="1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L250" s="68"/>
    </row>
    <row r="251" ht="15.75" customHeight="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L251" s="68"/>
    </row>
    <row r="252" ht="15.75" customHeight="1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L252" s="68"/>
    </row>
    <row r="253" ht="15.75" customHeight="1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L253" s="68"/>
    </row>
    <row r="254" ht="15.75" customHeight="1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L254" s="68"/>
    </row>
    <row r="255" ht="15.75" customHeight="1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L255" s="68"/>
    </row>
    <row r="256" ht="15.75" customHeight="1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L256" s="68"/>
    </row>
    <row r="257" ht="15.7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L257" s="68"/>
    </row>
    <row r="258" ht="15.7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L258" s="68"/>
    </row>
    <row r="259" ht="15.75" customHeight="1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L259" s="68"/>
    </row>
    <row r="260" ht="15.75" customHeight="1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L260" s="68"/>
    </row>
    <row r="261" ht="15.75" customHeight="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L261" s="68"/>
    </row>
    <row r="262" ht="15.75" customHeight="1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L262" s="68"/>
    </row>
    <row r="263" ht="15.75" customHeight="1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L263" s="68"/>
    </row>
    <row r="264" ht="15.75" customHeight="1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L264" s="68"/>
    </row>
    <row r="265" ht="15.75" customHeight="1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L265" s="68"/>
    </row>
    <row r="266" ht="15.75" customHeight="1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L266" s="68"/>
    </row>
    <row r="267" ht="15.75" customHeight="1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L267" s="68"/>
    </row>
    <row r="268" ht="15.75" customHeight="1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L268" s="68"/>
    </row>
    <row r="269" ht="15.75" customHeight="1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L269" s="68"/>
    </row>
    <row r="270" ht="15.75" customHeight="1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L270" s="68"/>
    </row>
    <row r="271" ht="15.75" customHeight="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L271" s="68"/>
    </row>
    <row r="272" ht="15.75" customHeight="1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L272" s="68"/>
    </row>
    <row r="273" ht="15.75" customHeight="1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L273" s="68"/>
    </row>
    <row r="274" ht="15.75" customHeight="1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L274" s="68"/>
    </row>
    <row r="275" ht="15.75" customHeight="1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L275" s="68"/>
    </row>
    <row r="276" ht="15.75" customHeight="1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L276" s="68"/>
    </row>
    <row r="277" ht="15.75" customHeight="1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L277" s="68"/>
    </row>
    <row r="278" ht="15.75" customHeight="1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L278" s="68"/>
    </row>
    <row r="279" ht="15.75" customHeight="1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L279" s="68"/>
    </row>
    <row r="280" ht="15.75" customHeight="1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L280" s="68"/>
    </row>
    <row r="281" ht="15.75" customHeight="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L281" s="68"/>
    </row>
    <row r="282" ht="15.75" customHeight="1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L282" s="68"/>
    </row>
    <row r="283" ht="15.75" customHeight="1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L283" s="68"/>
    </row>
    <row r="284" ht="15.75" customHeight="1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L284" s="68"/>
    </row>
    <row r="285" ht="15.75" customHeight="1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L285" s="68"/>
    </row>
    <row r="286" ht="15.75" customHeight="1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L286" s="68"/>
    </row>
    <row r="287" ht="15.75" customHeight="1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L287" s="68"/>
    </row>
    <row r="288" ht="15.75" customHeight="1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L288" s="68"/>
    </row>
    <row r="289" ht="15.75" customHeight="1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L289" s="68"/>
    </row>
    <row r="290" ht="15.75" customHeight="1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L290" s="68"/>
    </row>
    <row r="291" ht="15.75" customHeight="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L291" s="68"/>
    </row>
    <row r="292" ht="15.75" customHeight="1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L292" s="68"/>
    </row>
    <row r="293" ht="15.75" customHeight="1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L293" s="68"/>
    </row>
    <row r="294" ht="15.75" customHeight="1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L294" s="68"/>
    </row>
    <row r="295" ht="15.75" customHeight="1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L295" s="68"/>
    </row>
    <row r="296" ht="15.75" customHeight="1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L296" s="68"/>
    </row>
    <row r="297" ht="15.75" customHeight="1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L297" s="68"/>
    </row>
    <row r="298" ht="15.75" customHeight="1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L298" s="68"/>
    </row>
    <row r="299" ht="15.75" customHeight="1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L299" s="68"/>
    </row>
    <row r="300" ht="15.75" customHeight="1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L300" s="68"/>
    </row>
    <row r="301" ht="15.75" customHeight="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L301" s="68"/>
    </row>
    <row r="302" ht="15.75" customHeight="1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L302" s="68"/>
    </row>
    <row r="303" ht="15.75" customHeight="1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L303" s="68"/>
    </row>
    <row r="304" ht="15.75" customHeight="1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L304" s="68"/>
    </row>
    <row r="305" ht="15.75" customHeight="1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L305" s="68"/>
    </row>
    <row r="306" ht="15.75" customHeight="1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L306" s="68"/>
    </row>
    <row r="307" ht="15.75" customHeight="1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L307" s="68"/>
    </row>
    <row r="308" ht="15.75" customHeight="1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L308" s="68"/>
    </row>
    <row r="309" ht="15.75" customHeight="1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L309" s="68"/>
    </row>
    <row r="310" ht="15.75" customHeight="1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L310" s="68"/>
    </row>
    <row r="311" ht="15.75" customHeight="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L311" s="68"/>
    </row>
    <row r="312" ht="15.75" customHeight="1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L312" s="68"/>
    </row>
    <row r="313" ht="15.75" customHeight="1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L313" s="68"/>
    </row>
    <row r="314" ht="15.75" customHeight="1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L314" s="68"/>
    </row>
    <row r="315" ht="15.75" customHeight="1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L315" s="68"/>
    </row>
    <row r="316" ht="15.75" customHeight="1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L316" s="68"/>
    </row>
    <row r="317" ht="15.75" customHeight="1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L317" s="68"/>
    </row>
    <row r="318" ht="15.75" customHeight="1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L318" s="68"/>
    </row>
    <row r="319" ht="15.75" customHeight="1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L319" s="68"/>
    </row>
    <row r="320" ht="15.75" customHeight="1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L320" s="68"/>
    </row>
    <row r="321" ht="15.75" customHeight="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L321" s="68"/>
    </row>
    <row r="322" ht="15.75" customHeight="1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L322" s="68"/>
    </row>
    <row r="323" ht="15.75" customHeight="1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L323" s="68"/>
    </row>
    <row r="324" ht="15.75" customHeight="1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L324" s="68"/>
    </row>
    <row r="325" ht="15.75" customHeight="1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L325" s="68"/>
    </row>
    <row r="326" ht="15.75" customHeight="1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L326" s="68"/>
    </row>
    <row r="327" ht="15.75" customHeight="1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L327" s="68"/>
    </row>
    <row r="328" ht="15.75" customHeight="1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L328" s="68"/>
    </row>
    <row r="329" ht="15.75" customHeight="1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L329" s="68"/>
    </row>
    <row r="330" ht="15.75" customHeight="1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L330" s="68"/>
    </row>
    <row r="331" ht="15.75" customHeight="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L331" s="68"/>
    </row>
    <row r="332" ht="15.75" customHeight="1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L332" s="68"/>
    </row>
    <row r="333" ht="15.75" customHeight="1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L333" s="68"/>
    </row>
    <row r="334" ht="15.75" customHeight="1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L334" s="68"/>
    </row>
    <row r="335" ht="15.75" customHeight="1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L335" s="68"/>
    </row>
    <row r="336" ht="15.75" customHeight="1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L336" s="68"/>
    </row>
    <row r="337" ht="15.75" customHeight="1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L337" s="68"/>
    </row>
    <row r="338" ht="15.75" customHeight="1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L338" s="68"/>
    </row>
    <row r="339" ht="15.75" customHeight="1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L339" s="68"/>
    </row>
    <row r="340" ht="15.75" customHeight="1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L340" s="68"/>
    </row>
    <row r="341" ht="15.75" customHeight="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L341" s="68"/>
    </row>
    <row r="342" ht="15.75" customHeight="1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L342" s="68"/>
    </row>
    <row r="343" ht="15.75" customHeight="1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L343" s="68"/>
    </row>
    <row r="344" ht="15.75" customHeight="1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L344" s="68"/>
    </row>
    <row r="345" ht="15.75" customHeight="1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L345" s="68"/>
    </row>
    <row r="346" ht="15.75" customHeight="1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L346" s="68"/>
    </row>
    <row r="347" ht="15.75" customHeight="1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L347" s="68"/>
    </row>
    <row r="348" ht="15.75" customHeight="1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L348" s="68"/>
    </row>
    <row r="349" ht="15.75" customHeight="1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L349" s="68"/>
    </row>
    <row r="350" ht="15.75" customHeight="1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L350" s="68"/>
    </row>
    <row r="351" ht="15.75" customHeight="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L351" s="68"/>
    </row>
    <row r="352" ht="15.75" customHeight="1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L352" s="68"/>
    </row>
    <row r="353" ht="15.75" customHeight="1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L353" s="68"/>
    </row>
    <row r="354" ht="15.75" customHeight="1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L354" s="68"/>
    </row>
    <row r="355" ht="15.75" customHeight="1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L355" s="68"/>
    </row>
    <row r="356" ht="15.75" customHeight="1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L356" s="68"/>
    </row>
    <row r="357" ht="15.75" customHeight="1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L357" s="68"/>
    </row>
    <row r="358" ht="15.75" customHeight="1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L358" s="68"/>
    </row>
    <row r="359" ht="15.75" customHeight="1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L359" s="68"/>
    </row>
    <row r="360" ht="15.75" customHeight="1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L360" s="68"/>
    </row>
    <row r="361" ht="15.75" customHeight="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L361" s="68"/>
    </row>
    <row r="362" ht="15.75" customHeight="1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L362" s="68"/>
    </row>
    <row r="363" ht="15.75" customHeight="1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L363" s="68"/>
    </row>
    <row r="364" ht="15.75" customHeight="1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L364" s="68"/>
    </row>
    <row r="365" ht="15.75" customHeight="1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L365" s="68"/>
    </row>
    <row r="366" ht="15.75" customHeight="1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L366" s="68"/>
    </row>
    <row r="367" ht="15.75" customHeight="1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L367" s="68"/>
    </row>
    <row r="368" ht="15.75" customHeight="1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L368" s="68"/>
    </row>
    <row r="369" ht="15.75" customHeight="1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L369" s="68"/>
    </row>
    <row r="370" ht="15.75" customHeight="1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L370" s="68"/>
    </row>
    <row r="371" ht="15.75" customHeight="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L371" s="68"/>
    </row>
    <row r="372" ht="15.75" customHeight="1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L372" s="68"/>
    </row>
    <row r="373" ht="15.75" customHeight="1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L373" s="68"/>
    </row>
    <row r="374" ht="15.75" customHeight="1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L374" s="68"/>
    </row>
    <row r="375" ht="15.75" customHeight="1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L375" s="68"/>
    </row>
    <row r="376" ht="15.75" customHeight="1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L376" s="68"/>
    </row>
    <row r="377" ht="15.75" customHeight="1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L377" s="68"/>
    </row>
    <row r="378" ht="15.75" customHeight="1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L378" s="68"/>
    </row>
    <row r="379" ht="15.75" customHeight="1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L379" s="68"/>
    </row>
    <row r="380" ht="15.75" customHeight="1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L380" s="68"/>
    </row>
    <row r="381" ht="15.75" customHeight="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L381" s="68"/>
    </row>
    <row r="382" ht="15.75" customHeight="1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L382" s="68"/>
    </row>
    <row r="383" ht="15.75" customHeight="1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L383" s="68"/>
    </row>
    <row r="384" ht="15.75" customHeight="1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L384" s="68"/>
    </row>
    <row r="385" ht="15.75" customHeight="1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L385" s="68"/>
    </row>
    <row r="386" ht="15.75" customHeight="1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L386" s="68"/>
    </row>
    <row r="387" ht="15.75" customHeight="1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L387" s="68"/>
    </row>
    <row r="388" ht="15.75" customHeight="1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L388" s="68"/>
    </row>
    <row r="389" ht="15.75" customHeight="1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L389" s="68"/>
    </row>
    <row r="390" ht="15.75" customHeight="1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L390" s="68"/>
    </row>
    <row r="391" ht="15.75" customHeight="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L391" s="68"/>
    </row>
    <row r="392" ht="15.75" customHeight="1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L392" s="68"/>
    </row>
    <row r="393" ht="15.75" customHeight="1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L393" s="68"/>
    </row>
    <row r="394" ht="15.75" customHeight="1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L394" s="68"/>
    </row>
    <row r="395" ht="15.75" customHeight="1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L395" s="68"/>
    </row>
    <row r="396" ht="15.75" customHeight="1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L396" s="68"/>
    </row>
    <row r="397" ht="15.75" customHeight="1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L397" s="68"/>
    </row>
    <row r="398" ht="15.75" customHeight="1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L398" s="68"/>
    </row>
    <row r="399" ht="15.75" customHeight="1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L399" s="68"/>
    </row>
    <row r="400" ht="15.75" customHeight="1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L400" s="68"/>
    </row>
    <row r="401" ht="15.75" customHeight="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L401" s="68"/>
    </row>
    <row r="402" ht="15.75" customHeight="1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L402" s="68"/>
    </row>
    <row r="403" ht="15.75" customHeight="1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L403" s="68"/>
    </row>
    <row r="404" ht="15.75" customHeight="1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L404" s="68"/>
    </row>
    <row r="405" ht="15.75" customHeight="1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L405" s="68"/>
    </row>
    <row r="406" ht="15.75" customHeight="1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L406" s="68"/>
    </row>
    <row r="407" ht="15.75" customHeight="1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L407" s="68"/>
    </row>
    <row r="408" ht="15.75" customHeight="1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L408" s="68"/>
    </row>
    <row r="409" ht="15.75" customHeight="1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L409" s="68"/>
    </row>
    <row r="410" ht="15.75" customHeight="1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L410" s="68"/>
    </row>
    <row r="411" ht="15.75" customHeight="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L411" s="68"/>
    </row>
    <row r="412" ht="15.75" customHeight="1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L412" s="68"/>
    </row>
    <row r="413" ht="15.75" customHeight="1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L413" s="68"/>
    </row>
    <row r="414" ht="15.75" customHeight="1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L414" s="68"/>
    </row>
    <row r="415" ht="15.75" customHeight="1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L415" s="68"/>
    </row>
    <row r="416" ht="15.75" customHeight="1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L416" s="68"/>
    </row>
    <row r="417" ht="15.75" customHeight="1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L417" s="68"/>
    </row>
    <row r="418" ht="15.75" customHeight="1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L418" s="68"/>
    </row>
    <row r="419" ht="15.75" customHeight="1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L419" s="68"/>
    </row>
    <row r="420" ht="15.75" customHeight="1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L420" s="68"/>
    </row>
    <row r="421" ht="15.75" customHeight="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L421" s="68"/>
    </row>
    <row r="422" ht="15.75" customHeight="1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L422" s="68"/>
    </row>
    <row r="423" ht="15.75" customHeight="1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L423" s="68"/>
    </row>
    <row r="424" ht="15.75" customHeight="1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L424" s="68"/>
    </row>
    <row r="425" ht="15.75" customHeight="1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L425" s="68"/>
    </row>
    <row r="426" ht="15.75" customHeight="1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L426" s="68"/>
    </row>
    <row r="427" ht="15.75" customHeight="1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L427" s="68"/>
    </row>
    <row r="428" ht="15.75" customHeight="1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L428" s="68"/>
    </row>
    <row r="429" ht="15.75" customHeight="1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L429" s="68"/>
    </row>
    <row r="430" ht="15.75" customHeight="1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L430" s="68"/>
    </row>
    <row r="431" ht="15.75" customHeight="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L431" s="68"/>
    </row>
    <row r="432" ht="15.75" customHeight="1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L432" s="68"/>
    </row>
    <row r="433" ht="15.75" customHeight="1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L433" s="68"/>
    </row>
    <row r="434" ht="15.75" customHeight="1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L434" s="68"/>
    </row>
    <row r="435" ht="15.75" customHeight="1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L435" s="68"/>
    </row>
    <row r="436" ht="15.75" customHeight="1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L436" s="68"/>
    </row>
    <row r="437" ht="15.75" customHeight="1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L437" s="68"/>
    </row>
    <row r="438" ht="15.75" customHeight="1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L438" s="68"/>
    </row>
    <row r="439" ht="15.75" customHeight="1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L439" s="68"/>
    </row>
    <row r="440" ht="15.75" customHeight="1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L440" s="68"/>
    </row>
    <row r="441" ht="15.75" customHeight="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L441" s="68"/>
    </row>
    <row r="442" ht="15.75" customHeight="1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L442" s="68"/>
    </row>
    <row r="443" ht="15.75" customHeight="1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L443" s="68"/>
    </row>
    <row r="444" ht="15.75" customHeight="1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L444" s="68"/>
    </row>
    <row r="445" ht="15.75" customHeight="1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L445" s="68"/>
    </row>
    <row r="446" ht="15.75" customHeight="1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L446" s="68"/>
    </row>
    <row r="447" ht="15.75" customHeight="1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L447" s="68"/>
    </row>
    <row r="448" ht="15.75" customHeight="1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L448" s="68"/>
    </row>
    <row r="449" ht="15.75" customHeight="1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L449" s="68"/>
    </row>
    <row r="450" ht="15.75" customHeight="1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L450" s="68"/>
    </row>
    <row r="451" ht="15.75" customHeight="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L451" s="68"/>
    </row>
    <row r="452" ht="15.75" customHeight="1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L452" s="68"/>
    </row>
    <row r="453" ht="15.75" customHeight="1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L453" s="68"/>
    </row>
    <row r="454" ht="15.75" customHeight="1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L454" s="68"/>
    </row>
    <row r="455" ht="15.75" customHeight="1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L455" s="68"/>
    </row>
    <row r="456" ht="15.75" customHeight="1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L456" s="68"/>
    </row>
    <row r="457" ht="15.75" customHeight="1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L457" s="68"/>
    </row>
    <row r="458" ht="15.75" customHeight="1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L458" s="68"/>
    </row>
    <row r="459" ht="15.75" customHeight="1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L459" s="68"/>
    </row>
    <row r="460" ht="15.75" customHeight="1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L460" s="68"/>
    </row>
    <row r="461" ht="15.75" customHeight="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L461" s="68"/>
    </row>
    <row r="462" ht="15.75" customHeight="1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L462" s="68"/>
    </row>
    <row r="463" ht="15.75" customHeight="1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L463" s="68"/>
    </row>
    <row r="464" ht="15.75" customHeight="1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L464" s="68"/>
    </row>
    <row r="465" ht="15.75" customHeight="1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L465" s="68"/>
    </row>
    <row r="466" ht="15.75" customHeight="1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L466" s="68"/>
    </row>
    <row r="467" ht="15.75" customHeight="1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L467" s="68"/>
    </row>
    <row r="468" ht="15.75" customHeight="1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L468" s="68"/>
    </row>
    <row r="469" ht="15.75" customHeight="1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L469" s="68"/>
    </row>
    <row r="470" ht="15.75" customHeight="1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L470" s="68"/>
    </row>
    <row r="471" ht="15.75" customHeight="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L471" s="68"/>
    </row>
    <row r="472" ht="15.75" customHeight="1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L472" s="68"/>
    </row>
    <row r="473" ht="15.75" customHeight="1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L473" s="68"/>
    </row>
    <row r="474" ht="15.75" customHeight="1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L474" s="68"/>
    </row>
    <row r="475" ht="15.75" customHeight="1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L475" s="68"/>
    </row>
    <row r="476" ht="15.75" customHeight="1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L476" s="68"/>
    </row>
    <row r="477" ht="15.75" customHeight="1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L477" s="68"/>
    </row>
    <row r="478" ht="15.75" customHeight="1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L478" s="68"/>
    </row>
    <row r="479" ht="15.75" customHeight="1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L479" s="68"/>
    </row>
    <row r="480" ht="15.75" customHeight="1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L480" s="68"/>
    </row>
    <row r="481" ht="15.75" customHeight="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L481" s="68"/>
    </row>
    <row r="482" ht="15.75" customHeight="1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L482" s="68"/>
    </row>
    <row r="483" ht="15.75" customHeight="1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L483" s="68"/>
    </row>
    <row r="484" ht="15.75" customHeight="1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L484" s="68"/>
    </row>
    <row r="485" ht="15.75" customHeight="1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L485" s="68"/>
    </row>
    <row r="486" ht="15.75" customHeight="1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L486" s="68"/>
    </row>
    <row r="487" ht="15.75" customHeight="1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L487" s="68"/>
    </row>
    <row r="488" ht="15.75" customHeight="1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L488" s="68"/>
    </row>
    <row r="489" ht="15.75" customHeight="1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L489" s="68"/>
    </row>
    <row r="490" ht="15.75" customHeight="1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L490" s="68"/>
    </row>
    <row r="491" ht="15.75" customHeight="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L491" s="68"/>
    </row>
    <row r="492" ht="15.75" customHeight="1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L492" s="68"/>
    </row>
    <row r="493" ht="15.75" customHeight="1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L493" s="68"/>
    </row>
    <row r="494" ht="15.75" customHeight="1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L494" s="68"/>
    </row>
    <row r="495" ht="15.75" customHeight="1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L495" s="68"/>
    </row>
    <row r="496" ht="15.75" customHeight="1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L496" s="68"/>
    </row>
    <row r="497" ht="15.75" customHeight="1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L497" s="68"/>
    </row>
    <row r="498" ht="15.75" customHeight="1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L498" s="68"/>
    </row>
    <row r="499" ht="15.75" customHeight="1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L499" s="68"/>
    </row>
    <row r="500" ht="15.75" customHeight="1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L500" s="68"/>
    </row>
    <row r="501" ht="15.75" customHeight="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L501" s="68"/>
    </row>
    <row r="502" ht="15.75" customHeight="1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L502" s="68"/>
    </row>
    <row r="503" ht="15.75" customHeight="1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L503" s="68"/>
    </row>
    <row r="504" ht="15.75" customHeight="1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L504" s="68"/>
    </row>
    <row r="505" ht="15.75" customHeight="1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L505" s="68"/>
    </row>
    <row r="506" ht="15.75" customHeight="1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L506" s="68"/>
    </row>
    <row r="507" ht="15.75" customHeight="1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L507" s="68"/>
    </row>
    <row r="508" ht="15.75" customHeight="1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L508" s="68"/>
    </row>
    <row r="509" ht="15.75" customHeight="1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L509" s="68"/>
    </row>
    <row r="510" ht="15.75" customHeight="1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L510" s="68"/>
    </row>
    <row r="511" ht="15.75" customHeight="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L511" s="68"/>
    </row>
    <row r="512" ht="15.75" customHeight="1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L512" s="68"/>
    </row>
    <row r="513" ht="15.75" customHeight="1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L513" s="68"/>
    </row>
    <row r="514" ht="15.75" customHeight="1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L514" s="68"/>
    </row>
    <row r="515" ht="15.75" customHeight="1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L515" s="68"/>
    </row>
    <row r="516" ht="15.75" customHeight="1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L516" s="68"/>
    </row>
    <row r="517" ht="15.75" customHeight="1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L517" s="68"/>
    </row>
    <row r="518" ht="15.75" customHeight="1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L518" s="68"/>
    </row>
    <row r="519" ht="15.75" customHeight="1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L519" s="68"/>
    </row>
    <row r="520" ht="15.75" customHeight="1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L520" s="68"/>
    </row>
    <row r="521" ht="15.75" customHeight="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L521" s="68"/>
    </row>
    <row r="522" ht="15.75" customHeight="1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L522" s="68"/>
    </row>
    <row r="523" ht="15.75" customHeight="1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L523" s="68"/>
    </row>
    <row r="524" ht="15.75" customHeight="1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L524" s="68"/>
    </row>
    <row r="525" ht="15.75" customHeight="1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L525" s="68"/>
    </row>
    <row r="526" ht="15.75" customHeight="1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L526" s="68"/>
    </row>
    <row r="527" ht="15.75" customHeight="1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L527" s="68"/>
    </row>
    <row r="528" ht="15.75" customHeight="1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L528" s="68"/>
    </row>
    <row r="529" ht="15.75" customHeight="1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L529" s="68"/>
    </row>
    <row r="530" ht="15.75" customHeight="1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L530" s="68"/>
    </row>
    <row r="531" ht="15.75" customHeight="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L531" s="68"/>
    </row>
    <row r="532" ht="15.75" customHeight="1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L532" s="68"/>
    </row>
    <row r="533" ht="15.75" customHeight="1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L533" s="68"/>
    </row>
    <row r="534" ht="15.75" customHeight="1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L534" s="68"/>
    </row>
    <row r="535" ht="15.75" customHeight="1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L535" s="68"/>
    </row>
    <row r="536" ht="15.75" customHeight="1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L536" s="68"/>
    </row>
    <row r="537" ht="15.75" customHeight="1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L537" s="68"/>
    </row>
    <row r="538" ht="15.75" customHeight="1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L538" s="68"/>
    </row>
    <row r="539" ht="15.75" customHeight="1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L539" s="68"/>
    </row>
    <row r="540" ht="15.75" customHeight="1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L540" s="68"/>
    </row>
    <row r="541" ht="15.75" customHeight="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L541" s="68"/>
    </row>
    <row r="542" ht="15.75" customHeight="1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L542" s="68"/>
    </row>
    <row r="543" ht="15.75" customHeight="1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L543" s="68"/>
    </row>
    <row r="544" ht="15.75" customHeight="1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L544" s="68"/>
    </row>
    <row r="545" ht="15.75" customHeight="1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L545" s="68"/>
    </row>
    <row r="546" ht="15.75" customHeight="1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L546" s="68"/>
    </row>
    <row r="547" ht="15.75" customHeight="1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L547" s="68"/>
    </row>
    <row r="548" ht="15.75" customHeight="1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L548" s="68"/>
    </row>
    <row r="549" ht="15.75" customHeight="1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L549" s="68"/>
    </row>
    <row r="550" ht="15.75" customHeight="1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L550" s="68"/>
    </row>
    <row r="551" ht="15.75" customHeight="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L551" s="68"/>
    </row>
    <row r="552" ht="15.75" customHeight="1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L552" s="68"/>
    </row>
    <row r="553" ht="15.75" customHeight="1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L553" s="68"/>
    </row>
    <row r="554" ht="15.75" customHeight="1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L554" s="68"/>
    </row>
    <row r="555" ht="15.75" customHeight="1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L555" s="68"/>
    </row>
    <row r="556" ht="15.75" customHeight="1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L556" s="68"/>
    </row>
    <row r="557" ht="15.75" customHeight="1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L557" s="68"/>
    </row>
    <row r="558" ht="15.75" customHeight="1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L558" s="68"/>
    </row>
    <row r="559" ht="15.75" customHeight="1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L559" s="68"/>
    </row>
    <row r="560" ht="15.75" customHeight="1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L560" s="68"/>
    </row>
    <row r="561" ht="15.75" customHeight="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L561" s="68"/>
    </row>
    <row r="562" ht="15.75" customHeight="1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L562" s="68"/>
    </row>
    <row r="563" ht="15.75" customHeight="1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L563" s="68"/>
    </row>
    <row r="564" ht="15.75" customHeight="1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L564" s="68"/>
    </row>
    <row r="565" ht="15.75" customHeight="1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L565" s="68"/>
    </row>
    <row r="566" ht="15.75" customHeight="1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L566" s="68"/>
    </row>
    <row r="567" ht="15.75" customHeight="1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L567" s="68"/>
    </row>
    <row r="568" ht="15.75" customHeight="1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L568" s="68"/>
    </row>
    <row r="569" ht="15.75" customHeight="1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L569" s="68"/>
    </row>
    <row r="570" ht="15.75" customHeight="1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L570" s="68"/>
    </row>
    <row r="571" ht="15.75" customHeight="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L571" s="68"/>
    </row>
    <row r="572" ht="15.75" customHeight="1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L572" s="68"/>
    </row>
    <row r="573" ht="15.75" customHeight="1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L573" s="68"/>
    </row>
    <row r="574" ht="15.75" customHeight="1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L574" s="68"/>
    </row>
    <row r="575" ht="15.75" customHeight="1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L575" s="68"/>
    </row>
    <row r="576" ht="15.75" customHeight="1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L576" s="68"/>
    </row>
    <row r="577" ht="15.75" customHeight="1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L577" s="68"/>
    </row>
    <row r="578" ht="15.75" customHeight="1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L578" s="68"/>
    </row>
    <row r="579" ht="15.75" customHeight="1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L579" s="68"/>
    </row>
    <row r="580" ht="15.75" customHeight="1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L580" s="68"/>
    </row>
    <row r="581" ht="15.75" customHeight="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L581" s="68"/>
    </row>
    <row r="582" ht="15.75" customHeight="1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L582" s="68"/>
    </row>
    <row r="583" ht="15.75" customHeight="1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L583" s="68"/>
    </row>
    <row r="584" ht="15.75" customHeight="1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L584" s="68"/>
    </row>
    <row r="585" ht="15.75" customHeight="1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L585" s="68"/>
    </row>
    <row r="586" ht="15.75" customHeight="1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L586" s="68"/>
    </row>
    <row r="587" ht="15.75" customHeight="1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L587" s="68"/>
    </row>
    <row r="588" ht="15.75" customHeight="1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L588" s="68"/>
    </row>
    <row r="589" ht="15.75" customHeight="1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L589" s="68"/>
    </row>
    <row r="590" ht="15.75" customHeight="1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L590" s="68"/>
    </row>
    <row r="591" ht="15.75" customHeight="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L591" s="68"/>
    </row>
    <row r="592" ht="15.75" customHeight="1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L592" s="68"/>
    </row>
    <row r="593" ht="15.75" customHeight="1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L593" s="68"/>
    </row>
    <row r="594" ht="15.75" customHeight="1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L594" s="68"/>
    </row>
    <row r="595" ht="15.75" customHeight="1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L595" s="68"/>
    </row>
    <row r="596" ht="15.75" customHeight="1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L596" s="68"/>
    </row>
    <row r="597" ht="15.75" customHeight="1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L597" s="68"/>
    </row>
    <row r="598" ht="15.75" customHeight="1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L598" s="68"/>
    </row>
    <row r="599" ht="15.75" customHeight="1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L599" s="68"/>
    </row>
    <row r="600" ht="15.75" customHeight="1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L600" s="68"/>
    </row>
    <row r="601" ht="15.75" customHeight="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L601" s="68"/>
    </row>
    <row r="602" ht="15.75" customHeight="1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L602" s="68"/>
    </row>
    <row r="603" ht="15.75" customHeight="1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L603" s="68"/>
    </row>
    <row r="604" ht="15.75" customHeight="1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L604" s="68"/>
    </row>
    <row r="605" ht="15.75" customHeight="1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L605" s="68"/>
    </row>
    <row r="606" ht="15.75" customHeight="1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L606" s="68"/>
    </row>
    <row r="607" ht="15.75" customHeight="1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L607" s="68"/>
    </row>
    <row r="608" ht="15.75" customHeight="1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L608" s="68"/>
    </row>
    <row r="609" ht="15.75" customHeight="1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L609" s="68"/>
    </row>
    <row r="610" ht="15.75" customHeight="1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L610" s="68"/>
    </row>
    <row r="611" ht="15.75" customHeight="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L611" s="68"/>
    </row>
    <row r="612" ht="15.75" customHeight="1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L612" s="68"/>
    </row>
    <row r="613" ht="15.75" customHeight="1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L613" s="68"/>
    </row>
    <row r="614" ht="15.75" customHeight="1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L614" s="68"/>
    </row>
    <row r="615" ht="15.75" customHeight="1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L615" s="68"/>
    </row>
    <row r="616" ht="15.75" customHeight="1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L616" s="68"/>
    </row>
    <row r="617" ht="15.75" customHeight="1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L617" s="68"/>
    </row>
    <row r="618" ht="15.75" customHeight="1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L618" s="68"/>
    </row>
    <row r="619" ht="15.75" customHeight="1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L619" s="68"/>
    </row>
    <row r="620" ht="15.75" customHeight="1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L620" s="68"/>
    </row>
    <row r="621" ht="15.75" customHeight="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L621" s="68"/>
    </row>
    <row r="622" ht="15.75" customHeight="1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L622" s="68"/>
    </row>
    <row r="623" ht="15.75" customHeight="1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L623" s="68"/>
    </row>
    <row r="624" ht="15.75" customHeight="1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L624" s="68"/>
    </row>
    <row r="625" ht="15.75" customHeight="1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L625" s="68"/>
    </row>
    <row r="626" ht="15.75" customHeight="1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L626" s="68"/>
    </row>
    <row r="627" ht="15.75" customHeight="1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L627" s="68"/>
    </row>
    <row r="628" ht="15.75" customHeight="1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L628" s="68"/>
    </row>
    <row r="629" ht="15.75" customHeight="1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L629" s="68"/>
    </row>
    <row r="630" ht="15.75" customHeight="1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L630" s="68"/>
    </row>
    <row r="631" ht="15.75" customHeight="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L631" s="68"/>
    </row>
    <row r="632" ht="15.75" customHeight="1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L632" s="68"/>
    </row>
    <row r="633" ht="15.75" customHeight="1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L633" s="68"/>
    </row>
    <row r="634" ht="15.75" customHeight="1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L634" s="68"/>
    </row>
    <row r="635" ht="15.75" customHeight="1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L635" s="68"/>
    </row>
    <row r="636" ht="15.75" customHeight="1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L636" s="68"/>
    </row>
    <row r="637" ht="15.75" customHeight="1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L637" s="68"/>
    </row>
    <row r="638" ht="15.75" customHeight="1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L638" s="68"/>
    </row>
    <row r="639" ht="15.75" customHeight="1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L639" s="68"/>
    </row>
    <row r="640" ht="15.75" customHeight="1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L640" s="68"/>
    </row>
    <row r="641" ht="15.7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L641" s="68"/>
    </row>
    <row r="642" ht="15.7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L642" s="68"/>
    </row>
    <row r="643" ht="15.7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L643" s="68"/>
    </row>
    <row r="644" ht="15.7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L644" s="68"/>
    </row>
    <row r="645" ht="15.7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L645" s="68"/>
    </row>
    <row r="646" ht="15.7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L646" s="68"/>
    </row>
    <row r="647" ht="15.7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L647" s="68"/>
    </row>
    <row r="648" ht="15.7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L648" s="68"/>
    </row>
    <row r="649" ht="15.7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L649" s="68"/>
    </row>
    <row r="650" ht="15.7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L650" s="68"/>
    </row>
    <row r="651" ht="15.7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L651" s="68"/>
    </row>
    <row r="652" ht="15.7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L652" s="68"/>
    </row>
    <row r="653" ht="15.7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L653" s="68"/>
    </row>
    <row r="654" ht="15.7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L654" s="68"/>
    </row>
    <row r="655" ht="15.7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L655" s="68"/>
    </row>
    <row r="656" ht="15.7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L656" s="68"/>
    </row>
    <row r="657" ht="15.7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L657" s="68"/>
    </row>
    <row r="658" ht="15.7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L658" s="68"/>
    </row>
    <row r="659" ht="15.7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L659" s="68"/>
    </row>
    <row r="660" ht="15.7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L660" s="68"/>
    </row>
    <row r="661" ht="15.7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L661" s="68"/>
    </row>
    <row r="662" ht="15.7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L662" s="68"/>
    </row>
    <row r="663" ht="15.7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L663" s="68"/>
    </row>
    <row r="664" ht="15.75" customHeight="1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L664" s="68"/>
    </row>
    <row r="665" ht="15.75" customHeight="1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L665" s="68"/>
    </row>
    <row r="666" ht="15.75" customHeight="1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L666" s="68"/>
    </row>
    <row r="667" ht="15.75" customHeight="1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L667" s="68"/>
    </row>
    <row r="668" ht="15.75" customHeight="1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L668" s="68"/>
    </row>
    <row r="669" ht="15.75" customHeight="1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L669" s="68"/>
    </row>
    <row r="670" ht="15.75" customHeight="1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L670" s="68"/>
    </row>
    <row r="671" ht="15.75" customHeight="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L671" s="68"/>
    </row>
    <row r="672" ht="15.75" customHeight="1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L672" s="68"/>
    </row>
    <row r="673" ht="15.75" customHeight="1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L673" s="68"/>
    </row>
    <row r="674" ht="15.75" customHeight="1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L674" s="68"/>
    </row>
    <row r="675" ht="15.75" customHeight="1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L675" s="68"/>
    </row>
    <row r="676" ht="15.75" customHeight="1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L676" s="68"/>
    </row>
    <row r="677" ht="15.75" customHeight="1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L677" s="68"/>
    </row>
    <row r="678" ht="15.75" customHeight="1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L678" s="68"/>
    </row>
    <row r="679" ht="15.75" customHeight="1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L679" s="68"/>
    </row>
    <row r="680" ht="15.75" customHeight="1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L680" s="68"/>
    </row>
    <row r="681" ht="15.75" customHeight="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L681" s="68"/>
    </row>
    <row r="682" ht="15.75" customHeight="1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L682" s="68"/>
    </row>
    <row r="683" ht="15.75" customHeight="1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L683" s="68"/>
    </row>
    <row r="684" ht="15.75" customHeight="1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L684" s="68"/>
    </row>
    <row r="685" ht="15.75" customHeight="1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L685" s="68"/>
    </row>
    <row r="686" ht="15.75" customHeight="1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L686" s="68"/>
    </row>
    <row r="687" ht="15.75" customHeight="1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L687" s="68"/>
    </row>
    <row r="688" ht="15.75" customHeight="1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L688" s="68"/>
    </row>
    <row r="689" ht="15.75" customHeight="1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L689" s="68"/>
    </row>
    <row r="690" ht="15.75" customHeight="1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L690" s="68"/>
    </row>
    <row r="691" ht="15.75" customHeight="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L691" s="68"/>
    </row>
    <row r="692" ht="15.75" customHeight="1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L692" s="68"/>
    </row>
    <row r="693" ht="15.75" customHeight="1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L693" s="68"/>
    </row>
    <row r="694" ht="15.75" customHeight="1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L694" s="68"/>
    </row>
    <row r="695" ht="15.75" customHeight="1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L695" s="68"/>
    </row>
    <row r="696" ht="15.75" customHeight="1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L696" s="68"/>
    </row>
    <row r="697" ht="15.75" customHeight="1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L697" s="68"/>
    </row>
    <row r="698" ht="15.75" customHeight="1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L698" s="68"/>
    </row>
    <row r="699" ht="15.75" customHeight="1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L699" s="68"/>
    </row>
    <row r="700" ht="15.7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L700" s="68"/>
    </row>
    <row r="701" ht="15.7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L701" s="68"/>
    </row>
    <row r="702" ht="15.75" customHeight="1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L702" s="68"/>
    </row>
    <row r="703" ht="15.75" customHeight="1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L703" s="68"/>
    </row>
    <row r="704" ht="15.75" customHeight="1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L704" s="68"/>
    </row>
    <row r="705" ht="15.75" customHeight="1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L705" s="68"/>
    </row>
    <row r="706" ht="15.75" customHeight="1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L706" s="68"/>
    </row>
    <row r="707" ht="15.75" customHeight="1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L707" s="68"/>
    </row>
    <row r="708" ht="15.75" customHeight="1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L708" s="68"/>
    </row>
    <row r="709" ht="15.75" customHeight="1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L709" s="68"/>
    </row>
    <row r="710" ht="15.75" customHeight="1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L710" s="68"/>
    </row>
    <row r="711" ht="15.75" customHeight="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L711" s="68"/>
    </row>
    <row r="712" ht="15.75" customHeight="1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L712" s="68"/>
    </row>
    <row r="713" ht="15.75" customHeight="1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L713" s="68"/>
    </row>
    <row r="714" ht="15.75" customHeight="1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L714" s="68"/>
    </row>
    <row r="715" ht="15.75" customHeight="1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L715" s="68"/>
    </row>
    <row r="716" ht="15.75" customHeight="1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L716" s="68"/>
    </row>
    <row r="717" ht="15.75" customHeight="1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L717" s="68"/>
    </row>
    <row r="718" ht="15.75" customHeight="1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L718" s="68"/>
    </row>
    <row r="719" ht="15.75" customHeight="1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L719" s="68"/>
    </row>
    <row r="720" ht="15.75" customHeight="1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L720" s="68"/>
    </row>
    <row r="721" ht="15.75" customHeight="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L721" s="68"/>
    </row>
    <row r="722" ht="15.75" customHeight="1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L722" s="68"/>
    </row>
    <row r="723" ht="15.75" customHeight="1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L723" s="68"/>
    </row>
    <row r="724" ht="15.75" customHeight="1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L724" s="68"/>
    </row>
    <row r="725" ht="15.75" customHeight="1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L725" s="68"/>
    </row>
    <row r="726" ht="15.75" customHeight="1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L726" s="68"/>
    </row>
    <row r="727" ht="15.75" customHeight="1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L727" s="68"/>
    </row>
    <row r="728" ht="15.75" customHeight="1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L728" s="68"/>
    </row>
    <row r="729" ht="15.75" customHeight="1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L729" s="68"/>
    </row>
    <row r="730" ht="15.75" customHeight="1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L730" s="68"/>
    </row>
    <row r="731" ht="15.75" customHeight="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L731" s="68"/>
    </row>
    <row r="732" ht="15.75" customHeight="1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L732" s="68"/>
    </row>
    <row r="733" ht="15.75" customHeight="1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L733" s="68"/>
    </row>
    <row r="734" ht="15.75" customHeight="1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L734" s="68"/>
    </row>
    <row r="735" ht="15.75" customHeight="1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L735" s="68"/>
    </row>
    <row r="736" ht="15.75" customHeight="1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L736" s="68"/>
    </row>
    <row r="737" ht="15.75" customHeight="1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L737" s="68"/>
    </row>
    <row r="738" ht="15.75" customHeight="1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L738" s="68"/>
    </row>
    <row r="739" ht="15.75" customHeight="1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L739" s="68"/>
    </row>
    <row r="740" ht="15.75" customHeight="1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L740" s="68"/>
    </row>
    <row r="741" ht="15.75" customHeight="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L741" s="68"/>
    </row>
    <row r="742" ht="15.75" customHeight="1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L742" s="68"/>
    </row>
    <row r="743" ht="15.75" customHeight="1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L743" s="68"/>
    </row>
    <row r="744" ht="15.75" customHeight="1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L744" s="68"/>
    </row>
    <row r="745" ht="15.75" customHeight="1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L745" s="68"/>
    </row>
    <row r="746" ht="15.75" customHeight="1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L746" s="68"/>
    </row>
    <row r="747" ht="15.75" customHeight="1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L747" s="68"/>
    </row>
    <row r="748" ht="15.75" customHeight="1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L748" s="68"/>
    </row>
    <row r="749" ht="15.75" customHeight="1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L749" s="68"/>
    </row>
    <row r="750" ht="15.75" customHeight="1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L750" s="68"/>
    </row>
    <row r="751" ht="15.75" customHeight="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L751" s="68"/>
    </row>
    <row r="752" ht="15.75" customHeight="1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L752" s="68"/>
    </row>
    <row r="753" ht="15.75" customHeight="1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L753" s="68"/>
    </row>
    <row r="754" ht="15.75" customHeight="1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L754" s="68"/>
    </row>
    <row r="755" ht="15.75" customHeight="1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L755" s="68"/>
    </row>
    <row r="756" ht="15.75" customHeight="1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L756" s="68"/>
    </row>
    <row r="757" ht="15.75" customHeight="1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L757" s="68"/>
    </row>
    <row r="758" ht="15.75" customHeight="1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L758" s="68"/>
    </row>
    <row r="759" ht="15.75" customHeight="1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L759" s="68"/>
    </row>
    <row r="760" ht="15.75" customHeight="1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L760" s="68"/>
    </row>
    <row r="761" ht="15.75" customHeight="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L761" s="68"/>
    </row>
    <row r="762" ht="15.75" customHeight="1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L762" s="68"/>
    </row>
    <row r="763" ht="15.75" customHeight="1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L763" s="68"/>
    </row>
    <row r="764" ht="15.75" customHeight="1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L764" s="68"/>
    </row>
    <row r="765" ht="15.75" customHeight="1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L765" s="68"/>
    </row>
    <row r="766" ht="15.75" customHeight="1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L766" s="68"/>
    </row>
    <row r="767" ht="15.75" customHeight="1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L767" s="68"/>
    </row>
    <row r="768" ht="15.75" customHeight="1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L768" s="68"/>
    </row>
    <row r="769" ht="15.75" customHeight="1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L769" s="68"/>
    </row>
    <row r="770" ht="15.75" customHeight="1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L770" s="68"/>
    </row>
    <row r="771" ht="15.75" customHeight="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L771" s="68"/>
    </row>
    <row r="772" ht="15.75" customHeight="1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L772" s="68"/>
    </row>
    <row r="773" ht="15.75" customHeight="1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L773" s="68"/>
    </row>
    <row r="774" ht="15.75" customHeight="1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L774" s="68"/>
    </row>
    <row r="775" ht="15.75" customHeight="1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L775" s="68"/>
    </row>
    <row r="776" ht="15.75" customHeight="1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L776" s="68"/>
    </row>
    <row r="777" ht="15.75" customHeight="1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L777" s="68"/>
    </row>
    <row r="778" ht="15.75" customHeight="1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L778" s="68"/>
    </row>
    <row r="779" ht="15.75" customHeight="1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L779" s="68"/>
    </row>
    <row r="780" ht="15.75" customHeight="1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L780" s="68"/>
    </row>
    <row r="781" ht="15.75" customHeight="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L781" s="68"/>
    </row>
    <row r="782" ht="15.75" customHeight="1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L782" s="68"/>
    </row>
    <row r="783" ht="15.75" customHeight="1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L783" s="68"/>
    </row>
    <row r="784" ht="15.75" customHeight="1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L784" s="68"/>
    </row>
    <row r="785" ht="15.75" customHeight="1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L785" s="68"/>
    </row>
    <row r="786" ht="15.75" customHeight="1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L786" s="68"/>
    </row>
    <row r="787" ht="15.75" customHeight="1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L787" s="68"/>
    </row>
    <row r="788" ht="15.75" customHeight="1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L788" s="68"/>
    </row>
    <row r="789" ht="15.75" customHeight="1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L789" s="68"/>
    </row>
    <row r="790" ht="15.75" customHeight="1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L790" s="68"/>
    </row>
    <row r="791" ht="15.75" customHeight="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L791" s="68"/>
    </row>
    <row r="792" ht="15.75" customHeight="1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L792" s="68"/>
    </row>
    <row r="793" ht="15.75" customHeight="1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L793" s="68"/>
    </row>
    <row r="794" ht="15.75" customHeight="1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L794" s="68"/>
    </row>
    <row r="795" ht="15.75" customHeight="1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L795" s="68"/>
    </row>
    <row r="796" ht="15.75" customHeight="1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L796" s="68"/>
    </row>
    <row r="797" ht="15.75" customHeight="1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L797" s="68"/>
    </row>
    <row r="798" ht="15.75" customHeight="1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L798" s="68"/>
    </row>
    <row r="799" ht="15.75" customHeight="1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L799" s="68"/>
    </row>
    <row r="800" ht="15.75" customHeight="1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L800" s="68"/>
    </row>
    <row r="801" ht="15.75" customHeight="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L801" s="68"/>
    </row>
    <row r="802" ht="15.75" customHeight="1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L802" s="68"/>
    </row>
    <row r="803" ht="15.75" customHeight="1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L803" s="68"/>
    </row>
    <row r="804" ht="15.75" customHeight="1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L804" s="68"/>
    </row>
    <row r="805" ht="15.75" customHeight="1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L805" s="68"/>
    </row>
    <row r="806" ht="15.75" customHeight="1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L806" s="68"/>
    </row>
    <row r="807" ht="15.75" customHeight="1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L807" s="68"/>
    </row>
    <row r="808" ht="15.75" customHeight="1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L808" s="68"/>
    </row>
    <row r="809" ht="15.75" customHeight="1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L809" s="68"/>
    </row>
    <row r="810" ht="15.75" customHeight="1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L810" s="68"/>
    </row>
    <row r="811" ht="15.75" customHeight="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L811" s="68"/>
    </row>
    <row r="812" ht="15.75" customHeight="1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L812" s="68"/>
    </row>
    <row r="813" ht="15.75" customHeight="1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L813" s="68"/>
    </row>
    <row r="814" ht="15.75" customHeight="1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L814" s="68"/>
    </row>
    <row r="815" ht="15.75" customHeight="1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L815" s="68"/>
    </row>
    <row r="816" ht="15.75" customHeight="1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L816" s="68"/>
    </row>
    <row r="817" ht="15.75" customHeight="1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L817" s="68"/>
    </row>
    <row r="818" ht="15.75" customHeight="1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L818" s="68"/>
    </row>
    <row r="819" ht="15.75" customHeight="1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L819" s="68"/>
    </row>
    <row r="820" ht="15.75" customHeight="1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L820" s="68"/>
    </row>
    <row r="821" ht="15.75" customHeight="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L821" s="68"/>
    </row>
    <row r="822" ht="15.75" customHeight="1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L822" s="68"/>
    </row>
    <row r="823" ht="15.75" customHeight="1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L823" s="68"/>
    </row>
    <row r="824" ht="15.75" customHeight="1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L824" s="68"/>
    </row>
    <row r="825" ht="15.75" customHeight="1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L825" s="68"/>
    </row>
    <row r="826" ht="15.75" customHeight="1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L826" s="68"/>
    </row>
    <row r="827" ht="15.75" customHeight="1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L827" s="68"/>
    </row>
    <row r="828" ht="15.75" customHeight="1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L828" s="68"/>
    </row>
    <row r="829" ht="15.75" customHeight="1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L829" s="68"/>
    </row>
    <row r="830" ht="15.75" customHeight="1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L830" s="68"/>
    </row>
    <row r="831" ht="15.75" customHeight="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L831" s="68"/>
    </row>
    <row r="832" ht="15.75" customHeight="1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L832" s="68"/>
    </row>
    <row r="833" ht="15.75" customHeight="1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L833" s="68"/>
    </row>
    <row r="834" ht="15.75" customHeight="1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L834" s="68"/>
    </row>
    <row r="835" ht="15.75" customHeight="1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L835" s="68"/>
    </row>
    <row r="836" ht="15.75" customHeight="1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L836" s="68"/>
    </row>
    <row r="837" ht="15.75" customHeight="1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L837" s="68"/>
    </row>
    <row r="838" ht="15.75" customHeight="1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L838" s="68"/>
    </row>
    <row r="839" ht="15.75" customHeight="1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L839" s="68"/>
    </row>
    <row r="840" ht="15.75" customHeight="1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L840" s="68"/>
    </row>
    <row r="841" ht="15.75" customHeight="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L841" s="68"/>
    </row>
    <row r="842" ht="15.75" customHeight="1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L842" s="68"/>
    </row>
    <row r="843" ht="15.75" customHeight="1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L843" s="68"/>
    </row>
    <row r="844" ht="15.75" customHeight="1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L844" s="68"/>
    </row>
    <row r="845" ht="15.75" customHeight="1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L845" s="68"/>
    </row>
    <row r="846" ht="15.75" customHeight="1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L846" s="68"/>
    </row>
    <row r="847" ht="15.75" customHeight="1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L847" s="68"/>
    </row>
    <row r="848" ht="15.75" customHeight="1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L848" s="68"/>
    </row>
    <row r="849" ht="15.75" customHeight="1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L849" s="68"/>
    </row>
    <row r="850" ht="15.75" customHeight="1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L850" s="68"/>
    </row>
    <row r="851" ht="15.75" customHeight="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L851" s="68"/>
    </row>
    <row r="852" ht="15.75" customHeight="1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L852" s="68"/>
    </row>
    <row r="853" ht="15.75" customHeight="1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L853" s="68"/>
    </row>
    <row r="854" ht="15.75" customHeight="1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L854" s="68"/>
    </row>
    <row r="855" ht="15.75" customHeight="1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L855" s="68"/>
    </row>
    <row r="856" ht="15.75" customHeight="1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L856" s="68"/>
    </row>
    <row r="857" ht="15.75" customHeight="1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L857" s="68"/>
    </row>
    <row r="858" ht="15.75" customHeight="1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L858" s="68"/>
    </row>
    <row r="859" ht="15.75" customHeight="1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L859" s="68"/>
    </row>
    <row r="860" ht="15.75" customHeight="1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L860" s="68"/>
    </row>
    <row r="861" ht="15.75" customHeight="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L861" s="68"/>
    </row>
    <row r="862" ht="15.75" customHeight="1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L862" s="68"/>
    </row>
    <row r="863" ht="15.75" customHeight="1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L863" s="68"/>
    </row>
    <row r="864" ht="15.75" customHeight="1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L864" s="68"/>
    </row>
    <row r="865" ht="15.75" customHeight="1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L865" s="68"/>
    </row>
    <row r="866" ht="15.75" customHeight="1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L866" s="68"/>
    </row>
    <row r="867" ht="15.75" customHeight="1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L867" s="68"/>
    </row>
    <row r="868" ht="15.75" customHeight="1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L868" s="68"/>
    </row>
    <row r="869" ht="15.75" customHeight="1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L869" s="68"/>
    </row>
    <row r="870" ht="15.75" customHeight="1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L870" s="68"/>
    </row>
    <row r="871" ht="15.75" customHeight="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L871" s="68"/>
    </row>
    <row r="872" ht="15.75" customHeight="1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L872" s="68"/>
    </row>
    <row r="873" ht="15.75" customHeight="1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L873" s="68"/>
    </row>
    <row r="874" ht="15.75" customHeight="1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L874" s="68"/>
    </row>
    <row r="875" ht="15.75" customHeight="1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L875" s="68"/>
    </row>
    <row r="876" ht="15.75" customHeight="1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L876" s="68"/>
    </row>
    <row r="877" ht="15.75" customHeight="1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L877" s="68"/>
    </row>
    <row r="878" ht="15.75" customHeight="1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L878" s="68"/>
    </row>
    <row r="879" ht="15.75" customHeight="1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L879" s="68"/>
    </row>
    <row r="880" ht="15.75" customHeight="1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L880" s="68"/>
    </row>
    <row r="881" ht="15.75" customHeight="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L881" s="68"/>
    </row>
    <row r="882" ht="15.75" customHeight="1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L882" s="68"/>
    </row>
    <row r="883" ht="15.75" customHeight="1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L883" s="68"/>
    </row>
    <row r="884" ht="15.75" customHeight="1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L884" s="68"/>
    </row>
    <row r="885" ht="15.75" customHeight="1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L885" s="68"/>
    </row>
    <row r="886" ht="15.75" customHeight="1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L886" s="68"/>
    </row>
    <row r="887" ht="15.75" customHeight="1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L887" s="68"/>
    </row>
    <row r="888" ht="15.75" customHeight="1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L888" s="68"/>
    </row>
    <row r="889" ht="15.75" customHeight="1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L889" s="68"/>
    </row>
    <row r="890" ht="15.75" customHeight="1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L890" s="68"/>
    </row>
    <row r="891" ht="15.75" customHeight="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L891" s="68"/>
    </row>
    <row r="892" ht="15.75" customHeight="1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L892" s="68"/>
    </row>
    <row r="893" ht="15.75" customHeight="1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L893" s="68"/>
    </row>
    <row r="894" ht="15.75" customHeight="1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L894" s="68"/>
    </row>
    <row r="895" ht="15.75" customHeight="1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L895" s="68"/>
    </row>
    <row r="896" ht="15.75" customHeight="1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L896" s="68"/>
    </row>
    <row r="897" ht="15.75" customHeight="1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L897" s="68"/>
    </row>
    <row r="898" ht="15.75" customHeight="1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L898" s="68"/>
    </row>
    <row r="899" ht="15.75" customHeight="1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L899" s="68"/>
    </row>
    <row r="900" ht="15.75" customHeight="1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L900" s="68"/>
    </row>
    <row r="901" ht="15.75" customHeight="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L901" s="68"/>
    </row>
    <row r="902" ht="15.75" customHeight="1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L902" s="68"/>
    </row>
    <row r="903" ht="15.75" customHeight="1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L903" s="68"/>
    </row>
    <row r="904" ht="15.75" customHeight="1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L904" s="68"/>
    </row>
    <row r="905" ht="15.75" customHeight="1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L905" s="68"/>
    </row>
    <row r="906" ht="15.75" customHeight="1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L906" s="68"/>
    </row>
    <row r="907" ht="15.75" customHeight="1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L907" s="68"/>
    </row>
    <row r="908" ht="15.75" customHeight="1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L908" s="68"/>
    </row>
    <row r="909" ht="15.75" customHeight="1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L909" s="68"/>
    </row>
    <row r="910" ht="15.75" customHeight="1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L910" s="68"/>
    </row>
    <row r="911" ht="15.75" customHeight="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L911" s="68"/>
    </row>
    <row r="912" ht="15.75" customHeight="1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L912" s="68"/>
    </row>
    <row r="913" ht="15.75" customHeight="1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L913" s="68"/>
    </row>
    <row r="914" ht="15.75" customHeight="1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L914" s="68"/>
    </row>
    <row r="915" ht="15.75" customHeight="1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L915" s="68"/>
    </row>
    <row r="916" ht="15.75" customHeight="1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L916" s="68"/>
    </row>
    <row r="917" ht="15.75" customHeight="1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L917" s="68"/>
    </row>
    <row r="918" ht="15.75" customHeight="1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L918" s="68"/>
    </row>
    <row r="919" ht="15.75" customHeight="1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L919" s="68"/>
    </row>
    <row r="920" ht="15.75" customHeight="1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L920" s="68"/>
    </row>
    <row r="921" ht="15.75" customHeight="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L921" s="68"/>
    </row>
    <row r="922" ht="15.75" customHeight="1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L922" s="68"/>
    </row>
    <row r="923" ht="15.75" customHeight="1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L923" s="68"/>
    </row>
    <row r="924" ht="15.75" customHeight="1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L924" s="68"/>
    </row>
    <row r="925" ht="15.75" customHeight="1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L925" s="68"/>
    </row>
    <row r="926" ht="15.75" customHeight="1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L926" s="68"/>
    </row>
    <row r="927" ht="15.75" customHeight="1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L927" s="68"/>
    </row>
    <row r="928" ht="15.75" customHeight="1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L928" s="68"/>
    </row>
    <row r="929" ht="15.75" customHeight="1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L929" s="68"/>
    </row>
    <row r="930" ht="15.75" customHeight="1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L930" s="68"/>
    </row>
    <row r="931" ht="15.75" customHeight="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L931" s="68"/>
    </row>
    <row r="932" ht="15.75" customHeight="1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L932" s="68"/>
    </row>
    <row r="933" ht="15.75" customHeight="1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L933" s="68"/>
    </row>
    <row r="934" ht="15.75" customHeight="1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L934" s="68"/>
    </row>
    <row r="935" ht="15.75" customHeight="1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L935" s="68"/>
    </row>
    <row r="936" ht="15.75" customHeight="1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L936" s="68"/>
    </row>
    <row r="937" ht="15.75" customHeight="1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L937" s="68"/>
    </row>
    <row r="938" ht="15.75" customHeight="1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L938" s="68"/>
    </row>
    <row r="939" ht="15.75" customHeight="1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L939" s="68"/>
    </row>
    <row r="940" ht="15.75" customHeight="1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L940" s="68"/>
    </row>
    <row r="941" ht="15.75" customHeight="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L941" s="68"/>
    </row>
    <row r="942" ht="15.75" customHeight="1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L942" s="68"/>
    </row>
    <row r="943" ht="15.75" customHeight="1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L943" s="68"/>
    </row>
    <row r="944" ht="15.75" customHeight="1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L944" s="68"/>
    </row>
    <row r="945" ht="15.75" customHeight="1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L945" s="68"/>
    </row>
    <row r="946" ht="15.75" customHeight="1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L946" s="68"/>
    </row>
    <row r="947" ht="15.75" customHeight="1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L947" s="68"/>
    </row>
    <row r="948" ht="15.75" customHeight="1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L948" s="68"/>
    </row>
    <row r="949" ht="15.75" customHeight="1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L949" s="68"/>
    </row>
    <row r="950" ht="15.75" customHeight="1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L950" s="68"/>
    </row>
    <row r="951" ht="15.75" customHeight="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L951" s="68"/>
    </row>
    <row r="952" ht="15.75" customHeight="1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L952" s="68"/>
    </row>
    <row r="953" ht="15.75" customHeight="1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L953" s="68"/>
    </row>
    <row r="954" ht="15.75" customHeight="1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L954" s="68"/>
    </row>
    <row r="955" ht="15.75" customHeight="1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L955" s="68"/>
    </row>
    <row r="956" ht="15.75" customHeight="1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L956" s="68"/>
    </row>
    <row r="957" ht="15.75" customHeight="1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L957" s="68"/>
    </row>
    <row r="958" ht="15.75" customHeight="1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L958" s="68"/>
    </row>
    <row r="959" ht="15.75" customHeight="1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L959" s="68"/>
    </row>
    <row r="960" ht="15.75" customHeight="1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L960" s="68"/>
    </row>
    <row r="961" ht="15.75" customHeight="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L961" s="68"/>
    </row>
    <row r="962" ht="15.75" customHeight="1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L962" s="68"/>
    </row>
    <row r="963" ht="15.75" customHeight="1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L963" s="68"/>
    </row>
    <row r="964" ht="15.75" customHeight="1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L964" s="68"/>
    </row>
    <row r="965" ht="15.75" customHeight="1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L965" s="68"/>
    </row>
    <row r="966" ht="15.75" customHeight="1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L966" s="68"/>
    </row>
    <row r="967" ht="15.75" customHeight="1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L967" s="68"/>
    </row>
    <row r="968" ht="15.75" customHeight="1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L968" s="68"/>
    </row>
    <row r="969" ht="15.75" customHeight="1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L969" s="68"/>
    </row>
    <row r="970" ht="15.75" customHeight="1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L970" s="68"/>
    </row>
    <row r="971" ht="15.75" customHeight="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L971" s="68"/>
    </row>
    <row r="972" ht="15.75" customHeight="1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L972" s="68"/>
    </row>
    <row r="973" ht="15.75" customHeight="1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L973" s="68"/>
    </row>
    <row r="974" ht="15.75" customHeight="1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L974" s="68"/>
    </row>
    <row r="975" ht="15.75" customHeight="1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L975" s="68"/>
    </row>
    <row r="976" ht="15.75" customHeight="1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L976" s="68"/>
    </row>
    <row r="977" ht="15.75" customHeight="1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L977" s="68"/>
    </row>
    <row r="978" ht="15.75" customHeight="1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L978" s="68"/>
    </row>
    <row r="979" ht="15.75" customHeight="1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L979" s="68"/>
    </row>
    <row r="980" ht="15.75" customHeight="1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L980" s="68"/>
    </row>
    <row r="981" ht="15.75" customHeight="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L981" s="68"/>
    </row>
    <row r="982" ht="15.75" customHeight="1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L982" s="68"/>
    </row>
    <row r="983" ht="15.75" customHeight="1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L983" s="68"/>
    </row>
    <row r="984" ht="15.75" customHeight="1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L984" s="68"/>
    </row>
    <row r="985" ht="15.75" customHeight="1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L985" s="68"/>
    </row>
    <row r="986" ht="15.75" customHeight="1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L986" s="68"/>
    </row>
    <row r="987" ht="15.75" customHeight="1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L987" s="68"/>
    </row>
    <row r="988" ht="15.75" customHeight="1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L988" s="68"/>
    </row>
    <row r="989" ht="15.75" customHeight="1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L989" s="68"/>
    </row>
  </sheetData>
  <mergeCells count="2">
    <mergeCell ref="A1:C1"/>
    <mergeCell ref="A2:C2"/>
  </mergeCells>
  <printOptions gridLines="1"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7.43"/>
    <col customWidth="1" min="3" max="4" width="9.14"/>
    <col customWidth="1" min="5" max="5" width="7.29"/>
    <col customWidth="1" min="6" max="6" width="6.57"/>
    <col customWidth="1" min="7" max="7" width="6.43"/>
    <col customWidth="1" min="8" max="8" width="6.57"/>
    <col customWidth="1" min="9" max="9" width="9.57"/>
    <col customWidth="1" min="10" max="10" width="10.0"/>
    <col customWidth="1" min="11" max="11" width="8.14"/>
    <col customWidth="1" min="12" max="15" width="11.43"/>
    <col customWidth="1" min="16" max="20" width="8.57"/>
    <col customWidth="1" min="21" max="21" width="14.0"/>
  </cols>
  <sheetData>
    <row r="1" ht="15.0" customHeight="1">
      <c r="A1" s="232" t="s">
        <v>102</v>
      </c>
      <c r="D1" s="232"/>
      <c r="E1" s="109"/>
      <c r="F1" s="109"/>
      <c r="G1" s="109"/>
      <c r="H1" s="109"/>
      <c r="I1" s="109"/>
      <c r="J1" s="109"/>
      <c r="L1" s="253"/>
      <c r="M1" s="253"/>
      <c r="N1" s="253"/>
      <c r="O1" s="253"/>
    </row>
    <row r="2" ht="15.0" customHeight="1">
      <c r="A2" s="232" t="s">
        <v>98</v>
      </c>
      <c r="D2" s="232"/>
      <c r="E2" s="109"/>
      <c r="F2" s="109"/>
      <c r="G2" s="109"/>
      <c r="H2" s="109"/>
      <c r="I2" s="109"/>
      <c r="J2" s="109"/>
      <c r="L2" s="253"/>
      <c r="M2" s="253"/>
      <c r="N2" s="253"/>
      <c r="O2" s="253"/>
    </row>
    <row r="3">
      <c r="A3" s="234" t="s">
        <v>4</v>
      </c>
      <c r="B3" s="235" t="s">
        <v>5</v>
      </c>
      <c r="C3" s="236" t="s">
        <v>6</v>
      </c>
      <c r="D3" s="236" t="s">
        <v>7</v>
      </c>
      <c r="E3" s="237" t="s">
        <v>35</v>
      </c>
      <c r="F3" s="238" t="s">
        <v>36</v>
      </c>
      <c r="G3" s="238" t="s">
        <v>37</v>
      </c>
      <c r="H3" s="238" t="s">
        <v>38</v>
      </c>
      <c r="I3" s="239" t="s">
        <v>104</v>
      </c>
      <c r="J3" s="240" t="s">
        <v>40</v>
      </c>
      <c r="K3" s="38" t="s">
        <v>100</v>
      </c>
      <c r="L3" s="254" t="s">
        <v>93</v>
      </c>
      <c r="M3" s="254" t="s">
        <v>105</v>
      </c>
      <c r="N3" s="254" t="s">
        <v>106</v>
      </c>
      <c r="O3" s="254" t="s">
        <v>107</v>
      </c>
      <c r="P3" s="255" t="s">
        <v>108</v>
      </c>
      <c r="Q3" s="119" t="s">
        <v>109</v>
      </c>
      <c r="S3" s="38" t="s">
        <v>110</v>
      </c>
      <c r="U3" s="242" t="s">
        <v>101</v>
      </c>
    </row>
    <row r="4">
      <c r="A4" s="7" t="s">
        <v>9</v>
      </c>
      <c r="B4" s="8" t="s">
        <v>9</v>
      </c>
      <c r="C4" s="9" t="s">
        <v>10</v>
      </c>
      <c r="D4" s="10">
        <v>1.0</v>
      </c>
      <c r="E4" s="231">
        <v>7.0</v>
      </c>
      <c r="F4" s="231">
        <v>7.0</v>
      </c>
      <c r="G4" s="231">
        <v>9.0</v>
      </c>
      <c r="H4" s="231">
        <v>6.0</v>
      </c>
      <c r="I4" s="231">
        <v>50.0</v>
      </c>
      <c r="J4" s="231">
        <v>40.0</v>
      </c>
      <c r="K4" s="207">
        <f t="shared" ref="K4:K21" si="1">(AVERAGE(E4:H4)/(I4))*1000</f>
        <v>145</v>
      </c>
      <c r="L4" s="208">
        <f t="shared" ref="L4:L21" si="2">K4*J4</f>
        <v>5800</v>
      </c>
      <c r="M4" s="208">
        <f t="shared" ref="M4:M9" si="3">K4*(500/1000)</f>
        <v>72.5</v>
      </c>
      <c r="N4" s="208"/>
      <c r="O4" s="208">
        <f t="shared" ref="O4:O19" si="4">(K4*J4)-SUM(E4:H4)-M4-N4</f>
        <v>5698.5</v>
      </c>
      <c r="P4" s="208">
        <f t="shared" ref="P4:P21" si="5">(15000)-SUM(E4:H4)-(M4)-N4</f>
        <v>14898.5</v>
      </c>
      <c r="Q4" s="60">
        <f t="shared" ref="Q4:Q21" si="6">O4/P4</f>
        <v>0.3824881699</v>
      </c>
      <c r="R4" s="256"/>
      <c r="S4" s="256">
        <f t="shared" ref="S4:S21" si="7">(100/$K4)*1000</f>
        <v>689.6551724</v>
      </c>
      <c r="T4" s="256"/>
      <c r="U4" s="247">
        <f t="shared" ref="U4:U21" si="8">O4/1000</f>
        <v>5.6985</v>
      </c>
    </row>
    <row r="5">
      <c r="A5" s="7" t="s">
        <v>9</v>
      </c>
      <c r="B5" s="8" t="s">
        <v>9</v>
      </c>
      <c r="C5" s="9" t="s">
        <v>12</v>
      </c>
      <c r="D5" s="10">
        <v>2.0</v>
      </c>
      <c r="E5" s="231">
        <v>5.0</v>
      </c>
      <c r="F5" s="231">
        <v>7.0</v>
      </c>
      <c r="G5" s="231">
        <v>12.0</v>
      </c>
      <c r="H5" s="231">
        <v>8.0</v>
      </c>
      <c r="I5" s="231">
        <v>100.0</v>
      </c>
      <c r="J5" s="231">
        <v>40.0</v>
      </c>
      <c r="K5" s="207">
        <f t="shared" si="1"/>
        <v>80</v>
      </c>
      <c r="L5" s="208">
        <f t="shared" si="2"/>
        <v>3200</v>
      </c>
      <c r="M5" s="208">
        <f t="shared" si="3"/>
        <v>40</v>
      </c>
      <c r="N5" s="208"/>
      <c r="O5" s="208">
        <f t="shared" si="4"/>
        <v>3128</v>
      </c>
      <c r="P5" s="208">
        <f t="shared" si="5"/>
        <v>14928</v>
      </c>
      <c r="Q5" s="60">
        <f t="shared" si="6"/>
        <v>0.2095391211</v>
      </c>
      <c r="S5" s="78">
        <f t="shared" si="7"/>
        <v>1250</v>
      </c>
      <c r="U5" s="253">
        <f t="shared" si="8"/>
        <v>3.128</v>
      </c>
    </row>
    <row r="6">
      <c r="A6" s="12" t="s">
        <v>9</v>
      </c>
      <c r="B6" s="13" t="s">
        <v>9</v>
      </c>
      <c r="C6" s="14" t="s">
        <v>14</v>
      </c>
      <c r="D6" s="15">
        <v>3.0</v>
      </c>
      <c r="E6" s="245">
        <v>4.0</v>
      </c>
      <c r="F6" s="245">
        <v>4.0</v>
      </c>
      <c r="G6" s="245">
        <v>12.0</v>
      </c>
      <c r="H6" s="245">
        <v>4.0</v>
      </c>
      <c r="I6" s="245">
        <v>50.0</v>
      </c>
      <c r="J6" s="245">
        <v>50.0</v>
      </c>
      <c r="K6" s="207">
        <f t="shared" si="1"/>
        <v>120</v>
      </c>
      <c r="L6" s="208">
        <f t="shared" si="2"/>
        <v>6000</v>
      </c>
      <c r="M6" s="229">
        <f t="shared" si="3"/>
        <v>60</v>
      </c>
      <c r="N6" s="229"/>
      <c r="O6" s="229">
        <f t="shared" si="4"/>
        <v>5916</v>
      </c>
      <c r="P6" s="229">
        <f t="shared" si="5"/>
        <v>14916</v>
      </c>
      <c r="Q6" s="65">
        <f t="shared" si="6"/>
        <v>0.396621078</v>
      </c>
      <c r="S6" s="78">
        <f t="shared" si="7"/>
        <v>833.3333333</v>
      </c>
      <c r="U6" s="253">
        <f t="shared" si="8"/>
        <v>5.916</v>
      </c>
    </row>
    <row r="7">
      <c r="A7" s="7" t="s">
        <v>15</v>
      </c>
      <c r="B7" s="8" t="s">
        <v>9</v>
      </c>
      <c r="C7" s="9" t="s">
        <v>10</v>
      </c>
      <c r="D7" s="10">
        <v>4.0</v>
      </c>
      <c r="E7" s="231"/>
      <c r="F7" s="231"/>
      <c r="G7" s="231"/>
      <c r="H7" s="231"/>
      <c r="I7" s="231"/>
      <c r="J7" s="231"/>
      <c r="K7" s="213" t="str">
        <f t="shared" si="1"/>
        <v>#DIV/0!</v>
      </c>
      <c r="L7" s="214" t="str">
        <f t="shared" si="2"/>
        <v>#DIV/0!</v>
      </c>
      <c r="M7" s="208" t="str">
        <f t="shared" si="3"/>
        <v>#DIV/0!</v>
      </c>
      <c r="N7" s="208"/>
      <c r="O7" s="208" t="str">
        <f t="shared" si="4"/>
        <v>#DIV/0!</v>
      </c>
      <c r="P7" s="208" t="str">
        <f t="shared" si="5"/>
        <v>#DIV/0!</v>
      </c>
      <c r="Q7" s="60" t="str">
        <f t="shared" si="6"/>
        <v>#DIV/0!</v>
      </c>
      <c r="R7" s="203"/>
      <c r="S7" s="256" t="str">
        <f t="shared" si="7"/>
        <v>#DIV/0!</v>
      </c>
      <c r="T7" s="256"/>
      <c r="U7" s="247" t="str">
        <f t="shared" si="8"/>
        <v>#DIV/0!</v>
      </c>
    </row>
    <row r="8">
      <c r="A8" s="7" t="s">
        <v>15</v>
      </c>
      <c r="B8" s="8" t="s">
        <v>9</v>
      </c>
      <c r="C8" s="9" t="s">
        <v>12</v>
      </c>
      <c r="D8" s="10">
        <v>5.0</v>
      </c>
      <c r="E8" s="231"/>
      <c r="F8" s="231"/>
      <c r="G8" s="231"/>
      <c r="H8" s="231"/>
      <c r="I8" s="231"/>
      <c r="J8" s="231"/>
      <c r="K8" s="207" t="str">
        <f t="shared" si="1"/>
        <v>#DIV/0!</v>
      </c>
      <c r="L8" s="208" t="str">
        <f t="shared" si="2"/>
        <v>#DIV/0!</v>
      </c>
      <c r="M8" s="208" t="str">
        <f t="shared" si="3"/>
        <v>#DIV/0!</v>
      </c>
      <c r="N8" s="208"/>
      <c r="O8" s="208" t="str">
        <f t="shared" si="4"/>
        <v>#DIV/0!</v>
      </c>
      <c r="P8" s="208" t="str">
        <f t="shared" si="5"/>
        <v>#DIV/0!</v>
      </c>
      <c r="Q8" s="60" t="str">
        <f t="shared" si="6"/>
        <v>#DIV/0!</v>
      </c>
      <c r="S8" s="78" t="str">
        <f t="shared" si="7"/>
        <v>#DIV/0!</v>
      </c>
      <c r="U8" s="253" t="str">
        <f t="shared" si="8"/>
        <v>#DIV/0!</v>
      </c>
    </row>
    <row r="9">
      <c r="A9" s="12" t="s">
        <v>15</v>
      </c>
      <c r="B9" s="13" t="s">
        <v>9</v>
      </c>
      <c r="C9" s="14" t="s">
        <v>14</v>
      </c>
      <c r="D9" s="15">
        <v>6.0</v>
      </c>
      <c r="E9" s="245"/>
      <c r="F9" s="245"/>
      <c r="G9" s="245"/>
      <c r="H9" s="245"/>
      <c r="I9" s="245"/>
      <c r="J9" s="245"/>
      <c r="K9" s="207" t="str">
        <f t="shared" si="1"/>
        <v>#DIV/0!</v>
      </c>
      <c r="L9" s="208" t="str">
        <f t="shared" si="2"/>
        <v>#DIV/0!</v>
      </c>
      <c r="M9" s="229" t="str">
        <f t="shared" si="3"/>
        <v>#DIV/0!</v>
      </c>
      <c r="N9" s="229"/>
      <c r="O9" s="229" t="str">
        <f t="shared" si="4"/>
        <v>#DIV/0!</v>
      </c>
      <c r="P9" s="229" t="str">
        <f t="shared" si="5"/>
        <v>#DIV/0!</v>
      </c>
      <c r="Q9" s="65" t="str">
        <f t="shared" si="6"/>
        <v>#DIV/0!</v>
      </c>
      <c r="S9" s="78" t="str">
        <f t="shared" si="7"/>
        <v>#DIV/0!</v>
      </c>
      <c r="U9" s="253" t="str">
        <f t="shared" si="8"/>
        <v>#DIV/0!</v>
      </c>
    </row>
    <row r="10">
      <c r="A10" s="7" t="s">
        <v>9</v>
      </c>
      <c r="B10" s="16" t="s">
        <v>15</v>
      </c>
      <c r="C10" s="9" t="s">
        <v>10</v>
      </c>
      <c r="D10" s="17">
        <v>7.0</v>
      </c>
      <c r="E10" s="232"/>
      <c r="F10" s="232"/>
      <c r="G10" s="232"/>
      <c r="H10" s="232"/>
      <c r="I10" s="232"/>
      <c r="J10" s="232"/>
      <c r="K10" s="213" t="str">
        <f t="shared" si="1"/>
        <v>#DIV/0!</v>
      </c>
      <c r="L10" s="214" t="str">
        <f t="shared" si="2"/>
        <v>#DIV/0!</v>
      </c>
      <c r="M10" s="208" t="str">
        <f t="shared" ref="M10:M11" si="9">K10*(100/1000)</f>
        <v>#DIV/0!</v>
      </c>
      <c r="N10" s="208"/>
      <c r="O10" s="208" t="str">
        <f t="shared" si="4"/>
        <v>#DIV/0!</v>
      </c>
      <c r="P10" s="208" t="str">
        <f t="shared" si="5"/>
        <v>#DIV/0!</v>
      </c>
      <c r="Q10" s="60" t="str">
        <f t="shared" si="6"/>
        <v>#DIV/0!</v>
      </c>
      <c r="R10" s="203"/>
      <c r="S10" s="256" t="str">
        <f t="shared" si="7"/>
        <v>#DIV/0!</v>
      </c>
      <c r="T10" s="256"/>
      <c r="U10" s="247" t="str">
        <f t="shared" si="8"/>
        <v>#DIV/0!</v>
      </c>
    </row>
    <row r="11">
      <c r="A11" s="7" t="s">
        <v>9</v>
      </c>
      <c r="B11" s="16" t="s">
        <v>15</v>
      </c>
      <c r="C11" s="9" t="s">
        <v>12</v>
      </c>
      <c r="D11" s="17">
        <v>8.0</v>
      </c>
      <c r="E11" s="232"/>
      <c r="F11" s="232"/>
      <c r="G11" s="232"/>
      <c r="H11" s="232"/>
      <c r="I11" s="232"/>
      <c r="J11" s="232"/>
      <c r="K11" s="207" t="str">
        <f t="shared" si="1"/>
        <v>#DIV/0!</v>
      </c>
      <c r="L11" s="208" t="str">
        <f t="shared" si="2"/>
        <v>#DIV/0!</v>
      </c>
      <c r="M11" s="208" t="str">
        <f t="shared" si="9"/>
        <v>#DIV/0!</v>
      </c>
      <c r="N11" s="208"/>
      <c r="O11" s="208" t="str">
        <f t="shared" si="4"/>
        <v>#DIV/0!</v>
      </c>
      <c r="P11" s="208" t="str">
        <f t="shared" si="5"/>
        <v>#DIV/0!</v>
      </c>
      <c r="Q11" s="60" t="str">
        <f t="shared" si="6"/>
        <v>#DIV/0!</v>
      </c>
      <c r="S11" s="78" t="str">
        <f t="shared" si="7"/>
        <v>#DIV/0!</v>
      </c>
      <c r="U11" s="253" t="str">
        <f t="shared" si="8"/>
        <v>#DIV/0!</v>
      </c>
    </row>
    <row r="12">
      <c r="A12" s="12" t="s">
        <v>9</v>
      </c>
      <c r="B12" s="18" t="s">
        <v>15</v>
      </c>
      <c r="C12" s="14" t="s">
        <v>14</v>
      </c>
      <c r="D12" s="19">
        <v>9.0</v>
      </c>
      <c r="E12" s="112"/>
      <c r="F12" s="249"/>
      <c r="G12" s="249"/>
      <c r="H12" s="249"/>
      <c r="I12" s="249"/>
      <c r="J12" s="249"/>
      <c r="K12" s="207" t="str">
        <f t="shared" si="1"/>
        <v>#DIV/0!</v>
      </c>
      <c r="L12" s="208" t="str">
        <f t="shared" si="2"/>
        <v>#DIV/0!</v>
      </c>
      <c r="M12" s="229"/>
      <c r="N12" s="229"/>
      <c r="O12" s="229" t="str">
        <f t="shared" si="4"/>
        <v>#DIV/0!</v>
      </c>
      <c r="P12" s="229">
        <f t="shared" si="5"/>
        <v>15000</v>
      </c>
      <c r="Q12" s="65" t="str">
        <f t="shared" si="6"/>
        <v>#DIV/0!</v>
      </c>
      <c r="S12" s="78" t="str">
        <f t="shared" si="7"/>
        <v>#DIV/0!</v>
      </c>
      <c r="U12" s="253" t="str">
        <f t="shared" si="8"/>
        <v>#DIV/0!</v>
      </c>
    </row>
    <row r="13">
      <c r="A13" s="7" t="s">
        <v>15</v>
      </c>
      <c r="B13" s="16" t="s">
        <v>15</v>
      </c>
      <c r="C13" s="9" t="s">
        <v>10</v>
      </c>
      <c r="D13" s="17">
        <v>10.0</v>
      </c>
      <c r="E13" s="231">
        <v>24.0</v>
      </c>
      <c r="F13" s="231">
        <v>23.0</v>
      </c>
      <c r="G13" s="231">
        <v>23.0</v>
      </c>
      <c r="H13" s="231">
        <v>16.0</v>
      </c>
      <c r="I13" s="231">
        <v>50.0</v>
      </c>
      <c r="J13" s="231">
        <v>40.0</v>
      </c>
      <c r="K13" s="213">
        <f t="shared" si="1"/>
        <v>430</v>
      </c>
      <c r="L13" s="214">
        <f t="shared" si="2"/>
        <v>17200</v>
      </c>
      <c r="M13" s="208">
        <f>K13*(500/1000)</f>
        <v>215</v>
      </c>
      <c r="N13" s="208"/>
      <c r="O13" s="208">
        <f t="shared" si="4"/>
        <v>16899</v>
      </c>
      <c r="P13" s="208">
        <f t="shared" si="5"/>
        <v>14699</v>
      </c>
      <c r="Q13" s="60">
        <f t="shared" si="6"/>
        <v>1.149670046</v>
      </c>
      <c r="R13" s="203"/>
      <c r="S13" s="256">
        <f t="shared" si="7"/>
        <v>232.5581395</v>
      </c>
      <c r="T13" s="256"/>
      <c r="U13" s="247">
        <f t="shared" si="8"/>
        <v>16.899</v>
      </c>
    </row>
    <row r="14">
      <c r="A14" s="7" t="s">
        <v>15</v>
      </c>
      <c r="B14" s="16" t="s">
        <v>15</v>
      </c>
      <c r="C14" s="9" t="s">
        <v>12</v>
      </c>
      <c r="D14" s="17">
        <v>11.0</v>
      </c>
      <c r="E14" s="231">
        <v>16.0</v>
      </c>
      <c r="F14" s="231">
        <v>21.0</v>
      </c>
      <c r="G14" s="231">
        <v>16.0</v>
      </c>
      <c r="H14" s="231">
        <v>15.0</v>
      </c>
      <c r="I14" s="231">
        <v>50.0</v>
      </c>
      <c r="J14" s="231">
        <v>50.0</v>
      </c>
      <c r="K14" s="207">
        <f t="shared" si="1"/>
        <v>340</v>
      </c>
      <c r="L14" s="208">
        <f t="shared" si="2"/>
        <v>17000</v>
      </c>
      <c r="M14" s="208"/>
      <c r="N14" s="208"/>
      <c r="O14" s="208">
        <f t="shared" si="4"/>
        <v>16932</v>
      </c>
      <c r="P14" s="208">
        <f t="shared" si="5"/>
        <v>14932</v>
      </c>
      <c r="Q14" s="60">
        <f t="shared" si="6"/>
        <v>1.13394053</v>
      </c>
      <c r="S14" s="78">
        <f t="shared" si="7"/>
        <v>294.1176471</v>
      </c>
      <c r="U14" s="253">
        <f t="shared" si="8"/>
        <v>16.932</v>
      </c>
    </row>
    <row r="15">
      <c r="A15" s="12" t="s">
        <v>15</v>
      </c>
      <c r="B15" s="18" t="s">
        <v>15</v>
      </c>
      <c r="C15" s="14" t="s">
        <v>14</v>
      </c>
      <c r="D15" s="19">
        <v>12.0</v>
      </c>
      <c r="E15" s="245">
        <v>14.0</v>
      </c>
      <c r="F15" s="245">
        <v>17.0</v>
      </c>
      <c r="G15" s="245">
        <v>11.0</v>
      </c>
      <c r="H15" s="245">
        <v>18.0</v>
      </c>
      <c r="I15" s="245">
        <v>50.0</v>
      </c>
      <c r="J15" s="245">
        <v>50.0</v>
      </c>
      <c r="K15" s="207">
        <f t="shared" si="1"/>
        <v>300</v>
      </c>
      <c r="L15" s="208">
        <f t="shared" si="2"/>
        <v>15000</v>
      </c>
      <c r="M15" s="229"/>
      <c r="N15" s="229"/>
      <c r="O15" s="229">
        <f t="shared" si="4"/>
        <v>14940</v>
      </c>
      <c r="P15" s="229">
        <f t="shared" si="5"/>
        <v>14940</v>
      </c>
      <c r="Q15" s="65">
        <f t="shared" si="6"/>
        <v>1</v>
      </c>
      <c r="S15" s="78">
        <f t="shared" si="7"/>
        <v>333.3333333</v>
      </c>
      <c r="U15" s="253">
        <f t="shared" si="8"/>
        <v>14.94</v>
      </c>
    </row>
    <row r="16">
      <c r="A16" s="7" t="s">
        <v>9</v>
      </c>
      <c r="B16" s="217" t="s">
        <v>95</v>
      </c>
      <c r="C16" s="9" t="s">
        <v>10</v>
      </c>
      <c r="D16" s="218">
        <v>13.0</v>
      </c>
      <c r="E16" s="232"/>
      <c r="F16" s="232"/>
      <c r="G16" s="232"/>
      <c r="H16" s="232"/>
      <c r="I16" s="232"/>
      <c r="J16" s="232"/>
      <c r="K16" s="213" t="str">
        <f t="shared" si="1"/>
        <v>#DIV/0!</v>
      </c>
      <c r="L16" s="214" t="str">
        <f t="shared" si="2"/>
        <v>#DIV/0!</v>
      </c>
      <c r="M16" s="208" t="str">
        <f>K16*(200/1000)</f>
        <v>#DIV/0!</v>
      </c>
      <c r="N16" s="208"/>
      <c r="O16" s="208" t="str">
        <f t="shared" si="4"/>
        <v>#DIV/0!</v>
      </c>
      <c r="P16" s="208" t="str">
        <f t="shared" si="5"/>
        <v>#DIV/0!</v>
      </c>
      <c r="Q16" s="60" t="str">
        <f t="shared" si="6"/>
        <v>#DIV/0!</v>
      </c>
      <c r="R16" s="203"/>
      <c r="S16" s="256" t="str">
        <f t="shared" si="7"/>
        <v>#DIV/0!</v>
      </c>
      <c r="T16" s="256"/>
      <c r="U16" s="247" t="str">
        <f t="shared" si="8"/>
        <v>#DIV/0!</v>
      </c>
    </row>
    <row r="17">
      <c r="A17" s="7" t="s">
        <v>9</v>
      </c>
      <c r="B17" s="217" t="s">
        <v>95</v>
      </c>
      <c r="C17" s="9" t="s">
        <v>12</v>
      </c>
      <c r="D17" s="218">
        <v>14.0</v>
      </c>
      <c r="E17" s="232"/>
      <c r="F17" s="232"/>
      <c r="G17" s="232"/>
      <c r="H17" s="232"/>
      <c r="I17" s="232"/>
      <c r="J17" s="232"/>
      <c r="K17" s="207" t="str">
        <f t="shared" si="1"/>
        <v>#DIV/0!</v>
      </c>
      <c r="L17" s="208" t="str">
        <f t="shared" si="2"/>
        <v>#DIV/0!</v>
      </c>
      <c r="M17" s="208" t="str">
        <f t="shared" ref="M17:M18" si="10">K17*(100/1000)</f>
        <v>#DIV/0!</v>
      </c>
      <c r="N17" s="208"/>
      <c r="O17" s="208" t="str">
        <f t="shared" si="4"/>
        <v>#DIV/0!</v>
      </c>
      <c r="P17" s="208" t="str">
        <f t="shared" si="5"/>
        <v>#DIV/0!</v>
      </c>
      <c r="Q17" s="60" t="str">
        <f t="shared" si="6"/>
        <v>#DIV/0!</v>
      </c>
      <c r="S17" s="78" t="str">
        <f t="shared" si="7"/>
        <v>#DIV/0!</v>
      </c>
      <c r="U17" s="253" t="str">
        <f t="shared" si="8"/>
        <v>#DIV/0!</v>
      </c>
    </row>
    <row r="18">
      <c r="A18" s="12" t="s">
        <v>9</v>
      </c>
      <c r="B18" s="219" t="s">
        <v>95</v>
      </c>
      <c r="C18" s="14" t="s">
        <v>14</v>
      </c>
      <c r="D18" s="220">
        <v>15.0</v>
      </c>
      <c r="E18" s="249"/>
      <c r="F18" s="249"/>
      <c r="G18" s="249"/>
      <c r="H18" s="249"/>
      <c r="I18" s="249"/>
      <c r="J18" s="249"/>
      <c r="K18" s="207" t="str">
        <f t="shared" si="1"/>
        <v>#DIV/0!</v>
      </c>
      <c r="L18" s="208" t="str">
        <f t="shared" si="2"/>
        <v>#DIV/0!</v>
      </c>
      <c r="M18" s="229" t="str">
        <f t="shared" si="10"/>
        <v>#DIV/0!</v>
      </c>
      <c r="N18" s="229"/>
      <c r="O18" s="229" t="str">
        <f t="shared" si="4"/>
        <v>#DIV/0!</v>
      </c>
      <c r="P18" s="229" t="str">
        <f t="shared" si="5"/>
        <v>#DIV/0!</v>
      </c>
      <c r="Q18" s="65" t="str">
        <f t="shared" si="6"/>
        <v>#DIV/0!</v>
      </c>
      <c r="S18" s="78" t="str">
        <f t="shared" si="7"/>
        <v>#DIV/0!</v>
      </c>
      <c r="U18" s="253" t="str">
        <f t="shared" si="8"/>
        <v>#DIV/0!</v>
      </c>
    </row>
    <row r="19">
      <c r="A19" s="7" t="s">
        <v>15</v>
      </c>
      <c r="B19" s="217" t="s">
        <v>95</v>
      </c>
      <c r="C19" s="9" t="s">
        <v>10</v>
      </c>
      <c r="D19" s="221">
        <v>16.0</v>
      </c>
      <c r="E19" s="232"/>
      <c r="F19" s="232"/>
      <c r="G19" s="232"/>
      <c r="H19" s="232"/>
      <c r="I19" s="232"/>
      <c r="J19" s="232"/>
      <c r="K19" s="213" t="str">
        <f t="shared" si="1"/>
        <v>#DIV/0!</v>
      </c>
      <c r="L19" s="214" t="str">
        <f t="shared" si="2"/>
        <v>#DIV/0!</v>
      </c>
      <c r="M19" s="208"/>
      <c r="N19" s="208"/>
      <c r="O19" s="208" t="str">
        <f t="shared" si="4"/>
        <v>#DIV/0!</v>
      </c>
      <c r="P19" s="208">
        <f t="shared" si="5"/>
        <v>15000</v>
      </c>
      <c r="Q19" s="60" t="str">
        <f t="shared" si="6"/>
        <v>#DIV/0!</v>
      </c>
      <c r="R19" s="203"/>
      <c r="S19" s="256" t="str">
        <f t="shared" si="7"/>
        <v>#DIV/0!</v>
      </c>
      <c r="T19" s="256"/>
      <c r="U19" s="247" t="str">
        <f t="shared" si="8"/>
        <v>#DIV/0!</v>
      </c>
    </row>
    <row r="20">
      <c r="A20" s="7" t="s">
        <v>15</v>
      </c>
      <c r="B20" s="217" t="s">
        <v>95</v>
      </c>
      <c r="C20" s="9" t="s">
        <v>12</v>
      </c>
      <c r="D20" s="218">
        <v>17.0</v>
      </c>
      <c r="E20" s="232"/>
      <c r="F20" s="232"/>
      <c r="G20" s="232"/>
      <c r="H20" s="232"/>
      <c r="I20" s="232"/>
      <c r="J20" s="232"/>
      <c r="K20" s="207" t="str">
        <f t="shared" si="1"/>
        <v>#DIV/0!</v>
      </c>
      <c r="L20" s="208" t="str">
        <f t="shared" si="2"/>
        <v>#DIV/0!</v>
      </c>
      <c r="M20" s="208"/>
      <c r="N20" s="208"/>
      <c r="O20" s="208">
        <v>0.0</v>
      </c>
      <c r="P20" s="208">
        <f t="shared" si="5"/>
        <v>15000</v>
      </c>
      <c r="Q20" s="60">
        <f t="shared" si="6"/>
        <v>0</v>
      </c>
      <c r="S20" s="78" t="str">
        <f t="shared" si="7"/>
        <v>#DIV/0!</v>
      </c>
      <c r="U20" s="253">
        <f t="shared" si="8"/>
        <v>0</v>
      </c>
    </row>
    <row r="21" ht="15.75" customHeight="1">
      <c r="A21" s="7" t="s">
        <v>15</v>
      </c>
      <c r="B21" s="217" t="s">
        <v>95</v>
      </c>
      <c r="C21" s="9" t="s">
        <v>14</v>
      </c>
      <c r="D21" s="218">
        <v>18.0</v>
      </c>
      <c r="E21" s="249"/>
      <c r="F21" s="249"/>
      <c r="G21" s="249"/>
      <c r="H21" s="249"/>
      <c r="I21" s="249"/>
      <c r="J21" s="249"/>
      <c r="K21" s="207" t="str">
        <f t="shared" si="1"/>
        <v>#DIV/0!</v>
      </c>
      <c r="L21" s="208" t="str">
        <f t="shared" si="2"/>
        <v>#DIV/0!</v>
      </c>
      <c r="M21" s="229" t="str">
        <f>K21*(500/1000)</f>
        <v>#DIV/0!</v>
      </c>
      <c r="N21" s="229"/>
      <c r="O21" s="229" t="str">
        <f>(K21*J21)-SUM(E21:H21)-M21-N21</f>
        <v>#DIV/0!</v>
      </c>
      <c r="P21" s="229" t="str">
        <f t="shared" si="5"/>
        <v>#DIV/0!</v>
      </c>
      <c r="Q21" s="65" t="str">
        <f t="shared" si="6"/>
        <v>#DIV/0!</v>
      </c>
      <c r="S21" s="78" t="str">
        <f t="shared" si="7"/>
        <v>#DIV/0!</v>
      </c>
      <c r="U21" s="253" t="str">
        <f t="shared" si="8"/>
        <v>#DIV/0!</v>
      </c>
    </row>
    <row r="22" ht="15.75" customHeight="1">
      <c r="C22" s="28"/>
      <c r="D22" s="28"/>
      <c r="L22" s="253"/>
      <c r="M22" s="253"/>
      <c r="N22" s="253"/>
      <c r="O22" s="253"/>
    </row>
    <row r="23" ht="15.75" customHeight="1">
      <c r="C23" s="28"/>
      <c r="D23" s="28"/>
      <c r="L23" s="253"/>
      <c r="M23" s="253"/>
      <c r="N23" s="253"/>
      <c r="O23" s="253"/>
    </row>
    <row r="24" ht="15.75" customHeight="1">
      <c r="C24" s="28"/>
      <c r="D24" s="28"/>
      <c r="L24" s="253"/>
      <c r="M24" s="253"/>
      <c r="N24" s="253"/>
      <c r="O24" s="253"/>
    </row>
    <row r="25" ht="15.75" customHeight="1">
      <c r="C25" s="28"/>
      <c r="D25" s="28"/>
      <c r="L25" s="253"/>
      <c r="M25" s="253"/>
      <c r="N25" s="253"/>
      <c r="O25" s="253"/>
    </row>
    <row r="26" ht="15.75" customHeight="1">
      <c r="C26" s="28"/>
      <c r="D26" s="28"/>
      <c r="L26" s="253"/>
      <c r="M26" s="253"/>
      <c r="N26" s="253"/>
      <c r="O26" s="253"/>
    </row>
    <row r="27" ht="15.75" customHeight="1">
      <c r="C27" s="28"/>
      <c r="D27" s="28"/>
      <c r="L27" s="253"/>
      <c r="M27" s="253"/>
      <c r="N27" s="253"/>
      <c r="O27" s="253"/>
    </row>
    <row r="28" ht="15.75" customHeight="1">
      <c r="C28" s="28"/>
      <c r="D28" s="28"/>
      <c r="L28" s="253"/>
      <c r="M28" s="253"/>
      <c r="N28" s="253"/>
      <c r="O28" s="253"/>
    </row>
    <row r="29" ht="15.75" customHeight="1">
      <c r="C29" s="28"/>
      <c r="D29" s="28"/>
      <c r="L29" s="253"/>
      <c r="M29" s="253"/>
      <c r="N29" s="253"/>
      <c r="O29" s="253"/>
    </row>
    <row r="30" ht="15.75" customHeight="1">
      <c r="C30" s="28"/>
      <c r="D30" s="28"/>
      <c r="L30" s="253"/>
      <c r="M30" s="253"/>
      <c r="N30" s="253"/>
      <c r="O30" s="253"/>
    </row>
    <row r="31" ht="15.75" customHeight="1">
      <c r="C31" s="28"/>
      <c r="D31" s="28"/>
      <c r="L31" s="253"/>
      <c r="M31" s="253"/>
      <c r="N31" s="253"/>
      <c r="O31" s="253"/>
    </row>
    <row r="32" ht="15.75" customHeight="1">
      <c r="C32" s="28"/>
      <c r="D32" s="28"/>
      <c r="L32" s="253"/>
      <c r="M32" s="253"/>
      <c r="N32" s="253"/>
      <c r="O32" s="253"/>
    </row>
    <row r="33" ht="15.75" customHeight="1">
      <c r="C33" s="28"/>
      <c r="D33" s="28"/>
      <c r="L33" s="253"/>
      <c r="M33" s="253"/>
      <c r="N33" s="253"/>
      <c r="O33" s="253"/>
    </row>
    <row r="34" ht="15.75" customHeight="1">
      <c r="C34" s="28"/>
      <c r="D34" s="28"/>
      <c r="L34" s="253"/>
      <c r="M34" s="253"/>
      <c r="N34" s="253"/>
      <c r="O34" s="253"/>
    </row>
    <row r="35" ht="15.75" customHeight="1">
      <c r="C35" s="28"/>
      <c r="D35" s="28"/>
      <c r="L35" s="253"/>
      <c r="M35" s="253"/>
      <c r="N35" s="253"/>
      <c r="O35" s="253"/>
    </row>
    <row r="36" ht="15.75" customHeight="1">
      <c r="C36" s="28"/>
      <c r="D36" s="28"/>
      <c r="L36" s="253"/>
      <c r="M36" s="253"/>
      <c r="N36" s="253"/>
      <c r="O36" s="253"/>
    </row>
    <row r="37" ht="15.75" customHeight="1">
      <c r="C37" s="28"/>
      <c r="D37" s="28"/>
      <c r="L37" s="253"/>
      <c r="M37" s="253"/>
      <c r="N37" s="253"/>
      <c r="O37" s="253"/>
    </row>
    <row r="38" ht="15.75" customHeight="1">
      <c r="C38" s="28"/>
      <c r="D38" s="28"/>
      <c r="L38" s="253"/>
      <c r="M38" s="253"/>
      <c r="N38" s="253"/>
      <c r="O38" s="253"/>
    </row>
    <row r="39" ht="15.75" customHeight="1">
      <c r="C39" s="28"/>
      <c r="D39" s="28"/>
      <c r="L39" s="253"/>
      <c r="M39" s="253"/>
      <c r="N39" s="253"/>
      <c r="O39" s="253"/>
    </row>
    <row r="40" ht="15.75" customHeight="1">
      <c r="C40" s="28"/>
      <c r="D40" s="28"/>
      <c r="L40" s="253"/>
      <c r="M40" s="253"/>
      <c r="N40" s="253"/>
      <c r="O40" s="253"/>
    </row>
    <row r="41" ht="15.75" customHeight="1">
      <c r="C41" s="28"/>
      <c r="D41" s="28"/>
      <c r="L41" s="253"/>
      <c r="M41" s="253"/>
      <c r="N41" s="253"/>
      <c r="O41" s="253"/>
    </row>
    <row r="42" ht="15.75" customHeight="1">
      <c r="C42" s="28"/>
      <c r="D42" s="28"/>
      <c r="L42" s="253"/>
      <c r="M42" s="253"/>
      <c r="N42" s="253"/>
      <c r="O42" s="253"/>
    </row>
    <row r="43" ht="15.75" customHeight="1">
      <c r="C43" s="28"/>
      <c r="D43" s="28"/>
      <c r="L43" s="253"/>
      <c r="M43" s="253"/>
      <c r="N43" s="253"/>
      <c r="O43" s="253"/>
    </row>
    <row r="44" ht="15.75" customHeight="1">
      <c r="C44" s="28"/>
      <c r="D44" s="28"/>
      <c r="L44" s="253"/>
      <c r="M44" s="253"/>
      <c r="N44" s="253"/>
      <c r="O44" s="253"/>
    </row>
    <row r="45" ht="15.75" customHeight="1">
      <c r="C45" s="28"/>
      <c r="D45" s="28"/>
      <c r="L45" s="253"/>
      <c r="M45" s="253"/>
      <c r="N45" s="253"/>
      <c r="O45" s="253"/>
    </row>
    <row r="46" ht="15.75" customHeight="1">
      <c r="C46" s="28"/>
      <c r="D46" s="28"/>
      <c r="L46" s="253"/>
      <c r="M46" s="253"/>
      <c r="N46" s="253"/>
      <c r="O46" s="253"/>
    </row>
    <row r="47" ht="15.75" customHeight="1">
      <c r="C47" s="28"/>
      <c r="D47" s="28"/>
      <c r="L47" s="253"/>
      <c r="M47" s="253"/>
      <c r="N47" s="253"/>
      <c r="O47" s="253"/>
    </row>
    <row r="48" ht="15.75" customHeight="1">
      <c r="C48" s="28"/>
      <c r="D48" s="28"/>
      <c r="L48" s="253"/>
      <c r="M48" s="253"/>
      <c r="N48" s="253"/>
      <c r="O48" s="253"/>
    </row>
    <row r="49" ht="15.75" customHeight="1">
      <c r="C49" s="28"/>
      <c r="D49" s="28"/>
      <c r="L49" s="253"/>
      <c r="M49" s="253"/>
      <c r="N49" s="253"/>
      <c r="O49" s="253"/>
    </row>
    <row r="50" ht="15.75" customHeight="1">
      <c r="C50" s="28"/>
      <c r="D50" s="28"/>
      <c r="L50" s="253"/>
      <c r="M50" s="253"/>
      <c r="N50" s="253"/>
      <c r="O50" s="253"/>
    </row>
    <row r="51" ht="15.75" customHeight="1">
      <c r="C51" s="28"/>
      <c r="D51" s="28"/>
      <c r="L51" s="253"/>
      <c r="M51" s="253"/>
      <c r="N51" s="253"/>
      <c r="O51" s="253"/>
    </row>
    <row r="52" ht="15.75" customHeight="1">
      <c r="C52" s="28"/>
      <c r="D52" s="28"/>
      <c r="L52" s="253"/>
      <c r="M52" s="253"/>
      <c r="N52" s="253"/>
      <c r="O52" s="253"/>
    </row>
    <row r="53" ht="15.75" customHeight="1">
      <c r="C53" s="28"/>
      <c r="D53" s="28"/>
      <c r="L53" s="253"/>
      <c r="M53" s="253"/>
      <c r="N53" s="253"/>
      <c r="O53" s="253"/>
    </row>
    <row r="54" ht="15.75" customHeight="1">
      <c r="C54" s="28"/>
      <c r="D54" s="28"/>
      <c r="L54" s="253"/>
      <c r="M54" s="253"/>
      <c r="N54" s="253"/>
      <c r="O54" s="253"/>
    </row>
    <row r="55" ht="15.75" customHeight="1">
      <c r="C55" s="28"/>
      <c r="D55" s="28"/>
      <c r="L55" s="253"/>
      <c r="M55" s="253"/>
      <c r="N55" s="253"/>
      <c r="O55" s="253"/>
    </row>
    <row r="56" ht="15.75" customHeight="1">
      <c r="C56" s="28"/>
      <c r="D56" s="28"/>
      <c r="L56" s="253"/>
      <c r="M56" s="253"/>
      <c r="N56" s="253"/>
      <c r="O56" s="253"/>
    </row>
    <row r="57" ht="15.75" customHeight="1">
      <c r="C57" s="28"/>
      <c r="D57" s="28"/>
      <c r="L57" s="253"/>
      <c r="M57" s="253"/>
      <c r="N57" s="253"/>
      <c r="O57" s="253"/>
    </row>
    <row r="58" ht="15.75" customHeight="1">
      <c r="C58" s="28"/>
      <c r="D58" s="28"/>
      <c r="L58" s="253"/>
      <c r="M58" s="253"/>
      <c r="N58" s="253"/>
      <c r="O58" s="253"/>
    </row>
    <row r="59" ht="15.75" customHeight="1">
      <c r="C59" s="28"/>
      <c r="D59" s="28"/>
      <c r="L59" s="253"/>
      <c r="M59" s="253"/>
      <c r="N59" s="253"/>
      <c r="O59" s="253"/>
    </row>
    <row r="60" ht="15.75" customHeight="1">
      <c r="C60" s="28"/>
      <c r="D60" s="28"/>
      <c r="L60" s="253"/>
      <c r="M60" s="253"/>
      <c r="N60" s="253"/>
      <c r="O60" s="253"/>
    </row>
    <row r="61" ht="15.75" customHeight="1">
      <c r="C61" s="28"/>
      <c r="D61" s="28"/>
      <c r="L61" s="253"/>
      <c r="M61" s="253"/>
      <c r="N61" s="253"/>
      <c r="O61" s="253"/>
    </row>
    <row r="62" ht="15.75" customHeight="1">
      <c r="C62" s="28"/>
      <c r="D62" s="28"/>
      <c r="L62" s="253"/>
      <c r="M62" s="253"/>
      <c r="N62" s="253"/>
      <c r="O62" s="253"/>
    </row>
    <row r="63" ht="15.75" customHeight="1">
      <c r="C63" s="28"/>
      <c r="D63" s="28"/>
      <c r="L63" s="253"/>
      <c r="M63" s="253"/>
      <c r="N63" s="253"/>
      <c r="O63" s="253"/>
    </row>
    <row r="64" ht="15.75" customHeight="1">
      <c r="C64" s="28"/>
      <c r="D64" s="28"/>
      <c r="L64" s="253"/>
      <c r="M64" s="253"/>
      <c r="N64" s="253"/>
      <c r="O64" s="253"/>
    </row>
    <row r="65" ht="15.75" customHeight="1">
      <c r="C65" s="28"/>
      <c r="D65" s="28"/>
      <c r="L65" s="253"/>
      <c r="M65" s="253"/>
      <c r="N65" s="253"/>
      <c r="O65" s="253"/>
    </row>
    <row r="66" ht="15.75" customHeight="1">
      <c r="C66" s="28"/>
      <c r="D66" s="28"/>
      <c r="L66" s="253"/>
      <c r="M66" s="253"/>
      <c r="N66" s="253"/>
      <c r="O66" s="253"/>
    </row>
    <row r="67" ht="15.75" customHeight="1">
      <c r="C67" s="28"/>
      <c r="D67" s="28"/>
      <c r="L67" s="253"/>
      <c r="M67" s="253"/>
      <c r="N67" s="253"/>
      <c r="O67" s="253"/>
    </row>
    <row r="68" ht="15.75" customHeight="1">
      <c r="C68" s="28"/>
      <c r="D68" s="28"/>
      <c r="L68" s="253"/>
      <c r="M68" s="253"/>
      <c r="N68" s="253"/>
      <c r="O68" s="253"/>
    </row>
    <row r="69" ht="15.75" customHeight="1">
      <c r="C69" s="28"/>
      <c r="D69" s="28"/>
      <c r="L69" s="253"/>
      <c r="M69" s="253"/>
      <c r="N69" s="253"/>
      <c r="O69" s="253"/>
    </row>
    <row r="70" ht="15.75" customHeight="1">
      <c r="C70" s="28"/>
      <c r="D70" s="28"/>
      <c r="L70" s="253"/>
      <c r="M70" s="253"/>
      <c r="N70" s="253"/>
      <c r="O70" s="253"/>
    </row>
    <row r="71" ht="15.75" customHeight="1">
      <c r="C71" s="28"/>
      <c r="D71" s="28"/>
      <c r="L71" s="253"/>
      <c r="M71" s="253"/>
      <c r="N71" s="253"/>
      <c r="O71" s="253"/>
    </row>
    <row r="72" ht="15.75" customHeight="1">
      <c r="C72" s="28"/>
      <c r="D72" s="28"/>
      <c r="L72" s="253"/>
      <c r="M72" s="253"/>
      <c r="N72" s="253"/>
      <c r="O72" s="253"/>
    </row>
    <row r="73" ht="15.75" customHeight="1">
      <c r="C73" s="28"/>
      <c r="D73" s="28"/>
      <c r="L73" s="253"/>
      <c r="M73" s="253"/>
      <c r="N73" s="253"/>
      <c r="O73" s="253"/>
    </row>
    <row r="74" ht="15.75" customHeight="1">
      <c r="C74" s="28"/>
      <c r="D74" s="28"/>
      <c r="L74" s="253"/>
      <c r="M74" s="253"/>
      <c r="N74" s="253"/>
      <c r="O74" s="253"/>
    </row>
    <row r="75" ht="15.75" customHeight="1">
      <c r="C75" s="28"/>
      <c r="D75" s="28"/>
      <c r="L75" s="253"/>
      <c r="M75" s="253"/>
      <c r="N75" s="253"/>
      <c r="O75" s="253"/>
    </row>
    <row r="76" ht="15.75" customHeight="1">
      <c r="C76" s="28"/>
      <c r="D76" s="28"/>
      <c r="L76" s="253"/>
      <c r="M76" s="253"/>
      <c r="N76" s="253"/>
      <c r="O76" s="253"/>
    </row>
    <row r="77" ht="15.75" customHeight="1">
      <c r="C77" s="28"/>
      <c r="D77" s="28"/>
      <c r="L77" s="253"/>
      <c r="M77" s="253"/>
      <c r="N77" s="253"/>
      <c r="O77" s="253"/>
    </row>
    <row r="78" ht="15.75" customHeight="1">
      <c r="C78" s="28"/>
      <c r="D78" s="28"/>
      <c r="L78" s="253"/>
      <c r="M78" s="253"/>
      <c r="N78" s="253"/>
      <c r="O78" s="253"/>
    </row>
    <row r="79" ht="15.75" customHeight="1">
      <c r="C79" s="28"/>
      <c r="D79" s="28"/>
      <c r="L79" s="253"/>
      <c r="M79" s="253"/>
      <c r="N79" s="253"/>
      <c r="O79" s="253"/>
    </row>
    <row r="80" ht="15.75" customHeight="1">
      <c r="C80" s="28"/>
      <c r="D80" s="28"/>
      <c r="L80" s="253"/>
      <c r="M80" s="253"/>
      <c r="N80" s="253"/>
      <c r="O80" s="253"/>
    </row>
    <row r="81" ht="15.75" customHeight="1">
      <c r="C81" s="28"/>
      <c r="D81" s="28"/>
      <c r="L81" s="253"/>
      <c r="M81" s="253"/>
      <c r="N81" s="253"/>
      <c r="O81" s="253"/>
    </row>
    <row r="82" ht="15.75" customHeight="1">
      <c r="C82" s="28"/>
      <c r="D82" s="28"/>
      <c r="L82" s="253"/>
      <c r="M82" s="253"/>
      <c r="N82" s="253"/>
      <c r="O82" s="253"/>
    </row>
    <row r="83" ht="15.75" customHeight="1">
      <c r="C83" s="28"/>
      <c r="D83" s="28"/>
      <c r="L83" s="253"/>
      <c r="M83" s="253"/>
      <c r="N83" s="253"/>
      <c r="O83" s="253"/>
    </row>
    <row r="84" ht="15.75" customHeight="1">
      <c r="C84" s="28"/>
      <c r="D84" s="28"/>
      <c r="L84" s="253"/>
      <c r="M84" s="253"/>
      <c r="N84" s="253"/>
      <c r="O84" s="253"/>
    </row>
    <row r="85" ht="15.75" customHeight="1">
      <c r="C85" s="28"/>
      <c r="D85" s="28"/>
      <c r="L85" s="253"/>
      <c r="M85" s="253"/>
      <c r="N85" s="253"/>
      <c r="O85" s="253"/>
    </row>
    <row r="86" ht="15.75" customHeight="1">
      <c r="C86" s="28"/>
      <c r="D86" s="28"/>
      <c r="L86" s="253"/>
      <c r="M86" s="253"/>
      <c r="N86" s="253"/>
      <c r="O86" s="253"/>
    </row>
    <row r="87" ht="15.75" customHeight="1">
      <c r="C87" s="28"/>
      <c r="D87" s="28"/>
      <c r="L87" s="253"/>
      <c r="M87" s="253"/>
      <c r="N87" s="253"/>
      <c r="O87" s="253"/>
    </row>
    <row r="88" ht="15.75" customHeight="1">
      <c r="C88" s="28"/>
      <c r="D88" s="28"/>
      <c r="L88" s="253"/>
      <c r="M88" s="253"/>
      <c r="N88" s="253"/>
      <c r="O88" s="253"/>
    </row>
    <row r="89" ht="15.75" customHeight="1">
      <c r="C89" s="28"/>
      <c r="D89" s="28"/>
      <c r="L89" s="253"/>
      <c r="M89" s="253"/>
      <c r="N89" s="253"/>
      <c r="O89" s="253"/>
    </row>
    <row r="90" ht="15.75" customHeight="1">
      <c r="C90" s="28"/>
      <c r="D90" s="28"/>
      <c r="L90" s="253"/>
      <c r="M90" s="253"/>
      <c r="N90" s="253"/>
      <c r="O90" s="253"/>
    </row>
    <row r="91" ht="15.75" customHeight="1">
      <c r="C91" s="28"/>
      <c r="D91" s="28"/>
      <c r="L91" s="253"/>
      <c r="M91" s="253"/>
      <c r="N91" s="253"/>
      <c r="O91" s="253"/>
    </row>
    <row r="92" ht="15.75" customHeight="1">
      <c r="C92" s="28"/>
      <c r="D92" s="28"/>
      <c r="L92" s="253"/>
      <c r="M92" s="253"/>
      <c r="N92" s="253"/>
      <c r="O92" s="253"/>
    </row>
    <row r="93" ht="15.75" customHeight="1">
      <c r="C93" s="28"/>
      <c r="D93" s="28"/>
      <c r="L93" s="253"/>
      <c r="M93" s="253"/>
      <c r="N93" s="253"/>
      <c r="O93" s="253"/>
    </row>
    <row r="94" ht="15.75" customHeight="1">
      <c r="C94" s="28"/>
      <c r="D94" s="28"/>
      <c r="L94" s="253"/>
      <c r="M94" s="253"/>
      <c r="N94" s="253"/>
      <c r="O94" s="253"/>
    </row>
    <row r="95" ht="15.75" customHeight="1">
      <c r="C95" s="28"/>
      <c r="D95" s="28"/>
      <c r="L95" s="253"/>
      <c r="M95" s="253"/>
      <c r="N95" s="253"/>
      <c r="O95" s="253"/>
    </row>
    <row r="96" ht="15.75" customHeight="1">
      <c r="C96" s="28"/>
      <c r="D96" s="28"/>
      <c r="L96" s="253"/>
      <c r="M96" s="253"/>
      <c r="N96" s="253"/>
      <c r="O96" s="253"/>
    </row>
    <row r="97" ht="15.75" customHeight="1">
      <c r="C97" s="28"/>
      <c r="D97" s="28"/>
      <c r="L97" s="253"/>
      <c r="M97" s="253"/>
      <c r="N97" s="253"/>
      <c r="O97" s="253"/>
    </row>
    <row r="98" ht="15.75" customHeight="1">
      <c r="C98" s="28"/>
      <c r="D98" s="28"/>
      <c r="L98" s="253"/>
      <c r="M98" s="253"/>
      <c r="N98" s="253"/>
      <c r="O98" s="253"/>
    </row>
    <row r="99" ht="15.75" customHeight="1">
      <c r="C99" s="28"/>
      <c r="D99" s="28"/>
      <c r="L99" s="253"/>
      <c r="M99" s="253"/>
      <c r="N99" s="253"/>
      <c r="O99" s="253"/>
    </row>
    <row r="100" ht="15.75" customHeight="1">
      <c r="C100" s="28"/>
      <c r="D100" s="28"/>
      <c r="L100" s="253"/>
      <c r="M100" s="253"/>
      <c r="N100" s="253"/>
      <c r="O100" s="253"/>
    </row>
    <row r="101" ht="15.75" customHeight="1">
      <c r="C101" s="28"/>
      <c r="D101" s="28"/>
      <c r="L101" s="253"/>
      <c r="M101" s="253"/>
      <c r="N101" s="253"/>
      <c r="O101" s="253"/>
    </row>
    <row r="102" ht="15.75" customHeight="1">
      <c r="C102" s="28"/>
      <c r="D102" s="28"/>
      <c r="L102" s="253"/>
      <c r="M102" s="253"/>
      <c r="N102" s="253"/>
      <c r="O102" s="253"/>
    </row>
    <row r="103" ht="15.75" customHeight="1">
      <c r="C103" s="28"/>
      <c r="D103" s="28"/>
      <c r="L103" s="253"/>
      <c r="M103" s="253"/>
      <c r="N103" s="253"/>
      <c r="O103" s="253"/>
    </row>
    <row r="104" ht="15.75" customHeight="1">
      <c r="C104" s="28"/>
      <c r="D104" s="28"/>
      <c r="L104" s="253"/>
      <c r="M104" s="253"/>
      <c r="N104" s="253"/>
      <c r="O104" s="253"/>
    </row>
    <row r="105" ht="15.75" customHeight="1">
      <c r="C105" s="28"/>
      <c r="D105" s="28"/>
      <c r="L105" s="253"/>
      <c r="M105" s="253"/>
      <c r="N105" s="253"/>
      <c r="O105" s="253"/>
    </row>
    <row r="106" ht="15.75" customHeight="1">
      <c r="C106" s="28"/>
      <c r="D106" s="28"/>
      <c r="L106" s="253"/>
      <c r="M106" s="253"/>
      <c r="N106" s="253"/>
      <c r="O106" s="253"/>
    </row>
    <row r="107" ht="15.75" customHeight="1">
      <c r="C107" s="28"/>
      <c r="D107" s="28"/>
      <c r="L107" s="253"/>
      <c r="M107" s="253"/>
      <c r="N107" s="253"/>
      <c r="O107" s="253"/>
    </row>
    <row r="108" ht="15.75" customHeight="1">
      <c r="C108" s="28"/>
      <c r="D108" s="28"/>
      <c r="L108" s="253"/>
      <c r="M108" s="253"/>
      <c r="N108" s="253"/>
      <c r="O108" s="253"/>
    </row>
    <row r="109" ht="15.75" customHeight="1">
      <c r="C109" s="28"/>
      <c r="D109" s="28"/>
      <c r="L109" s="253"/>
      <c r="M109" s="253"/>
      <c r="N109" s="253"/>
      <c r="O109" s="253"/>
    </row>
    <row r="110" ht="15.75" customHeight="1">
      <c r="C110" s="28"/>
      <c r="D110" s="28"/>
      <c r="L110" s="253"/>
      <c r="M110" s="253"/>
      <c r="N110" s="253"/>
      <c r="O110" s="253"/>
    </row>
    <row r="111" ht="15.75" customHeight="1">
      <c r="C111" s="28"/>
      <c r="D111" s="28"/>
      <c r="L111" s="253"/>
      <c r="M111" s="253"/>
      <c r="N111" s="253"/>
      <c r="O111" s="253"/>
    </row>
    <row r="112" ht="15.75" customHeight="1">
      <c r="C112" s="28"/>
      <c r="D112" s="28"/>
      <c r="L112" s="253"/>
      <c r="M112" s="253"/>
      <c r="N112" s="253"/>
      <c r="O112" s="253"/>
    </row>
    <row r="113" ht="15.75" customHeight="1">
      <c r="C113" s="28"/>
      <c r="D113" s="28"/>
      <c r="L113" s="253"/>
      <c r="M113" s="253"/>
      <c r="N113" s="253"/>
      <c r="O113" s="253"/>
    </row>
    <row r="114" ht="15.75" customHeight="1">
      <c r="C114" s="28"/>
      <c r="D114" s="28"/>
      <c r="L114" s="253"/>
      <c r="M114" s="253"/>
      <c r="N114" s="253"/>
      <c r="O114" s="253"/>
    </row>
    <row r="115" ht="15.75" customHeight="1">
      <c r="C115" s="28"/>
      <c r="D115" s="28"/>
      <c r="L115" s="253"/>
      <c r="M115" s="253"/>
      <c r="N115" s="253"/>
      <c r="O115" s="253"/>
    </row>
    <row r="116" ht="15.75" customHeight="1">
      <c r="C116" s="28"/>
      <c r="D116" s="28"/>
      <c r="L116" s="253"/>
      <c r="M116" s="253"/>
      <c r="N116" s="253"/>
      <c r="O116" s="253"/>
    </row>
    <row r="117" ht="15.75" customHeight="1">
      <c r="C117" s="28"/>
      <c r="D117" s="28"/>
      <c r="L117" s="253"/>
      <c r="M117" s="253"/>
      <c r="N117" s="253"/>
      <c r="O117" s="253"/>
    </row>
    <row r="118" ht="15.75" customHeight="1">
      <c r="C118" s="28"/>
      <c r="D118" s="28"/>
      <c r="L118" s="253"/>
      <c r="M118" s="253"/>
      <c r="N118" s="253"/>
      <c r="O118" s="253"/>
    </row>
    <row r="119" ht="15.75" customHeight="1">
      <c r="C119" s="28"/>
      <c r="D119" s="28"/>
      <c r="L119" s="253"/>
      <c r="M119" s="253"/>
      <c r="N119" s="253"/>
      <c r="O119" s="253"/>
    </row>
    <row r="120" ht="15.75" customHeight="1">
      <c r="C120" s="28"/>
      <c r="D120" s="28"/>
      <c r="L120" s="253"/>
      <c r="M120" s="253"/>
      <c r="N120" s="253"/>
      <c r="O120" s="253"/>
    </row>
    <row r="121" ht="15.75" customHeight="1">
      <c r="C121" s="28"/>
      <c r="D121" s="28"/>
      <c r="L121" s="253"/>
      <c r="M121" s="253"/>
      <c r="N121" s="253"/>
      <c r="O121" s="253"/>
    </row>
    <row r="122" ht="15.75" customHeight="1">
      <c r="C122" s="28"/>
      <c r="D122" s="28"/>
      <c r="L122" s="253"/>
      <c r="M122" s="253"/>
      <c r="N122" s="253"/>
      <c r="O122" s="253"/>
    </row>
    <row r="123" ht="15.75" customHeight="1">
      <c r="C123" s="28"/>
      <c r="D123" s="28"/>
      <c r="L123" s="253"/>
      <c r="M123" s="253"/>
      <c r="N123" s="253"/>
      <c r="O123" s="253"/>
    </row>
    <row r="124" ht="15.75" customHeight="1">
      <c r="C124" s="28"/>
      <c r="D124" s="28"/>
      <c r="L124" s="253"/>
      <c r="M124" s="253"/>
      <c r="N124" s="253"/>
      <c r="O124" s="253"/>
    </row>
    <row r="125" ht="15.75" customHeight="1">
      <c r="C125" s="28"/>
      <c r="D125" s="28"/>
      <c r="L125" s="253"/>
      <c r="M125" s="253"/>
      <c r="N125" s="253"/>
      <c r="O125" s="253"/>
    </row>
    <row r="126" ht="15.75" customHeight="1">
      <c r="C126" s="28"/>
      <c r="D126" s="28"/>
      <c r="L126" s="253"/>
      <c r="M126" s="253"/>
      <c r="N126" s="253"/>
      <c r="O126" s="253"/>
    </row>
    <row r="127" ht="15.75" customHeight="1">
      <c r="C127" s="28"/>
      <c r="D127" s="28"/>
      <c r="L127" s="253"/>
      <c r="M127" s="253"/>
      <c r="N127" s="253"/>
      <c r="O127" s="253"/>
    </row>
    <row r="128" ht="15.75" customHeight="1">
      <c r="C128" s="28"/>
      <c r="D128" s="28"/>
      <c r="L128" s="253"/>
      <c r="M128" s="253"/>
      <c r="N128" s="253"/>
      <c r="O128" s="253"/>
    </row>
    <row r="129" ht="15.75" customHeight="1">
      <c r="C129" s="28"/>
      <c r="D129" s="28"/>
      <c r="L129" s="253"/>
      <c r="M129" s="253"/>
      <c r="N129" s="253"/>
      <c r="O129" s="253"/>
    </row>
    <row r="130" ht="15.75" customHeight="1">
      <c r="C130" s="28"/>
      <c r="D130" s="28"/>
      <c r="L130" s="253"/>
      <c r="M130" s="253"/>
      <c r="N130" s="253"/>
      <c r="O130" s="253"/>
    </row>
    <row r="131" ht="15.75" customHeight="1">
      <c r="C131" s="28"/>
      <c r="D131" s="28"/>
      <c r="L131" s="253"/>
      <c r="M131" s="253"/>
      <c r="N131" s="253"/>
      <c r="O131" s="253"/>
    </row>
    <row r="132" ht="15.75" customHeight="1">
      <c r="C132" s="28"/>
      <c r="D132" s="28"/>
      <c r="L132" s="253"/>
      <c r="M132" s="253"/>
      <c r="N132" s="253"/>
      <c r="O132" s="253"/>
    </row>
    <row r="133" ht="15.75" customHeight="1">
      <c r="C133" s="28"/>
      <c r="D133" s="28"/>
      <c r="L133" s="253"/>
      <c r="M133" s="253"/>
      <c r="N133" s="253"/>
      <c r="O133" s="253"/>
    </row>
    <row r="134" ht="15.75" customHeight="1">
      <c r="C134" s="28"/>
      <c r="D134" s="28"/>
      <c r="L134" s="253"/>
      <c r="M134" s="253"/>
      <c r="N134" s="253"/>
      <c r="O134" s="253"/>
    </row>
    <row r="135" ht="15.75" customHeight="1">
      <c r="C135" s="28"/>
      <c r="D135" s="28"/>
      <c r="L135" s="253"/>
      <c r="M135" s="253"/>
      <c r="N135" s="253"/>
      <c r="O135" s="253"/>
    </row>
    <row r="136" ht="15.75" customHeight="1">
      <c r="C136" s="28"/>
      <c r="D136" s="28"/>
      <c r="L136" s="253"/>
      <c r="M136" s="253"/>
      <c r="N136" s="253"/>
      <c r="O136" s="253"/>
    </row>
    <row r="137" ht="15.75" customHeight="1">
      <c r="C137" s="28"/>
      <c r="D137" s="28"/>
      <c r="L137" s="253"/>
      <c r="M137" s="253"/>
      <c r="N137" s="253"/>
      <c r="O137" s="253"/>
    </row>
    <row r="138" ht="15.75" customHeight="1">
      <c r="C138" s="28"/>
      <c r="D138" s="28"/>
      <c r="L138" s="253"/>
      <c r="M138" s="253"/>
      <c r="N138" s="253"/>
      <c r="O138" s="253"/>
    </row>
    <row r="139" ht="15.75" customHeight="1">
      <c r="C139" s="28"/>
      <c r="D139" s="28"/>
      <c r="L139" s="253"/>
      <c r="M139" s="253"/>
      <c r="N139" s="253"/>
      <c r="O139" s="253"/>
    </row>
    <row r="140" ht="15.75" customHeight="1">
      <c r="C140" s="28"/>
      <c r="D140" s="28"/>
      <c r="L140" s="253"/>
      <c r="M140" s="253"/>
      <c r="N140" s="253"/>
      <c r="O140" s="253"/>
    </row>
    <row r="141" ht="15.75" customHeight="1">
      <c r="C141" s="28"/>
      <c r="D141" s="28"/>
      <c r="L141" s="253"/>
      <c r="M141" s="253"/>
      <c r="N141" s="253"/>
      <c r="O141" s="253"/>
    </row>
    <row r="142" ht="15.75" customHeight="1">
      <c r="C142" s="28"/>
      <c r="D142" s="28"/>
      <c r="L142" s="253"/>
      <c r="M142" s="253"/>
      <c r="N142" s="253"/>
      <c r="O142" s="253"/>
    </row>
    <row r="143" ht="15.75" customHeight="1">
      <c r="C143" s="28"/>
      <c r="D143" s="28"/>
      <c r="L143" s="253"/>
      <c r="M143" s="253"/>
      <c r="N143" s="253"/>
      <c r="O143" s="253"/>
    </row>
    <row r="144" ht="15.75" customHeight="1">
      <c r="C144" s="28"/>
      <c r="D144" s="28"/>
      <c r="L144" s="253"/>
      <c r="M144" s="253"/>
      <c r="N144" s="253"/>
      <c r="O144" s="253"/>
    </row>
    <row r="145" ht="15.75" customHeight="1">
      <c r="C145" s="28"/>
      <c r="D145" s="28"/>
      <c r="L145" s="253"/>
      <c r="M145" s="253"/>
      <c r="N145" s="253"/>
      <c r="O145" s="253"/>
    </row>
    <row r="146" ht="15.75" customHeight="1">
      <c r="C146" s="28"/>
      <c r="D146" s="28"/>
      <c r="L146" s="253"/>
      <c r="M146" s="253"/>
      <c r="N146" s="253"/>
      <c r="O146" s="253"/>
    </row>
    <row r="147" ht="15.75" customHeight="1">
      <c r="C147" s="28"/>
      <c r="D147" s="28"/>
      <c r="L147" s="253"/>
      <c r="M147" s="253"/>
      <c r="N147" s="253"/>
      <c r="O147" s="253"/>
    </row>
    <row r="148" ht="15.75" customHeight="1">
      <c r="C148" s="28"/>
      <c r="D148" s="28"/>
      <c r="L148" s="253"/>
      <c r="M148" s="253"/>
      <c r="N148" s="253"/>
      <c r="O148" s="253"/>
    </row>
    <row r="149" ht="15.75" customHeight="1">
      <c r="C149" s="28"/>
      <c r="D149" s="28"/>
      <c r="L149" s="253"/>
      <c r="M149" s="253"/>
      <c r="N149" s="253"/>
      <c r="O149" s="253"/>
    </row>
    <row r="150" ht="15.75" customHeight="1">
      <c r="C150" s="28"/>
      <c r="D150" s="28"/>
      <c r="L150" s="253"/>
      <c r="M150" s="253"/>
      <c r="N150" s="253"/>
      <c r="O150" s="253"/>
    </row>
    <row r="151" ht="15.75" customHeight="1">
      <c r="C151" s="28"/>
      <c r="D151" s="28"/>
      <c r="L151" s="253"/>
      <c r="M151" s="253"/>
      <c r="N151" s="253"/>
      <c r="O151" s="253"/>
    </row>
    <row r="152" ht="15.75" customHeight="1">
      <c r="C152" s="28"/>
      <c r="D152" s="28"/>
      <c r="L152" s="253"/>
      <c r="M152" s="253"/>
      <c r="N152" s="253"/>
      <c r="O152" s="253"/>
    </row>
    <row r="153" ht="15.75" customHeight="1">
      <c r="C153" s="28"/>
      <c r="D153" s="28"/>
      <c r="L153" s="253"/>
      <c r="M153" s="253"/>
      <c r="N153" s="253"/>
      <c r="O153" s="253"/>
    </row>
    <row r="154" ht="15.75" customHeight="1">
      <c r="C154" s="28"/>
      <c r="D154" s="28"/>
      <c r="L154" s="253"/>
      <c r="M154" s="253"/>
      <c r="N154" s="253"/>
      <c r="O154" s="253"/>
    </row>
    <row r="155" ht="15.75" customHeight="1">
      <c r="C155" s="28"/>
      <c r="D155" s="28"/>
      <c r="L155" s="253"/>
      <c r="M155" s="253"/>
      <c r="N155" s="253"/>
      <c r="O155" s="253"/>
    </row>
    <row r="156" ht="15.75" customHeight="1">
      <c r="C156" s="28"/>
      <c r="D156" s="28"/>
      <c r="L156" s="253"/>
      <c r="M156" s="253"/>
      <c r="N156" s="253"/>
      <c r="O156" s="253"/>
    </row>
    <row r="157" ht="15.75" customHeight="1">
      <c r="C157" s="28"/>
      <c r="D157" s="28"/>
      <c r="L157" s="253"/>
      <c r="M157" s="253"/>
      <c r="N157" s="253"/>
      <c r="O157" s="253"/>
    </row>
    <row r="158" ht="15.75" customHeight="1">
      <c r="C158" s="28"/>
      <c r="D158" s="28"/>
      <c r="L158" s="253"/>
      <c r="M158" s="253"/>
      <c r="N158" s="253"/>
      <c r="O158" s="253"/>
    </row>
    <row r="159" ht="15.75" customHeight="1">
      <c r="C159" s="28"/>
      <c r="D159" s="28"/>
      <c r="L159" s="253"/>
      <c r="M159" s="253"/>
      <c r="N159" s="253"/>
      <c r="O159" s="253"/>
    </row>
    <row r="160" ht="15.75" customHeight="1">
      <c r="C160" s="28"/>
      <c r="D160" s="28"/>
      <c r="L160" s="253"/>
      <c r="M160" s="253"/>
      <c r="N160" s="253"/>
      <c r="O160" s="253"/>
    </row>
    <row r="161" ht="15.75" customHeight="1">
      <c r="C161" s="28"/>
      <c r="D161" s="28"/>
      <c r="L161" s="253"/>
      <c r="M161" s="253"/>
      <c r="N161" s="253"/>
      <c r="O161" s="253"/>
    </row>
    <row r="162" ht="15.75" customHeight="1">
      <c r="C162" s="28"/>
      <c r="D162" s="28"/>
      <c r="L162" s="253"/>
      <c r="M162" s="253"/>
      <c r="N162" s="253"/>
      <c r="O162" s="253"/>
    </row>
    <row r="163" ht="15.75" customHeight="1">
      <c r="C163" s="28"/>
      <c r="D163" s="28"/>
      <c r="L163" s="253"/>
      <c r="M163" s="253"/>
      <c r="N163" s="253"/>
      <c r="O163" s="253"/>
    </row>
    <row r="164" ht="15.75" customHeight="1">
      <c r="C164" s="28"/>
      <c r="D164" s="28"/>
      <c r="L164" s="253"/>
      <c r="M164" s="253"/>
      <c r="N164" s="253"/>
      <c r="O164" s="253"/>
    </row>
    <row r="165" ht="15.75" customHeight="1">
      <c r="C165" s="28"/>
      <c r="D165" s="28"/>
      <c r="L165" s="253"/>
      <c r="M165" s="253"/>
      <c r="N165" s="253"/>
      <c r="O165" s="253"/>
    </row>
    <row r="166" ht="15.75" customHeight="1">
      <c r="C166" s="28"/>
      <c r="D166" s="28"/>
      <c r="L166" s="253"/>
      <c r="M166" s="253"/>
      <c r="N166" s="253"/>
      <c r="O166" s="253"/>
    </row>
    <row r="167" ht="15.75" customHeight="1">
      <c r="C167" s="28"/>
      <c r="D167" s="28"/>
      <c r="L167" s="253"/>
      <c r="M167" s="253"/>
      <c r="N167" s="253"/>
      <c r="O167" s="253"/>
    </row>
    <row r="168" ht="15.75" customHeight="1">
      <c r="C168" s="28"/>
      <c r="D168" s="28"/>
      <c r="L168" s="253"/>
      <c r="M168" s="253"/>
      <c r="N168" s="253"/>
      <c r="O168" s="253"/>
    </row>
    <row r="169" ht="15.75" customHeight="1">
      <c r="C169" s="28"/>
      <c r="D169" s="28"/>
      <c r="L169" s="253"/>
      <c r="M169" s="253"/>
      <c r="N169" s="253"/>
      <c r="O169" s="253"/>
    </row>
    <row r="170" ht="15.75" customHeight="1">
      <c r="C170" s="28"/>
      <c r="D170" s="28"/>
      <c r="L170" s="253"/>
      <c r="M170" s="253"/>
      <c r="N170" s="253"/>
      <c r="O170" s="253"/>
    </row>
    <row r="171" ht="15.75" customHeight="1">
      <c r="C171" s="28"/>
      <c r="D171" s="28"/>
      <c r="L171" s="253"/>
      <c r="M171" s="253"/>
      <c r="N171" s="253"/>
      <c r="O171" s="253"/>
    </row>
    <row r="172" ht="15.75" customHeight="1">
      <c r="C172" s="28"/>
      <c r="D172" s="28"/>
      <c r="L172" s="253"/>
      <c r="M172" s="253"/>
      <c r="N172" s="253"/>
      <c r="O172" s="253"/>
    </row>
    <row r="173" ht="15.75" customHeight="1">
      <c r="C173" s="28"/>
      <c r="D173" s="28"/>
      <c r="L173" s="253"/>
      <c r="M173" s="253"/>
      <c r="N173" s="253"/>
      <c r="O173" s="253"/>
    </row>
    <row r="174" ht="15.75" customHeight="1">
      <c r="C174" s="28"/>
      <c r="D174" s="28"/>
      <c r="L174" s="253"/>
      <c r="M174" s="253"/>
      <c r="N174" s="253"/>
      <c r="O174" s="253"/>
    </row>
    <row r="175" ht="15.75" customHeight="1">
      <c r="C175" s="28"/>
      <c r="D175" s="28"/>
      <c r="L175" s="253"/>
      <c r="M175" s="253"/>
      <c r="N175" s="253"/>
      <c r="O175" s="253"/>
    </row>
    <row r="176" ht="15.75" customHeight="1">
      <c r="C176" s="28"/>
      <c r="D176" s="28"/>
      <c r="L176" s="253"/>
      <c r="M176" s="253"/>
      <c r="N176" s="253"/>
      <c r="O176" s="253"/>
    </row>
    <row r="177" ht="15.75" customHeight="1">
      <c r="C177" s="28"/>
      <c r="D177" s="28"/>
      <c r="L177" s="253"/>
      <c r="M177" s="253"/>
      <c r="N177" s="253"/>
      <c r="O177" s="253"/>
    </row>
    <row r="178" ht="15.75" customHeight="1">
      <c r="C178" s="28"/>
      <c r="D178" s="28"/>
      <c r="L178" s="253"/>
      <c r="M178" s="253"/>
      <c r="N178" s="253"/>
      <c r="O178" s="253"/>
    </row>
    <row r="179" ht="15.75" customHeight="1">
      <c r="C179" s="28"/>
      <c r="D179" s="28"/>
      <c r="L179" s="253"/>
      <c r="M179" s="253"/>
      <c r="N179" s="253"/>
      <c r="O179" s="253"/>
    </row>
    <row r="180" ht="15.75" customHeight="1">
      <c r="C180" s="28"/>
      <c r="D180" s="28"/>
      <c r="L180" s="253"/>
      <c r="M180" s="253"/>
      <c r="N180" s="253"/>
      <c r="O180" s="253"/>
    </row>
    <row r="181" ht="15.75" customHeight="1">
      <c r="C181" s="28"/>
      <c r="D181" s="28"/>
      <c r="L181" s="253"/>
      <c r="M181" s="253"/>
      <c r="N181" s="253"/>
      <c r="O181" s="253"/>
    </row>
    <row r="182" ht="15.75" customHeight="1">
      <c r="C182" s="28"/>
      <c r="D182" s="28"/>
      <c r="L182" s="253"/>
      <c r="M182" s="253"/>
      <c r="N182" s="253"/>
      <c r="O182" s="253"/>
    </row>
    <row r="183" ht="15.75" customHeight="1">
      <c r="C183" s="28"/>
      <c r="D183" s="28"/>
      <c r="L183" s="253"/>
      <c r="M183" s="253"/>
      <c r="N183" s="253"/>
      <c r="O183" s="253"/>
    </row>
    <row r="184" ht="15.75" customHeight="1">
      <c r="C184" s="28"/>
      <c r="D184" s="28"/>
      <c r="L184" s="253"/>
      <c r="M184" s="253"/>
      <c r="N184" s="253"/>
      <c r="O184" s="253"/>
    </row>
    <row r="185" ht="15.75" customHeight="1">
      <c r="C185" s="28"/>
      <c r="D185" s="28"/>
      <c r="L185" s="253"/>
      <c r="M185" s="253"/>
      <c r="N185" s="253"/>
      <c r="O185" s="253"/>
    </row>
    <row r="186" ht="15.75" customHeight="1">
      <c r="C186" s="28"/>
      <c r="D186" s="28"/>
      <c r="L186" s="253"/>
      <c r="M186" s="253"/>
      <c r="N186" s="253"/>
      <c r="O186" s="253"/>
    </row>
    <row r="187" ht="15.75" customHeight="1">
      <c r="C187" s="28"/>
      <c r="D187" s="28"/>
      <c r="L187" s="253"/>
      <c r="M187" s="253"/>
      <c r="N187" s="253"/>
      <c r="O187" s="253"/>
    </row>
    <row r="188" ht="15.75" customHeight="1">
      <c r="C188" s="28"/>
      <c r="D188" s="28"/>
      <c r="L188" s="253"/>
      <c r="M188" s="253"/>
      <c r="N188" s="253"/>
      <c r="O188" s="253"/>
    </row>
    <row r="189" ht="15.75" customHeight="1">
      <c r="C189" s="28"/>
      <c r="D189" s="28"/>
      <c r="L189" s="253"/>
      <c r="M189" s="253"/>
      <c r="N189" s="253"/>
      <c r="O189" s="253"/>
    </row>
    <row r="190" ht="15.75" customHeight="1">
      <c r="C190" s="28"/>
      <c r="D190" s="28"/>
      <c r="L190" s="253"/>
      <c r="M190" s="253"/>
      <c r="N190" s="253"/>
      <c r="O190" s="253"/>
    </row>
    <row r="191" ht="15.75" customHeight="1">
      <c r="C191" s="28"/>
      <c r="D191" s="28"/>
      <c r="L191" s="253"/>
      <c r="M191" s="253"/>
      <c r="N191" s="253"/>
      <c r="O191" s="253"/>
    </row>
    <row r="192" ht="15.75" customHeight="1">
      <c r="C192" s="28"/>
      <c r="D192" s="28"/>
      <c r="L192" s="253"/>
      <c r="M192" s="253"/>
      <c r="N192" s="253"/>
      <c r="O192" s="253"/>
    </row>
    <row r="193" ht="15.75" customHeight="1">
      <c r="C193" s="28"/>
      <c r="D193" s="28"/>
      <c r="L193" s="253"/>
      <c r="M193" s="253"/>
      <c r="N193" s="253"/>
      <c r="O193" s="253"/>
    </row>
    <row r="194" ht="15.75" customHeight="1">
      <c r="C194" s="28"/>
      <c r="D194" s="28"/>
      <c r="L194" s="253"/>
      <c r="M194" s="253"/>
      <c r="N194" s="253"/>
      <c r="O194" s="253"/>
    </row>
    <row r="195" ht="15.75" customHeight="1">
      <c r="C195" s="28"/>
      <c r="D195" s="28"/>
      <c r="L195" s="253"/>
      <c r="M195" s="253"/>
      <c r="N195" s="253"/>
      <c r="O195" s="253"/>
    </row>
    <row r="196" ht="15.75" customHeight="1">
      <c r="C196" s="28"/>
      <c r="D196" s="28"/>
      <c r="L196" s="253"/>
      <c r="M196" s="253"/>
      <c r="N196" s="253"/>
      <c r="O196" s="253"/>
    </row>
    <row r="197" ht="15.75" customHeight="1">
      <c r="C197" s="28"/>
      <c r="D197" s="28"/>
      <c r="L197" s="253"/>
      <c r="M197" s="253"/>
      <c r="N197" s="253"/>
      <c r="O197" s="253"/>
    </row>
    <row r="198" ht="15.75" customHeight="1">
      <c r="C198" s="28"/>
      <c r="D198" s="28"/>
      <c r="L198" s="253"/>
      <c r="M198" s="253"/>
      <c r="N198" s="253"/>
      <c r="O198" s="253"/>
    </row>
    <row r="199" ht="15.75" customHeight="1">
      <c r="C199" s="28"/>
      <c r="D199" s="28"/>
      <c r="L199" s="253"/>
      <c r="M199" s="253"/>
      <c r="N199" s="253"/>
      <c r="O199" s="253"/>
    </row>
    <row r="200" ht="15.75" customHeight="1">
      <c r="C200" s="28"/>
      <c r="D200" s="28"/>
      <c r="L200" s="253"/>
      <c r="M200" s="253"/>
      <c r="N200" s="253"/>
      <c r="O200" s="253"/>
    </row>
    <row r="201" ht="15.75" customHeight="1">
      <c r="C201" s="28"/>
      <c r="D201" s="28"/>
      <c r="L201" s="253"/>
      <c r="M201" s="253"/>
      <c r="N201" s="253"/>
      <c r="O201" s="253"/>
    </row>
    <row r="202" ht="15.75" customHeight="1">
      <c r="C202" s="28"/>
      <c r="D202" s="28"/>
      <c r="L202" s="253"/>
      <c r="M202" s="253"/>
      <c r="N202" s="253"/>
      <c r="O202" s="253"/>
    </row>
    <row r="203" ht="15.75" customHeight="1">
      <c r="C203" s="28"/>
      <c r="D203" s="28"/>
      <c r="L203" s="253"/>
      <c r="M203" s="253"/>
      <c r="N203" s="253"/>
      <c r="O203" s="253"/>
    </row>
    <row r="204" ht="15.75" customHeight="1">
      <c r="C204" s="28"/>
      <c r="D204" s="28"/>
      <c r="L204" s="253"/>
      <c r="M204" s="253"/>
      <c r="N204" s="253"/>
      <c r="O204" s="253"/>
    </row>
    <row r="205" ht="15.75" customHeight="1">
      <c r="C205" s="28"/>
      <c r="D205" s="28"/>
      <c r="L205" s="253"/>
      <c r="M205" s="253"/>
      <c r="N205" s="253"/>
      <c r="O205" s="253"/>
    </row>
    <row r="206" ht="15.75" customHeight="1">
      <c r="C206" s="28"/>
      <c r="D206" s="28"/>
      <c r="L206" s="253"/>
      <c r="M206" s="253"/>
      <c r="N206" s="253"/>
      <c r="O206" s="253"/>
    </row>
    <row r="207" ht="15.75" customHeight="1">
      <c r="C207" s="28"/>
      <c r="D207" s="28"/>
      <c r="L207" s="253"/>
      <c r="M207" s="253"/>
      <c r="N207" s="253"/>
      <c r="O207" s="253"/>
    </row>
    <row r="208" ht="15.75" customHeight="1">
      <c r="C208" s="28"/>
      <c r="D208" s="28"/>
      <c r="L208" s="253"/>
      <c r="M208" s="253"/>
      <c r="N208" s="253"/>
      <c r="O208" s="253"/>
    </row>
    <row r="209" ht="15.75" customHeight="1">
      <c r="C209" s="28"/>
      <c r="D209" s="28"/>
      <c r="L209" s="253"/>
      <c r="M209" s="253"/>
      <c r="N209" s="253"/>
      <c r="O209" s="253"/>
    </row>
    <row r="210" ht="15.75" customHeight="1">
      <c r="C210" s="28"/>
      <c r="D210" s="28"/>
      <c r="L210" s="253"/>
      <c r="M210" s="253"/>
      <c r="N210" s="253"/>
      <c r="O210" s="253"/>
    </row>
    <row r="211" ht="15.75" customHeight="1">
      <c r="C211" s="28"/>
      <c r="D211" s="28"/>
      <c r="L211" s="253"/>
      <c r="M211" s="253"/>
      <c r="N211" s="253"/>
      <c r="O211" s="253"/>
    </row>
    <row r="212" ht="15.75" customHeight="1">
      <c r="C212" s="28"/>
      <c r="D212" s="28"/>
      <c r="L212" s="253"/>
      <c r="M212" s="253"/>
      <c r="N212" s="253"/>
      <c r="O212" s="253"/>
    </row>
    <row r="213" ht="15.75" customHeight="1">
      <c r="C213" s="28"/>
      <c r="D213" s="28"/>
      <c r="L213" s="253"/>
      <c r="M213" s="253"/>
      <c r="N213" s="253"/>
      <c r="O213" s="253"/>
    </row>
    <row r="214" ht="15.75" customHeight="1">
      <c r="C214" s="28"/>
      <c r="D214" s="28"/>
      <c r="L214" s="253"/>
      <c r="M214" s="253"/>
      <c r="N214" s="253"/>
      <c r="O214" s="253"/>
    </row>
    <row r="215" ht="15.75" customHeight="1">
      <c r="C215" s="28"/>
      <c r="D215" s="28"/>
      <c r="L215" s="253"/>
      <c r="M215" s="253"/>
      <c r="N215" s="253"/>
      <c r="O215" s="253"/>
    </row>
    <row r="216" ht="15.75" customHeight="1">
      <c r="C216" s="28"/>
      <c r="D216" s="28"/>
      <c r="L216" s="253"/>
      <c r="M216" s="253"/>
      <c r="N216" s="253"/>
      <c r="O216" s="253"/>
    </row>
    <row r="217" ht="15.75" customHeight="1">
      <c r="C217" s="28"/>
      <c r="D217" s="28"/>
      <c r="L217" s="253"/>
      <c r="M217" s="253"/>
      <c r="N217" s="253"/>
      <c r="O217" s="253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2">
    <mergeCell ref="A1:C1"/>
    <mergeCell ref="A2:C2"/>
  </mergeCells>
  <printOptions gridLines="1"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7.43"/>
    <col customWidth="1" min="3" max="4" width="9.14"/>
    <col customWidth="1" min="5" max="8" width="11.14"/>
    <col customWidth="1" min="9" max="9" width="9.57"/>
    <col customWidth="1" min="10" max="10" width="10.0"/>
    <col customWidth="1" min="11" max="11" width="8.14"/>
    <col customWidth="1" min="12" max="12" width="15.29"/>
    <col customWidth="1" min="13" max="15" width="11.43"/>
    <col customWidth="1" min="16" max="20" width="8.57"/>
    <col customWidth="1" min="21" max="21" width="14.0"/>
  </cols>
  <sheetData>
    <row r="1" ht="15.0" customHeight="1">
      <c r="A1" s="232" t="s">
        <v>102</v>
      </c>
      <c r="D1" s="232"/>
      <c r="E1" s="109"/>
      <c r="F1" s="109"/>
      <c r="G1" s="109"/>
      <c r="H1" s="109"/>
      <c r="I1" s="109"/>
      <c r="J1" s="109"/>
      <c r="M1" s="253"/>
      <c r="N1" s="253"/>
      <c r="O1" s="253"/>
      <c r="S1" s="257"/>
    </row>
    <row r="2" ht="15.0" customHeight="1">
      <c r="A2" s="232" t="s">
        <v>98</v>
      </c>
      <c r="D2" s="232"/>
      <c r="E2" s="109"/>
      <c r="F2" s="109"/>
      <c r="G2" s="109"/>
      <c r="H2" s="109"/>
      <c r="I2" s="109"/>
      <c r="J2" s="109"/>
      <c r="M2" s="253"/>
      <c r="N2" s="253"/>
      <c r="O2" s="253"/>
      <c r="S2" s="257"/>
    </row>
    <row r="3">
      <c r="A3" s="234" t="s">
        <v>4</v>
      </c>
      <c r="B3" s="235" t="s">
        <v>5</v>
      </c>
      <c r="C3" s="236" t="s">
        <v>6</v>
      </c>
      <c r="D3" s="236" t="s">
        <v>7</v>
      </c>
      <c r="E3" s="237" t="s">
        <v>35</v>
      </c>
      <c r="F3" s="238" t="s">
        <v>36</v>
      </c>
      <c r="G3" s="238" t="s">
        <v>37</v>
      </c>
      <c r="H3" s="238" t="s">
        <v>38</v>
      </c>
      <c r="I3" s="239" t="s">
        <v>111</v>
      </c>
      <c r="J3" s="240" t="s">
        <v>40</v>
      </c>
      <c r="K3" s="38" t="s">
        <v>100</v>
      </c>
      <c r="L3" s="38" t="s">
        <v>93</v>
      </c>
      <c r="M3" s="254" t="s">
        <v>105</v>
      </c>
      <c r="N3" s="258" t="s">
        <v>112</v>
      </c>
      <c r="O3" s="254" t="s">
        <v>107</v>
      </c>
      <c r="P3" s="255" t="s">
        <v>108</v>
      </c>
      <c r="Q3" s="119" t="s">
        <v>109</v>
      </c>
      <c r="S3" s="259"/>
      <c r="T3" s="258" t="s">
        <v>112</v>
      </c>
      <c r="U3" s="242" t="s">
        <v>101</v>
      </c>
    </row>
    <row r="4">
      <c r="A4" s="7" t="s">
        <v>9</v>
      </c>
      <c r="B4" s="8" t="s">
        <v>9</v>
      </c>
      <c r="C4" s="9" t="s">
        <v>10</v>
      </c>
      <c r="D4" s="10">
        <v>1.0</v>
      </c>
      <c r="E4" s="231">
        <v>3.0</v>
      </c>
      <c r="F4" s="231">
        <v>3.0</v>
      </c>
      <c r="G4" s="231">
        <v>2.0</v>
      </c>
      <c r="H4" s="232"/>
      <c r="I4" s="231">
        <v>100.0</v>
      </c>
      <c r="J4" s="231">
        <v>90.0</v>
      </c>
      <c r="K4" s="207">
        <f t="shared" ref="K4:K21" si="1">(AVERAGE(E4:H4)/(I4))*1000</f>
        <v>26.66666667</v>
      </c>
      <c r="L4" s="260">
        <f t="shared" ref="L4:L21" si="2">K4*J4</f>
        <v>2400</v>
      </c>
      <c r="M4" s="208">
        <f t="shared" ref="M4:M9" si="3">K4*(500/1000)</f>
        <v>13.33333333</v>
      </c>
      <c r="N4" s="261"/>
      <c r="O4" s="208">
        <f t="shared" ref="O4:O11" si="4">(K4*J4)-SUM(E4:H4)-M4-N4</f>
        <v>2378.666667</v>
      </c>
      <c r="P4" s="208">
        <f t="shared" ref="P4:P21" si="5">(15000)-SUM(E4:H4)-(M4)-N4</f>
        <v>14978.66667</v>
      </c>
      <c r="Q4" s="60">
        <f t="shared" ref="Q4:Q21" si="6">O4/P4</f>
        <v>0.1588036318</v>
      </c>
      <c r="R4" s="256"/>
      <c r="S4" s="262"/>
      <c r="T4" s="261">
        <v>90.0</v>
      </c>
      <c r="U4" s="247">
        <f t="shared" ref="U4:U21" si="7">O4/1000</f>
        <v>2.378666667</v>
      </c>
    </row>
    <row r="5">
      <c r="A5" s="7" t="s">
        <v>9</v>
      </c>
      <c r="B5" s="8" t="s">
        <v>9</v>
      </c>
      <c r="C5" s="9" t="s">
        <v>12</v>
      </c>
      <c r="D5" s="10">
        <v>2.0</v>
      </c>
      <c r="E5" s="231">
        <v>1.0</v>
      </c>
      <c r="F5" s="231">
        <v>2.0</v>
      </c>
      <c r="G5" s="231">
        <v>2.0</v>
      </c>
      <c r="H5" s="232"/>
      <c r="I5" s="231">
        <v>100.0</v>
      </c>
      <c r="J5" s="231">
        <v>80.0</v>
      </c>
      <c r="K5" s="207">
        <f t="shared" si="1"/>
        <v>16.66666667</v>
      </c>
      <c r="L5" s="260">
        <f t="shared" si="2"/>
        <v>1333.333333</v>
      </c>
      <c r="M5" s="208">
        <f t="shared" si="3"/>
        <v>8.333333333</v>
      </c>
      <c r="N5" s="261"/>
      <c r="O5" s="208">
        <f t="shared" si="4"/>
        <v>1320</v>
      </c>
      <c r="P5" s="208">
        <f t="shared" si="5"/>
        <v>14986.66667</v>
      </c>
      <c r="Q5" s="60">
        <f t="shared" si="6"/>
        <v>0.08807829181</v>
      </c>
      <c r="S5" s="263"/>
      <c r="T5" s="261">
        <v>100.0</v>
      </c>
      <c r="U5" s="253">
        <f t="shared" si="7"/>
        <v>1.32</v>
      </c>
    </row>
    <row r="6">
      <c r="A6" s="12" t="s">
        <v>9</v>
      </c>
      <c r="B6" s="13" t="s">
        <v>9</v>
      </c>
      <c r="C6" s="14" t="s">
        <v>14</v>
      </c>
      <c r="D6" s="15">
        <v>3.0</v>
      </c>
      <c r="E6" s="245">
        <v>8.0</v>
      </c>
      <c r="F6" s="245">
        <v>10.0</v>
      </c>
      <c r="G6" s="245">
        <v>12.0</v>
      </c>
      <c r="H6" s="112"/>
      <c r="I6" s="245">
        <v>100.0</v>
      </c>
      <c r="J6" s="245">
        <v>60.0</v>
      </c>
      <c r="K6" s="207">
        <f t="shared" si="1"/>
        <v>100</v>
      </c>
      <c r="L6" s="260">
        <f t="shared" si="2"/>
        <v>6000</v>
      </c>
      <c r="M6" s="229">
        <f t="shared" si="3"/>
        <v>50</v>
      </c>
      <c r="N6" s="229"/>
      <c r="O6" s="229">
        <f t="shared" si="4"/>
        <v>5920</v>
      </c>
      <c r="P6" s="229">
        <f t="shared" si="5"/>
        <v>14920</v>
      </c>
      <c r="Q6" s="65">
        <f t="shared" si="6"/>
        <v>0.3967828418</v>
      </c>
      <c r="S6" s="263"/>
      <c r="U6" s="253">
        <f t="shared" si="7"/>
        <v>5.92</v>
      </c>
    </row>
    <row r="7">
      <c r="A7" s="7" t="s">
        <v>15</v>
      </c>
      <c r="B7" s="8" t="s">
        <v>9</v>
      </c>
      <c r="C7" s="9" t="s">
        <v>10</v>
      </c>
      <c r="D7" s="10">
        <v>4.0</v>
      </c>
      <c r="E7" s="232"/>
      <c r="F7" s="232"/>
      <c r="G7" s="232"/>
      <c r="H7" s="232"/>
      <c r="I7" s="232"/>
      <c r="J7" s="232"/>
      <c r="K7" s="213" t="str">
        <f t="shared" si="1"/>
        <v>#DIV/0!</v>
      </c>
      <c r="L7" s="264" t="str">
        <f t="shared" si="2"/>
        <v>#DIV/0!</v>
      </c>
      <c r="M7" s="208" t="str">
        <f t="shared" si="3"/>
        <v>#DIV/0!</v>
      </c>
      <c r="N7" s="208"/>
      <c r="O7" s="208" t="str">
        <f t="shared" si="4"/>
        <v>#DIV/0!</v>
      </c>
      <c r="P7" s="208" t="str">
        <f t="shared" si="5"/>
        <v>#DIV/0!</v>
      </c>
      <c r="Q7" s="60" t="str">
        <f t="shared" si="6"/>
        <v>#DIV/0!</v>
      </c>
      <c r="R7" s="203"/>
      <c r="S7" s="262"/>
      <c r="T7" s="256"/>
      <c r="U7" s="247" t="str">
        <f t="shared" si="7"/>
        <v>#DIV/0!</v>
      </c>
    </row>
    <row r="8">
      <c r="A8" s="7" t="s">
        <v>15</v>
      </c>
      <c r="B8" s="8" t="s">
        <v>9</v>
      </c>
      <c r="C8" s="9" t="s">
        <v>12</v>
      </c>
      <c r="D8" s="10">
        <v>5.0</v>
      </c>
      <c r="E8" s="232"/>
      <c r="F8" s="232"/>
      <c r="G8" s="232"/>
      <c r="H8" s="232"/>
      <c r="I8" s="232"/>
      <c r="J8" s="232"/>
      <c r="K8" s="207" t="str">
        <f t="shared" si="1"/>
        <v>#DIV/0!</v>
      </c>
      <c r="L8" s="260" t="str">
        <f t="shared" si="2"/>
        <v>#DIV/0!</v>
      </c>
      <c r="M8" s="208" t="str">
        <f t="shared" si="3"/>
        <v>#DIV/0!</v>
      </c>
      <c r="N8" s="208"/>
      <c r="O8" s="208" t="str">
        <f t="shared" si="4"/>
        <v>#DIV/0!</v>
      </c>
      <c r="P8" s="208" t="str">
        <f t="shared" si="5"/>
        <v>#DIV/0!</v>
      </c>
      <c r="Q8" s="60" t="str">
        <f t="shared" si="6"/>
        <v>#DIV/0!</v>
      </c>
      <c r="S8" s="263"/>
      <c r="U8" s="253" t="str">
        <f t="shared" si="7"/>
        <v>#DIV/0!</v>
      </c>
    </row>
    <row r="9">
      <c r="A9" s="12" t="s">
        <v>15</v>
      </c>
      <c r="B9" s="13" t="s">
        <v>9</v>
      </c>
      <c r="C9" s="14" t="s">
        <v>14</v>
      </c>
      <c r="D9" s="15">
        <v>6.0</v>
      </c>
      <c r="E9" s="249"/>
      <c r="F9" s="249"/>
      <c r="G9" s="249"/>
      <c r="H9" s="249"/>
      <c r="I9" s="249"/>
      <c r="J9" s="249"/>
      <c r="K9" s="207" t="str">
        <f t="shared" si="1"/>
        <v>#DIV/0!</v>
      </c>
      <c r="L9" s="260" t="str">
        <f t="shared" si="2"/>
        <v>#DIV/0!</v>
      </c>
      <c r="M9" s="229" t="str">
        <f t="shared" si="3"/>
        <v>#DIV/0!</v>
      </c>
      <c r="N9" s="229"/>
      <c r="O9" s="229" t="str">
        <f t="shared" si="4"/>
        <v>#DIV/0!</v>
      </c>
      <c r="P9" s="229" t="str">
        <f t="shared" si="5"/>
        <v>#DIV/0!</v>
      </c>
      <c r="Q9" s="65" t="str">
        <f t="shared" si="6"/>
        <v>#DIV/0!</v>
      </c>
      <c r="S9" s="263"/>
      <c r="U9" s="253" t="str">
        <f t="shared" si="7"/>
        <v>#DIV/0!</v>
      </c>
    </row>
    <row r="10">
      <c r="A10" s="7" t="s">
        <v>9</v>
      </c>
      <c r="B10" s="16" t="s">
        <v>15</v>
      </c>
      <c r="C10" s="9" t="s">
        <v>10</v>
      </c>
      <c r="D10" s="17">
        <v>7.0</v>
      </c>
      <c r="E10" s="231">
        <v>21.0</v>
      </c>
      <c r="F10" s="231">
        <v>27.0</v>
      </c>
      <c r="G10" s="231">
        <v>19.0</v>
      </c>
      <c r="H10" s="232"/>
      <c r="I10" s="231">
        <v>100.0</v>
      </c>
      <c r="J10" s="231">
        <v>50.0</v>
      </c>
      <c r="K10" s="213">
        <f t="shared" si="1"/>
        <v>223.3333333</v>
      </c>
      <c r="L10" s="264">
        <f t="shared" si="2"/>
        <v>11166.66667</v>
      </c>
      <c r="M10" s="208"/>
      <c r="N10" s="208"/>
      <c r="O10" s="208">
        <f t="shared" si="4"/>
        <v>11099.66667</v>
      </c>
      <c r="P10" s="208">
        <f t="shared" si="5"/>
        <v>14933</v>
      </c>
      <c r="Q10" s="60">
        <f t="shared" si="6"/>
        <v>0.7432978415</v>
      </c>
      <c r="R10" s="203"/>
      <c r="S10" s="262"/>
      <c r="T10" s="256"/>
      <c r="U10" s="247">
        <f t="shared" si="7"/>
        <v>11.09966667</v>
      </c>
    </row>
    <row r="11">
      <c r="A11" s="7" t="s">
        <v>9</v>
      </c>
      <c r="B11" s="16" t="s">
        <v>15</v>
      </c>
      <c r="C11" s="9" t="s">
        <v>12</v>
      </c>
      <c r="D11" s="17">
        <v>8.0</v>
      </c>
      <c r="E11" s="231">
        <v>16.0</v>
      </c>
      <c r="F11" s="231">
        <v>18.0</v>
      </c>
      <c r="G11" s="231">
        <v>20.0</v>
      </c>
      <c r="H11" s="232"/>
      <c r="I11" s="231">
        <v>100.0</v>
      </c>
      <c r="J11" s="231">
        <v>50.0</v>
      </c>
      <c r="K11" s="207">
        <f t="shared" si="1"/>
        <v>180</v>
      </c>
      <c r="L11" s="260">
        <f t="shared" si="2"/>
        <v>9000</v>
      </c>
      <c r="M11" s="208">
        <f>K11*(500/1000)</f>
        <v>90</v>
      </c>
      <c r="N11" s="208"/>
      <c r="O11" s="208">
        <f t="shared" si="4"/>
        <v>8856</v>
      </c>
      <c r="P11" s="208">
        <f t="shared" si="5"/>
        <v>14856</v>
      </c>
      <c r="Q11" s="60">
        <f t="shared" si="6"/>
        <v>0.5961227787</v>
      </c>
      <c r="S11" s="263"/>
      <c r="U11" s="253">
        <f t="shared" si="7"/>
        <v>8.856</v>
      </c>
    </row>
    <row r="12">
      <c r="A12" s="12" t="s">
        <v>9</v>
      </c>
      <c r="B12" s="18" t="s">
        <v>15</v>
      </c>
      <c r="C12" s="14" t="s">
        <v>14</v>
      </c>
      <c r="D12" s="19">
        <v>9.0</v>
      </c>
      <c r="E12" s="245">
        <v>26.0</v>
      </c>
      <c r="F12" s="245">
        <v>22.0</v>
      </c>
      <c r="G12" s="245">
        <v>24.0</v>
      </c>
      <c r="H12" s="249"/>
      <c r="I12" s="245">
        <v>100.0</v>
      </c>
      <c r="J12" s="245">
        <v>50.0</v>
      </c>
      <c r="K12" s="207">
        <f t="shared" si="1"/>
        <v>240</v>
      </c>
      <c r="L12" s="260">
        <f t="shared" si="2"/>
        <v>12000</v>
      </c>
      <c r="M12" s="229"/>
      <c r="N12" s="229"/>
      <c r="O12" s="229">
        <v>0.0</v>
      </c>
      <c r="P12" s="229">
        <f t="shared" si="5"/>
        <v>14928</v>
      </c>
      <c r="Q12" s="65">
        <f t="shared" si="6"/>
        <v>0</v>
      </c>
      <c r="S12" s="263"/>
      <c r="U12" s="253">
        <f t="shared" si="7"/>
        <v>0</v>
      </c>
    </row>
    <row r="13">
      <c r="A13" s="7" t="s">
        <v>15</v>
      </c>
      <c r="B13" s="16" t="s">
        <v>15</v>
      </c>
      <c r="C13" s="9" t="s">
        <v>10</v>
      </c>
      <c r="D13" s="17">
        <v>10.0</v>
      </c>
      <c r="E13" s="232"/>
      <c r="F13" s="232"/>
      <c r="G13" s="232"/>
      <c r="H13" s="232"/>
      <c r="I13" s="232"/>
      <c r="J13" s="232"/>
      <c r="K13" s="213" t="str">
        <f t="shared" si="1"/>
        <v>#DIV/0!</v>
      </c>
      <c r="L13" s="264" t="str">
        <f t="shared" si="2"/>
        <v>#DIV/0!</v>
      </c>
      <c r="M13" s="208"/>
      <c r="N13" s="208"/>
      <c r="O13" s="208" t="str">
        <f t="shared" ref="O13:O18" si="8">(K13*J13)-SUM(E13:H13)-M13-N13</f>
        <v>#DIV/0!</v>
      </c>
      <c r="P13" s="208">
        <f t="shared" si="5"/>
        <v>15000</v>
      </c>
      <c r="Q13" s="60" t="str">
        <f t="shared" si="6"/>
        <v>#DIV/0!</v>
      </c>
      <c r="R13" s="203"/>
      <c r="S13" s="262"/>
      <c r="T13" s="256"/>
      <c r="U13" s="247" t="str">
        <f t="shared" si="7"/>
        <v>#DIV/0!</v>
      </c>
    </row>
    <row r="14">
      <c r="A14" s="7" t="s">
        <v>15</v>
      </c>
      <c r="B14" s="16" t="s">
        <v>15</v>
      </c>
      <c r="C14" s="9" t="s">
        <v>12</v>
      </c>
      <c r="D14" s="17">
        <v>11.0</v>
      </c>
      <c r="E14" s="232"/>
      <c r="F14" s="232"/>
      <c r="G14" s="232"/>
      <c r="H14" s="232"/>
      <c r="I14" s="232"/>
      <c r="J14" s="232"/>
      <c r="K14" s="207" t="str">
        <f t="shared" si="1"/>
        <v>#DIV/0!</v>
      </c>
      <c r="L14" s="260" t="str">
        <f t="shared" si="2"/>
        <v>#DIV/0!</v>
      </c>
      <c r="M14" s="208" t="str">
        <f t="shared" ref="M14:M15" si="9">K14*(500/1000)</f>
        <v>#DIV/0!</v>
      </c>
      <c r="N14" s="208"/>
      <c r="O14" s="208" t="str">
        <f t="shared" si="8"/>
        <v>#DIV/0!</v>
      </c>
      <c r="P14" s="208" t="str">
        <f t="shared" si="5"/>
        <v>#DIV/0!</v>
      </c>
      <c r="Q14" s="60" t="str">
        <f t="shared" si="6"/>
        <v>#DIV/0!</v>
      </c>
      <c r="S14" s="263"/>
      <c r="U14" s="253" t="str">
        <f t="shared" si="7"/>
        <v>#DIV/0!</v>
      </c>
    </row>
    <row r="15">
      <c r="A15" s="12" t="s">
        <v>15</v>
      </c>
      <c r="B15" s="18" t="s">
        <v>15</v>
      </c>
      <c r="C15" s="14" t="s">
        <v>14</v>
      </c>
      <c r="D15" s="19">
        <v>12.0</v>
      </c>
      <c r="E15" s="249"/>
      <c r="F15" s="249"/>
      <c r="G15" s="112"/>
      <c r="H15" s="249"/>
      <c r="I15" s="249"/>
      <c r="J15" s="249"/>
      <c r="K15" s="207" t="str">
        <f t="shared" si="1"/>
        <v>#DIV/0!</v>
      </c>
      <c r="L15" s="260" t="str">
        <f t="shared" si="2"/>
        <v>#DIV/0!</v>
      </c>
      <c r="M15" s="229" t="str">
        <f t="shared" si="9"/>
        <v>#DIV/0!</v>
      </c>
      <c r="N15" s="229"/>
      <c r="O15" s="229" t="str">
        <f t="shared" si="8"/>
        <v>#DIV/0!</v>
      </c>
      <c r="P15" s="229" t="str">
        <f t="shared" si="5"/>
        <v>#DIV/0!</v>
      </c>
      <c r="Q15" s="65" t="str">
        <f t="shared" si="6"/>
        <v>#DIV/0!</v>
      </c>
      <c r="S15" s="263"/>
      <c r="U15" s="253" t="str">
        <f t="shared" si="7"/>
        <v>#DIV/0!</v>
      </c>
    </row>
    <row r="16">
      <c r="A16" s="7" t="s">
        <v>9</v>
      </c>
      <c r="B16" s="217" t="s">
        <v>95</v>
      </c>
      <c r="C16" s="9" t="s">
        <v>10</v>
      </c>
      <c r="D16" s="218">
        <v>13.0</v>
      </c>
      <c r="E16" s="232"/>
      <c r="F16" s="232"/>
      <c r="G16" s="232"/>
      <c r="H16" s="232"/>
      <c r="I16" s="232"/>
      <c r="J16" s="232"/>
      <c r="K16" s="213" t="str">
        <f t="shared" si="1"/>
        <v>#DIV/0!</v>
      </c>
      <c r="L16" s="264" t="str">
        <f t="shared" si="2"/>
        <v>#DIV/0!</v>
      </c>
      <c r="M16" s="208" t="str">
        <f t="shared" ref="M16:M18" si="10">K16*(500/1000)</f>
        <v>#DIV/0!</v>
      </c>
      <c r="N16" s="208"/>
      <c r="O16" s="208" t="str">
        <f t="shared" si="8"/>
        <v>#DIV/0!</v>
      </c>
      <c r="P16" s="208" t="str">
        <f t="shared" si="5"/>
        <v>#DIV/0!</v>
      </c>
      <c r="Q16" s="60" t="str">
        <f t="shared" si="6"/>
        <v>#DIV/0!</v>
      </c>
      <c r="R16" s="203"/>
      <c r="S16" s="262"/>
      <c r="T16" s="256"/>
      <c r="U16" s="247" t="str">
        <f t="shared" si="7"/>
        <v>#DIV/0!</v>
      </c>
    </row>
    <row r="17">
      <c r="A17" s="7" t="s">
        <v>9</v>
      </c>
      <c r="B17" s="217" t="s">
        <v>95</v>
      </c>
      <c r="C17" s="9" t="s">
        <v>12</v>
      </c>
      <c r="D17" s="218">
        <v>14.0</v>
      </c>
      <c r="E17" s="232"/>
      <c r="F17" s="232"/>
      <c r="G17" s="232"/>
      <c r="H17" s="232"/>
      <c r="I17" s="232"/>
      <c r="J17" s="232"/>
      <c r="K17" s="207" t="str">
        <f t="shared" si="1"/>
        <v>#DIV/0!</v>
      </c>
      <c r="L17" s="260" t="str">
        <f t="shared" si="2"/>
        <v>#DIV/0!</v>
      </c>
      <c r="M17" s="208" t="str">
        <f t="shared" si="10"/>
        <v>#DIV/0!</v>
      </c>
      <c r="N17" s="208"/>
      <c r="O17" s="208" t="str">
        <f t="shared" si="8"/>
        <v>#DIV/0!</v>
      </c>
      <c r="P17" s="208" t="str">
        <f t="shared" si="5"/>
        <v>#DIV/0!</v>
      </c>
      <c r="Q17" s="60" t="str">
        <f t="shared" si="6"/>
        <v>#DIV/0!</v>
      </c>
      <c r="S17" s="263"/>
      <c r="U17" s="253" t="str">
        <f t="shared" si="7"/>
        <v>#DIV/0!</v>
      </c>
    </row>
    <row r="18">
      <c r="A18" s="12" t="s">
        <v>9</v>
      </c>
      <c r="B18" s="219" t="s">
        <v>95</v>
      </c>
      <c r="C18" s="14" t="s">
        <v>14</v>
      </c>
      <c r="D18" s="220">
        <v>15.0</v>
      </c>
      <c r="E18" s="249"/>
      <c r="F18" s="249"/>
      <c r="G18" s="249"/>
      <c r="H18" s="249"/>
      <c r="I18" s="249"/>
      <c r="J18" s="249"/>
      <c r="K18" s="207" t="str">
        <f t="shared" si="1"/>
        <v>#DIV/0!</v>
      </c>
      <c r="L18" s="260" t="str">
        <f t="shared" si="2"/>
        <v>#DIV/0!</v>
      </c>
      <c r="M18" s="229" t="str">
        <f t="shared" si="10"/>
        <v>#DIV/0!</v>
      </c>
      <c r="N18" s="229"/>
      <c r="O18" s="229" t="str">
        <f t="shared" si="8"/>
        <v>#DIV/0!</v>
      </c>
      <c r="P18" s="229" t="str">
        <f t="shared" si="5"/>
        <v>#DIV/0!</v>
      </c>
      <c r="Q18" s="65" t="str">
        <f t="shared" si="6"/>
        <v>#DIV/0!</v>
      </c>
      <c r="S18" s="263"/>
      <c r="U18" s="253" t="str">
        <f t="shared" si="7"/>
        <v>#DIV/0!</v>
      </c>
    </row>
    <row r="19">
      <c r="A19" s="7" t="s">
        <v>15</v>
      </c>
      <c r="B19" s="217" t="s">
        <v>95</v>
      </c>
      <c r="C19" s="9" t="s">
        <v>10</v>
      </c>
      <c r="D19" s="221">
        <v>16.0</v>
      </c>
      <c r="E19" s="232"/>
      <c r="F19" s="232"/>
      <c r="G19" s="232"/>
      <c r="H19" s="232"/>
      <c r="I19" s="232"/>
      <c r="J19" s="232"/>
      <c r="K19" s="213" t="str">
        <f t="shared" si="1"/>
        <v>#DIV/0!</v>
      </c>
      <c r="L19" s="264" t="str">
        <f t="shared" si="2"/>
        <v>#DIV/0!</v>
      </c>
      <c r="M19" s="208"/>
      <c r="N19" s="208"/>
      <c r="O19" s="208">
        <v>0.0</v>
      </c>
      <c r="P19" s="208">
        <f t="shared" si="5"/>
        <v>15000</v>
      </c>
      <c r="Q19" s="60">
        <f t="shared" si="6"/>
        <v>0</v>
      </c>
      <c r="R19" s="203"/>
      <c r="S19" s="262"/>
      <c r="T19" s="256"/>
      <c r="U19" s="247">
        <f t="shared" si="7"/>
        <v>0</v>
      </c>
    </row>
    <row r="20">
      <c r="A20" s="7" t="s">
        <v>15</v>
      </c>
      <c r="B20" s="217" t="s">
        <v>95</v>
      </c>
      <c r="C20" s="9" t="s">
        <v>12</v>
      </c>
      <c r="D20" s="218">
        <v>17.0</v>
      </c>
      <c r="E20" s="232"/>
      <c r="F20" s="232"/>
      <c r="G20" s="232"/>
      <c r="H20" s="232"/>
      <c r="I20" s="232"/>
      <c r="J20" s="232"/>
      <c r="K20" s="207" t="str">
        <f t="shared" si="1"/>
        <v>#DIV/0!</v>
      </c>
      <c r="L20" s="260" t="str">
        <f t="shared" si="2"/>
        <v>#DIV/0!</v>
      </c>
      <c r="M20" s="208"/>
      <c r="N20" s="208"/>
      <c r="O20" s="208">
        <v>0.0</v>
      </c>
      <c r="P20" s="208">
        <f t="shared" si="5"/>
        <v>15000</v>
      </c>
      <c r="Q20" s="60">
        <f t="shared" si="6"/>
        <v>0</v>
      </c>
      <c r="S20" s="263"/>
      <c r="U20" s="253">
        <f t="shared" si="7"/>
        <v>0</v>
      </c>
    </row>
    <row r="21" ht="22.5" customHeight="1">
      <c r="A21" s="7" t="s">
        <v>15</v>
      </c>
      <c r="B21" s="217" t="s">
        <v>95</v>
      </c>
      <c r="C21" s="9" t="s">
        <v>14</v>
      </c>
      <c r="D21" s="218">
        <v>18.0</v>
      </c>
      <c r="E21" s="249"/>
      <c r="F21" s="249"/>
      <c r="G21" s="249"/>
      <c r="H21" s="249"/>
      <c r="I21" s="249"/>
      <c r="J21" s="249"/>
      <c r="K21" s="207" t="str">
        <f t="shared" si="1"/>
        <v>#DIV/0!</v>
      </c>
      <c r="L21" s="260" t="str">
        <f t="shared" si="2"/>
        <v>#DIV/0!</v>
      </c>
      <c r="M21" s="229"/>
      <c r="N21" s="229"/>
      <c r="O21" s="229" t="str">
        <f>(K21*J21)-SUM(E21:H21)-M21-N21</f>
        <v>#DIV/0!</v>
      </c>
      <c r="P21" s="229">
        <f t="shared" si="5"/>
        <v>15000</v>
      </c>
      <c r="Q21" s="65" t="str">
        <f t="shared" si="6"/>
        <v>#DIV/0!</v>
      </c>
      <c r="S21" s="263"/>
      <c r="U21" s="253" t="str">
        <f t="shared" si="7"/>
        <v>#DIV/0!</v>
      </c>
    </row>
    <row r="22" ht="15.75" customHeight="1">
      <c r="C22" s="28"/>
      <c r="D22" s="28"/>
      <c r="M22" s="253"/>
      <c r="N22" s="253"/>
      <c r="O22" s="253"/>
      <c r="S22" s="257"/>
    </row>
    <row r="23" ht="15.75" customHeight="1">
      <c r="C23" s="28"/>
      <c r="D23" s="28"/>
      <c r="M23" s="253"/>
      <c r="N23" s="253"/>
      <c r="O23" s="253"/>
      <c r="S23" s="257"/>
    </row>
    <row r="24" ht="15.75" customHeight="1">
      <c r="A24" s="2" t="s">
        <v>113</v>
      </c>
      <c r="C24" s="28"/>
      <c r="D24" s="28"/>
      <c r="M24" s="253"/>
      <c r="N24" s="253"/>
      <c r="O24" s="253"/>
      <c r="S24" s="257"/>
    </row>
    <row r="25" ht="15.75" customHeight="1">
      <c r="A25" s="234" t="s">
        <v>4</v>
      </c>
      <c r="B25" s="235" t="s">
        <v>5</v>
      </c>
      <c r="C25" s="236" t="s">
        <v>6</v>
      </c>
      <c r="D25" s="236" t="s">
        <v>7</v>
      </c>
      <c r="E25" s="237" t="s">
        <v>35</v>
      </c>
      <c r="F25" s="238" t="s">
        <v>36</v>
      </c>
      <c r="G25" s="238" t="s">
        <v>37</v>
      </c>
      <c r="L25" s="2" t="s">
        <v>114</v>
      </c>
      <c r="M25" s="265" t="s">
        <v>115</v>
      </c>
      <c r="N25" s="253"/>
      <c r="O25" s="253"/>
      <c r="S25" s="257"/>
    </row>
    <row r="26" ht="15.75" customHeight="1">
      <c r="A26" s="266" t="s">
        <v>9</v>
      </c>
      <c r="B26" s="267" t="s">
        <v>9</v>
      </c>
      <c r="C26" s="9" t="s">
        <v>10</v>
      </c>
      <c r="D26" s="10">
        <v>1.0</v>
      </c>
      <c r="E26" s="231">
        <v>2.0</v>
      </c>
      <c r="F26" s="231">
        <v>3.0</v>
      </c>
      <c r="G26" s="231">
        <v>2.0</v>
      </c>
      <c r="J26" s="267" t="s">
        <v>9</v>
      </c>
      <c r="K26" s="268" t="s">
        <v>10</v>
      </c>
      <c r="L26" s="269">
        <f t="shared" ref="L26:L31" si="11">E34/(E34+E26)</f>
        <v>0.3333333333</v>
      </c>
      <c r="M26" s="270">
        <f>AVERAGE(L26:L28)</f>
        <v>0.2777777778</v>
      </c>
      <c r="N26" s="253"/>
      <c r="O26" s="253"/>
      <c r="S26" s="257"/>
    </row>
    <row r="27" ht="15.75" customHeight="1">
      <c r="A27" s="7" t="s">
        <v>9</v>
      </c>
      <c r="B27" s="8" t="s">
        <v>9</v>
      </c>
      <c r="C27" s="9" t="s">
        <v>12</v>
      </c>
      <c r="D27" s="10">
        <v>2.0</v>
      </c>
      <c r="E27" s="231">
        <v>1.0</v>
      </c>
      <c r="F27" s="231">
        <v>1.0</v>
      </c>
      <c r="G27" s="231">
        <v>2.0</v>
      </c>
      <c r="J27" s="8" t="s">
        <v>9</v>
      </c>
      <c r="K27" s="9" t="s">
        <v>12</v>
      </c>
      <c r="L27" s="271">
        <f t="shared" si="11"/>
        <v>0</v>
      </c>
      <c r="M27" s="253"/>
      <c r="N27" s="253"/>
      <c r="O27" s="253"/>
      <c r="S27" s="257"/>
    </row>
    <row r="28" ht="15.75" customHeight="1">
      <c r="A28" s="12" t="s">
        <v>9</v>
      </c>
      <c r="B28" s="13" t="s">
        <v>9</v>
      </c>
      <c r="C28" s="14" t="s">
        <v>14</v>
      </c>
      <c r="D28" s="15">
        <v>3.0</v>
      </c>
      <c r="E28" s="245">
        <v>4.0</v>
      </c>
      <c r="F28" s="245">
        <v>8.0</v>
      </c>
      <c r="G28" s="245">
        <v>6.0</v>
      </c>
      <c r="J28" s="13" t="s">
        <v>9</v>
      </c>
      <c r="K28" s="14" t="s">
        <v>14</v>
      </c>
      <c r="L28" s="272">
        <f t="shared" si="11"/>
        <v>0.5</v>
      </c>
      <c r="M28" s="273"/>
      <c r="N28" s="253"/>
      <c r="O28" s="253"/>
      <c r="S28" s="257"/>
    </row>
    <row r="29" ht="15.75" customHeight="1">
      <c r="A29" s="7" t="s">
        <v>9</v>
      </c>
      <c r="B29" s="16" t="s">
        <v>15</v>
      </c>
      <c r="C29" s="9" t="s">
        <v>10</v>
      </c>
      <c r="D29" s="17">
        <v>7.0</v>
      </c>
      <c r="E29" s="231">
        <v>19.0</v>
      </c>
      <c r="F29" s="231">
        <v>22.0</v>
      </c>
      <c r="G29" s="231">
        <v>14.0</v>
      </c>
      <c r="J29" s="16" t="s">
        <v>15</v>
      </c>
      <c r="K29" s="9" t="s">
        <v>10</v>
      </c>
      <c r="L29" s="271">
        <f t="shared" si="11"/>
        <v>0.09523809524</v>
      </c>
      <c r="M29" s="274">
        <f>AVERAGE(L29:L31)</f>
        <v>0.0653998779</v>
      </c>
      <c r="N29" s="253"/>
      <c r="O29" s="253"/>
      <c r="S29" s="257"/>
    </row>
    <row r="30" ht="15.75" customHeight="1">
      <c r="A30" s="7" t="s">
        <v>9</v>
      </c>
      <c r="B30" s="16" t="s">
        <v>15</v>
      </c>
      <c r="C30" s="9" t="s">
        <v>12</v>
      </c>
      <c r="D30" s="17">
        <v>8.0</v>
      </c>
      <c r="E30" s="231">
        <v>15.0</v>
      </c>
      <c r="F30" s="231">
        <v>15.0</v>
      </c>
      <c r="G30" s="231">
        <v>17.0</v>
      </c>
      <c r="J30" s="16" t="s">
        <v>15</v>
      </c>
      <c r="K30" s="9" t="s">
        <v>12</v>
      </c>
      <c r="L30" s="271">
        <f t="shared" si="11"/>
        <v>0.0625</v>
      </c>
      <c r="M30" s="253"/>
      <c r="N30" s="253"/>
      <c r="O30" s="253"/>
      <c r="S30" s="257"/>
    </row>
    <row r="31" ht="15.75" customHeight="1">
      <c r="A31" s="12" t="s">
        <v>9</v>
      </c>
      <c r="B31" s="18" t="s">
        <v>15</v>
      </c>
      <c r="C31" s="14" t="s">
        <v>14</v>
      </c>
      <c r="D31" s="19">
        <v>9.0</v>
      </c>
      <c r="E31" s="245">
        <v>25.0</v>
      </c>
      <c r="F31" s="245">
        <v>18.0</v>
      </c>
      <c r="G31" s="245">
        <v>22.0</v>
      </c>
      <c r="J31" s="18" t="s">
        <v>15</v>
      </c>
      <c r="K31" s="14" t="s">
        <v>14</v>
      </c>
      <c r="L31" s="275">
        <f t="shared" si="11"/>
        <v>0.03846153846</v>
      </c>
      <c r="M31" s="276"/>
      <c r="N31" s="253"/>
      <c r="O31" s="253"/>
      <c r="S31" s="257"/>
    </row>
    <row r="32" ht="15.75" customHeight="1">
      <c r="A32" s="2" t="s">
        <v>116</v>
      </c>
      <c r="C32" s="28"/>
      <c r="D32" s="28"/>
      <c r="M32" s="253"/>
      <c r="N32" s="253"/>
      <c r="O32" s="253"/>
      <c r="S32" s="257"/>
    </row>
    <row r="33" ht="15.75" customHeight="1">
      <c r="A33" s="234" t="s">
        <v>4</v>
      </c>
      <c r="B33" s="235" t="s">
        <v>5</v>
      </c>
      <c r="C33" s="236" t="s">
        <v>6</v>
      </c>
      <c r="D33" s="236" t="s">
        <v>7</v>
      </c>
      <c r="E33" s="237" t="s">
        <v>35</v>
      </c>
      <c r="F33" s="238" t="s">
        <v>36</v>
      </c>
      <c r="G33" s="238" t="s">
        <v>37</v>
      </c>
      <c r="M33" s="253"/>
      <c r="N33" s="253"/>
      <c r="O33" s="253"/>
      <c r="S33" s="257"/>
    </row>
    <row r="34" ht="15.75" customHeight="1">
      <c r="A34" s="266" t="s">
        <v>9</v>
      </c>
      <c r="B34" s="267" t="s">
        <v>9</v>
      </c>
      <c r="C34" s="9" t="s">
        <v>10</v>
      </c>
      <c r="D34" s="10">
        <v>1.0</v>
      </c>
      <c r="E34" s="231">
        <v>1.0</v>
      </c>
      <c r="F34" s="231">
        <v>0.0</v>
      </c>
      <c r="G34" s="231">
        <v>0.0</v>
      </c>
      <c r="M34" s="253"/>
      <c r="N34" s="253"/>
      <c r="O34" s="253"/>
      <c r="S34" s="257"/>
    </row>
    <row r="35" ht="15.75" customHeight="1">
      <c r="A35" s="7" t="s">
        <v>9</v>
      </c>
      <c r="B35" s="8" t="s">
        <v>9</v>
      </c>
      <c r="C35" s="9" t="s">
        <v>12</v>
      </c>
      <c r="D35" s="10">
        <v>2.0</v>
      </c>
      <c r="E35" s="231">
        <v>0.0</v>
      </c>
      <c r="F35" s="231">
        <v>1.0</v>
      </c>
      <c r="G35" s="231">
        <v>0.0</v>
      </c>
      <c r="M35" s="253"/>
      <c r="N35" s="253"/>
      <c r="O35" s="253"/>
      <c r="S35" s="257"/>
    </row>
    <row r="36" ht="15.75" customHeight="1">
      <c r="A36" s="12" t="s">
        <v>9</v>
      </c>
      <c r="B36" s="13" t="s">
        <v>9</v>
      </c>
      <c r="C36" s="14" t="s">
        <v>14</v>
      </c>
      <c r="D36" s="15">
        <v>3.0</v>
      </c>
      <c r="E36" s="245">
        <v>4.0</v>
      </c>
      <c r="F36" s="245">
        <v>2.0</v>
      </c>
      <c r="G36" s="245">
        <v>6.0</v>
      </c>
      <c r="M36" s="253"/>
      <c r="N36" s="253"/>
      <c r="O36" s="253"/>
      <c r="S36" s="257"/>
    </row>
    <row r="37" ht="15.75" customHeight="1">
      <c r="A37" s="7" t="s">
        <v>9</v>
      </c>
      <c r="B37" s="16" t="s">
        <v>15</v>
      </c>
      <c r="C37" s="9" t="s">
        <v>10</v>
      </c>
      <c r="D37" s="17">
        <v>7.0</v>
      </c>
      <c r="E37" s="231">
        <v>2.0</v>
      </c>
      <c r="F37" s="231">
        <v>5.0</v>
      </c>
      <c r="G37" s="231">
        <v>4.0</v>
      </c>
      <c r="M37" s="253"/>
      <c r="N37" s="253"/>
      <c r="O37" s="253"/>
      <c r="S37" s="257"/>
    </row>
    <row r="38" ht="15.75" customHeight="1">
      <c r="A38" s="7" t="s">
        <v>9</v>
      </c>
      <c r="B38" s="16" t="s">
        <v>15</v>
      </c>
      <c r="C38" s="9" t="s">
        <v>12</v>
      </c>
      <c r="D38" s="17">
        <v>8.0</v>
      </c>
      <c r="E38" s="231">
        <v>1.0</v>
      </c>
      <c r="F38" s="231">
        <v>3.0</v>
      </c>
      <c r="G38" s="231">
        <v>3.0</v>
      </c>
      <c r="M38" s="253"/>
      <c r="N38" s="253"/>
      <c r="O38" s="253"/>
      <c r="S38" s="257"/>
    </row>
    <row r="39" ht="15.75" customHeight="1">
      <c r="A39" s="12" t="s">
        <v>9</v>
      </c>
      <c r="B39" s="18" t="s">
        <v>15</v>
      </c>
      <c r="C39" s="14" t="s">
        <v>14</v>
      </c>
      <c r="D39" s="19">
        <v>9.0</v>
      </c>
      <c r="E39" s="245">
        <v>1.0</v>
      </c>
      <c r="F39" s="245">
        <v>4.0</v>
      </c>
      <c r="G39" s="245">
        <v>2.0</v>
      </c>
      <c r="M39" s="253"/>
      <c r="N39" s="253"/>
      <c r="O39" s="253"/>
      <c r="S39" s="257"/>
    </row>
    <row r="40" ht="15.75" customHeight="1">
      <c r="C40" s="28"/>
      <c r="D40" s="28"/>
      <c r="M40" s="253"/>
      <c r="N40" s="253"/>
      <c r="O40" s="253"/>
      <c r="S40" s="257"/>
    </row>
    <row r="41" ht="15.75" customHeight="1">
      <c r="C41" s="28"/>
      <c r="D41" s="28"/>
      <c r="M41" s="253"/>
      <c r="N41" s="253"/>
      <c r="O41" s="253"/>
      <c r="S41" s="257"/>
    </row>
    <row r="42" ht="15.75" customHeight="1">
      <c r="C42" s="28"/>
      <c r="D42" s="28"/>
      <c r="M42" s="253"/>
      <c r="N42" s="253"/>
      <c r="O42" s="253"/>
      <c r="S42" s="257"/>
    </row>
    <row r="43" ht="15.75" customHeight="1">
      <c r="C43" s="28"/>
      <c r="D43" s="28"/>
      <c r="M43" s="253"/>
      <c r="N43" s="253"/>
      <c r="O43" s="253"/>
      <c r="S43" s="257"/>
    </row>
    <row r="44" ht="15.75" customHeight="1">
      <c r="C44" s="28"/>
      <c r="D44" s="28"/>
      <c r="M44" s="253"/>
      <c r="N44" s="253"/>
      <c r="O44" s="253"/>
      <c r="S44" s="257"/>
    </row>
    <row r="45" ht="15.75" customHeight="1">
      <c r="C45" s="28"/>
      <c r="D45" s="28"/>
      <c r="M45" s="253"/>
      <c r="N45" s="253"/>
      <c r="O45" s="253"/>
      <c r="S45" s="257"/>
    </row>
    <row r="46" ht="15.75" customHeight="1">
      <c r="C46" s="28"/>
      <c r="D46" s="28"/>
      <c r="M46" s="253"/>
      <c r="N46" s="253"/>
      <c r="O46" s="253"/>
      <c r="S46" s="257"/>
    </row>
    <row r="47" ht="15.75" customHeight="1">
      <c r="C47" s="28"/>
      <c r="D47" s="28"/>
      <c r="M47" s="253"/>
      <c r="N47" s="253"/>
      <c r="O47" s="253"/>
      <c r="S47" s="257"/>
    </row>
    <row r="48" ht="15.75" customHeight="1">
      <c r="C48" s="28"/>
      <c r="D48" s="28"/>
      <c r="M48" s="253"/>
      <c r="N48" s="253"/>
      <c r="O48" s="253"/>
      <c r="S48" s="257"/>
    </row>
    <row r="49" ht="15.75" customHeight="1">
      <c r="C49" s="28"/>
      <c r="D49" s="28"/>
      <c r="M49" s="253"/>
      <c r="N49" s="253"/>
      <c r="O49" s="253"/>
      <c r="S49" s="257"/>
    </row>
    <row r="50" ht="15.75" customHeight="1">
      <c r="C50" s="28"/>
      <c r="D50" s="28"/>
      <c r="M50" s="253"/>
      <c r="N50" s="253"/>
      <c r="O50" s="253"/>
      <c r="S50" s="257"/>
    </row>
    <row r="51" ht="15.75" customHeight="1">
      <c r="C51" s="28"/>
      <c r="D51" s="28"/>
      <c r="M51" s="253"/>
      <c r="N51" s="253"/>
      <c r="O51" s="253"/>
      <c r="S51" s="257"/>
    </row>
    <row r="52" ht="15.75" customHeight="1">
      <c r="C52" s="28"/>
      <c r="D52" s="28"/>
      <c r="M52" s="253"/>
      <c r="N52" s="253"/>
      <c r="O52" s="253"/>
      <c r="S52" s="257"/>
    </row>
    <row r="53" ht="15.75" customHeight="1">
      <c r="C53" s="28"/>
      <c r="D53" s="28"/>
      <c r="M53" s="253"/>
      <c r="N53" s="253"/>
      <c r="O53" s="253"/>
      <c r="S53" s="257"/>
    </row>
    <row r="54" ht="15.75" customHeight="1">
      <c r="C54" s="28"/>
      <c r="D54" s="28"/>
      <c r="M54" s="253"/>
      <c r="N54" s="253"/>
      <c r="O54" s="253"/>
      <c r="S54" s="257"/>
    </row>
    <row r="55" ht="15.75" customHeight="1">
      <c r="C55" s="28"/>
      <c r="D55" s="28"/>
      <c r="M55" s="253"/>
      <c r="N55" s="253"/>
      <c r="O55" s="253"/>
      <c r="S55" s="257"/>
    </row>
    <row r="56" ht="15.75" customHeight="1">
      <c r="C56" s="28"/>
      <c r="D56" s="28"/>
      <c r="M56" s="253"/>
      <c r="N56" s="253"/>
      <c r="O56" s="253"/>
      <c r="S56" s="257"/>
    </row>
    <row r="57" ht="15.75" customHeight="1">
      <c r="C57" s="28"/>
      <c r="D57" s="28"/>
      <c r="M57" s="253"/>
      <c r="N57" s="253"/>
      <c r="O57" s="253"/>
      <c r="S57" s="257"/>
    </row>
    <row r="58" ht="15.75" customHeight="1">
      <c r="C58" s="28"/>
      <c r="D58" s="28"/>
      <c r="M58" s="253"/>
      <c r="N58" s="253"/>
      <c r="O58" s="253"/>
      <c r="S58" s="257"/>
    </row>
    <row r="59" ht="15.75" customHeight="1">
      <c r="C59" s="28"/>
      <c r="D59" s="28"/>
      <c r="M59" s="253"/>
      <c r="N59" s="253"/>
      <c r="O59" s="253"/>
      <c r="S59" s="257"/>
    </row>
    <row r="60" ht="15.75" customHeight="1">
      <c r="C60" s="28"/>
      <c r="D60" s="28"/>
      <c r="M60" s="253"/>
      <c r="N60" s="253"/>
      <c r="O60" s="253"/>
      <c r="S60" s="257"/>
    </row>
    <row r="61" ht="15.75" customHeight="1">
      <c r="C61" s="28"/>
      <c r="D61" s="28"/>
      <c r="M61" s="253"/>
      <c r="N61" s="253"/>
      <c r="O61" s="253"/>
      <c r="S61" s="257"/>
    </row>
    <row r="62" ht="15.75" customHeight="1">
      <c r="C62" s="28"/>
      <c r="D62" s="28"/>
      <c r="M62" s="253"/>
      <c r="N62" s="253"/>
      <c r="O62" s="253"/>
      <c r="S62" s="257"/>
    </row>
    <row r="63" ht="15.75" customHeight="1">
      <c r="C63" s="28"/>
      <c r="D63" s="28"/>
      <c r="M63" s="253"/>
      <c r="N63" s="253"/>
      <c r="O63" s="253"/>
      <c r="S63" s="257"/>
    </row>
    <row r="64" ht="15.75" customHeight="1">
      <c r="C64" s="28"/>
      <c r="D64" s="28"/>
      <c r="M64" s="253"/>
      <c r="N64" s="253"/>
      <c r="O64" s="253"/>
      <c r="S64" s="257"/>
    </row>
    <row r="65" ht="15.75" customHeight="1">
      <c r="C65" s="28"/>
      <c r="D65" s="28"/>
      <c r="M65" s="253"/>
      <c r="N65" s="253"/>
      <c r="O65" s="253"/>
      <c r="S65" s="257"/>
    </row>
    <row r="66" ht="15.75" customHeight="1">
      <c r="C66" s="28"/>
      <c r="D66" s="28"/>
      <c r="M66" s="253"/>
      <c r="N66" s="253"/>
      <c r="O66" s="253"/>
      <c r="S66" s="257"/>
    </row>
    <row r="67" ht="15.75" customHeight="1">
      <c r="C67" s="28"/>
      <c r="D67" s="28"/>
      <c r="M67" s="253"/>
      <c r="N67" s="253"/>
      <c r="O67" s="253"/>
      <c r="S67" s="257"/>
    </row>
    <row r="68" ht="15.75" customHeight="1">
      <c r="C68" s="28"/>
      <c r="D68" s="28"/>
      <c r="M68" s="253"/>
      <c r="N68" s="253"/>
      <c r="O68" s="253"/>
      <c r="S68" s="257"/>
    </row>
    <row r="69" ht="15.75" customHeight="1">
      <c r="C69" s="28"/>
      <c r="D69" s="28"/>
      <c r="M69" s="253"/>
      <c r="N69" s="253"/>
      <c r="O69" s="253"/>
      <c r="S69" s="257"/>
    </row>
    <row r="70" ht="15.75" customHeight="1">
      <c r="C70" s="28"/>
      <c r="D70" s="28"/>
      <c r="M70" s="253"/>
      <c r="N70" s="253"/>
      <c r="O70" s="253"/>
      <c r="S70" s="257"/>
    </row>
    <row r="71" ht="15.75" customHeight="1">
      <c r="C71" s="28"/>
      <c r="D71" s="28"/>
      <c r="M71" s="253"/>
      <c r="N71" s="253"/>
      <c r="O71" s="253"/>
      <c r="S71" s="257"/>
    </row>
    <row r="72" ht="15.75" customHeight="1">
      <c r="C72" s="28"/>
      <c r="D72" s="28"/>
      <c r="M72" s="253"/>
      <c r="N72" s="253"/>
      <c r="O72" s="253"/>
      <c r="S72" s="257"/>
    </row>
    <row r="73" ht="15.75" customHeight="1">
      <c r="C73" s="28"/>
      <c r="D73" s="28"/>
      <c r="M73" s="253"/>
      <c r="N73" s="253"/>
      <c r="O73" s="253"/>
      <c r="S73" s="257"/>
    </row>
    <row r="74" ht="15.75" customHeight="1">
      <c r="C74" s="28"/>
      <c r="D74" s="28"/>
      <c r="M74" s="253"/>
      <c r="N74" s="253"/>
      <c r="O74" s="253"/>
      <c r="S74" s="257"/>
    </row>
    <row r="75" ht="15.75" customHeight="1">
      <c r="C75" s="28"/>
      <c r="D75" s="28"/>
      <c r="M75" s="253"/>
      <c r="N75" s="253"/>
      <c r="O75" s="253"/>
      <c r="S75" s="257"/>
    </row>
    <row r="76" ht="15.75" customHeight="1">
      <c r="C76" s="28"/>
      <c r="D76" s="28"/>
      <c r="M76" s="253"/>
      <c r="N76" s="253"/>
      <c r="O76" s="253"/>
      <c r="S76" s="257"/>
    </row>
    <row r="77" ht="15.75" customHeight="1">
      <c r="C77" s="28"/>
      <c r="D77" s="28"/>
      <c r="M77" s="253"/>
      <c r="N77" s="253"/>
      <c r="O77" s="253"/>
      <c r="S77" s="257"/>
    </row>
    <row r="78" ht="15.75" customHeight="1">
      <c r="C78" s="28"/>
      <c r="D78" s="28"/>
      <c r="M78" s="253"/>
      <c r="N78" s="253"/>
      <c r="O78" s="253"/>
      <c r="S78" s="257"/>
    </row>
    <row r="79" ht="15.75" customHeight="1">
      <c r="C79" s="28"/>
      <c r="D79" s="28"/>
      <c r="M79" s="253"/>
      <c r="N79" s="253"/>
      <c r="O79" s="253"/>
      <c r="S79" s="257"/>
    </row>
    <row r="80" ht="15.75" customHeight="1">
      <c r="C80" s="28"/>
      <c r="D80" s="28"/>
      <c r="M80" s="253"/>
      <c r="N80" s="253"/>
      <c r="O80" s="253"/>
      <c r="S80" s="257"/>
    </row>
    <row r="81" ht="15.75" customHeight="1">
      <c r="C81" s="28"/>
      <c r="D81" s="28"/>
      <c r="M81" s="253"/>
      <c r="N81" s="253"/>
      <c r="O81" s="253"/>
      <c r="S81" s="257"/>
    </row>
    <row r="82" ht="15.75" customHeight="1">
      <c r="C82" s="28"/>
      <c r="D82" s="28"/>
      <c r="M82" s="253"/>
      <c r="N82" s="253"/>
      <c r="O82" s="253"/>
      <c r="S82" s="257"/>
    </row>
    <row r="83" ht="15.75" customHeight="1">
      <c r="C83" s="28"/>
      <c r="D83" s="28"/>
      <c r="M83" s="253"/>
      <c r="N83" s="253"/>
      <c r="O83" s="253"/>
      <c r="S83" s="257"/>
    </row>
    <row r="84" ht="15.75" customHeight="1">
      <c r="C84" s="28"/>
      <c r="D84" s="28"/>
      <c r="M84" s="253"/>
      <c r="N84" s="253"/>
      <c r="O84" s="253"/>
      <c r="S84" s="257"/>
    </row>
    <row r="85" ht="15.75" customHeight="1">
      <c r="C85" s="28"/>
      <c r="D85" s="28"/>
      <c r="M85" s="253"/>
      <c r="N85" s="253"/>
      <c r="O85" s="253"/>
      <c r="S85" s="257"/>
    </row>
    <row r="86" ht="15.75" customHeight="1">
      <c r="C86" s="28"/>
      <c r="D86" s="28"/>
      <c r="M86" s="253"/>
      <c r="N86" s="253"/>
      <c r="O86" s="253"/>
      <c r="S86" s="257"/>
    </row>
    <row r="87" ht="15.75" customHeight="1">
      <c r="C87" s="28"/>
      <c r="D87" s="28"/>
      <c r="M87" s="253"/>
      <c r="N87" s="253"/>
      <c r="O87" s="253"/>
      <c r="S87" s="257"/>
    </row>
    <row r="88" ht="15.75" customHeight="1">
      <c r="C88" s="28"/>
      <c r="D88" s="28"/>
      <c r="M88" s="253"/>
      <c r="N88" s="253"/>
      <c r="O88" s="253"/>
      <c r="S88" s="257"/>
    </row>
    <row r="89" ht="15.75" customHeight="1">
      <c r="C89" s="28"/>
      <c r="D89" s="28"/>
      <c r="M89" s="253"/>
      <c r="N89" s="253"/>
      <c r="O89" s="253"/>
      <c r="S89" s="257"/>
    </row>
    <row r="90" ht="15.75" customHeight="1">
      <c r="C90" s="28"/>
      <c r="D90" s="28"/>
      <c r="M90" s="253"/>
      <c r="N90" s="253"/>
      <c r="O90" s="253"/>
      <c r="S90" s="257"/>
    </row>
    <row r="91" ht="15.75" customHeight="1">
      <c r="C91" s="28"/>
      <c r="D91" s="28"/>
      <c r="M91" s="253"/>
      <c r="N91" s="253"/>
      <c r="O91" s="253"/>
      <c r="S91" s="257"/>
    </row>
    <row r="92" ht="15.75" customHeight="1">
      <c r="C92" s="28"/>
      <c r="D92" s="28"/>
      <c r="M92" s="253"/>
      <c r="N92" s="253"/>
      <c r="O92" s="253"/>
      <c r="S92" s="257"/>
    </row>
    <row r="93" ht="15.75" customHeight="1">
      <c r="C93" s="28"/>
      <c r="D93" s="28"/>
      <c r="M93" s="253"/>
      <c r="N93" s="253"/>
      <c r="O93" s="253"/>
      <c r="S93" s="257"/>
    </row>
    <row r="94" ht="15.75" customHeight="1">
      <c r="C94" s="28"/>
      <c r="D94" s="28"/>
      <c r="M94" s="253"/>
      <c r="N94" s="253"/>
      <c r="O94" s="253"/>
      <c r="S94" s="257"/>
    </row>
    <row r="95" ht="15.75" customHeight="1">
      <c r="C95" s="28"/>
      <c r="D95" s="28"/>
      <c r="M95" s="253"/>
      <c r="N95" s="253"/>
      <c r="O95" s="253"/>
      <c r="S95" s="257"/>
    </row>
    <row r="96" ht="15.75" customHeight="1">
      <c r="C96" s="28"/>
      <c r="D96" s="28"/>
      <c r="M96" s="253"/>
      <c r="N96" s="253"/>
      <c r="O96" s="253"/>
      <c r="S96" s="257"/>
    </row>
    <row r="97" ht="15.75" customHeight="1">
      <c r="C97" s="28"/>
      <c r="D97" s="28"/>
      <c r="M97" s="253"/>
      <c r="N97" s="253"/>
      <c r="O97" s="253"/>
      <c r="S97" s="257"/>
    </row>
    <row r="98" ht="15.75" customHeight="1">
      <c r="C98" s="28"/>
      <c r="D98" s="28"/>
      <c r="M98" s="253"/>
      <c r="N98" s="253"/>
      <c r="O98" s="253"/>
      <c r="S98" s="257"/>
    </row>
    <row r="99" ht="15.75" customHeight="1">
      <c r="C99" s="28"/>
      <c r="D99" s="28"/>
      <c r="M99" s="253"/>
      <c r="N99" s="253"/>
      <c r="O99" s="253"/>
      <c r="S99" s="257"/>
    </row>
    <row r="100" ht="15.75" customHeight="1">
      <c r="C100" s="28"/>
      <c r="D100" s="28"/>
      <c r="M100" s="253"/>
      <c r="N100" s="253"/>
      <c r="O100" s="253"/>
      <c r="S100" s="257"/>
    </row>
    <row r="101" ht="15.75" customHeight="1">
      <c r="C101" s="28"/>
      <c r="D101" s="28"/>
      <c r="M101" s="253"/>
      <c r="N101" s="253"/>
      <c r="O101" s="253"/>
      <c r="S101" s="257"/>
    </row>
    <row r="102" ht="15.75" customHeight="1">
      <c r="C102" s="28"/>
      <c r="D102" s="28"/>
      <c r="M102" s="253"/>
      <c r="N102" s="253"/>
      <c r="O102" s="253"/>
      <c r="S102" s="257"/>
    </row>
    <row r="103" ht="15.75" customHeight="1">
      <c r="C103" s="28"/>
      <c r="D103" s="28"/>
      <c r="M103" s="253"/>
      <c r="N103" s="253"/>
      <c r="O103" s="253"/>
      <c r="S103" s="257"/>
    </row>
    <row r="104" ht="15.75" customHeight="1">
      <c r="C104" s="28"/>
      <c r="D104" s="28"/>
      <c r="M104" s="253"/>
      <c r="N104" s="253"/>
      <c r="O104" s="253"/>
      <c r="S104" s="257"/>
    </row>
    <row r="105" ht="15.75" customHeight="1">
      <c r="C105" s="28"/>
      <c r="D105" s="28"/>
      <c r="M105" s="253"/>
      <c r="N105" s="253"/>
      <c r="O105" s="253"/>
      <c r="S105" s="257"/>
    </row>
    <row r="106" ht="15.75" customHeight="1">
      <c r="C106" s="28"/>
      <c r="D106" s="28"/>
      <c r="M106" s="253"/>
      <c r="N106" s="253"/>
      <c r="O106" s="253"/>
      <c r="S106" s="257"/>
    </row>
    <row r="107" ht="15.75" customHeight="1">
      <c r="C107" s="28"/>
      <c r="D107" s="28"/>
      <c r="M107" s="253"/>
      <c r="N107" s="253"/>
      <c r="O107" s="253"/>
      <c r="S107" s="257"/>
    </row>
    <row r="108" ht="15.75" customHeight="1">
      <c r="C108" s="28"/>
      <c r="D108" s="28"/>
      <c r="M108" s="253"/>
      <c r="N108" s="253"/>
      <c r="O108" s="253"/>
      <c r="S108" s="257"/>
    </row>
    <row r="109" ht="15.75" customHeight="1">
      <c r="C109" s="28"/>
      <c r="D109" s="28"/>
      <c r="M109" s="253"/>
      <c r="N109" s="253"/>
      <c r="O109" s="253"/>
      <c r="S109" s="257"/>
    </row>
    <row r="110" ht="15.75" customHeight="1">
      <c r="C110" s="28"/>
      <c r="D110" s="28"/>
      <c r="M110" s="253"/>
      <c r="N110" s="253"/>
      <c r="O110" s="253"/>
      <c r="S110" s="257"/>
    </row>
    <row r="111" ht="15.75" customHeight="1">
      <c r="C111" s="28"/>
      <c r="D111" s="28"/>
      <c r="M111" s="253"/>
      <c r="N111" s="253"/>
      <c r="O111" s="253"/>
      <c r="S111" s="257"/>
    </row>
    <row r="112" ht="15.75" customHeight="1">
      <c r="C112" s="28"/>
      <c r="D112" s="28"/>
      <c r="M112" s="253"/>
      <c r="N112" s="253"/>
      <c r="O112" s="253"/>
      <c r="S112" s="257"/>
    </row>
    <row r="113" ht="15.75" customHeight="1">
      <c r="C113" s="28"/>
      <c r="D113" s="28"/>
      <c r="M113" s="253"/>
      <c r="N113" s="253"/>
      <c r="O113" s="253"/>
      <c r="S113" s="257"/>
    </row>
    <row r="114" ht="15.75" customHeight="1">
      <c r="C114" s="28"/>
      <c r="D114" s="28"/>
      <c r="M114" s="253"/>
      <c r="N114" s="253"/>
      <c r="O114" s="253"/>
      <c r="S114" s="257"/>
    </row>
    <row r="115" ht="15.75" customHeight="1">
      <c r="C115" s="28"/>
      <c r="D115" s="28"/>
      <c r="M115" s="253"/>
      <c r="N115" s="253"/>
      <c r="O115" s="253"/>
      <c r="S115" s="257"/>
    </row>
    <row r="116" ht="15.75" customHeight="1">
      <c r="C116" s="28"/>
      <c r="D116" s="28"/>
      <c r="M116" s="253"/>
      <c r="N116" s="253"/>
      <c r="O116" s="253"/>
      <c r="S116" s="257"/>
    </row>
    <row r="117" ht="15.75" customHeight="1">
      <c r="C117" s="28"/>
      <c r="D117" s="28"/>
      <c r="M117" s="253"/>
      <c r="N117" s="253"/>
      <c r="O117" s="253"/>
      <c r="S117" s="257"/>
    </row>
    <row r="118" ht="15.75" customHeight="1">
      <c r="C118" s="28"/>
      <c r="D118" s="28"/>
      <c r="M118" s="253"/>
      <c r="N118" s="253"/>
      <c r="O118" s="253"/>
      <c r="S118" s="257"/>
    </row>
    <row r="119" ht="15.75" customHeight="1">
      <c r="C119" s="28"/>
      <c r="D119" s="28"/>
      <c r="M119" s="253"/>
      <c r="N119" s="253"/>
      <c r="O119" s="253"/>
      <c r="S119" s="257"/>
    </row>
    <row r="120" ht="15.75" customHeight="1">
      <c r="C120" s="28"/>
      <c r="D120" s="28"/>
      <c r="M120" s="253"/>
      <c r="N120" s="253"/>
      <c r="O120" s="253"/>
      <c r="S120" s="257"/>
    </row>
    <row r="121" ht="15.75" customHeight="1">
      <c r="C121" s="28"/>
      <c r="D121" s="28"/>
      <c r="M121" s="253"/>
      <c r="N121" s="253"/>
      <c r="O121" s="253"/>
      <c r="S121" s="257"/>
    </row>
    <row r="122" ht="15.75" customHeight="1">
      <c r="C122" s="28"/>
      <c r="D122" s="28"/>
      <c r="M122" s="253"/>
      <c r="N122" s="253"/>
      <c r="O122" s="253"/>
      <c r="S122" s="257"/>
    </row>
    <row r="123" ht="15.75" customHeight="1">
      <c r="C123" s="28"/>
      <c r="D123" s="28"/>
      <c r="M123" s="253"/>
      <c r="N123" s="253"/>
      <c r="O123" s="253"/>
      <c r="S123" s="257"/>
    </row>
    <row r="124" ht="15.75" customHeight="1">
      <c r="C124" s="28"/>
      <c r="D124" s="28"/>
      <c r="M124" s="253"/>
      <c r="N124" s="253"/>
      <c r="O124" s="253"/>
      <c r="S124" s="257"/>
    </row>
    <row r="125" ht="15.75" customHeight="1">
      <c r="C125" s="28"/>
      <c r="D125" s="28"/>
      <c r="M125" s="253"/>
      <c r="N125" s="253"/>
      <c r="O125" s="253"/>
      <c r="S125" s="257"/>
    </row>
    <row r="126" ht="15.75" customHeight="1">
      <c r="C126" s="28"/>
      <c r="D126" s="28"/>
      <c r="M126" s="253"/>
      <c r="N126" s="253"/>
      <c r="O126" s="253"/>
      <c r="S126" s="257"/>
    </row>
    <row r="127" ht="15.75" customHeight="1">
      <c r="C127" s="28"/>
      <c r="D127" s="28"/>
      <c r="M127" s="253"/>
      <c r="N127" s="253"/>
      <c r="O127" s="253"/>
      <c r="S127" s="257"/>
    </row>
    <row r="128" ht="15.75" customHeight="1">
      <c r="C128" s="28"/>
      <c r="D128" s="28"/>
      <c r="M128" s="253"/>
      <c r="N128" s="253"/>
      <c r="O128" s="253"/>
      <c r="S128" s="257"/>
    </row>
    <row r="129" ht="15.75" customHeight="1">
      <c r="C129" s="28"/>
      <c r="D129" s="28"/>
      <c r="M129" s="253"/>
      <c r="N129" s="253"/>
      <c r="O129" s="253"/>
      <c r="S129" s="257"/>
    </row>
    <row r="130" ht="15.75" customHeight="1">
      <c r="C130" s="28"/>
      <c r="D130" s="28"/>
      <c r="M130" s="253"/>
      <c r="N130" s="253"/>
      <c r="O130" s="253"/>
      <c r="S130" s="257"/>
    </row>
    <row r="131" ht="15.75" customHeight="1">
      <c r="C131" s="28"/>
      <c r="D131" s="28"/>
      <c r="M131" s="253"/>
      <c r="N131" s="253"/>
      <c r="O131" s="253"/>
      <c r="S131" s="257"/>
    </row>
    <row r="132" ht="15.75" customHeight="1">
      <c r="C132" s="28"/>
      <c r="D132" s="28"/>
      <c r="M132" s="253"/>
      <c r="N132" s="253"/>
      <c r="O132" s="253"/>
      <c r="S132" s="257"/>
    </row>
    <row r="133" ht="15.75" customHeight="1">
      <c r="C133" s="28"/>
      <c r="D133" s="28"/>
      <c r="M133" s="253"/>
      <c r="N133" s="253"/>
      <c r="O133" s="253"/>
      <c r="S133" s="257"/>
    </row>
    <row r="134" ht="15.75" customHeight="1">
      <c r="C134" s="28"/>
      <c r="D134" s="28"/>
      <c r="M134" s="253"/>
      <c r="N134" s="253"/>
      <c r="O134" s="253"/>
      <c r="S134" s="257"/>
    </row>
    <row r="135" ht="15.75" customHeight="1">
      <c r="C135" s="28"/>
      <c r="D135" s="28"/>
      <c r="M135" s="253"/>
      <c r="N135" s="253"/>
      <c r="O135" s="253"/>
      <c r="S135" s="257"/>
    </row>
    <row r="136" ht="15.75" customHeight="1">
      <c r="C136" s="28"/>
      <c r="D136" s="28"/>
      <c r="M136" s="253"/>
      <c r="N136" s="253"/>
      <c r="O136" s="253"/>
      <c r="S136" s="257"/>
    </row>
    <row r="137" ht="15.75" customHeight="1">
      <c r="C137" s="28"/>
      <c r="D137" s="28"/>
      <c r="M137" s="253"/>
      <c r="N137" s="253"/>
      <c r="O137" s="253"/>
      <c r="S137" s="257"/>
    </row>
    <row r="138" ht="15.75" customHeight="1">
      <c r="C138" s="28"/>
      <c r="D138" s="28"/>
      <c r="M138" s="253"/>
      <c r="N138" s="253"/>
      <c r="O138" s="253"/>
      <c r="S138" s="257"/>
    </row>
    <row r="139" ht="15.75" customHeight="1">
      <c r="C139" s="28"/>
      <c r="D139" s="28"/>
      <c r="M139" s="253"/>
      <c r="N139" s="253"/>
      <c r="O139" s="253"/>
      <c r="S139" s="257"/>
    </row>
    <row r="140" ht="15.75" customHeight="1">
      <c r="C140" s="28"/>
      <c r="D140" s="28"/>
      <c r="M140" s="253"/>
      <c r="N140" s="253"/>
      <c r="O140" s="253"/>
      <c r="S140" s="257"/>
    </row>
    <row r="141" ht="15.75" customHeight="1">
      <c r="C141" s="28"/>
      <c r="D141" s="28"/>
      <c r="M141" s="253"/>
      <c r="N141" s="253"/>
      <c r="O141" s="253"/>
      <c r="S141" s="257"/>
    </row>
    <row r="142" ht="15.75" customHeight="1">
      <c r="C142" s="28"/>
      <c r="D142" s="28"/>
      <c r="M142" s="253"/>
      <c r="N142" s="253"/>
      <c r="O142" s="253"/>
      <c r="S142" s="257"/>
    </row>
    <row r="143" ht="15.75" customHeight="1">
      <c r="C143" s="28"/>
      <c r="D143" s="28"/>
      <c r="M143" s="253"/>
      <c r="N143" s="253"/>
      <c r="O143" s="253"/>
      <c r="S143" s="257"/>
    </row>
    <row r="144" ht="15.75" customHeight="1">
      <c r="C144" s="28"/>
      <c r="D144" s="28"/>
      <c r="M144" s="253"/>
      <c r="N144" s="253"/>
      <c r="O144" s="253"/>
      <c r="S144" s="257"/>
    </row>
    <row r="145" ht="15.75" customHeight="1">
      <c r="C145" s="28"/>
      <c r="D145" s="28"/>
      <c r="M145" s="253"/>
      <c r="N145" s="253"/>
      <c r="O145" s="253"/>
      <c r="S145" s="257"/>
    </row>
    <row r="146" ht="15.75" customHeight="1">
      <c r="C146" s="28"/>
      <c r="D146" s="28"/>
      <c r="M146" s="253"/>
      <c r="N146" s="253"/>
      <c r="O146" s="253"/>
      <c r="S146" s="257"/>
    </row>
    <row r="147" ht="15.75" customHeight="1">
      <c r="C147" s="28"/>
      <c r="D147" s="28"/>
      <c r="M147" s="253"/>
      <c r="N147" s="253"/>
      <c r="O147" s="253"/>
      <c r="S147" s="257"/>
    </row>
    <row r="148" ht="15.75" customHeight="1">
      <c r="C148" s="28"/>
      <c r="D148" s="28"/>
      <c r="M148" s="253"/>
      <c r="N148" s="253"/>
      <c r="O148" s="253"/>
      <c r="S148" s="257"/>
    </row>
    <row r="149" ht="15.75" customHeight="1">
      <c r="C149" s="28"/>
      <c r="D149" s="28"/>
      <c r="M149" s="253"/>
      <c r="N149" s="253"/>
      <c r="O149" s="253"/>
      <c r="S149" s="257"/>
    </row>
    <row r="150" ht="15.75" customHeight="1">
      <c r="C150" s="28"/>
      <c r="D150" s="28"/>
      <c r="M150" s="253"/>
      <c r="N150" s="253"/>
      <c r="O150" s="253"/>
      <c r="S150" s="257"/>
    </row>
    <row r="151" ht="15.75" customHeight="1">
      <c r="C151" s="28"/>
      <c r="D151" s="28"/>
      <c r="M151" s="253"/>
      <c r="N151" s="253"/>
      <c r="O151" s="253"/>
      <c r="S151" s="257"/>
    </row>
    <row r="152" ht="15.75" customHeight="1">
      <c r="C152" s="28"/>
      <c r="D152" s="28"/>
      <c r="M152" s="253"/>
      <c r="N152" s="253"/>
      <c r="O152" s="253"/>
      <c r="S152" s="257"/>
    </row>
    <row r="153" ht="15.75" customHeight="1">
      <c r="C153" s="28"/>
      <c r="D153" s="28"/>
      <c r="M153" s="253"/>
      <c r="N153" s="253"/>
      <c r="O153" s="253"/>
      <c r="S153" s="257"/>
    </row>
    <row r="154" ht="15.75" customHeight="1">
      <c r="C154" s="28"/>
      <c r="D154" s="28"/>
      <c r="M154" s="253"/>
      <c r="N154" s="253"/>
      <c r="O154" s="253"/>
      <c r="S154" s="257"/>
    </row>
    <row r="155" ht="15.75" customHeight="1">
      <c r="C155" s="28"/>
      <c r="D155" s="28"/>
      <c r="M155" s="253"/>
      <c r="N155" s="253"/>
      <c r="O155" s="253"/>
      <c r="S155" s="257"/>
    </row>
    <row r="156" ht="15.75" customHeight="1">
      <c r="C156" s="28"/>
      <c r="D156" s="28"/>
      <c r="M156" s="253"/>
      <c r="N156" s="253"/>
      <c r="O156" s="253"/>
      <c r="S156" s="257"/>
    </row>
    <row r="157" ht="15.75" customHeight="1">
      <c r="C157" s="28"/>
      <c r="D157" s="28"/>
      <c r="M157" s="253"/>
      <c r="N157" s="253"/>
      <c r="O157" s="253"/>
      <c r="S157" s="257"/>
    </row>
    <row r="158" ht="15.75" customHeight="1">
      <c r="C158" s="28"/>
      <c r="D158" s="28"/>
      <c r="M158" s="253"/>
      <c r="N158" s="253"/>
      <c r="O158" s="253"/>
      <c r="S158" s="257"/>
    </row>
    <row r="159" ht="15.75" customHeight="1">
      <c r="C159" s="28"/>
      <c r="D159" s="28"/>
      <c r="M159" s="253"/>
      <c r="N159" s="253"/>
      <c r="O159" s="253"/>
      <c r="S159" s="257"/>
    </row>
    <row r="160" ht="15.75" customHeight="1">
      <c r="C160" s="28"/>
      <c r="D160" s="28"/>
      <c r="M160" s="253"/>
      <c r="N160" s="253"/>
      <c r="O160" s="253"/>
      <c r="S160" s="257"/>
    </row>
    <row r="161" ht="15.75" customHeight="1">
      <c r="C161" s="28"/>
      <c r="D161" s="28"/>
      <c r="M161" s="253"/>
      <c r="N161" s="253"/>
      <c r="O161" s="253"/>
      <c r="S161" s="257"/>
    </row>
    <row r="162" ht="15.75" customHeight="1">
      <c r="C162" s="28"/>
      <c r="D162" s="28"/>
      <c r="M162" s="253"/>
      <c r="N162" s="253"/>
      <c r="O162" s="253"/>
      <c r="S162" s="257"/>
    </row>
    <row r="163" ht="15.75" customHeight="1">
      <c r="C163" s="28"/>
      <c r="D163" s="28"/>
      <c r="M163" s="253"/>
      <c r="N163" s="253"/>
      <c r="O163" s="253"/>
      <c r="S163" s="257"/>
    </row>
    <row r="164" ht="15.75" customHeight="1">
      <c r="C164" s="28"/>
      <c r="D164" s="28"/>
      <c r="M164" s="253"/>
      <c r="N164" s="253"/>
      <c r="O164" s="253"/>
      <c r="S164" s="257"/>
    </row>
    <row r="165" ht="15.75" customHeight="1">
      <c r="C165" s="28"/>
      <c r="D165" s="28"/>
      <c r="M165" s="253"/>
      <c r="N165" s="253"/>
      <c r="O165" s="253"/>
      <c r="S165" s="257"/>
    </row>
    <row r="166" ht="15.75" customHeight="1">
      <c r="C166" s="28"/>
      <c r="D166" s="28"/>
      <c r="M166" s="253"/>
      <c r="N166" s="253"/>
      <c r="O166" s="253"/>
      <c r="S166" s="257"/>
    </row>
    <row r="167" ht="15.75" customHeight="1">
      <c r="C167" s="28"/>
      <c r="D167" s="28"/>
      <c r="M167" s="253"/>
      <c r="N167" s="253"/>
      <c r="O167" s="253"/>
      <c r="S167" s="257"/>
    </row>
    <row r="168" ht="15.75" customHeight="1">
      <c r="C168" s="28"/>
      <c r="D168" s="28"/>
      <c r="M168" s="253"/>
      <c r="N168" s="253"/>
      <c r="O168" s="253"/>
      <c r="S168" s="257"/>
    </row>
    <row r="169" ht="15.75" customHeight="1">
      <c r="C169" s="28"/>
      <c r="D169" s="28"/>
      <c r="M169" s="253"/>
      <c r="N169" s="253"/>
      <c r="O169" s="253"/>
      <c r="S169" s="257"/>
    </row>
    <row r="170" ht="15.75" customHeight="1">
      <c r="C170" s="28"/>
      <c r="D170" s="28"/>
      <c r="M170" s="253"/>
      <c r="N170" s="253"/>
      <c r="O170" s="253"/>
      <c r="S170" s="257"/>
    </row>
    <row r="171" ht="15.75" customHeight="1">
      <c r="C171" s="28"/>
      <c r="D171" s="28"/>
      <c r="M171" s="253"/>
      <c r="N171" s="253"/>
      <c r="O171" s="253"/>
      <c r="S171" s="257"/>
    </row>
    <row r="172" ht="15.75" customHeight="1">
      <c r="C172" s="28"/>
      <c r="D172" s="28"/>
      <c r="M172" s="253"/>
      <c r="N172" s="253"/>
      <c r="O172" s="253"/>
      <c r="S172" s="257"/>
    </row>
    <row r="173" ht="15.75" customHeight="1">
      <c r="C173" s="28"/>
      <c r="D173" s="28"/>
      <c r="M173" s="253"/>
      <c r="N173" s="253"/>
      <c r="O173" s="253"/>
      <c r="S173" s="257"/>
    </row>
    <row r="174" ht="15.75" customHeight="1">
      <c r="C174" s="28"/>
      <c r="D174" s="28"/>
      <c r="M174" s="253"/>
      <c r="N174" s="253"/>
      <c r="O174" s="253"/>
      <c r="S174" s="257"/>
    </row>
    <row r="175" ht="15.75" customHeight="1">
      <c r="C175" s="28"/>
      <c r="D175" s="28"/>
      <c r="M175" s="253"/>
      <c r="N175" s="253"/>
      <c r="O175" s="253"/>
      <c r="S175" s="257"/>
    </row>
    <row r="176" ht="15.75" customHeight="1">
      <c r="C176" s="28"/>
      <c r="D176" s="28"/>
      <c r="M176" s="253"/>
      <c r="N176" s="253"/>
      <c r="O176" s="253"/>
      <c r="S176" s="257"/>
    </row>
    <row r="177" ht="15.75" customHeight="1">
      <c r="C177" s="28"/>
      <c r="D177" s="28"/>
      <c r="M177" s="253"/>
      <c r="N177" s="253"/>
      <c r="O177" s="253"/>
      <c r="S177" s="257"/>
    </row>
    <row r="178" ht="15.75" customHeight="1">
      <c r="C178" s="28"/>
      <c r="D178" s="28"/>
      <c r="M178" s="253"/>
      <c r="N178" s="253"/>
      <c r="O178" s="253"/>
      <c r="S178" s="257"/>
    </row>
    <row r="179" ht="15.75" customHeight="1">
      <c r="C179" s="28"/>
      <c r="D179" s="28"/>
      <c r="M179" s="253"/>
      <c r="N179" s="253"/>
      <c r="O179" s="253"/>
      <c r="S179" s="257"/>
    </row>
    <row r="180" ht="15.75" customHeight="1">
      <c r="C180" s="28"/>
      <c r="D180" s="28"/>
      <c r="M180" s="253"/>
      <c r="N180" s="253"/>
      <c r="O180" s="253"/>
      <c r="S180" s="257"/>
    </row>
    <row r="181" ht="15.75" customHeight="1">
      <c r="C181" s="28"/>
      <c r="D181" s="28"/>
      <c r="M181" s="253"/>
      <c r="N181" s="253"/>
      <c r="O181" s="253"/>
      <c r="S181" s="257"/>
    </row>
    <row r="182" ht="15.75" customHeight="1">
      <c r="C182" s="28"/>
      <c r="D182" s="28"/>
      <c r="M182" s="253"/>
      <c r="N182" s="253"/>
      <c r="O182" s="253"/>
      <c r="S182" s="257"/>
    </row>
    <row r="183" ht="15.75" customHeight="1">
      <c r="C183" s="28"/>
      <c r="D183" s="28"/>
      <c r="M183" s="253"/>
      <c r="N183" s="253"/>
      <c r="O183" s="253"/>
      <c r="S183" s="257"/>
    </row>
    <row r="184" ht="15.75" customHeight="1">
      <c r="C184" s="28"/>
      <c r="D184" s="28"/>
      <c r="M184" s="253"/>
      <c r="N184" s="253"/>
      <c r="O184" s="253"/>
      <c r="S184" s="257"/>
    </row>
    <row r="185" ht="15.75" customHeight="1">
      <c r="C185" s="28"/>
      <c r="D185" s="28"/>
      <c r="M185" s="253"/>
      <c r="N185" s="253"/>
      <c r="O185" s="253"/>
      <c r="S185" s="257"/>
    </row>
    <row r="186" ht="15.75" customHeight="1">
      <c r="C186" s="28"/>
      <c r="D186" s="28"/>
      <c r="M186" s="253"/>
      <c r="N186" s="253"/>
      <c r="O186" s="253"/>
      <c r="S186" s="257"/>
    </row>
    <row r="187" ht="15.75" customHeight="1">
      <c r="C187" s="28"/>
      <c r="D187" s="28"/>
      <c r="M187" s="253"/>
      <c r="N187" s="253"/>
      <c r="O187" s="253"/>
      <c r="S187" s="257"/>
    </row>
    <row r="188" ht="15.75" customHeight="1">
      <c r="C188" s="28"/>
      <c r="D188" s="28"/>
      <c r="M188" s="253"/>
      <c r="N188" s="253"/>
      <c r="O188" s="253"/>
      <c r="S188" s="257"/>
    </row>
    <row r="189" ht="15.75" customHeight="1">
      <c r="C189" s="28"/>
      <c r="D189" s="28"/>
      <c r="M189" s="253"/>
      <c r="N189" s="253"/>
      <c r="O189" s="253"/>
      <c r="S189" s="257"/>
    </row>
    <row r="190" ht="15.75" customHeight="1">
      <c r="C190" s="28"/>
      <c r="D190" s="28"/>
      <c r="M190" s="253"/>
      <c r="N190" s="253"/>
      <c r="O190" s="253"/>
      <c r="S190" s="257"/>
    </row>
    <row r="191" ht="15.75" customHeight="1">
      <c r="C191" s="28"/>
      <c r="D191" s="28"/>
      <c r="M191" s="253"/>
      <c r="N191" s="253"/>
      <c r="O191" s="253"/>
      <c r="S191" s="257"/>
    </row>
    <row r="192" ht="15.75" customHeight="1">
      <c r="C192" s="28"/>
      <c r="D192" s="28"/>
      <c r="M192" s="253"/>
      <c r="N192" s="253"/>
      <c r="O192" s="253"/>
      <c r="S192" s="257"/>
    </row>
    <row r="193" ht="15.75" customHeight="1">
      <c r="C193" s="28"/>
      <c r="D193" s="28"/>
      <c r="M193" s="253"/>
      <c r="N193" s="253"/>
      <c r="O193" s="253"/>
      <c r="S193" s="257"/>
    </row>
    <row r="194" ht="15.75" customHeight="1">
      <c r="C194" s="28"/>
      <c r="D194" s="28"/>
      <c r="M194" s="253"/>
      <c r="N194" s="253"/>
      <c r="O194" s="253"/>
      <c r="S194" s="257"/>
    </row>
    <row r="195" ht="15.75" customHeight="1">
      <c r="C195" s="28"/>
      <c r="D195" s="28"/>
      <c r="M195" s="253"/>
      <c r="N195" s="253"/>
      <c r="O195" s="253"/>
      <c r="S195" s="257"/>
    </row>
    <row r="196" ht="15.75" customHeight="1">
      <c r="C196" s="28"/>
      <c r="D196" s="28"/>
      <c r="M196" s="253"/>
      <c r="N196" s="253"/>
      <c r="O196" s="253"/>
      <c r="S196" s="257"/>
    </row>
    <row r="197" ht="15.75" customHeight="1">
      <c r="C197" s="28"/>
      <c r="D197" s="28"/>
      <c r="M197" s="253"/>
      <c r="N197" s="253"/>
      <c r="O197" s="253"/>
      <c r="S197" s="257"/>
    </row>
    <row r="198" ht="15.75" customHeight="1">
      <c r="C198" s="28"/>
      <c r="D198" s="28"/>
      <c r="M198" s="253"/>
      <c r="N198" s="253"/>
      <c r="O198" s="253"/>
      <c r="S198" s="257"/>
    </row>
    <row r="199" ht="15.75" customHeight="1">
      <c r="C199" s="28"/>
      <c r="D199" s="28"/>
      <c r="M199" s="253"/>
      <c r="N199" s="253"/>
      <c r="O199" s="253"/>
      <c r="S199" s="257"/>
    </row>
    <row r="200" ht="15.75" customHeight="1">
      <c r="C200" s="28"/>
      <c r="D200" s="28"/>
      <c r="M200" s="253"/>
      <c r="N200" s="253"/>
      <c r="O200" s="253"/>
      <c r="S200" s="257"/>
    </row>
    <row r="201" ht="15.75" customHeight="1">
      <c r="C201" s="28"/>
      <c r="D201" s="28"/>
      <c r="M201" s="253"/>
      <c r="N201" s="253"/>
      <c r="O201" s="253"/>
      <c r="S201" s="257"/>
    </row>
    <row r="202" ht="15.75" customHeight="1">
      <c r="C202" s="28"/>
      <c r="D202" s="28"/>
      <c r="M202" s="253"/>
      <c r="N202" s="253"/>
      <c r="O202" s="253"/>
      <c r="S202" s="257"/>
    </row>
    <row r="203" ht="15.75" customHeight="1">
      <c r="C203" s="28"/>
      <c r="D203" s="28"/>
      <c r="M203" s="253"/>
      <c r="N203" s="253"/>
      <c r="O203" s="253"/>
      <c r="S203" s="257"/>
    </row>
    <row r="204" ht="15.75" customHeight="1">
      <c r="C204" s="28"/>
      <c r="D204" s="28"/>
      <c r="M204" s="253"/>
      <c r="N204" s="253"/>
      <c r="O204" s="253"/>
      <c r="S204" s="257"/>
    </row>
    <row r="205" ht="15.75" customHeight="1">
      <c r="C205" s="28"/>
      <c r="D205" s="28"/>
      <c r="M205" s="253"/>
      <c r="N205" s="253"/>
      <c r="O205" s="253"/>
      <c r="S205" s="257"/>
    </row>
    <row r="206" ht="15.75" customHeight="1">
      <c r="C206" s="28"/>
      <c r="D206" s="28"/>
      <c r="M206" s="253"/>
      <c r="N206" s="253"/>
      <c r="O206" s="253"/>
      <c r="S206" s="257"/>
    </row>
    <row r="207" ht="15.75" customHeight="1">
      <c r="C207" s="28"/>
      <c r="D207" s="28"/>
      <c r="M207" s="253"/>
      <c r="N207" s="253"/>
      <c r="O207" s="253"/>
      <c r="S207" s="257"/>
    </row>
    <row r="208" ht="15.75" customHeight="1">
      <c r="C208" s="28"/>
      <c r="D208" s="28"/>
      <c r="M208" s="253"/>
      <c r="N208" s="253"/>
      <c r="O208" s="253"/>
      <c r="S208" s="257"/>
    </row>
    <row r="209" ht="15.75" customHeight="1">
      <c r="C209" s="28"/>
      <c r="D209" s="28"/>
      <c r="M209" s="253"/>
      <c r="N209" s="253"/>
      <c r="O209" s="253"/>
      <c r="S209" s="257"/>
    </row>
    <row r="210" ht="15.75" customHeight="1">
      <c r="C210" s="28"/>
      <c r="D210" s="28"/>
      <c r="M210" s="253"/>
      <c r="N210" s="253"/>
      <c r="O210" s="253"/>
      <c r="S210" s="257"/>
    </row>
    <row r="211" ht="15.75" customHeight="1">
      <c r="C211" s="28"/>
      <c r="D211" s="28"/>
      <c r="M211" s="253"/>
      <c r="N211" s="253"/>
      <c r="O211" s="253"/>
      <c r="S211" s="257"/>
    </row>
    <row r="212" ht="15.75" customHeight="1">
      <c r="C212" s="28"/>
      <c r="D212" s="28"/>
      <c r="M212" s="253"/>
      <c r="N212" s="253"/>
      <c r="O212" s="253"/>
      <c r="S212" s="257"/>
    </row>
    <row r="213" ht="15.75" customHeight="1">
      <c r="C213" s="28"/>
      <c r="D213" s="28"/>
      <c r="M213" s="253"/>
      <c r="N213" s="253"/>
      <c r="O213" s="253"/>
      <c r="S213" s="257"/>
    </row>
    <row r="214" ht="15.75" customHeight="1">
      <c r="S214" s="257"/>
    </row>
    <row r="215" ht="15.75" customHeight="1">
      <c r="S215" s="257"/>
    </row>
    <row r="216" ht="15.75" customHeight="1">
      <c r="S216" s="257"/>
    </row>
    <row r="217" ht="15.75" customHeight="1">
      <c r="S217" s="257"/>
    </row>
    <row r="218" ht="15.75" customHeight="1">
      <c r="S218" s="257"/>
    </row>
    <row r="219" ht="15.75" customHeight="1">
      <c r="S219" s="257"/>
    </row>
    <row r="220" ht="15.75" customHeight="1">
      <c r="S220" s="257"/>
    </row>
    <row r="221" ht="15.75" customHeight="1">
      <c r="S221" s="257"/>
    </row>
    <row r="222" ht="15.75" customHeight="1">
      <c r="S222" s="257"/>
    </row>
    <row r="223" ht="15.75" customHeight="1">
      <c r="S223" s="257"/>
    </row>
    <row r="224" ht="15.75" customHeight="1">
      <c r="S224" s="257"/>
    </row>
    <row r="225" ht="15.75" customHeight="1">
      <c r="S225" s="257"/>
    </row>
    <row r="226" ht="15.75" customHeight="1">
      <c r="S226" s="257"/>
    </row>
    <row r="227" ht="15.75" customHeight="1">
      <c r="S227" s="257"/>
    </row>
    <row r="228" ht="15.75" customHeight="1">
      <c r="S228" s="257"/>
    </row>
    <row r="229" ht="15.75" customHeight="1">
      <c r="S229" s="257"/>
    </row>
    <row r="230" ht="15.75" customHeight="1">
      <c r="S230" s="257"/>
    </row>
    <row r="231" ht="15.75" customHeight="1">
      <c r="S231" s="257"/>
    </row>
    <row r="232" ht="15.75" customHeight="1">
      <c r="S232" s="257"/>
    </row>
    <row r="233" ht="15.75" customHeight="1">
      <c r="S233" s="257"/>
    </row>
    <row r="234" ht="15.75" customHeight="1">
      <c r="S234" s="257"/>
    </row>
    <row r="235" ht="15.75" customHeight="1">
      <c r="S235" s="257"/>
    </row>
    <row r="236" ht="15.75" customHeight="1">
      <c r="S236" s="257"/>
    </row>
    <row r="237" ht="15.75" customHeight="1">
      <c r="S237" s="257"/>
    </row>
    <row r="238" ht="15.75" customHeight="1">
      <c r="S238" s="257"/>
    </row>
    <row r="239" ht="15.75" customHeight="1">
      <c r="S239" s="257"/>
    </row>
    <row r="240" ht="15.75" customHeight="1">
      <c r="S240" s="257"/>
    </row>
    <row r="241" ht="15.75" customHeight="1">
      <c r="S241" s="257"/>
    </row>
    <row r="242" ht="15.75" customHeight="1">
      <c r="S242" s="257"/>
    </row>
    <row r="243" ht="15.75" customHeight="1">
      <c r="S243" s="257"/>
    </row>
    <row r="244" ht="15.75" customHeight="1">
      <c r="S244" s="257"/>
    </row>
    <row r="245" ht="15.75" customHeight="1">
      <c r="S245" s="257"/>
    </row>
    <row r="246" ht="15.75" customHeight="1">
      <c r="S246" s="257"/>
    </row>
    <row r="247" ht="15.75" customHeight="1">
      <c r="S247" s="257"/>
    </row>
    <row r="248" ht="15.75" customHeight="1">
      <c r="S248" s="257"/>
    </row>
    <row r="249" ht="15.75" customHeight="1">
      <c r="S249" s="257"/>
    </row>
    <row r="250" ht="15.75" customHeight="1">
      <c r="S250" s="257"/>
    </row>
    <row r="251" ht="15.75" customHeight="1">
      <c r="S251" s="257"/>
    </row>
    <row r="252" ht="15.75" customHeight="1">
      <c r="S252" s="257"/>
    </row>
    <row r="253" ht="15.75" customHeight="1">
      <c r="S253" s="257"/>
    </row>
    <row r="254" ht="15.75" customHeight="1">
      <c r="S254" s="257"/>
    </row>
    <row r="255" ht="15.75" customHeight="1">
      <c r="S255" s="257"/>
    </row>
    <row r="256" ht="15.75" customHeight="1">
      <c r="S256" s="257"/>
    </row>
    <row r="257" ht="15.75" customHeight="1">
      <c r="S257" s="257"/>
    </row>
    <row r="258" ht="15.75" customHeight="1">
      <c r="S258" s="257"/>
    </row>
    <row r="259" ht="15.75" customHeight="1">
      <c r="S259" s="257"/>
    </row>
    <row r="260" ht="15.75" customHeight="1">
      <c r="S260" s="257"/>
    </row>
    <row r="261" ht="15.75" customHeight="1">
      <c r="S261" s="257"/>
    </row>
    <row r="262" ht="15.75" customHeight="1">
      <c r="S262" s="257"/>
    </row>
    <row r="263" ht="15.75" customHeight="1">
      <c r="S263" s="257"/>
    </row>
    <row r="264" ht="15.75" customHeight="1">
      <c r="S264" s="257"/>
    </row>
    <row r="265" ht="15.75" customHeight="1">
      <c r="S265" s="257"/>
    </row>
    <row r="266" ht="15.75" customHeight="1">
      <c r="S266" s="257"/>
    </row>
    <row r="267" ht="15.75" customHeight="1">
      <c r="S267" s="257"/>
    </row>
    <row r="268" ht="15.75" customHeight="1">
      <c r="S268" s="257"/>
    </row>
    <row r="269" ht="15.75" customHeight="1">
      <c r="S269" s="257"/>
    </row>
    <row r="270" ht="15.75" customHeight="1">
      <c r="S270" s="257"/>
    </row>
    <row r="271" ht="15.75" customHeight="1">
      <c r="S271" s="257"/>
    </row>
    <row r="272" ht="15.75" customHeight="1">
      <c r="S272" s="257"/>
    </row>
    <row r="273" ht="15.75" customHeight="1">
      <c r="S273" s="257"/>
    </row>
    <row r="274" ht="15.75" customHeight="1">
      <c r="S274" s="257"/>
    </row>
    <row r="275" ht="15.75" customHeight="1">
      <c r="S275" s="257"/>
    </row>
    <row r="276" ht="15.75" customHeight="1">
      <c r="S276" s="257"/>
    </row>
    <row r="277" ht="15.75" customHeight="1">
      <c r="S277" s="257"/>
    </row>
    <row r="278" ht="15.75" customHeight="1">
      <c r="S278" s="257"/>
    </row>
    <row r="279" ht="15.75" customHeight="1">
      <c r="S279" s="257"/>
    </row>
    <row r="280" ht="15.75" customHeight="1">
      <c r="S280" s="257"/>
    </row>
    <row r="281" ht="15.75" customHeight="1">
      <c r="S281" s="257"/>
    </row>
    <row r="282" ht="15.75" customHeight="1">
      <c r="S282" s="257"/>
    </row>
    <row r="283" ht="15.75" customHeight="1">
      <c r="S283" s="257"/>
    </row>
    <row r="284" ht="15.75" customHeight="1">
      <c r="S284" s="257"/>
    </row>
    <row r="285" ht="15.75" customHeight="1">
      <c r="S285" s="257"/>
    </row>
    <row r="286" ht="15.75" customHeight="1">
      <c r="S286" s="257"/>
    </row>
    <row r="287" ht="15.75" customHeight="1">
      <c r="S287" s="257"/>
    </row>
    <row r="288" ht="15.75" customHeight="1">
      <c r="S288" s="257"/>
    </row>
    <row r="289" ht="15.75" customHeight="1">
      <c r="S289" s="257"/>
    </row>
    <row r="290" ht="15.75" customHeight="1">
      <c r="S290" s="257"/>
    </row>
    <row r="291" ht="15.75" customHeight="1">
      <c r="S291" s="257"/>
    </row>
    <row r="292" ht="15.75" customHeight="1">
      <c r="S292" s="257"/>
    </row>
    <row r="293" ht="15.75" customHeight="1">
      <c r="S293" s="257"/>
    </row>
    <row r="294" ht="15.75" customHeight="1">
      <c r="S294" s="257"/>
    </row>
    <row r="295" ht="15.75" customHeight="1">
      <c r="S295" s="257"/>
    </row>
    <row r="296" ht="15.75" customHeight="1">
      <c r="S296" s="257"/>
    </row>
    <row r="297" ht="15.75" customHeight="1">
      <c r="S297" s="257"/>
    </row>
    <row r="298" ht="15.75" customHeight="1">
      <c r="S298" s="257"/>
    </row>
    <row r="299" ht="15.75" customHeight="1">
      <c r="S299" s="257"/>
    </row>
    <row r="300" ht="15.75" customHeight="1">
      <c r="S300" s="257"/>
    </row>
    <row r="301" ht="15.75" customHeight="1">
      <c r="S301" s="257"/>
    </row>
    <row r="302" ht="15.75" customHeight="1">
      <c r="S302" s="257"/>
    </row>
    <row r="303" ht="15.75" customHeight="1">
      <c r="S303" s="257"/>
    </row>
    <row r="304" ht="15.75" customHeight="1">
      <c r="S304" s="257"/>
    </row>
    <row r="305" ht="15.75" customHeight="1">
      <c r="S305" s="257"/>
    </row>
    <row r="306" ht="15.75" customHeight="1">
      <c r="S306" s="257"/>
    </row>
    <row r="307" ht="15.75" customHeight="1">
      <c r="S307" s="257"/>
    </row>
    <row r="308" ht="15.75" customHeight="1">
      <c r="S308" s="257"/>
    </row>
    <row r="309" ht="15.75" customHeight="1">
      <c r="S309" s="257"/>
    </row>
    <row r="310" ht="15.75" customHeight="1">
      <c r="S310" s="257"/>
    </row>
    <row r="311" ht="15.75" customHeight="1">
      <c r="S311" s="257"/>
    </row>
    <row r="312" ht="15.75" customHeight="1">
      <c r="S312" s="257"/>
    </row>
    <row r="313" ht="15.75" customHeight="1">
      <c r="S313" s="257"/>
    </row>
    <row r="314" ht="15.75" customHeight="1">
      <c r="S314" s="257"/>
    </row>
    <row r="315" ht="15.75" customHeight="1">
      <c r="S315" s="257"/>
    </row>
    <row r="316" ht="15.75" customHeight="1">
      <c r="S316" s="257"/>
    </row>
    <row r="317" ht="15.75" customHeight="1">
      <c r="S317" s="257"/>
    </row>
    <row r="318" ht="15.75" customHeight="1">
      <c r="S318" s="257"/>
    </row>
    <row r="319" ht="15.75" customHeight="1">
      <c r="S319" s="257"/>
    </row>
    <row r="320" ht="15.75" customHeight="1">
      <c r="S320" s="257"/>
    </row>
    <row r="321" ht="15.75" customHeight="1">
      <c r="S321" s="257"/>
    </row>
    <row r="322" ht="15.75" customHeight="1">
      <c r="S322" s="257"/>
    </row>
    <row r="323" ht="15.75" customHeight="1">
      <c r="S323" s="257"/>
    </row>
    <row r="324" ht="15.75" customHeight="1">
      <c r="S324" s="257"/>
    </row>
    <row r="325" ht="15.75" customHeight="1">
      <c r="S325" s="257"/>
    </row>
    <row r="326" ht="15.75" customHeight="1">
      <c r="S326" s="257"/>
    </row>
    <row r="327" ht="15.75" customHeight="1">
      <c r="S327" s="257"/>
    </row>
    <row r="328" ht="15.75" customHeight="1">
      <c r="S328" s="257"/>
    </row>
    <row r="329" ht="15.75" customHeight="1">
      <c r="S329" s="257"/>
    </row>
    <row r="330" ht="15.75" customHeight="1">
      <c r="S330" s="257"/>
    </row>
    <row r="331" ht="15.75" customHeight="1">
      <c r="S331" s="257"/>
    </row>
    <row r="332" ht="15.75" customHeight="1">
      <c r="S332" s="257"/>
    </row>
    <row r="333" ht="15.75" customHeight="1">
      <c r="S333" s="257"/>
    </row>
    <row r="334" ht="15.75" customHeight="1">
      <c r="S334" s="257"/>
    </row>
    <row r="335" ht="15.75" customHeight="1">
      <c r="S335" s="257"/>
    </row>
    <row r="336" ht="15.75" customHeight="1">
      <c r="S336" s="257"/>
    </row>
    <row r="337" ht="15.75" customHeight="1">
      <c r="S337" s="257"/>
    </row>
    <row r="338" ht="15.75" customHeight="1">
      <c r="S338" s="257"/>
    </row>
    <row r="339" ht="15.75" customHeight="1">
      <c r="S339" s="257"/>
    </row>
    <row r="340" ht="15.75" customHeight="1">
      <c r="S340" s="257"/>
    </row>
    <row r="341" ht="15.75" customHeight="1">
      <c r="S341" s="257"/>
    </row>
    <row r="342" ht="15.75" customHeight="1">
      <c r="S342" s="257"/>
    </row>
    <row r="343" ht="15.75" customHeight="1">
      <c r="S343" s="257"/>
    </row>
    <row r="344" ht="15.75" customHeight="1">
      <c r="S344" s="257"/>
    </row>
    <row r="345" ht="15.75" customHeight="1">
      <c r="S345" s="257"/>
    </row>
    <row r="346" ht="15.75" customHeight="1">
      <c r="S346" s="257"/>
    </row>
    <row r="347" ht="15.75" customHeight="1">
      <c r="S347" s="257"/>
    </row>
    <row r="348" ht="15.75" customHeight="1">
      <c r="S348" s="257"/>
    </row>
    <row r="349" ht="15.75" customHeight="1">
      <c r="S349" s="257"/>
    </row>
    <row r="350" ht="15.75" customHeight="1">
      <c r="S350" s="257"/>
    </row>
    <row r="351" ht="15.75" customHeight="1">
      <c r="S351" s="257"/>
    </row>
    <row r="352" ht="15.75" customHeight="1">
      <c r="S352" s="257"/>
    </row>
    <row r="353" ht="15.75" customHeight="1">
      <c r="S353" s="257"/>
    </row>
    <row r="354" ht="15.75" customHeight="1">
      <c r="S354" s="257"/>
    </row>
    <row r="355" ht="15.75" customHeight="1">
      <c r="S355" s="257"/>
    </row>
    <row r="356" ht="15.75" customHeight="1">
      <c r="S356" s="257"/>
    </row>
    <row r="357" ht="15.75" customHeight="1">
      <c r="S357" s="257"/>
    </row>
    <row r="358" ht="15.75" customHeight="1">
      <c r="S358" s="257"/>
    </row>
    <row r="359" ht="15.75" customHeight="1">
      <c r="S359" s="257"/>
    </row>
    <row r="360" ht="15.75" customHeight="1">
      <c r="S360" s="257"/>
    </row>
    <row r="361" ht="15.75" customHeight="1">
      <c r="S361" s="257"/>
    </row>
    <row r="362" ht="15.75" customHeight="1">
      <c r="S362" s="257"/>
    </row>
    <row r="363" ht="15.75" customHeight="1">
      <c r="S363" s="257"/>
    </row>
    <row r="364" ht="15.75" customHeight="1">
      <c r="S364" s="257"/>
    </row>
    <row r="365" ht="15.75" customHeight="1">
      <c r="S365" s="257"/>
    </row>
    <row r="366" ht="15.75" customHeight="1">
      <c r="S366" s="257"/>
    </row>
    <row r="367" ht="15.75" customHeight="1">
      <c r="S367" s="257"/>
    </row>
    <row r="368" ht="15.75" customHeight="1">
      <c r="S368" s="257"/>
    </row>
    <row r="369" ht="15.75" customHeight="1">
      <c r="S369" s="257"/>
    </row>
    <row r="370" ht="15.75" customHeight="1">
      <c r="S370" s="257"/>
    </row>
    <row r="371" ht="15.75" customHeight="1">
      <c r="S371" s="257"/>
    </row>
    <row r="372" ht="15.75" customHeight="1">
      <c r="S372" s="257"/>
    </row>
    <row r="373" ht="15.75" customHeight="1">
      <c r="S373" s="257"/>
    </row>
    <row r="374" ht="15.75" customHeight="1">
      <c r="S374" s="257"/>
    </row>
    <row r="375" ht="15.75" customHeight="1">
      <c r="S375" s="257"/>
    </row>
    <row r="376" ht="15.75" customHeight="1">
      <c r="S376" s="257"/>
    </row>
    <row r="377" ht="15.75" customHeight="1">
      <c r="S377" s="257"/>
    </row>
    <row r="378" ht="15.75" customHeight="1">
      <c r="S378" s="257"/>
    </row>
    <row r="379" ht="15.75" customHeight="1">
      <c r="S379" s="257"/>
    </row>
    <row r="380" ht="15.75" customHeight="1">
      <c r="S380" s="257"/>
    </row>
    <row r="381" ht="15.75" customHeight="1">
      <c r="S381" s="257"/>
    </row>
    <row r="382" ht="15.75" customHeight="1">
      <c r="S382" s="257"/>
    </row>
    <row r="383" ht="15.75" customHeight="1">
      <c r="S383" s="257"/>
    </row>
    <row r="384" ht="15.75" customHeight="1">
      <c r="S384" s="257"/>
    </row>
    <row r="385" ht="15.75" customHeight="1">
      <c r="S385" s="257"/>
    </row>
    <row r="386" ht="15.75" customHeight="1">
      <c r="S386" s="257"/>
    </row>
    <row r="387" ht="15.75" customHeight="1">
      <c r="S387" s="257"/>
    </row>
    <row r="388" ht="15.75" customHeight="1">
      <c r="S388" s="257"/>
    </row>
    <row r="389" ht="15.75" customHeight="1">
      <c r="S389" s="257"/>
    </row>
    <row r="390" ht="15.75" customHeight="1">
      <c r="S390" s="257"/>
    </row>
    <row r="391" ht="15.75" customHeight="1">
      <c r="S391" s="257"/>
    </row>
    <row r="392" ht="15.75" customHeight="1">
      <c r="S392" s="257"/>
    </row>
    <row r="393" ht="15.75" customHeight="1">
      <c r="S393" s="257"/>
    </row>
    <row r="394" ht="15.75" customHeight="1">
      <c r="S394" s="257"/>
    </row>
    <row r="395" ht="15.75" customHeight="1">
      <c r="S395" s="257"/>
    </row>
    <row r="396" ht="15.75" customHeight="1">
      <c r="S396" s="257"/>
    </row>
    <row r="397" ht="15.75" customHeight="1">
      <c r="S397" s="257"/>
    </row>
    <row r="398" ht="15.75" customHeight="1">
      <c r="S398" s="257"/>
    </row>
    <row r="399" ht="15.75" customHeight="1">
      <c r="S399" s="257"/>
    </row>
    <row r="400" ht="15.75" customHeight="1">
      <c r="S400" s="257"/>
    </row>
    <row r="401" ht="15.75" customHeight="1">
      <c r="S401" s="257"/>
    </row>
    <row r="402" ht="15.75" customHeight="1">
      <c r="S402" s="257"/>
    </row>
    <row r="403" ht="15.75" customHeight="1">
      <c r="S403" s="257"/>
    </row>
    <row r="404" ht="15.75" customHeight="1">
      <c r="S404" s="257"/>
    </row>
    <row r="405" ht="15.75" customHeight="1">
      <c r="S405" s="257"/>
    </row>
    <row r="406" ht="15.75" customHeight="1">
      <c r="S406" s="257"/>
    </row>
    <row r="407" ht="15.75" customHeight="1">
      <c r="S407" s="257"/>
    </row>
    <row r="408" ht="15.75" customHeight="1">
      <c r="S408" s="257"/>
    </row>
    <row r="409" ht="15.75" customHeight="1">
      <c r="S409" s="257"/>
    </row>
    <row r="410" ht="15.75" customHeight="1">
      <c r="S410" s="257"/>
    </row>
    <row r="411" ht="15.75" customHeight="1">
      <c r="S411" s="257"/>
    </row>
    <row r="412" ht="15.75" customHeight="1">
      <c r="S412" s="257"/>
    </row>
    <row r="413" ht="15.75" customHeight="1">
      <c r="S413" s="257"/>
    </row>
    <row r="414" ht="15.75" customHeight="1">
      <c r="S414" s="257"/>
    </row>
    <row r="415" ht="15.75" customHeight="1">
      <c r="S415" s="257"/>
    </row>
    <row r="416" ht="15.75" customHeight="1">
      <c r="S416" s="257"/>
    </row>
    <row r="417" ht="15.75" customHeight="1">
      <c r="S417" s="257"/>
    </row>
    <row r="418" ht="15.75" customHeight="1">
      <c r="S418" s="257"/>
    </row>
    <row r="419" ht="15.75" customHeight="1">
      <c r="S419" s="257"/>
    </row>
    <row r="420" ht="15.75" customHeight="1">
      <c r="S420" s="257"/>
    </row>
    <row r="421" ht="15.75" customHeight="1">
      <c r="S421" s="257"/>
    </row>
    <row r="422" ht="15.75" customHeight="1">
      <c r="S422" s="257"/>
    </row>
    <row r="423" ht="15.75" customHeight="1">
      <c r="S423" s="257"/>
    </row>
    <row r="424" ht="15.75" customHeight="1">
      <c r="S424" s="257"/>
    </row>
    <row r="425" ht="15.75" customHeight="1">
      <c r="S425" s="257"/>
    </row>
    <row r="426" ht="15.75" customHeight="1">
      <c r="S426" s="257"/>
    </row>
    <row r="427" ht="15.75" customHeight="1">
      <c r="S427" s="257"/>
    </row>
    <row r="428" ht="15.75" customHeight="1">
      <c r="S428" s="257"/>
    </row>
    <row r="429" ht="15.75" customHeight="1">
      <c r="S429" s="257"/>
    </row>
    <row r="430" ht="15.75" customHeight="1">
      <c r="S430" s="257"/>
    </row>
    <row r="431" ht="15.75" customHeight="1">
      <c r="S431" s="257"/>
    </row>
    <row r="432" ht="15.75" customHeight="1">
      <c r="S432" s="257"/>
    </row>
    <row r="433" ht="15.75" customHeight="1">
      <c r="S433" s="257"/>
    </row>
    <row r="434" ht="15.75" customHeight="1">
      <c r="S434" s="257"/>
    </row>
    <row r="435" ht="15.75" customHeight="1">
      <c r="S435" s="257"/>
    </row>
    <row r="436" ht="15.75" customHeight="1">
      <c r="S436" s="257"/>
    </row>
    <row r="437" ht="15.75" customHeight="1">
      <c r="S437" s="257"/>
    </row>
    <row r="438" ht="15.75" customHeight="1">
      <c r="S438" s="257"/>
    </row>
    <row r="439" ht="15.75" customHeight="1">
      <c r="S439" s="257"/>
    </row>
    <row r="440" ht="15.75" customHeight="1">
      <c r="S440" s="257"/>
    </row>
    <row r="441" ht="15.75" customHeight="1">
      <c r="S441" s="257"/>
    </row>
    <row r="442" ht="15.75" customHeight="1">
      <c r="S442" s="257"/>
    </row>
    <row r="443" ht="15.75" customHeight="1">
      <c r="S443" s="257"/>
    </row>
    <row r="444" ht="15.75" customHeight="1">
      <c r="S444" s="257"/>
    </row>
    <row r="445" ht="15.75" customHeight="1">
      <c r="S445" s="257"/>
    </row>
    <row r="446" ht="15.75" customHeight="1">
      <c r="S446" s="257"/>
    </row>
    <row r="447" ht="15.75" customHeight="1">
      <c r="S447" s="257"/>
    </row>
    <row r="448" ht="15.75" customHeight="1">
      <c r="S448" s="257"/>
    </row>
    <row r="449" ht="15.75" customHeight="1">
      <c r="S449" s="257"/>
    </row>
    <row r="450" ht="15.75" customHeight="1">
      <c r="S450" s="257"/>
    </row>
    <row r="451" ht="15.75" customHeight="1">
      <c r="S451" s="257"/>
    </row>
    <row r="452" ht="15.75" customHeight="1">
      <c r="S452" s="257"/>
    </row>
    <row r="453" ht="15.75" customHeight="1">
      <c r="S453" s="257"/>
    </row>
    <row r="454" ht="15.75" customHeight="1">
      <c r="S454" s="257"/>
    </row>
    <row r="455" ht="15.75" customHeight="1">
      <c r="S455" s="257"/>
    </row>
    <row r="456" ht="15.75" customHeight="1">
      <c r="S456" s="257"/>
    </row>
    <row r="457" ht="15.75" customHeight="1">
      <c r="S457" s="257"/>
    </row>
    <row r="458" ht="15.75" customHeight="1">
      <c r="S458" s="257"/>
    </row>
    <row r="459" ht="15.75" customHeight="1">
      <c r="S459" s="257"/>
    </row>
    <row r="460" ht="15.75" customHeight="1">
      <c r="S460" s="257"/>
    </row>
    <row r="461" ht="15.75" customHeight="1">
      <c r="S461" s="257"/>
    </row>
    <row r="462" ht="15.75" customHeight="1">
      <c r="S462" s="257"/>
    </row>
    <row r="463" ht="15.75" customHeight="1">
      <c r="S463" s="257"/>
    </row>
    <row r="464" ht="15.75" customHeight="1">
      <c r="S464" s="257"/>
    </row>
    <row r="465" ht="15.75" customHeight="1">
      <c r="S465" s="257"/>
    </row>
    <row r="466" ht="15.75" customHeight="1">
      <c r="S466" s="257"/>
    </row>
    <row r="467" ht="15.75" customHeight="1">
      <c r="S467" s="257"/>
    </row>
    <row r="468" ht="15.75" customHeight="1">
      <c r="S468" s="257"/>
    </row>
    <row r="469" ht="15.75" customHeight="1">
      <c r="S469" s="257"/>
    </row>
    <row r="470" ht="15.75" customHeight="1">
      <c r="S470" s="257"/>
    </row>
    <row r="471" ht="15.75" customHeight="1">
      <c r="S471" s="257"/>
    </row>
    <row r="472" ht="15.75" customHeight="1">
      <c r="S472" s="257"/>
    </row>
    <row r="473" ht="15.75" customHeight="1">
      <c r="S473" s="257"/>
    </row>
    <row r="474" ht="15.75" customHeight="1">
      <c r="S474" s="257"/>
    </row>
    <row r="475" ht="15.75" customHeight="1">
      <c r="S475" s="257"/>
    </row>
    <row r="476" ht="15.75" customHeight="1">
      <c r="S476" s="257"/>
    </row>
    <row r="477" ht="15.75" customHeight="1">
      <c r="S477" s="257"/>
    </row>
    <row r="478" ht="15.75" customHeight="1">
      <c r="S478" s="257"/>
    </row>
    <row r="479" ht="15.75" customHeight="1">
      <c r="S479" s="257"/>
    </row>
    <row r="480" ht="15.75" customHeight="1">
      <c r="S480" s="257"/>
    </row>
    <row r="481" ht="15.75" customHeight="1">
      <c r="S481" s="257"/>
    </row>
    <row r="482" ht="15.75" customHeight="1">
      <c r="S482" s="257"/>
    </row>
    <row r="483" ht="15.75" customHeight="1">
      <c r="S483" s="257"/>
    </row>
    <row r="484" ht="15.75" customHeight="1">
      <c r="S484" s="257"/>
    </row>
    <row r="485" ht="15.75" customHeight="1">
      <c r="S485" s="257"/>
    </row>
    <row r="486" ht="15.75" customHeight="1">
      <c r="S486" s="257"/>
    </row>
    <row r="487" ht="15.75" customHeight="1">
      <c r="S487" s="257"/>
    </row>
    <row r="488" ht="15.75" customHeight="1">
      <c r="S488" s="257"/>
    </row>
    <row r="489" ht="15.75" customHeight="1">
      <c r="S489" s="257"/>
    </row>
    <row r="490" ht="15.75" customHeight="1">
      <c r="S490" s="257"/>
    </row>
    <row r="491" ht="15.75" customHeight="1">
      <c r="S491" s="257"/>
    </row>
    <row r="492" ht="15.75" customHeight="1">
      <c r="S492" s="257"/>
    </row>
    <row r="493" ht="15.75" customHeight="1">
      <c r="S493" s="257"/>
    </row>
    <row r="494" ht="15.75" customHeight="1">
      <c r="S494" s="257"/>
    </row>
    <row r="495" ht="15.75" customHeight="1">
      <c r="S495" s="257"/>
    </row>
    <row r="496" ht="15.75" customHeight="1">
      <c r="S496" s="257"/>
    </row>
    <row r="497" ht="15.75" customHeight="1">
      <c r="S497" s="257"/>
    </row>
    <row r="498" ht="15.75" customHeight="1">
      <c r="S498" s="257"/>
    </row>
    <row r="499" ht="15.75" customHeight="1">
      <c r="S499" s="257"/>
    </row>
    <row r="500" ht="15.75" customHeight="1">
      <c r="S500" s="257"/>
    </row>
    <row r="501" ht="15.75" customHeight="1">
      <c r="S501" s="257"/>
    </row>
    <row r="502" ht="15.75" customHeight="1">
      <c r="S502" s="257"/>
    </row>
    <row r="503" ht="15.75" customHeight="1">
      <c r="S503" s="257"/>
    </row>
    <row r="504" ht="15.75" customHeight="1">
      <c r="S504" s="257"/>
    </row>
    <row r="505" ht="15.75" customHeight="1">
      <c r="S505" s="257"/>
    </row>
    <row r="506" ht="15.75" customHeight="1">
      <c r="S506" s="257"/>
    </row>
    <row r="507" ht="15.75" customHeight="1">
      <c r="S507" s="257"/>
    </row>
    <row r="508" ht="15.75" customHeight="1">
      <c r="S508" s="257"/>
    </row>
    <row r="509" ht="15.75" customHeight="1">
      <c r="S509" s="257"/>
    </row>
    <row r="510" ht="15.75" customHeight="1">
      <c r="S510" s="257"/>
    </row>
    <row r="511" ht="15.75" customHeight="1">
      <c r="S511" s="257"/>
    </row>
    <row r="512" ht="15.75" customHeight="1">
      <c r="S512" s="257"/>
    </row>
    <row r="513" ht="15.75" customHeight="1">
      <c r="S513" s="257"/>
    </row>
    <row r="514" ht="15.75" customHeight="1">
      <c r="S514" s="257"/>
    </row>
    <row r="515" ht="15.75" customHeight="1">
      <c r="S515" s="257"/>
    </row>
    <row r="516" ht="15.75" customHeight="1">
      <c r="S516" s="257"/>
    </row>
    <row r="517" ht="15.75" customHeight="1">
      <c r="S517" s="257"/>
    </row>
    <row r="518" ht="15.75" customHeight="1">
      <c r="S518" s="257"/>
    </row>
    <row r="519" ht="15.75" customHeight="1">
      <c r="S519" s="257"/>
    </row>
    <row r="520" ht="15.75" customHeight="1">
      <c r="S520" s="257"/>
    </row>
    <row r="521" ht="15.75" customHeight="1">
      <c r="S521" s="257"/>
    </row>
    <row r="522" ht="15.75" customHeight="1">
      <c r="S522" s="257"/>
    </row>
    <row r="523" ht="15.75" customHeight="1">
      <c r="S523" s="257"/>
    </row>
    <row r="524" ht="15.75" customHeight="1">
      <c r="S524" s="257"/>
    </row>
    <row r="525" ht="15.75" customHeight="1">
      <c r="S525" s="257"/>
    </row>
    <row r="526" ht="15.75" customHeight="1">
      <c r="S526" s="257"/>
    </row>
    <row r="527" ht="15.75" customHeight="1">
      <c r="S527" s="257"/>
    </row>
    <row r="528" ht="15.75" customHeight="1">
      <c r="S528" s="257"/>
    </row>
    <row r="529" ht="15.75" customHeight="1">
      <c r="S529" s="257"/>
    </row>
    <row r="530" ht="15.75" customHeight="1">
      <c r="S530" s="257"/>
    </row>
    <row r="531" ht="15.75" customHeight="1">
      <c r="S531" s="257"/>
    </row>
    <row r="532" ht="15.75" customHeight="1">
      <c r="S532" s="257"/>
    </row>
    <row r="533" ht="15.75" customHeight="1">
      <c r="S533" s="257"/>
    </row>
    <row r="534" ht="15.75" customHeight="1">
      <c r="S534" s="257"/>
    </row>
    <row r="535" ht="15.75" customHeight="1">
      <c r="S535" s="257"/>
    </row>
    <row r="536" ht="15.75" customHeight="1">
      <c r="S536" s="257"/>
    </row>
    <row r="537" ht="15.75" customHeight="1">
      <c r="S537" s="257"/>
    </row>
    <row r="538" ht="15.75" customHeight="1">
      <c r="S538" s="257"/>
    </row>
    <row r="539" ht="15.75" customHeight="1">
      <c r="S539" s="257"/>
    </row>
    <row r="540" ht="15.75" customHeight="1">
      <c r="S540" s="257"/>
    </row>
    <row r="541" ht="15.75" customHeight="1">
      <c r="S541" s="257"/>
    </row>
    <row r="542" ht="15.75" customHeight="1">
      <c r="S542" s="257"/>
    </row>
    <row r="543" ht="15.75" customHeight="1">
      <c r="S543" s="257"/>
    </row>
    <row r="544" ht="15.75" customHeight="1">
      <c r="S544" s="257"/>
    </row>
    <row r="545" ht="15.75" customHeight="1">
      <c r="S545" s="257"/>
    </row>
    <row r="546" ht="15.75" customHeight="1">
      <c r="S546" s="257"/>
    </row>
    <row r="547" ht="15.75" customHeight="1">
      <c r="S547" s="257"/>
    </row>
    <row r="548" ht="15.75" customHeight="1">
      <c r="S548" s="257"/>
    </row>
    <row r="549" ht="15.75" customHeight="1">
      <c r="S549" s="257"/>
    </row>
    <row r="550" ht="15.75" customHeight="1">
      <c r="S550" s="257"/>
    </row>
    <row r="551" ht="15.75" customHeight="1">
      <c r="S551" s="257"/>
    </row>
    <row r="552" ht="15.75" customHeight="1">
      <c r="S552" s="257"/>
    </row>
    <row r="553" ht="15.75" customHeight="1">
      <c r="S553" s="257"/>
    </row>
    <row r="554" ht="15.75" customHeight="1">
      <c r="S554" s="257"/>
    </row>
    <row r="555" ht="15.75" customHeight="1">
      <c r="S555" s="257"/>
    </row>
    <row r="556" ht="15.75" customHeight="1">
      <c r="S556" s="257"/>
    </row>
    <row r="557" ht="15.75" customHeight="1">
      <c r="S557" s="257"/>
    </row>
    <row r="558" ht="15.75" customHeight="1">
      <c r="S558" s="257"/>
    </row>
    <row r="559" ht="15.75" customHeight="1">
      <c r="S559" s="257"/>
    </row>
    <row r="560" ht="15.75" customHeight="1">
      <c r="S560" s="257"/>
    </row>
    <row r="561" ht="15.75" customHeight="1">
      <c r="S561" s="257"/>
    </row>
    <row r="562" ht="15.75" customHeight="1">
      <c r="S562" s="257"/>
    </row>
    <row r="563" ht="15.75" customHeight="1">
      <c r="S563" s="257"/>
    </row>
    <row r="564" ht="15.75" customHeight="1">
      <c r="S564" s="257"/>
    </row>
    <row r="565" ht="15.75" customHeight="1">
      <c r="S565" s="257"/>
    </row>
    <row r="566" ht="15.75" customHeight="1">
      <c r="S566" s="257"/>
    </row>
    <row r="567" ht="15.75" customHeight="1">
      <c r="S567" s="257"/>
    </row>
    <row r="568" ht="15.75" customHeight="1">
      <c r="S568" s="257"/>
    </row>
    <row r="569" ht="15.75" customHeight="1">
      <c r="S569" s="257"/>
    </row>
    <row r="570" ht="15.75" customHeight="1">
      <c r="S570" s="257"/>
    </row>
    <row r="571" ht="15.75" customHeight="1">
      <c r="S571" s="257"/>
    </row>
    <row r="572" ht="15.75" customHeight="1">
      <c r="S572" s="257"/>
    </row>
    <row r="573" ht="15.75" customHeight="1">
      <c r="S573" s="257"/>
    </row>
    <row r="574" ht="15.75" customHeight="1">
      <c r="S574" s="257"/>
    </row>
    <row r="575" ht="15.75" customHeight="1">
      <c r="S575" s="257"/>
    </row>
    <row r="576" ht="15.75" customHeight="1">
      <c r="S576" s="257"/>
    </row>
    <row r="577" ht="15.75" customHeight="1">
      <c r="S577" s="257"/>
    </row>
    <row r="578" ht="15.75" customHeight="1">
      <c r="S578" s="257"/>
    </row>
    <row r="579" ht="15.75" customHeight="1">
      <c r="S579" s="257"/>
    </row>
    <row r="580" ht="15.75" customHeight="1">
      <c r="S580" s="257"/>
    </row>
    <row r="581" ht="15.75" customHeight="1">
      <c r="S581" s="257"/>
    </row>
    <row r="582" ht="15.75" customHeight="1">
      <c r="S582" s="257"/>
    </row>
    <row r="583" ht="15.75" customHeight="1">
      <c r="S583" s="257"/>
    </row>
    <row r="584" ht="15.75" customHeight="1">
      <c r="S584" s="257"/>
    </row>
    <row r="585" ht="15.75" customHeight="1">
      <c r="S585" s="257"/>
    </row>
    <row r="586" ht="15.75" customHeight="1">
      <c r="S586" s="257"/>
    </row>
    <row r="587" ht="15.75" customHeight="1">
      <c r="S587" s="257"/>
    </row>
    <row r="588" ht="15.75" customHeight="1">
      <c r="S588" s="257"/>
    </row>
    <row r="589" ht="15.75" customHeight="1">
      <c r="S589" s="257"/>
    </row>
    <row r="590" ht="15.75" customHeight="1">
      <c r="S590" s="257"/>
    </row>
    <row r="591" ht="15.75" customHeight="1">
      <c r="S591" s="257"/>
    </row>
    <row r="592" ht="15.75" customHeight="1">
      <c r="S592" s="257"/>
    </row>
    <row r="593" ht="15.75" customHeight="1">
      <c r="S593" s="257"/>
    </row>
    <row r="594" ht="15.75" customHeight="1">
      <c r="S594" s="257"/>
    </row>
    <row r="595" ht="15.75" customHeight="1">
      <c r="S595" s="257"/>
    </row>
    <row r="596" ht="15.75" customHeight="1">
      <c r="S596" s="257"/>
    </row>
    <row r="597" ht="15.75" customHeight="1">
      <c r="S597" s="257"/>
    </row>
    <row r="598" ht="15.75" customHeight="1">
      <c r="S598" s="257"/>
    </row>
    <row r="599" ht="15.75" customHeight="1">
      <c r="S599" s="257"/>
    </row>
    <row r="600" ht="15.75" customHeight="1">
      <c r="S600" s="257"/>
    </row>
    <row r="601" ht="15.75" customHeight="1">
      <c r="S601" s="257"/>
    </row>
    <row r="602" ht="15.75" customHeight="1">
      <c r="S602" s="257"/>
    </row>
    <row r="603" ht="15.75" customHeight="1">
      <c r="S603" s="257"/>
    </row>
    <row r="604" ht="15.75" customHeight="1">
      <c r="S604" s="257"/>
    </row>
    <row r="605" ht="15.75" customHeight="1">
      <c r="S605" s="257"/>
    </row>
    <row r="606" ht="15.75" customHeight="1">
      <c r="S606" s="257"/>
    </row>
    <row r="607" ht="15.75" customHeight="1">
      <c r="S607" s="257"/>
    </row>
    <row r="608" ht="15.75" customHeight="1">
      <c r="S608" s="257"/>
    </row>
    <row r="609" ht="15.75" customHeight="1">
      <c r="S609" s="257"/>
    </row>
    <row r="610" ht="15.75" customHeight="1">
      <c r="S610" s="257"/>
    </row>
    <row r="611" ht="15.75" customHeight="1">
      <c r="S611" s="257"/>
    </row>
    <row r="612" ht="15.75" customHeight="1">
      <c r="S612" s="257"/>
    </row>
    <row r="613" ht="15.75" customHeight="1">
      <c r="S613" s="257"/>
    </row>
    <row r="614" ht="15.75" customHeight="1">
      <c r="S614" s="257"/>
    </row>
    <row r="615" ht="15.75" customHeight="1">
      <c r="S615" s="257"/>
    </row>
    <row r="616" ht="15.75" customHeight="1">
      <c r="S616" s="257"/>
    </row>
    <row r="617" ht="15.75" customHeight="1">
      <c r="S617" s="257"/>
    </row>
    <row r="618" ht="15.75" customHeight="1">
      <c r="S618" s="257"/>
    </row>
    <row r="619" ht="15.75" customHeight="1">
      <c r="S619" s="257"/>
    </row>
    <row r="620" ht="15.75" customHeight="1">
      <c r="S620" s="257"/>
    </row>
    <row r="621" ht="15.75" customHeight="1">
      <c r="S621" s="257"/>
    </row>
    <row r="622" ht="15.75" customHeight="1">
      <c r="S622" s="257"/>
    </row>
    <row r="623" ht="15.75" customHeight="1">
      <c r="S623" s="257"/>
    </row>
    <row r="624" ht="15.75" customHeight="1">
      <c r="S624" s="257"/>
    </row>
    <row r="625" ht="15.75" customHeight="1">
      <c r="S625" s="257"/>
    </row>
    <row r="626" ht="15.75" customHeight="1">
      <c r="S626" s="257"/>
    </row>
    <row r="627" ht="15.75" customHeight="1">
      <c r="S627" s="257"/>
    </row>
    <row r="628" ht="15.75" customHeight="1">
      <c r="S628" s="257"/>
    </row>
    <row r="629" ht="15.75" customHeight="1">
      <c r="S629" s="257"/>
    </row>
    <row r="630" ht="15.75" customHeight="1">
      <c r="S630" s="257"/>
    </row>
    <row r="631" ht="15.75" customHeight="1">
      <c r="S631" s="257"/>
    </row>
    <row r="632" ht="15.75" customHeight="1">
      <c r="S632" s="257"/>
    </row>
    <row r="633" ht="15.75" customHeight="1">
      <c r="S633" s="257"/>
    </row>
    <row r="634" ht="15.75" customHeight="1">
      <c r="S634" s="257"/>
    </row>
    <row r="635" ht="15.75" customHeight="1">
      <c r="S635" s="257"/>
    </row>
    <row r="636" ht="15.75" customHeight="1">
      <c r="S636" s="257"/>
    </row>
    <row r="637" ht="15.75" customHeight="1">
      <c r="S637" s="257"/>
    </row>
    <row r="638" ht="15.75" customHeight="1">
      <c r="S638" s="257"/>
    </row>
    <row r="639" ht="15.75" customHeight="1">
      <c r="S639" s="257"/>
    </row>
    <row r="640" ht="15.75" customHeight="1">
      <c r="S640" s="257"/>
    </row>
    <row r="641" ht="15.75" customHeight="1">
      <c r="S641" s="257"/>
    </row>
    <row r="642" ht="15.75" customHeight="1">
      <c r="S642" s="257"/>
    </row>
    <row r="643" ht="15.75" customHeight="1">
      <c r="S643" s="257"/>
    </row>
    <row r="644" ht="15.75" customHeight="1">
      <c r="S644" s="257"/>
    </row>
    <row r="645" ht="15.75" customHeight="1">
      <c r="S645" s="257"/>
    </row>
    <row r="646" ht="15.75" customHeight="1">
      <c r="S646" s="257"/>
    </row>
    <row r="647" ht="15.75" customHeight="1">
      <c r="S647" s="257"/>
    </row>
    <row r="648" ht="15.75" customHeight="1">
      <c r="S648" s="257"/>
    </row>
    <row r="649" ht="15.75" customHeight="1">
      <c r="S649" s="257"/>
    </row>
    <row r="650" ht="15.75" customHeight="1">
      <c r="S650" s="257"/>
    </row>
    <row r="651" ht="15.75" customHeight="1">
      <c r="S651" s="257"/>
    </row>
    <row r="652" ht="15.75" customHeight="1">
      <c r="S652" s="257"/>
    </row>
    <row r="653" ht="15.75" customHeight="1">
      <c r="S653" s="257"/>
    </row>
    <row r="654" ht="15.75" customHeight="1">
      <c r="S654" s="257"/>
    </row>
    <row r="655" ht="15.75" customHeight="1">
      <c r="S655" s="257"/>
    </row>
    <row r="656" ht="15.75" customHeight="1">
      <c r="S656" s="257"/>
    </row>
    <row r="657" ht="15.75" customHeight="1">
      <c r="S657" s="257"/>
    </row>
    <row r="658" ht="15.75" customHeight="1">
      <c r="S658" s="257"/>
    </row>
    <row r="659" ht="15.75" customHeight="1">
      <c r="S659" s="257"/>
    </row>
    <row r="660" ht="15.75" customHeight="1">
      <c r="S660" s="257"/>
    </row>
    <row r="661" ht="15.75" customHeight="1">
      <c r="S661" s="257"/>
    </row>
    <row r="662" ht="15.75" customHeight="1">
      <c r="S662" s="257"/>
    </row>
    <row r="663" ht="15.75" customHeight="1">
      <c r="S663" s="257"/>
    </row>
    <row r="664" ht="15.75" customHeight="1">
      <c r="S664" s="257"/>
    </row>
    <row r="665" ht="15.75" customHeight="1">
      <c r="S665" s="257"/>
    </row>
    <row r="666" ht="15.75" customHeight="1">
      <c r="S666" s="257"/>
    </row>
    <row r="667" ht="15.75" customHeight="1">
      <c r="S667" s="257"/>
    </row>
    <row r="668" ht="15.75" customHeight="1">
      <c r="S668" s="257"/>
    </row>
    <row r="669" ht="15.75" customHeight="1">
      <c r="S669" s="257"/>
    </row>
    <row r="670" ht="15.75" customHeight="1">
      <c r="S670" s="257"/>
    </row>
    <row r="671" ht="15.75" customHeight="1">
      <c r="S671" s="257"/>
    </row>
    <row r="672" ht="15.75" customHeight="1">
      <c r="S672" s="257"/>
    </row>
    <row r="673" ht="15.75" customHeight="1">
      <c r="S673" s="257"/>
    </row>
    <row r="674" ht="15.75" customHeight="1">
      <c r="S674" s="257"/>
    </row>
    <row r="675" ht="15.75" customHeight="1">
      <c r="S675" s="257"/>
    </row>
    <row r="676" ht="15.75" customHeight="1">
      <c r="S676" s="257"/>
    </row>
    <row r="677" ht="15.75" customHeight="1">
      <c r="S677" s="257"/>
    </row>
    <row r="678" ht="15.75" customHeight="1">
      <c r="S678" s="257"/>
    </row>
    <row r="679" ht="15.75" customHeight="1">
      <c r="S679" s="257"/>
    </row>
    <row r="680" ht="15.75" customHeight="1">
      <c r="S680" s="257"/>
    </row>
    <row r="681" ht="15.75" customHeight="1">
      <c r="S681" s="257"/>
    </row>
    <row r="682" ht="15.75" customHeight="1">
      <c r="S682" s="257"/>
    </row>
    <row r="683" ht="15.75" customHeight="1">
      <c r="S683" s="257"/>
    </row>
    <row r="684" ht="15.75" customHeight="1">
      <c r="S684" s="257"/>
    </row>
    <row r="685" ht="15.75" customHeight="1">
      <c r="S685" s="257"/>
    </row>
    <row r="686" ht="15.75" customHeight="1">
      <c r="S686" s="257"/>
    </row>
    <row r="687" ht="15.75" customHeight="1">
      <c r="S687" s="257"/>
    </row>
    <row r="688" ht="15.75" customHeight="1">
      <c r="S688" s="257"/>
    </row>
    <row r="689" ht="15.75" customHeight="1">
      <c r="S689" s="257"/>
    </row>
    <row r="690" ht="15.75" customHeight="1">
      <c r="S690" s="257"/>
    </row>
    <row r="691" ht="15.75" customHeight="1">
      <c r="S691" s="257"/>
    </row>
    <row r="692" ht="15.75" customHeight="1">
      <c r="S692" s="257"/>
    </row>
    <row r="693" ht="15.75" customHeight="1">
      <c r="S693" s="257"/>
    </row>
    <row r="694" ht="15.75" customHeight="1">
      <c r="S694" s="257"/>
    </row>
    <row r="695" ht="15.75" customHeight="1">
      <c r="S695" s="257"/>
    </row>
    <row r="696" ht="15.75" customHeight="1">
      <c r="S696" s="257"/>
    </row>
    <row r="697" ht="15.75" customHeight="1">
      <c r="S697" s="257"/>
    </row>
    <row r="698" ht="15.75" customHeight="1">
      <c r="S698" s="257"/>
    </row>
    <row r="699" ht="15.75" customHeight="1">
      <c r="S699" s="257"/>
    </row>
    <row r="700" ht="15.75" customHeight="1">
      <c r="S700" s="257"/>
    </row>
    <row r="701" ht="15.75" customHeight="1">
      <c r="S701" s="257"/>
    </row>
    <row r="702" ht="15.75" customHeight="1">
      <c r="S702" s="257"/>
    </row>
    <row r="703" ht="15.75" customHeight="1">
      <c r="S703" s="257"/>
    </row>
    <row r="704" ht="15.75" customHeight="1">
      <c r="S704" s="257"/>
    </row>
    <row r="705" ht="15.75" customHeight="1">
      <c r="S705" s="257"/>
    </row>
    <row r="706" ht="15.75" customHeight="1">
      <c r="S706" s="257"/>
    </row>
    <row r="707" ht="15.75" customHeight="1">
      <c r="S707" s="257"/>
    </row>
    <row r="708" ht="15.75" customHeight="1">
      <c r="S708" s="257"/>
    </row>
    <row r="709" ht="15.75" customHeight="1">
      <c r="S709" s="257"/>
    </row>
    <row r="710" ht="15.75" customHeight="1">
      <c r="S710" s="257"/>
    </row>
    <row r="711" ht="15.75" customHeight="1">
      <c r="S711" s="257"/>
    </row>
    <row r="712" ht="15.75" customHeight="1">
      <c r="S712" s="257"/>
    </row>
    <row r="713" ht="15.75" customHeight="1">
      <c r="S713" s="257"/>
    </row>
    <row r="714" ht="15.75" customHeight="1">
      <c r="S714" s="257"/>
    </row>
    <row r="715" ht="15.75" customHeight="1">
      <c r="S715" s="257"/>
    </row>
    <row r="716" ht="15.75" customHeight="1">
      <c r="S716" s="257"/>
    </row>
    <row r="717" ht="15.75" customHeight="1">
      <c r="S717" s="257"/>
    </row>
    <row r="718" ht="15.75" customHeight="1">
      <c r="S718" s="257"/>
    </row>
    <row r="719" ht="15.75" customHeight="1">
      <c r="S719" s="257"/>
    </row>
    <row r="720" ht="15.75" customHeight="1">
      <c r="S720" s="257"/>
    </row>
    <row r="721" ht="15.75" customHeight="1">
      <c r="S721" s="257"/>
    </row>
    <row r="722" ht="15.75" customHeight="1">
      <c r="S722" s="257"/>
    </row>
    <row r="723" ht="15.75" customHeight="1">
      <c r="S723" s="257"/>
    </row>
    <row r="724" ht="15.75" customHeight="1">
      <c r="S724" s="257"/>
    </row>
    <row r="725" ht="15.75" customHeight="1">
      <c r="S725" s="257"/>
    </row>
    <row r="726" ht="15.75" customHeight="1">
      <c r="S726" s="257"/>
    </row>
    <row r="727" ht="15.75" customHeight="1">
      <c r="S727" s="257"/>
    </row>
    <row r="728" ht="15.75" customHeight="1">
      <c r="S728" s="257"/>
    </row>
    <row r="729" ht="15.75" customHeight="1">
      <c r="S729" s="257"/>
    </row>
    <row r="730" ht="15.75" customHeight="1">
      <c r="S730" s="257"/>
    </row>
    <row r="731" ht="15.75" customHeight="1">
      <c r="S731" s="257"/>
    </row>
    <row r="732" ht="15.75" customHeight="1">
      <c r="S732" s="257"/>
    </row>
    <row r="733" ht="15.75" customHeight="1">
      <c r="S733" s="257"/>
    </row>
    <row r="734" ht="15.75" customHeight="1">
      <c r="S734" s="257"/>
    </row>
    <row r="735" ht="15.75" customHeight="1">
      <c r="S735" s="257"/>
    </row>
    <row r="736" ht="15.75" customHeight="1">
      <c r="S736" s="257"/>
    </row>
    <row r="737" ht="15.75" customHeight="1">
      <c r="S737" s="257"/>
    </row>
    <row r="738" ht="15.75" customHeight="1">
      <c r="S738" s="257"/>
    </row>
    <row r="739" ht="15.75" customHeight="1">
      <c r="S739" s="257"/>
    </row>
    <row r="740" ht="15.75" customHeight="1">
      <c r="S740" s="257"/>
    </row>
    <row r="741" ht="15.75" customHeight="1">
      <c r="S741" s="257"/>
    </row>
    <row r="742" ht="15.75" customHeight="1">
      <c r="S742" s="257"/>
    </row>
    <row r="743" ht="15.75" customHeight="1">
      <c r="S743" s="257"/>
    </row>
    <row r="744" ht="15.75" customHeight="1">
      <c r="S744" s="257"/>
    </row>
    <row r="745" ht="15.75" customHeight="1">
      <c r="S745" s="257"/>
    </row>
    <row r="746" ht="15.75" customHeight="1">
      <c r="S746" s="257"/>
    </row>
    <row r="747" ht="15.75" customHeight="1">
      <c r="S747" s="257"/>
    </row>
    <row r="748" ht="15.75" customHeight="1">
      <c r="S748" s="257"/>
    </row>
    <row r="749" ht="15.75" customHeight="1">
      <c r="S749" s="257"/>
    </row>
    <row r="750" ht="15.75" customHeight="1">
      <c r="S750" s="257"/>
    </row>
    <row r="751" ht="15.75" customHeight="1">
      <c r="S751" s="257"/>
    </row>
    <row r="752" ht="15.75" customHeight="1">
      <c r="S752" s="257"/>
    </row>
    <row r="753" ht="15.75" customHeight="1">
      <c r="S753" s="257"/>
    </row>
    <row r="754" ht="15.75" customHeight="1">
      <c r="S754" s="257"/>
    </row>
    <row r="755" ht="15.75" customHeight="1">
      <c r="S755" s="257"/>
    </row>
    <row r="756" ht="15.75" customHeight="1">
      <c r="S756" s="257"/>
    </row>
    <row r="757" ht="15.75" customHeight="1">
      <c r="S757" s="257"/>
    </row>
    <row r="758" ht="15.75" customHeight="1">
      <c r="S758" s="257"/>
    </row>
    <row r="759" ht="15.75" customHeight="1">
      <c r="S759" s="257"/>
    </row>
    <row r="760" ht="15.75" customHeight="1">
      <c r="S760" s="257"/>
    </row>
    <row r="761" ht="15.75" customHeight="1">
      <c r="S761" s="257"/>
    </row>
    <row r="762" ht="15.75" customHeight="1">
      <c r="S762" s="257"/>
    </row>
    <row r="763" ht="15.75" customHeight="1">
      <c r="S763" s="257"/>
    </row>
    <row r="764" ht="15.75" customHeight="1">
      <c r="S764" s="257"/>
    </row>
    <row r="765" ht="15.75" customHeight="1">
      <c r="S765" s="257"/>
    </row>
    <row r="766" ht="15.75" customHeight="1">
      <c r="S766" s="257"/>
    </row>
    <row r="767" ht="15.75" customHeight="1">
      <c r="S767" s="257"/>
    </row>
    <row r="768" ht="15.75" customHeight="1">
      <c r="S768" s="257"/>
    </row>
    <row r="769" ht="15.75" customHeight="1">
      <c r="S769" s="257"/>
    </row>
    <row r="770" ht="15.75" customHeight="1">
      <c r="S770" s="257"/>
    </row>
    <row r="771" ht="15.75" customHeight="1">
      <c r="S771" s="257"/>
    </row>
    <row r="772" ht="15.75" customHeight="1">
      <c r="S772" s="257"/>
    </row>
    <row r="773" ht="15.75" customHeight="1">
      <c r="S773" s="257"/>
    </row>
    <row r="774" ht="15.75" customHeight="1">
      <c r="S774" s="257"/>
    </row>
    <row r="775" ht="15.75" customHeight="1">
      <c r="S775" s="257"/>
    </row>
    <row r="776" ht="15.75" customHeight="1">
      <c r="S776" s="257"/>
    </row>
    <row r="777" ht="15.75" customHeight="1">
      <c r="S777" s="257"/>
    </row>
    <row r="778" ht="15.75" customHeight="1">
      <c r="S778" s="257"/>
    </row>
    <row r="779" ht="15.75" customHeight="1">
      <c r="S779" s="257"/>
    </row>
    <row r="780" ht="15.75" customHeight="1">
      <c r="S780" s="257"/>
    </row>
    <row r="781" ht="15.75" customHeight="1">
      <c r="S781" s="257"/>
    </row>
    <row r="782" ht="15.75" customHeight="1">
      <c r="S782" s="257"/>
    </row>
    <row r="783" ht="15.75" customHeight="1">
      <c r="S783" s="257"/>
    </row>
    <row r="784" ht="15.75" customHeight="1">
      <c r="S784" s="257"/>
    </row>
    <row r="785" ht="15.75" customHeight="1">
      <c r="S785" s="257"/>
    </row>
    <row r="786" ht="15.75" customHeight="1">
      <c r="S786" s="257"/>
    </row>
    <row r="787" ht="15.75" customHeight="1">
      <c r="S787" s="257"/>
    </row>
    <row r="788" ht="15.75" customHeight="1">
      <c r="S788" s="257"/>
    </row>
    <row r="789" ht="15.75" customHeight="1">
      <c r="S789" s="257"/>
    </row>
    <row r="790" ht="15.75" customHeight="1">
      <c r="S790" s="257"/>
    </row>
    <row r="791" ht="15.75" customHeight="1">
      <c r="S791" s="257"/>
    </row>
    <row r="792" ht="15.75" customHeight="1">
      <c r="S792" s="257"/>
    </row>
    <row r="793" ht="15.75" customHeight="1">
      <c r="S793" s="257"/>
    </row>
    <row r="794" ht="15.75" customHeight="1">
      <c r="S794" s="257"/>
    </row>
    <row r="795" ht="15.75" customHeight="1">
      <c r="S795" s="257"/>
    </row>
    <row r="796" ht="15.75" customHeight="1">
      <c r="S796" s="257"/>
    </row>
    <row r="797" ht="15.75" customHeight="1">
      <c r="S797" s="257"/>
    </row>
    <row r="798" ht="15.75" customHeight="1">
      <c r="S798" s="257"/>
    </row>
    <row r="799" ht="15.75" customHeight="1">
      <c r="S799" s="257"/>
    </row>
    <row r="800" ht="15.75" customHeight="1">
      <c r="S800" s="257"/>
    </row>
    <row r="801" ht="15.75" customHeight="1">
      <c r="S801" s="257"/>
    </row>
    <row r="802" ht="15.75" customHeight="1">
      <c r="S802" s="257"/>
    </row>
    <row r="803" ht="15.75" customHeight="1">
      <c r="S803" s="257"/>
    </row>
    <row r="804" ht="15.75" customHeight="1">
      <c r="S804" s="257"/>
    </row>
    <row r="805" ht="15.75" customHeight="1">
      <c r="S805" s="257"/>
    </row>
    <row r="806" ht="15.75" customHeight="1">
      <c r="S806" s="257"/>
    </row>
    <row r="807" ht="15.75" customHeight="1">
      <c r="S807" s="257"/>
    </row>
    <row r="808" ht="15.75" customHeight="1">
      <c r="S808" s="257"/>
    </row>
    <row r="809" ht="15.75" customHeight="1">
      <c r="S809" s="257"/>
    </row>
    <row r="810" ht="15.75" customHeight="1">
      <c r="S810" s="257"/>
    </row>
    <row r="811" ht="15.75" customHeight="1">
      <c r="S811" s="257"/>
    </row>
    <row r="812" ht="15.75" customHeight="1">
      <c r="S812" s="257"/>
    </row>
    <row r="813" ht="15.75" customHeight="1">
      <c r="S813" s="257"/>
    </row>
    <row r="814" ht="15.75" customHeight="1">
      <c r="S814" s="257"/>
    </row>
    <row r="815" ht="15.75" customHeight="1">
      <c r="S815" s="257"/>
    </row>
    <row r="816" ht="15.75" customHeight="1">
      <c r="S816" s="257"/>
    </row>
    <row r="817" ht="15.75" customHeight="1">
      <c r="S817" s="257"/>
    </row>
    <row r="818" ht="15.75" customHeight="1">
      <c r="S818" s="257"/>
    </row>
    <row r="819" ht="15.75" customHeight="1">
      <c r="S819" s="257"/>
    </row>
    <row r="820" ht="15.75" customHeight="1">
      <c r="S820" s="257"/>
    </row>
    <row r="821" ht="15.75" customHeight="1">
      <c r="S821" s="257"/>
    </row>
    <row r="822" ht="15.75" customHeight="1">
      <c r="S822" s="257"/>
    </row>
    <row r="823" ht="15.75" customHeight="1">
      <c r="S823" s="257"/>
    </row>
    <row r="824" ht="15.75" customHeight="1">
      <c r="S824" s="257"/>
    </row>
    <row r="825" ht="15.75" customHeight="1">
      <c r="S825" s="257"/>
    </row>
    <row r="826" ht="15.75" customHeight="1">
      <c r="S826" s="257"/>
    </row>
    <row r="827" ht="15.75" customHeight="1">
      <c r="S827" s="257"/>
    </row>
    <row r="828" ht="15.75" customHeight="1">
      <c r="S828" s="257"/>
    </row>
    <row r="829" ht="15.75" customHeight="1">
      <c r="S829" s="257"/>
    </row>
    <row r="830" ht="15.75" customHeight="1">
      <c r="S830" s="257"/>
    </row>
    <row r="831" ht="15.75" customHeight="1">
      <c r="S831" s="257"/>
    </row>
    <row r="832" ht="15.75" customHeight="1">
      <c r="S832" s="257"/>
    </row>
    <row r="833" ht="15.75" customHeight="1">
      <c r="S833" s="257"/>
    </row>
    <row r="834" ht="15.75" customHeight="1">
      <c r="S834" s="257"/>
    </row>
    <row r="835" ht="15.75" customHeight="1">
      <c r="S835" s="257"/>
    </row>
    <row r="836" ht="15.75" customHeight="1">
      <c r="S836" s="257"/>
    </row>
    <row r="837" ht="15.75" customHeight="1">
      <c r="S837" s="257"/>
    </row>
    <row r="838" ht="15.75" customHeight="1">
      <c r="S838" s="257"/>
    </row>
    <row r="839" ht="15.75" customHeight="1">
      <c r="S839" s="257"/>
    </row>
    <row r="840" ht="15.75" customHeight="1">
      <c r="S840" s="257"/>
    </row>
    <row r="841" ht="15.75" customHeight="1">
      <c r="S841" s="257"/>
    </row>
    <row r="842" ht="15.75" customHeight="1">
      <c r="S842" s="257"/>
    </row>
    <row r="843" ht="15.75" customHeight="1">
      <c r="S843" s="257"/>
    </row>
    <row r="844" ht="15.75" customHeight="1">
      <c r="S844" s="257"/>
    </row>
    <row r="845" ht="15.75" customHeight="1">
      <c r="S845" s="257"/>
    </row>
    <row r="846" ht="15.75" customHeight="1">
      <c r="S846" s="257"/>
    </row>
    <row r="847" ht="15.75" customHeight="1">
      <c r="S847" s="257"/>
    </row>
    <row r="848" ht="15.75" customHeight="1">
      <c r="S848" s="257"/>
    </row>
    <row r="849" ht="15.75" customHeight="1">
      <c r="S849" s="257"/>
    </row>
    <row r="850" ht="15.75" customHeight="1">
      <c r="S850" s="257"/>
    </row>
    <row r="851" ht="15.75" customHeight="1">
      <c r="S851" s="257"/>
    </row>
    <row r="852" ht="15.75" customHeight="1">
      <c r="S852" s="257"/>
    </row>
    <row r="853" ht="15.75" customHeight="1">
      <c r="S853" s="257"/>
    </row>
    <row r="854" ht="15.75" customHeight="1">
      <c r="S854" s="257"/>
    </row>
    <row r="855" ht="15.75" customHeight="1">
      <c r="S855" s="257"/>
    </row>
    <row r="856" ht="15.75" customHeight="1">
      <c r="S856" s="257"/>
    </row>
    <row r="857" ht="15.75" customHeight="1">
      <c r="S857" s="257"/>
    </row>
    <row r="858" ht="15.75" customHeight="1">
      <c r="S858" s="257"/>
    </row>
    <row r="859" ht="15.75" customHeight="1">
      <c r="S859" s="257"/>
    </row>
    <row r="860" ht="15.75" customHeight="1">
      <c r="S860" s="257"/>
    </row>
    <row r="861" ht="15.75" customHeight="1">
      <c r="S861" s="257"/>
    </row>
    <row r="862" ht="15.75" customHeight="1">
      <c r="S862" s="257"/>
    </row>
    <row r="863" ht="15.75" customHeight="1">
      <c r="S863" s="257"/>
    </row>
    <row r="864" ht="15.75" customHeight="1">
      <c r="S864" s="257"/>
    </row>
    <row r="865" ht="15.75" customHeight="1">
      <c r="S865" s="257"/>
    </row>
    <row r="866" ht="15.75" customHeight="1">
      <c r="S866" s="257"/>
    </row>
    <row r="867" ht="15.75" customHeight="1">
      <c r="S867" s="257"/>
    </row>
    <row r="868" ht="15.75" customHeight="1">
      <c r="S868" s="257"/>
    </row>
    <row r="869" ht="15.75" customHeight="1">
      <c r="S869" s="257"/>
    </row>
    <row r="870" ht="15.75" customHeight="1">
      <c r="S870" s="257"/>
    </row>
    <row r="871" ht="15.75" customHeight="1">
      <c r="S871" s="257"/>
    </row>
    <row r="872" ht="15.75" customHeight="1">
      <c r="S872" s="257"/>
    </row>
    <row r="873" ht="15.75" customHeight="1">
      <c r="S873" s="257"/>
    </row>
    <row r="874" ht="15.75" customHeight="1">
      <c r="S874" s="257"/>
    </row>
    <row r="875" ht="15.75" customHeight="1">
      <c r="S875" s="257"/>
    </row>
    <row r="876" ht="15.75" customHeight="1">
      <c r="S876" s="257"/>
    </row>
    <row r="877" ht="15.75" customHeight="1">
      <c r="S877" s="257"/>
    </row>
    <row r="878" ht="15.75" customHeight="1">
      <c r="S878" s="257"/>
    </row>
    <row r="879" ht="15.75" customHeight="1">
      <c r="S879" s="257"/>
    </row>
    <row r="880" ht="15.75" customHeight="1">
      <c r="S880" s="257"/>
    </row>
    <row r="881" ht="15.75" customHeight="1">
      <c r="S881" s="257"/>
    </row>
    <row r="882" ht="15.75" customHeight="1">
      <c r="S882" s="257"/>
    </row>
    <row r="883" ht="15.75" customHeight="1">
      <c r="S883" s="257"/>
    </row>
    <row r="884" ht="15.75" customHeight="1">
      <c r="S884" s="257"/>
    </row>
    <row r="885" ht="15.75" customHeight="1">
      <c r="S885" s="257"/>
    </row>
    <row r="886" ht="15.75" customHeight="1">
      <c r="S886" s="257"/>
    </row>
    <row r="887" ht="15.75" customHeight="1">
      <c r="S887" s="257"/>
    </row>
    <row r="888" ht="15.75" customHeight="1">
      <c r="S888" s="257"/>
    </row>
    <row r="889" ht="15.75" customHeight="1">
      <c r="S889" s="257"/>
    </row>
    <row r="890" ht="15.75" customHeight="1">
      <c r="S890" s="257"/>
    </row>
    <row r="891" ht="15.75" customHeight="1">
      <c r="S891" s="257"/>
    </row>
    <row r="892" ht="15.75" customHeight="1">
      <c r="S892" s="257"/>
    </row>
    <row r="893" ht="15.75" customHeight="1">
      <c r="S893" s="257"/>
    </row>
    <row r="894" ht="15.75" customHeight="1">
      <c r="S894" s="257"/>
    </row>
    <row r="895" ht="15.75" customHeight="1">
      <c r="S895" s="257"/>
    </row>
    <row r="896" ht="15.75" customHeight="1">
      <c r="S896" s="257"/>
    </row>
    <row r="897" ht="15.75" customHeight="1">
      <c r="S897" s="257"/>
    </row>
    <row r="898" ht="15.75" customHeight="1">
      <c r="S898" s="257"/>
    </row>
    <row r="899" ht="15.75" customHeight="1">
      <c r="S899" s="257"/>
    </row>
    <row r="900" ht="15.75" customHeight="1">
      <c r="S900" s="257"/>
    </row>
    <row r="901" ht="15.75" customHeight="1">
      <c r="S901" s="257"/>
    </row>
    <row r="902" ht="15.75" customHeight="1">
      <c r="S902" s="257"/>
    </row>
    <row r="903" ht="15.75" customHeight="1">
      <c r="S903" s="257"/>
    </row>
    <row r="904" ht="15.75" customHeight="1">
      <c r="S904" s="257"/>
    </row>
    <row r="905" ht="15.75" customHeight="1">
      <c r="S905" s="257"/>
    </row>
    <row r="906" ht="15.75" customHeight="1">
      <c r="S906" s="257"/>
    </row>
    <row r="907" ht="15.75" customHeight="1">
      <c r="S907" s="257"/>
    </row>
    <row r="908" ht="15.75" customHeight="1">
      <c r="S908" s="257"/>
    </row>
    <row r="909" ht="15.75" customHeight="1">
      <c r="S909" s="257"/>
    </row>
    <row r="910" ht="15.75" customHeight="1">
      <c r="S910" s="257"/>
    </row>
    <row r="911" ht="15.75" customHeight="1">
      <c r="S911" s="257"/>
    </row>
    <row r="912" ht="15.75" customHeight="1">
      <c r="S912" s="257"/>
    </row>
    <row r="913" ht="15.75" customHeight="1">
      <c r="S913" s="257"/>
    </row>
    <row r="914" ht="15.75" customHeight="1">
      <c r="S914" s="257"/>
    </row>
    <row r="915" ht="15.75" customHeight="1">
      <c r="S915" s="257"/>
    </row>
    <row r="916" ht="15.75" customHeight="1">
      <c r="S916" s="257"/>
    </row>
    <row r="917" ht="15.75" customHeight="1">
      <c r="S917" s="257"/>
    </row>
    <row r="918" ht="15.75" customHeight="1">
      <c r="S918" s="257"/>
    </row>
    <row r="919" ht="15.75" customHeight="1">
      <c r="S919" s="257"/>
    </row>
    <row r="920" ht="15.75" customHeight="1">
      <c r="S920" s="257"/>
    </row>
    <row r="921" ht="15.75" customHeight="1">
      <c r="S921" s="257"/>
    </row>
    <row r="922" ht="15.75" customHeight="1">
      <c r="S922" s="257"/>
    </row>
    <row r="923" ht="15.75" customHeight="1">
      <c r="S923" s="257"/>
    </row>
    <row r="924" ht="15.75" customHeight="1">
      <c r="S924" s="257"/>
    </row>
    <row r="925" ht="15.75" customHeight="1">
      <c r="S925" s="257"/>
    </row>
    <row r="926" ht="15.75" customHeight="1">
      <c r="S926" s="257"/>
    </row>
    <row r="927" ht="15.75" customHeight="1">
      <c r="S927" s="257"/>
    </row>
    <row r="928" ht="15.75" customHeight="1">
      <c r="S928" s="257"/>
    </row>
    <row r="929" ht="15.75" customHeight="1">
      <c r="S929" s="257"/>
    </row>
    <row r="930" ht="15.75" customHeight="1">
      <c r="S930" s="257"/>
    </row>
    <row r="931" ht="15.75" customHeight="1">
      <c r="S931" s="257"/>
    </row>
    <row r="932" ht="15.75" customHeight="1">
      <c r="S932" s="257"/>
    </row>
    <row r="933" ht="15.75" customHeight="1">
      <c r="S933" s="257"/>
    </row>
    <row r="934" ht="15.75" customHeight="1">
      <c r="S934" s="257"/>
    </row>
    <row r="935" ht="15.75" customHeight="1">
      <c r="S935" s="257"/>
    </row>
    <row r="936" ht="15.75" customHeight="1">
      <c r="S936" s="257"/>
    </row>
    <row r="937" ht="15.75" customHeight="1">
      <c r="S937" s="257"/>
    </row>
    <row r="938" ht="15.75" customHeight="1">
      <c r="S938" s="257"/>
    </row>
    <row r="939" ht="15.75" customHeight="1">
      <c r="S939" s="257"/>
    </row>
    <row r="940" ht="15.75" customHeight="1">
      <c r="S940" s="257"/>
    </row>
    <row r="941" ht="15.75" customHeight="1">
      <c r="S941" s="257"/>
    </row>
    <row r="942" ht="15.75" customHeight="1">
      <c r="S942" s="257"/>
    </row>
    <row r="943" ht="15.75" customHeight="1">
      <c r="S943" s="257"/>
    </row>
    <row r="944" ht="15.75" customHeight="1">
      <c r="S944" s="257"/>
    </row>
    <row r="945" ht="15.75" customHeight="1">
      <c r="S945" s="257"/>
    </row>
    <row r="946" ht="15.75" customHeight="1">
      <c r="S946" s="257"/>
    </row>
    <row r="947" ht="15.75" customHeight="1">
      <c r="S947" s="257"/>
    </row>
    <row r="948" ht="15.75" customHeight="1">
      <c r="S948" s="257"/>
    </row>
    <row r="949" ht="15.75" customHeight="1">
      <c r="S949" s="257"/>
    </row>
    <row r="950" ht="15.75" customHeight="1">
      <c r="S950" s="257"/>
    </row>
    <row r="951" ht="15.75" customHeight="1">
      <c r="S951" s="257"/>
    </row>
    <row r="952" ht="15.75" customHeight="1">
      <c r="S952" s="257"/>
    </row>
    <row r="953" ht="15.75" customHeight="1">
      <c r="S953" s="257"/>
    </row>
    <row r="954" ht="15.75" customHeight="1">
      <c r="S954" s="257"/>
    </row>
    <row r="955" ht="15.75" customHeight="1">
      <c r="S955" s="257"/>
    </row>
    <row r="956" ht="15.75" customHeight="1">
      <c r="S956" s="257"/>
    </row>
    <row r="957" ht="15.75" customHeight="1">
      <c r="S957" s="257"/>
    </row>
    <row r="958" ht="15.75" customHeight="1">
      <c r="S958" s="257"/>
    </row>
    <row r="959" ht="15.75" customHeight="1">
      <c r="S959" s="257"/>
    </row>
    <row r="960" ht="15.75" customHeight="1">
      <c r="S960" s="257"/>
    </row>
    <row r="961" ht="15.75" customHeight="1">
      <c r="S961" s="257"/>
    </row>
    <row r="962" ht="15.75" customHeight="1">
      <c r="S962" s="257"/>
    </row>
    <row r="963" ht="15.75" customHeight="1">
      <c r="S963" s="257"/>
    </row>
    <row r="964" ht="15.75" customHeight="1">
      <c r="S964" s="257"/>
    </row>
    <row r="965" ht="15.75" customHeight="1">
      <c r="S965" s="257"/>
    </row>
    <row r="966" ht="15.75" customHeight="1">
      <c r="S966" s="257"/>
    </row>
    <row r="967" ht="15.75" customHeight="1">
      <c r="S967" s="257"/>
    </row>
    <row r="968" ht="15.75" customHeight="1">
      <c r="S968" s="257"/>
    </row>
    <row r="969" ht="15.75" customHeight="1">
      <c r="S969" s="257"/>
    </row>
    <row r="970" ht="15.75" customHeight="1">
      <c r="S970" s="257"/>
    </row>
    <row r="971" ht="15.75" customHeight="1">
      <c r="S971" s="257"/>
    </row>
    <row r="972" ht="15.75" customHeight="1">
      <c r="S972" s="257"/>
    </row>
    <row r="973" ht="15.75" customHeight="1">
      <c r="S973" s="257"/>
    </row>
    <row r="974" ht="15.75" customHeight="1">
      <c r="S974" s="257"/>
    </row>
    <row r="975" ht="15.75" customHeight="1">
      <c r="S975" s="257"/>
    </row>
    <row r="976" ht="15.75" customHeight="1">
      <c r="S976" s="257"/>
    </row>
    <row r="977" ht="15.75" customHeight="1">
      <c r="S977" s="257"/>
    </row>
    <row r="978" ht="15.75" customHeight="1">
      <c r="S978" s="257"/>
    </row>
    <row r="979" ht="15.75" customHeight="1">
      <c r="S979" s="257"/>
    </row>
    <row r="980" ht="15.75" customHeight="1">
      <c r="S980" s="257"/>
    </row>
    <row r="981" ht="15.75" customHeight="1">
      <c r="S981" s="257"/>
    </row>
    <row r="982" ht="15.75" customHeight="1">
      <c r="S982" s="257"/>
    </row>
    <row r="983" ht="15.75" customHeight="1">
      <c r="S983" s="257"/>
    </row>
    <row r="984" ht="15.75" customHeight="1">
      <c r="S984" s="257"/>
    </row>
    <row r="985" ht="15.75" customHeight="1">
      <c r="S985" s="257"/>
    </row>
    <row r="986" ht="15.75" customHeight="1">
      <c r="S986" s="257"/>
    </row>
  </sheetData>
  <mergeCells count="2">
    <mergeCell ref="A1:C1"/>
    <mergeCell ref="A2:C2"/>
  </mergeCells>
  <printOptions gridLines="1"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7.43"/>
    <col customWidth="1" min="3" max="4" width="9.14"/>
    <col customWidth="1" min="5" max="5" width="7.29"/>
    <col customWidth="1" min="6" max="6" width="6.57"/>
    <col customWidth="1" min="7" max="7" width="6.43"/>
    <col customWidth="1" min="8" max="8" width="6.57"/>
    <col customWidth="1" min="9" max="9" width="9.57"/>
    <col customWidth="1" min="10" max="10" width="10.0"/>
    <col customWidth="1" min="11" max="11" width="8.14"/>
    <col customWidth="1" min="12" max="15" width="11.43"/>
    <col customWidth="1" min="16" max="20" width="8.57"/>
    <col customWidth="1" min="21" max="21" width="14.0"/>
  </cols>
  <sheetData>
    <row r="1" ht="15.0" customHeight="1">
      <c r="A1" s="232" t="s">
        <v>102</v>
      </c>
      <c r="D1" s="232"/>
      <c r="E1" s="109"/>
      <c r="F1" s="109"/>
      <c r="G1" s="109"/>
      <c r="H1" s="109"/>
      <c r="I1" s="109"/>
      <c r="J1" s="109"/>
      <c r="M1" s="253"/>
      <c r="N1" s="233"/>
      <c r="O1" s="253"/>
    </row>
    <row r="2" ht="15.0" customHeight="1">
      <c r="A2" s="232" t="s">
        <v>98</v>
      </c>
      <c r="D2" s="232"/>
      <c r="E2" s="109"/>
      <c r="F2" s="109"/>
      <c r="G2" s="109"/>
      <c r="H2" s="109"/>
      <c r="I2" s="109"/>
      <c r="J2" s="109"/>
      <c r="M2" s="253"/>
      <c r="N2" s="233"/>
      <c r="O2" s="253"/>
    </row>
    <row r="3">
      <c r="A3" s="234" t="s">
        <v>4</v>
      </c>
      <c r="B3" s="235" t="s">
        <v>5</v>
      </c>
      <c r="C3" s="236" t="s">
        <v>6</v>
      </c>
      <c r="D3" s="236" t="s">
        <v>7</v>
      </c>
      <c r="E3" s="237" t="s">
        <v>35</v>
      </c>
      <c r="F3" s="238" t="s">
        <v>36</v>
      </c>
      <c r="G3" s="238" t="s">
        <v>37</v>
      </c>
      <c r="H3" s="238" t="s">
        <v>38</v>
      </c>
      <c r="I3" s="239" t="s">
        <v>117</v>
      </c>
      <c r="J3" s="240" t="s">
        <v>40</v>
      </c>
      <c r="K3" s="38" t="s">
        <v>100</v>
      </c>
      <c r="L3" s="38" t="s">
        <v>93</v>
      </c>
      <c r="M3" s="254" t="s">
        <v>105</v>
      </c>
      <c r="N3" s="277" t="s">
        <v>112</v>
      </c>
      <c r="O3" s="254" t="s">
        <v>107</v>
      </c>
      <c r="P3" s="255" t="s">
        <v>108</v>
      </c>
      <c r="Q3" s="119" t="s">
        <v>109</v>
      </c>
      <c r="S3" s="38"/>
      <c r="U3" s="242" t="s">
        <v>101</v>
      </c>
    </row>
    <row r="4">
      <c r="A4" s="7" t="s">
        <v>9</v>
      </c>
      <c r="B4" s="8" t="s">
        <v>9</v>
      </c>
      <c r="C4" s="9" t="s">
        <v>10</v>
      </c>
      <c r="D4" s="10">
        <v>1.0</v>
      </c>
      <c r="E4" s="232"/>
      <c r="F4" s="232"/>
      <c r="G4" s="232"/>
      <c r="H4" s="232"/>
      <c r="I4" s="232"/>
      <c r="J4" s="232"/>
      <c r="K4" s="207" t="str">
        <f t="shared" ref="K4:K21" si="1">(AVERAGE(E4:H4)/(I4))*1000</f>
        <v>#DIV/0!</v>
      </c>
      <c r="L4" s="260" t="str">
        <f t="shared" ref="L4:L21" si="2">K4*J4</f>
        <v>#DIV/0!</v>
      </c>
      <c r="M4" s="208" t="str">
        <f t="shared" ref="M4:M9" si="3">K4*(500/1000)</f>
        <v>#DIV/0!</v>
      </c>
      <c r="N4" s="278">
        <v>650.0</v>
      </c>
      <c r="O4" s="279" t="str">
        <f t="shared" ref="O4:O9" si="4">(K4*J4)-SUM(E4:H4)-M4</f>
        <v>#DIV/0!</v>
      </c>
      <c r="P4" s="208" t="str">
        <f t="shared" ref="P4:P9" si="5">(15000)-SUM(E4:H4)-(M4)</f>
        <v>#DIV/0!</v>
      </c>
      <c r="Q4" s="60" t="str">
        <f t="shared" ref="Q4:Q21" si="6">O4/P4</f>
        <v>#DIV/0!</v>
      </c>
      <c r="R4" s="256"/>
      <c r="S4" s="256"/>
      <c r="T4" s="256"/>
      <c r="U4" s="247" t="str">
        <f t="shared" ref="U4:U21" si="7">O4/1000</f>
        <v>#DIV/0!</v>
      </c>
    </row>
    <row r="5">
      <c r="A5" s="7" t="s">
        <v>9</v>
      </c>
      <c r="B5" s="8" t="s">
        <v>9</v>
      </c>
      <c r="C5" s="9" t="s">
        <v>12</v>
      </c>
      <c r="D5" s="10">
        <v>2.0</v>
      </c>
      <c r="E5" s="232"/>
      <c r="F5" s="232"/>
      <c r="G5" s="232"/>
      <c r="H5" s="232"/>
      <c r="I5" s="232"/>
      <c r="J5" s="232"/>
      <c r="K5" s="207" t="str">
        <f t="shared" si="1"/>
        <v>#DIV/0!</v>
      </c>
      <c r="L5" s="260" t="str">
        <f t="shared" si="2"/>
        <v>#DIV/0!</v>
      </c>
      <c r="M5" s="208" t="str">
        <f t="shared" si="3"/>
        <v>#DIV/0!</v>
      </c>
      <c r="N5" s="278">
        <v>1400.0</v>
      </c>
      <c r="O5" s="279" t="str">
        <f t="shared" si="4"/>
        <v>#DIV/0!</v>
      </c>
      <c r="P5" s="208" t="str">
        <f t="shared" si="5"/>
        <v>#DIV/0!</v>
      </c>
      <c r="Q5" s="60" t="str">
        <f t="shared" si="6"/>
        <v>#DIV/0!</v>
      </c>
      <c r="S5" s="78"/>
      <c r="U5" s="253" t="str">
        <f t="shared" si="7"/>
        <v>#DIV/0!</v>
      </c>
    </row>
    <row r="6">
      <c r="A6" s="12" t="s">
        <v>9</v>
      </c>
      <c r="B6" s="13" t="s">
        <v>9</v>
      </c>
      <c r="C6" s="14" t="s">
        <v>14</v>
      </c>
      <c r="D6" s="15">
        <v>3.0</v>
      </c>
      <c r="E6" s="249"/>
      <c r="F6" s="249"/>
      <c r="G6" s="249"/>
      <c r="H6" s="112"/>
      <c r="I6" s="249"/>
      <c r="J6" s="249"/>
      <c r="K6" s="207" t="str">
        <f t="shared" si="1"/>
        <v>#DIV/0!</v>
      </c>
      <c r="L6" s="260" t="str">
        <f t="shared" si="2"/>
        <v>#DIV/0!</v>
      </c>
      <c r="M6" s="229" t="str">
        <f t="shared" si="3"/>
        <v>#DIV/0!</v>
      </c>
      <c r="N6" s="280">
        <v>300.0</v>
      </c>
      <c r="O6" s="281" t="str">
        <f t="shared" si="4"/>
        <v>#DIV/0!</v>
      </c>
      <c r="P6" s="229" t="str">
        <f t="shared" si="5"/>
        <v>#DIV/0!</v>
      </c>
      <c r="Q6" s="65" t="str">
        <f t="shared" si="6"/>
        <v>#DIV/0!</v>
      </c>
      <c r="S6" s="78"/>
      <c r="U6" s="253" t="str">
        <f t="shared" si="7"/>
        <v>#DIV/0!</v>
      </c>
    </row>
    <row r="7">
      <c r="A7" s="7" t="s">
        <v>15</v>
      </c>
      <c r="B7" s="8" t="s">
        <v>9</v>
      </c>
      <c r="C7" s="9" t="s">
        <v>10</v>
      </c>
      <c r="D7" s="10">
        <v>4.0</v>
      </c>
      <c r="E7" s="232"/>
      <c r="F7" s="232"/>
      <c r="G7" s="232"/>
      <c r="H7" s="232"/>
      <c r="I7" s="232"/>
      <c r="J7" s="232"/>
      <c r="K7" s="213" t="str">
        <f t="shared" si="1"/>
        <v>#DIV/0!</v>
      </c>
      <c r="L7" s="264" t="str">
        <f t="shared" si="2"/>
        <v>#DIV/0!</v>
      </c>
      <c r="M7" s="208" t="str">
        <f t="shared" si="3"/>
        <v>#DIV/0!</v>
      </c>
      <c r="N7" s="278">
        <v>400.0</v>
      </c>
      <c r="O7" s="279" t="str">
        <f t="shared" si="4"/>
        <v>#DIV/0!</v>
      </c>
      <c r="P7" s="208" t="str">
        <f t="shared" si="5"/>
        <v>#DIV/0!</v>
      </c>
      <c r="Q7" s="60" t="str">
        <f t="shared" si="6"/>
        <v>#DIV/0!</v>
      </c>
      <c r="R7" s="203"/>
      <c r="S7" s="256"/>
      <c r="T7" s="256"/>
      <c r="U7" s="247" t="str">
        <f t="shared" si="7"/>
        <v>#DIV/0!</v>
      </c>
    </row>
    <row r="8">
      <c r="A8" s="7" t="s">
        <v>15</v>
      </c>
      <c r="B8" s="8" t="s">
        <v>9</v>
      </c>
      <c r="C8" s="9" t="s">
        <v>12</v>
      </c>
      <c r="D8" s="10">
        <v>5.0</v>
      </c>
      <c r="E8" s="232"/>
      <c r="F8" s="232"/>
      <c r="G8" s="232"/>
      <c r="H8" s="232"/>
      <c r="I8" s="232"/>
      <c r="J8" s="232"/>
      <c r="K8" s="207" t="str">
        <f t="shared" si="1"/>
        <v>#DIV/0!</v>
      </c>
      <c r="L8" s="260" t="str">
        <f t="shared" si="2"/>
        <v>#DIV/0!</v>
      </c>
      <c r="M8" s="208" t="str">
        <f t="shared" si="3"/>
        <v>#DIV/0!</v>
      </c>
      <c r="N8" s="278">
        <v>157.0</v>
      </c>
      <c r="O8" s="279" t="str">
        <f t="shared" si="4"/>
        <v>#DIV/0!</v>
      </c>
      <c r="P8" s="208" t="str">
        <f t="shared" si="5"/>
        <v>#DIV/0!</v>
      </c>
      <c r="Q8" s="60" t="str">
        <f t="shared" si="6"/>
        <v>#DIV/0!</v>
      </c>
      <c r="S8" s="78"/>
      <c r="U8" s="253" t="str">
        <f t="shared" si="7"/>
        <v>#DIV/0!</v>
      </c>
    </row>
    <row r="9">
      <c r="A9" s="12" t="s">
        <v>15</v>
      </c>
      <c r="B9" s="13" t="s">
        <v>9</v>
      </c>
      <c r="C9" s="14" t="s">
        <v>14</v>
      </c>
      <c r="D9" s="15">
        <v>6.0</v>
      </c>
      <c r="E9" s="249"/>
      <c r="F9" s="249"/>
      <c r="G9" s="249"/>
      <c r="H9" s="249"/>
      <c r="I9" s="249"/>
      <c r="J9" s="249"/>
      <c r="K9" s="207" t="str">
        <f t="shared" si="1"/>
        <v>#DIV/0!</v>
      </c>
      <c r="L9" s="260" t="str">
        <f t="shared" si="2"/>
        <v>#DIV/0!</v>
      </c>
      <c r="M9" s="229" t="str">
        <f t="shared" si="3"/>
        <v>#DIV/0!</v>
      </c>
      <c r="N9" s="280">
        <v>591.0</v>
      </c>
      <c r="O9" s="281" t="str">
        <f t="shared" si="4"/>
        <v>#DIV/0!</v>
      </c>
      <c r="P9" s="229" t="str">
        <f t="shared" si="5"/>
        <v>#DIV/0!</v>
      </c>
      <c r="Q9" s="65" t="str">
        <f t="shared" si="6"/>
        <v>#DIV/0!</v>
      </c>
      <c r="S9" s="78"/>
      <c r="U9" s="253" t="str">
        <f t="shared" si="7"/>
        <v>#DIV/0!</v>
      </c>
    </row>
    <row r="10">
      <c r="A10" s="7" t="s">
        <v>9</v>
      </c>
      <c r="B10" s="16" t="s">
        <v>15</v>
      </c>
      <c r="C10" s="9" t="s">
        <v>10</v>
      </c>
      <c r="D10" s="17">
        <v>7.0</v>
      </c>
      <c r="E10" s="232"/>
      <c r="F10" s="232"/>
      <c r="G10" s="232"/>
      <c r="H10" s="232"/>
      <c r="I10" s="232"/>
      <c r="J10" s="232"/>
      <c r="K10" s="213" t="str">
        <f t="shared" si="1"/>
        <v>#DIV/0!</v>
      </c>
      <c r="L10" s="264" t="str">
        <f t="shared" si="2"/>
        <v>#DIV/0!</v>
      </c>
      <c r="M10" s="208" t="str">
        <f t="shared" ref="M10:M11" si="8">K10*(100/1000)</f>
        <v>#DIV/0!</v>
      </c>
      <c r="N10" s="248"/>
      <c r="O10" s="279" t="str">
        <f t="shared" ref="O10:O11" si="9">(K10*J10)-SUM(E10:H10)-M10-N10</f>
        <v>#DIV/0!</v>
      </c>
      <c r="P10" s="208" t="str">
        <f t="shared" ref="P10:P21" si="10">(15000)-SUM(E10:H10)-(M10)-N10</f>
        <v>#DIV/0!</v>
      </c>
      <c r="Q10" s="60" t="str">
        <f t="shared" si="6"/>
        <v>#DIV/0!</v>
      </c>
      <c r="R10" s="203"/>
      <c r="S10" s="256"/>
      <c r="T10" s="256"/>
      <c r="U10" s="247" t="str">
        <f t="shared" si="7"/>
        <v>#DIV/0!</v>
      </c>
    </row>
    <row r="11">
      <c r="A11" s="7" t="s">
        <v>9</v>
      </c>
      <c r="B11" s="16" t="s">
        <v>15</v>
      </c>
      <c r="C11" s="9" t="s">
        <v>12</v>
      </c>
      <c r="D11" s="17">
        <v>8.0</v>
      </c>
      <c r="E11" s="232"/>
      <c r="F11" s="232"/>
      <c r="G11" s="232"/>
      <c r="H11" s="232"/>
      <c r="I11" s="232"/>
      <c r="J11" s="232"/>
      <c r="K11" s="207" t="str">
        <f t="shared" si="1"/>
        <v>#DIV/0!</v>
      </c>
      <c r="L11" s="260" t="str">
        <f t="shared" si="2"/>
        <v>#DIV/0!</v>
      </c>
      <c r="M11" s="208" t="str">
        <f t="shared" si="8"/>
        <v>#DIV/0!</v>
      </c>
      <c r="N11" s="248"/>
      <c r="O11" s="279" t="str">
        <f t="shared" si="9"/>
        <v>#DIV/0!</v>
      </c>
      <c r="P11" s="208" t="str">
        <f t="shared" si="10"/>
        <v>#DIV/0!</v>
      </c>
      <c r="Q11" s="60" t="str">
        <f t="shared" si="6"/>
        <v>#DIV/0!</v>
      </c>
      <c r="S11" s="78"/>
      <c r="U11" s="253" t="str">
        <f t="shared" si="7"/>
        <v>#DIV/0!</v>
      </c>
    </row>
    <row r="12">
      <c r="A12" s="12" t="s">
        <v>9</v>
      </c>
      <c r="B12" s="18" t="s">
        <v>15</v>
      </c>
      <c r="C12" s="14" t="s">
        <v>14</v>
      </c>
      <c r="D12" s="19">
        <v>9.0</v>
      </c>
      <c r="E12" s="112"/>
      <c r="F12" s="249"/>
      <c r="G12" s="249"/>
      <c r="H12" s="249"/>
      <c r="I12" s="249"/>
      <c r="J12" s="249"/>
      <c r="K12" s="207" t="str">
        <f t="shared" si="1"/>
        <v>#DIV/0!</v>
      </c>
      <c r="L12" s="260" t="str">
        <f t="shared" si="2"/>
        <v>#DIV/0!</v>
      </c>
      <c r="M12" s="229"/>
      <c r="N12" s="282"/>
      <c r="O12" s="281">
        <v>0.0</v>
      </c>
      <c r="P12" s="229">
        <f t="shared" si="10"/>
        <v>15000</v>
      </c>
      <c r="Q12" s="65">
        <f t="shared" si="6"/>
        <v>0</v>
      </c>
      <c r="S12" s="78"/>
      <c r="U12" s="253">
        <f t="shared" si="7"/>
        <v>0</v>
      </c>
    </row>
    <row r="13">
      <c r="A13" s="7" t="s">
        <v>15</v>
      </c>
      <c r="B13" s="16" t="s">
        <v>15</v>
      </c>
      <c r="C13" s="9" t="s">
        <v>10</v>
      </c>
      <c r="D13" s="17">
        <v>10.0</v>
      </c>
      <c r="E13" s="232"/>
      <c r="F13" s="232"/>
      <c r="G13" s="232"/>
      <c r="H13" s="232"/>
      <c r="I13" s="232"/>
      <c r="J13" s="232"/>
      <c r="K13" s="213" t="str">
        <f t="shared" si="1"/>
        <v>#DIV/0!</v>
      </c>
      <c r="L13" s="264" t="str">
        <f t="shared" si="2"/>
        <v>#DIV/0!</v>
      </c>
      <c r="M13" s="208" t="str">
        <f>K13*(500/1000)</f>
        <v>#DIV/0!</v>
      </c>
      <c r="N13" s="248"/>
      <c r="O13" s="279" t="str">
        <f t="shared" ref="O13:O21" si="11">(K13*J13)-SUM(E13:H13)-M13-N13</f>
        <v>#DIV/0!</v>
      </c>
      <c r="P13" s="208" t="str">
        <f t="shared" si="10"/>
        <v>#DIV/0!</v>
      </c>
      <c r="Q13" s="60" t="str">
        <f t="shared" si="6"/>
        <v>#DIV/0!</v>
      </c>
      <c r="R13" s="203"/>
      <c r="S13" s="256"/>
      <c r="T13" s="256"/>
      <c r="U13" s="247" t="str">
        <f t="shared" si="7"/>
        <v>#DIV/0!</v>
      </c>
    </row>
    <row r="14">
      <c r="A14" s="7" t="s">
        <v>15</v>
      </c>
      <c r="B14" s="16" t="s">
        <v>15</v>
      </c>
      <c r="C14" s="9" t="s">
        <v>12</v>
      </c>
      <c r="D14" s="17">
        <v>11.0</v>
      </c>
      <c r="E14" s="232"/>
      <c r="F14" s="232"/>
      <c r="G14" s="232"/>
      <c r="H14" s="232"/>
      <c r="I14" s="232"/>
      <c r="J14" s="232"/>
      <c r="K14" s="207" t="str">
        <f t="shared" si="1"/>
        <v>#DIV/0!</v>
      </c>
      <c r="L14" s="260" t="str">
        <f t="shared" si="2"/>
        <v>#DIV/0!</v>
      </c>
      <c r="M14" s="208"/>
      <c r="N14" s="248"/>
      <c r="O14" s="279" t="str">
        <f t="shared" si="11"/>
        <v>#DIV/0!</v>
      </c>
      <c r="P14" s="208">
        <f t="shared" si="10"/>
        <v>15000</v>
      </c>
      <c r="Q14" s="60" t="str">
        <f t="shared" si="6"/>
        <v>#DIV/0!</v>
      </c>
      <c r="S14" s="78"/>
      <c r="U14" s="253" t="str">
        <f t="shared" si="7"/>
        <v>#DIV/0!</v>
      </c>
    </row>
    <row r="15">
      <c r="A15" s="12" t="s">
        <v>15</v>
      </c>
      <c r="B15" s="18" t="s">
        <v>15</v>
      </c>
      <c r="C15" s="14" t="s">
        <v>14</v>
      </c>
      <c r="D15" s="19">
        <v>12.0</v>
      </c>
      <c r="E15" s="249"/>
      <c r="F15" s="249"/>
      <c r="G15" s="112"/>
      <c r="H15" s="249"/>
      <c r="I15" s="249"/>
      <c r="J15" s="249"/>
      <c r="K15" s="207" t="str">
        <f t="shared" si="1"/>
        <v>#DIV/0!</v>
      </c>
      <c r="L15" s="260" t="str">
        <f t="shared" si="2"/>
        <v>#DIV/0!</v>
      </c>
      <c r="M15" s="229"/>
      <c r="N15" s="282"/>
      <c r="O15" s="281" t="str">
        <f t="shared" si="11"/>
        <v>#DIV/0!</v>
      </c>
      <c r="P15" s="229">
        <f t="shared" si="10"/>
        <v>15000</v>
      </c>
      <c r="Q15" s="65" t="str">
        <f t="shared" si="6"/>
        <v>#DIV/0!</v>
      </c>
      <c r="S15" s="78"/>
      <c r="U15" s="253" t="str">
        <f t="shared" si="7"/>
        <v>#DIV/0!</v>
      </c>
    </row>
    <row r="16">
      <c r="A16" s="7" t="s">
        <v>9</v>
      </c>
      <c r="B16" s="217" t="s">
        <v>95</v>
      </c>
      <c r="C16" s="9" t="s">
        <v>10</v>
      </c>
      <c r="D16" s="218">
        <v>13.0</v>
      </c>
      <c r="E16" s="232"/>
      <c r="F16" s="232"/>
      <c r="G16" s="232"/>
      <c r="H16" s="232"/>
      <c r="I16" s="232"/>
      <c r="J16" s="232"/>
      <c r="K16" s="213" t="str">
        <f t="shared" si="1"/>
        <v>#DIV/0!</v>
      </c>
      <c r="L16" s="264" t="str">
        <f t="shared" si="2"/>
        <v>#DIV/0!</v>
      </c>
      <c r="M16" s="208" t="str">
        <f>K16*(200/1000)</f>
        <v>#DIV/0!</v>
      </c>
      <c r="N16" s="248"/>
      <c r="O16" s="279" t="str">
        <f t="shared" si="11"/>
        <v>#DIV/0!</v>
      </c>
      <c r="P16" s="208" t="str">
        <f t="shared" si="10"/>
        <v>#DIV/0!</v>
      </c>
      <c r="Q16" s="60" t="str">
        <f t="shared" si="6"/>
        <v>#DIV/0!</v>
      </c>
      <c r="R16" s="203"/>
      <c r="S16" s="256"/>
      <c r="T16" s="256"/>
      <c r="U16" s="247" t="str">
        <f t="shared" si="7"/>
        <v>#DIV/0!</v>
      </c>
    </row>
    <row r="17">
      <c r="A17" s="7" t="s">
        <v>9</v>
      </c>
      <c r="B17" s="217" t="s">
        <v>95</v>
      </c>
      <c r="C17" s="9" t="s">
        <v>12</v>
      </c>
      <c r="D17" s="218">
        <v>14.0</v>
      </c>
      <c r="E17" s="232"/>
      <c r="F17" s="232"/>
      <c r="G17" s="232"/>
      <c r="H17" s="232"/>
      <c r="I17" s="232"/>
      <c r="J17" s="232"/>
      <c r="K17" s="207" t="str">
        <f t="shared" si="1"/>
        <v>#DIV/0!</v>
      </c>
      <c r="L17" s="260" t="str">
        <f t="shared" si="2"/>
        <v>#DIV/0!</v>
      </c>
      <c r="M17" s="208" t="str">
        <f t="shared" ref="M17:M18" si="12">K17*(100/1000)</f>
        <v>#DIV/0!</v>
      </c>
      <c r="N17" s="248"/>
      <c r="O17" s="279" t="str">
        <f t="shared" si="11"/>
        <v>#DIV/0!</v>
      </c>
      <c r="P17" s="208" t="str">
        <f t="shared" si="10"/>
        <v>#DIV/0!</v>
      </c>
      <c r="Q17" s="60" t="str">
        <f t="shared" si="6"/>
        <v>#DIV/0!</v>
      </c>
      <c r="S17" s="78"/>
      <c r="U17" s="253" t="str">
        <f t="shared" si="7"/>
        <v>#DIV/0!</v>
      </c>
    </row>
    <row r="18">
      <c r="A18" s="12" t="s">
        <v>9</v>
      </c>
      <c r="B18" s="219" t="s">
        <v>95</v>
      </c>
      <c r="C18" s="14" t="s">
        <v>14</v>
      </c>
      <c r="D18" s="220">
        <v>15.0</v>
      </c>
      <c r="E18" s="249"/>
      <c r="F18" s="249"/>
      <c r="G18" s="249"/>
      <c r="H18" s="249"/>
      <c r="I18" s="249"/>
      <c r="J18" s="249"/>
      <c r="K18" s="207" t="str">
        <f t="shared" si="1"/>
        <v>#DIV/0!</v>
      </c>
      <c r="L18" s="260" t="str">
        <f t="shared" si="2"/>
        <v>#DIV/0!</v>
      </c>
      <c r="M18" s="229" t="str">
        <f t="shared" si="12"/>
        <v>#DIV/0!</v>
      </c>
      <c r="N18" s="282"/>
      <c r="O18" s="281" t="str">
        <f t="shared" si="11"/>
        <v>#DIV/0!</v>
      </c>
      <c r="P18" s="229" t="str">
        <f t="shared" si="10"/>
        <v>#DIV/0!</v>
      </c>
      <c r="Q18" s="65" t="str">
        <f t="shared" si="6"/>
        <v>#DIV/0!</v>
      </c>
      <c r="S18" s="78"/>
      <c r="U18" s="253" t="str">
        <f t="shared" si="7"/>
        <v>#DIV/0!</v>
      </c>
    </row>
    <row r="19">
      <c r="A19" s="7" t="s">
        <v>15</v>
      </c>
      <c r="B19" s="217" t="s">
        <v>95</v>
      </c>
      <c r="C19" s="9" t="s">
        <v>10</v>
      </c>
      <c r="D19" s="221">
        <v>16.0</v>
      </c>
      <c r="E19" s="232"/>
      <c r="F19" s="232"/>
      <c r="G19" s="232"/>
      <c r="H19" s="232"/>
      <c r="I19" s="232"/>
      <c r="J19" s="232"/>
      <c r="K19" s="213" t="str">
        <f t="shared" si="1"/>
        <v>#DIV/0!</v>
      </c>
      <c r="L19" s="264" t="str">
        <f t="shared" si="2"/>
        <v>#DIV/0!</v>
      </c>
      <c r="M19" s="208"/>
      <c r="N19" s="248"/>
      <c r="O19" s="279" t="str">
        <f t="shared" si="11"/>
        <v>#DIV/0!</v>
      </c>
      <c r="P19" s="208">
        <f t="shared" si="10"/>
        <v>15000</v>
      </c>
      <c r="Q19" s="60" t="str">
        <f t="shared" si="6"/>
        <v>#DIV/0!</v>
      </c>
      <c r="R19" s="203"/>
      <c r="S19" s="256"/>
      <c r="T19" s="256"/>
      <c r="U19" s="247" t="str">
        <f t="shared" si="7"/>
        <v>#DIV/0!</v>
      </c>
    </row>
    <row r="20">
      <c r="A20" s="7" t="s">
        <v>15</v>
      </c>
      <c r="B20" s="217" t="s">
        <v>95</v>
      </c>
      <c r="C20" s="9" t="s">
        <v>12</v>
      </c>
      <c r="D20" s="218">
        <v>17.0</v>
      </c>
      <c r="E20" s="232"/>
      <c r="F20" s="232"/>
      <c r="G20" s="232"/>
      <c r="H20" s="232"/>
      <c r="I20" s="232"/>
      <c r="J20" s="232"/>
      <c r="K20" s="207" t="str">
        <f t="shared" si="1"/>
        <v>#DIV/0!</v>
      </c>
      <c r="L20" s="260" t="str">
        <f t="shared" si="2"/>
        <v>#DIV/0!</v>
      </c>
      <c r="M20" s="208"/>
      <c r="N20" s="248"/>
      <c r="O20" s="279" t="str">
        <f t="shared" si="11"/>
        <v>#DIV/0!</v>
      </c>
      <c r="P20" s="208">
        <f t="shared" si="10"/>
        <v>15000</v>
      </c>
      <c r="Q20" s="60" t="str">
        <f t="shared" si="6"/>
        <v>#DIV/0!</v>
      </c>
      <c r="S20" s="78"/>
      <c r="U20" s="253" t="str">
        <f t="shared" si="7"/>
        <v>#DIV/0!</v>
      </c>
    </row>
    <row r="21" ht="15.75" customHeight="1">
      <c r="A21" s="7" t="s">
        <v>15</v>
      </c>
      <c r="B21" s="217" t="s">
        <v>95</v>
      </c>
      <c r="C21" s="9" t="s">
        <v>14</v>
      </c>
      <c r="D21" s="218">
        <v>18.0</v>
      </c>
      <c r="E21" s="249"/>
      <c r="F21" s="249"/>
      <c r="G21" s="249"/>
      <c r="H21" s="249"/>
      <c r="I21" s="249"/>
      <c r="J21" s="249"/>
      <c r="K21" s="207" t="str">
        <f t="shared" si="1"/>
        <v>#DIV/0!</v>
      </c>
      <c r="L21" s="260" t="str">
        <f t="shared" si="2"/>
        <v>#DIV/0!</v>
      </c>
      <c r="M21" s="229" t="str">
        <f>K21*(500/1000)</f>
        <v>#DIV/0!</v>
      </c>
      <c r="N21" s="282"/>
      <c r="O21" s="281" t="str">
        <f t="shared" si="11"/>
        <v>#DIV/0!</v>
      </c>
      <c r="P21" s="229" t="str">
        <f t="shared" si="10"/>
        <v>#DIV/0!</v>
      </c>
      <c r="Q21" s="65" t="str">
        <f t="shared" si="6"/>
        <v>#DIV/0!</v>
      </c>
      <c r="S21" s="78"/>
      <c r="U21" s="253" t="str">
        <f t="shared" si="7"/>
        <v>#DIV/0!</v>
      </c>
    </row>
    <row r="22" ht="15.75" customHeight="1">
      <c r="C22" s="28"/>
      <c r="D22" s="28"/>
      <c r="K22" s="24"/>
      <c r="L22" s="24"/>
      <c r="M22" s="283"/>
      <c r="N22" s="284"/>
      <c r="O22" s="283"/>
      <c r="P22" s="24"/>
      <c r="Q22" s="24"/>
      <c r="R22" s="24"/>
      <c r="S22" s="24"/>
      <c r="T22" s="78"/>
      <c r="U22" s="78"/>
    </row>
    <row r="23" ht="15.75" customHeight="1">
      <c r="C23" s="28"/>
      <c r="D23" s="28"/>
      <c r="M23" s="253"/>
      <c r="N23" s="233"/>
      <c r="O23" s="253"/>
    </row>
    <row r="24" ht="15.75" customHeight="1">
      <c r="C24" s="28"/>
      <c r="D24" s="28"/>
      <c r="M24" s="253"/>
      <c r="N24" s="233"/>
      <c r="O24" s="253"/>
    </row>
    <row r="25" ht="15.75" customHeight="1">
      <c r="C25" s="28"/>
      <c r="D25" s="28"/>
      <c r="M25" s="253"/>
      <c r="N25" s="233"/>
      <c r="O25" s="253"/>
    </row>
    <row r="26" ht="15.75" customHeight="1">
      <c r="C26" s="28"/>
      <c r="D26" s="28"/>
      <c r="M26" s="253"/>
      <c r="N26" s="233"/>
      <c r="O26" s="253"/>
    </row>
    <row r="27" ht="15.75" customHeight="1">
      <c r="C27" s="28"/>
      <c r="D27" s="28"/>
      <c r="M27" s="253"/>
      <c r="N27" s="233"/>
      <c r="O27" s="253"/>
    </row>
    <row r="28" ht="15.75" customHeight="1">
      <c r="C28" s="28"/>
      <c r="D28" s="28"/>
      <c r="M28" s="253"/>
      <c r="N28" s="233"/>
      <c r="O28" s="253"/>
    </row>
    <row r="29" ht="15.75" customHeight="1">
      <c r="C29" s="28"/>
      <c r="D29" s="28"/>
      <c r="M29" s="253"/>
      <c r="N29" s="233"/>
      <c r="O29" s="253"/>
    </row>
    <row r="30" ht="15.75" customHeight="1">
      <c r="C30" s="28"/>
      <c r="D30" s="28"/>
      <c r="M30" s="253"/>
      <c r="N30" s="233"/>
      <c r="O30" s="253"/>
    </row>
    <row r="31" ht="15.75" customHeight="1">
      <c r="C31" s="28"/>
      <c r="D31" s="28"/>
      <c r="M31" s="253"/>
      <c r="N31" s="233"/>
      <c r="O31" s="253"/>
    </row>
    <row r="32" ht="15.75" customHeight="1">
      <c r="C32" s="28"/>
      <c r="D32" s="28"/>
      <c r="M32" s="253"/>
      <c r="N32" s="233"/>
      <c r="O32" s="253"/>
    </row>
    <row r="33" ht="15.75" customHeight="1">
      <c r="C33" s="28"/>
      <c r="D33" s="28"/>
      <c r="M33" s="253"/>
      <c r="N33" s="233"/>
      <c r="O33" s="253"/>
    </row>
    <row r="34" ht="15.75" customHeight="1">
      <c r="C34" s="28"/>
      <c r="D34" s="28"/>
      <c r="M34" s="253"/>
      <c r="N34" s="233"/>
      <c r="O34" s="253"/>
    </row>
    <row r="35" ht="15.75" customHeight="1">
      <c r="C35" s="28"/>
      <c r="D35" s="28"/>
      <c r="M35" s="253"/>
      <c r="N35" s="233"/>
      <c r="O35" s="253"/>
    </row>
    <row r="36" ht="15.75" customHeight="1">
      <c r="C36" s="28"/>
      <c r="D36" s="28"/>
      <c r="M36" s="253"/>
      <c r="N36" s="233"/>
      <c r="O36" s="253"/>
    </row>
    <row r="37" ht="15.75" customHeight="1">
      <c r="C37" s="28"/>
      <c r="D37" s="28"/>
      <c r="M37" s="253"/>
      <c r="N37" s="233"/>
      <c r="O37" s="253"/>
    </row>
    <row r="38" ht="15.75" customHeight="1">
      <c r="C38" s="28"/>
      <c r="D38" s="28"/>
      <c r="M38" s="253"/>
      <c r="N38" s="233"/>
      <c r="O38" s="253"/>
    </row>
    <row r="39" ht="15.75" customHeight="1">
      <c r="C39" s="28"/>
      <c r="D39" s="28"/>
      <c r="M39" s="253"/>
      <c r="N39" s="233"/>
      <c r="O39" s="253"/>
    </row>
    <row r="40" ht="15.75" customHeight="1">
      <c r="C40" s="28"/>
      <c r="D40" s="28"/>
      <c r="M40" s="253"/>
      <c r="N40" s="233"/>
      <c r="O40" s="253"/>
    </row>
    <row r="41" ht="15.75" customHeight="1">
      <c r="C41" s="28"/>
      <c r="D41" s="28"/>
      <c r="M41" s="253"/>
      <c r="N41" s="233"/>
      <c r="O41" s="253"/>
    </row>
    <row r="42" ht="15.75" customHeight="1">
      <c r="C42" s="28"/>
      <c r="D42" s="28"/>
      <c r="M42" s="253"/>
      <c r="N42" s="233"/>
      <c r="O42" s="253"/>
    </row>
    <row r="43" ht="15.75" customHeight="1">
      <c r="C43" s="28"/>
      <c r="D43" s="28"/>
      <c r="M43" s="253"/>
      <c r="N43" s="233"/>
      <c r="O43" s="253"/>
    </row>
    <row r="44" ht="15.75" customHeight="1">
      <c r="C44" s="28"/>
      <c r="D44" s="28"/>
      <c r="M44" s="253"/>
      <c r="N44" s="233"/>
      <c r="O44" s="253"/>
    </row>
    <row r="45" ht="15.75" customHeight="1">
      <c r="C45" s="28"/>
      <c r="D45" s="28"/>
      <c r="M45" s="253"/>
      <c r="N45" s="233"/>
      <c r="O45" s="253"/>
    </row>
    <row r="46" ht="15.75" customHeight="1">
      <c r="C46" s="28"/>
      <c r="D46" s="28"/>
      <c r="M46" s="253"/>
      <c r="N46" s="233"/>
      <c r="O46" s="253"/>
    </row>
    <row r="47" ht="15.75" customHeight="1">
      <c r="C47" s="28"/>
      <c r="D47" s="28"/>
      <c r="M47" s="253"/>
      <c r="N47" s="233"/>
      <c r="O47" s="253"/>
    </row>
    <row r="48" ht="15.75" customHeight="1">
      <c r="C48" s="28"/>
      <c r="D48" s="28"/>
      <c r="M48" s="253"/>
      <c r="N48" s="233"/>
      <c r="O48" s="253"/>
    </row>
    <row r="49" ht="15.75" customHeight="1">
      <c r="C49" s="28"/>
      <c r="D49" s="28"/>
      <c r="M49" s="253"/>
      <c r="N49" s="233"/>
      <c r="O49" s="253"/>
    </row>
    <row r="50" ht="15.75" customHeight="1">
      <c r="C50" s="28"/>
      <c r="D50" s="28"/>
      <c r="M50" s="253"/>
      <c r="N50" s="233"/>
      <c r="O50" s="253"/>
    </row>
    <row r="51" ht="15.75" customHeight="1">
      <c r="C51" s="28"/>
      <c r="D51" s="28"/>
      <c r="M51" s="253"/>
      <c r="N51" s="233"/>
      <c r="O51" s="253"/>
    </row>
    <row r="52" ht="15.75" customHeight="1">
      <c r="C52" s="28"/>
      <c r="D52" s="28"/>
      <c r="M52" s="253"/>
      <c r="N52" s="233"/>
      <c r="O52" s="253"/>
    </row>
    <row r="53" ht="15.75" customHeight="1">
      <c r="C53" s="28"/>
      <c r="D53" s="28"/>
      <c r="M53" s="253"/>
      <c r="N53" s="233"/>
      <c r="O53" s="253"/>
    </row>
    <row r="54" ht="15.75" customHeight="1">
      <c r="C54" s="28"/>
      <c r="D54" s="28"/>
      <c r="M54" s="253"/>
      <c r="N54" s="233"/>
      <c r="O54" s="253"/>
    </row>
    <row r="55" ht="15.75" customHeight="1">
      <c r="C55" s="28"/>
      <c r="D55" s="28"/>
      <c r="M55" s="253"/>
      <c r="N55" s="233"/>
      <c r="O55" s="253"/>
    </row>
    <row r="56" ht="15.75" customHeight="1">
      <c r="C56" s="28"/>
      <c r="D56" s="28"/>
      <c r="M56" s="253"/>
      <c r="N56" s="233"/>
      <c r="O56" s="253"/>
    </row>
    <row r="57" ht="15.75" customHeight="1">
      <c r="C57" s="28"/>
      <c r="D57" s="28"/>
      <c r="M57" s="253"/>
      <c r="N57" s="233"/>
      <c r="O57" s="253"/>
    </row>
    <row r="58" ht="15.75" customHeight="1">
      <c r="C58" s="28"/>
      <c r="D58" s="28"/>
      <c r="M58" s="253"/>
      <c r="N58" s="233"/>
      <c r="O58" s="253"/>
    </row>
    <row r="59" ht="15.75" customHeight="1">
      <c r="C59" s="28"/>
      <c r="D59" s="28"/>
      <c r="M59" s="253"/>
      <c r="N59" s="233"/>
      <c r="O59" s="253"/>
    </row>
    <row r="60" ht="15.75" customHeight="1">
      <c r="C60" s="28"/>
      <c r="D60" s="28"/>
      <c r="M60" s="253"/>
      <c r="N60" s="233"/>
      <c r="O60" s="253"/>
    </row>
    <row r="61" ht="15.75" customHeight="1">
      <c r="C61" s="28"/>
      <c r="D61" s="28"/>
      <c r="M61" s="253"/>
      <c r="N61" s="233"/>
      <c r="O61" s="253"/>
    </row>
    <row r="62" ht="15.75" customHeight="1">
      <c r="C62" s="28"/>
      <c r="D62" s="28"/>
      <c r="M62" s="253"/>
      <c r="N62" s="233"/>
      <c r="O62" s="253"/>
    </row>
    <row r="63" ht="15.75" customHeight="1">
      <c r="C63" s="28"/>
      <c r="D63" s="28"/>
      <c r="M63" s="253"/>
      <c r="N63" s="233"/>
      <c r="O63" s="253"/>
    </row>
    <row r="64" ht="15.75" customHeight="1">
      <c r="C64" s="28"/>
      <c r="D64" s="28"/>
      <c r="M64" s="253"/>
      <c r="N64" s="233"/>
      <c r="O64" s="253"/>
    </row>
    <row r="65" ht="15.75" customHeight="1">
      <c r="C65" s="28"/>
      <c r="D65" s="28"/>
      <c r="M65" s="253"/>
      <c r="N65" s="233"/>
      <c r="O65" s="253"/>
    </row>
    <row r="66" ht="15.75" customHeight="1">
      <c r="C66" s="28"/>
      <c r="D66" s="28"/>
      <c r="M66" s="253"/>
      <c r="N66" s="233"/>
      <c r="O66" s="253"/>
    </row>
    <row r="67" ht="15.75" customHeight="1">
      <c r="C67" s="28"/>
      <c r="D67" s="28"/>
      <c r="M67" s="253"/>
      <c r="N67" s="233"/>
      <c r="O67" s="253"/>
    </row>
    <row r="68" ht="15.75" customHeight="1">
      <c r="C68" s="28"/>
      <c r="D68" s="28"/>
      <c r="M68" s="253"/>
      <c r="N68" s="233"/>
      <c r="O68" s="253"/>
    </row>
    <row r="69" ht="15.75" customHeight="1">
      <c r="C69" s="28"/>
      <c r="D69" s="28"/>
      <c r="M69" s="253"/>
      <c r="N69" s="233"/>
      <c r="O69" s="253"/>
    </row>
    <row r="70" ht="15.75" customHeight="1">
      <c r="C70" s="28"/>
      <c r="D70" s="28"/>
      <c r="M70" s="253"/>
      <c r="N70" s="233"/>
      <c r="O70" s="253"/>
    </row>
    <row r="71" ht="15.75" customHeight="1">
      <c r="C71" s="28"/>
      <c r="D71" s="28"/>
      <c r="M71" s="253"/>
      <c r="N71" s="233"/>
      <c r="O71" s="253"/>
    </row>
    <row r="72" ht="15.75" customHeight="1">
      <c r="C72" s="28"/>
      <c r="D72" s="28"/>
      <c r="M72" s="253"/>
      <c r="N72" s="233"/>
      <c r="O72" s="253"/>
    </row>
    <row r="73" ht="15.75" customHeight="1">
      <c r="C73" s="28"/>
      <c r="D73" s="28"/>
      <c r="M73" s="253"/>
      <c r="N73" s="233"/>
      <c r="O73" s="253"/>
    </row>
    <row r="74" ht="15.75" customHeight="1">
      <c r="C74" s="28"/>
      <c r="D74" s="28"/>
      <c r="M74" s="253"/>
      <c r="N74" s="233"/>
      <c r="O74" s="253"/>
    </row>
    <row r="75" ht="15.75" customHeight="1">
      <c r="C75" s="28"/>
      <c r="D75" s="28"/>
      <c r="M75" s="253"/>
      <c r="N75" s="233"/>
      <c r="O75" s="253"/>
    </row>
    <row r="76" ht="15.75" customHeight="1">
      <c r="C76" s="28"/>
      <c r="D76" s="28"/>
      <c r="M76" s="253"/>
      <c r="N76" s="233"/>
      <c r="O76" s="253"/>
    </row>
    <row r="77" ht="15.75" customHeight="1">
      <c r="C77" s="28"/>
      <c r="D77" s="28"/>
      <c r="M77" s="253"/>
      <c r="N77" s="233"/>
      <c r="O77" s="253"/>
    </row>
    <row r="78" ht="15.75" customHeight="1">
      <c r="C78" s="28"/>
      <c r="D78" s="28"/>
      <c r="M78" s="253"/>
      <c r="N78" s="233"/>
      <c r="O78" s="253"/>
    </row>
    <row r="79" ht="15.75" customHeight="1">
      <c r="C79" s="28"/>
      <c r="D79" s="28"/>
      <c r="M79" s="253"/>
      <c r="N79" s="233"/>
      <c r="O79" s="253"/>
    </row>
    <row r="80" ht="15.75" customHeight="1">
      <c r="C80" s="28"/>
      <c r="D80" s="28"/>
      <c r="M80" s="253"/>
      <c r="N80" s="233"/>
      <c r="O80" s="253"/>
    </row>
    <row r="81" ht="15.75" customHeight="1">
      <c r="C81" s="28"/>
      <c r="D81" s="28"/>
      <c r="M81" s="253"/>
      <c r="N81" s="233"/>
      <c r="O81" s="253"/>
    </row>
    <row r="82" ht="15.75" customHeight="1">
      <c r="C82" s="28"/>
      <c r="D82" s="28"/>
      <c r="M82" s="253"/>
      <c r="N82" s="233"/>
      <c r="O82" s="253"/>
    </row>
    <row r="83" ht="15.75" customHeight="1">
      <c r="C83" s="28"/>
      <c r="D83" s="28"/>
      <c r="M83" s="253"/>
      <c r="N83" s="233"/>
      <c r="O83" s="253"/>
    </row>
    <row r="84" ht="15.75" customHeight="1">
      <c r="C84" s="28"/>
      <c r="D84" s="28"/>
      <c r="M84" s="253"/>
      <c r="N84" s="233"/>
      <c r="O84" s="253"/>
    </row>
    <row r="85" ht="15.75" customHeight="1">
      <c r="C85" s="28"/>
      <c r="D85" s="28"/>
      <c r="M85" s="253"/>
      <c r="N85" s="233"/>
      <c r="O85" s="253"/>
    </row>
    <row r="86" ht="15.75" customHeight="1">
      <c r="C86" s="28"/>
      <c r="D86" s="28"/>
      <c r="M86" s="253"/>
      <c r="N86" s="233"/>
      <c r="O86" s="253"/>
    </row>
    <row r="87" ht="15.75" customHeight="1">
      <c r="C87" s="28"/>
      <c r="D87" s="28"/>
      <c r="M87" s="253"/>
      <c r="N87" s="233"/>
      <c r="O87" s="253"/>
    </row>
    <row r="88" ht="15.75" customHeight="1">
      <c r="C88" s="28"/>
      <c r="D88" s="28"/>
      <c r="M88" s="253"/>
      <c r="N88" s="233"/>
      <c r="O88" s="253"/>
    </row>
    <row r="89" ht="15.75" customHeight="1">
      <c r="C89" s="28"/>
      <c r="D89" s="28"/>
      <c r="M89" s="253"/>
      <c r="N89" s="233"/>
      <c r="O89" s="253"/>
    </row>
    <row r="90" ht="15.75" customHeight="1">
      <c r="C90" s="28"/>
      <c r="D90" s="28"/>
      <c r="M90" s="253"/>
      <c r="N90" s="233"/>
      <c r="O90" s="253"/>
    </row>
    <row r="91" ht="15.75" customHeight="1">
      <c r="C91" s="28"/>
      <c r="D91" s="28"/>
      <c r="M91" s="253"/>
      <c r="N91" s="233"/>
      <c r="O91" s="253"/>
    </row>
    <row r="92" ht="15.75" customHeight="1">
      <c r="C92" s="28"/>
      <c r="D92" s="28"/>
      <c r="M92" s="253"/>
      <c r="N92" s="233"/>
      <c r="O92" s="253"/>
    </row>
    <row r="93" ht="15.75" customHeight="1">
      <c r="C93" s="28"/>
      <c r="D93" s="28"/>
      <c r="M93" s="253"/>
      <c r="N93" s="233"/>
      <c r="O93" s="253"/>
    </row>
    <row r="94" ht="15.75" customHeight="1">
      <c r="C94" s="28"/>
      <c r="D94" s="28"/>
      <c r="M94" s="253"/>
      <c r="N94" s="233"/>
      <c r="O94" s="253"/>
    </row>
    <row r="95" ht="15.75" customHeight="1">
      <c r="C95" s="28"/>
      <c r="D95" s="28"/>
      <c r="M95" s="253"/>
      <c r="N95" s="233"/>
      <c r="O95" s="253"/>
    </row>
    <row r="96" ht="15.75" customHeight="1">
      <c r="C96" s="28"/>
      <c r="D96" s="28"/>
      <c r="M96" s="253"/>
      <c r="N96" s="233"/>
      <c r="O96" s="253"/>
    </row>
    <row r="97" ht="15.75" customHeight="1">
      <c r="C97" s="28"/>
      <c r="D97" s="28"/>
      <c r="M97" s="253"/>
      <c r="N97" s="233"/>
      <c r="O97" s="253"/>
    </row>
    <row r="98" ht="15.75" customHeight="1">
      <c r="C98" s="28"/>
      <c r="D98" s="28"/>
      <c r="M98" s="253"/>
      <c r="N98" s="233"/>
      <c r="O98" s="253"/>
    </row>
    <row r="99" ht="15.75" customHeight="1">
      <c r="C99" s="28"/>
      <c r="D99" s="28"/>
      <c r="M99" s="253"/>
      <c r="N99" s="233"/>
      <c r="O99" s="253"/>
    </row>
    <row r="100" ht="15.75" customHeight="1">
      <c r="C100" s="28"/>
      <c r="D100" s="28"/>
      <c r="M100" s="253"/>
      <c r="N100" s="233"/>
      <c r="O100" s="253"/>
    </row>
    <row r="101" ht="15.75" customHeight="1">
      <c r="C101" s="28"/>
      <c r="D101" s="28"/>
      <c r="M101" s="253"/>
      <c r="N101" s="233"/>
      <c r="O101" s="253"/>
    </row>
    <row r="102" ht="15.75" customHeight="1">
      <c r="C102" s="28"/>
      <c r="D102" s="28"/>
      <c r="M102" s="253"/>
      <c r="N102" s="233"/>
      <c r="O102" s="253"/>
    </row>
    <row r="103" ht="15.75" customHeight="1">
      <c r="C103" s="28"/>
      <c r="D103" s="28"/>
      <c r="M103" s="253"/>
      <c r="N103" s="233"/>
      <c r="O103" s="253"/>
    </row>
    <row r="104" ht="15.75" customHeight="1">
      <c r="C104" s="28"/>
      <c r="D104" s="28"/>
      <c r="M104" s="253"/>
      <c r="N104" s="233"/>
      <c r="O104" s="253"/>
    </row>
    <row r="105" ht="15.75" customHeight="1">
      <c r="C105" s="28"/>
      <c r="D105" s="28"/>
      <c r="M105" s="253"/>
      <c r="N105" s="233"/>
      <c r="O105" s="253"/>
    </row>
    <row r="106" ht="15.75" customHeight="1">
      <c r="C106" s="28"/>
      <c r="D106" s="28"/>
      <c r="M106" s="253"/>
      <c r="N106" s="233"/>
      <c r="O106" s="253"/>
    </row>
    <row r="107" ht="15.75" customHeight="1">
      <c r="C107" s="28"/>
      <c r="D107" s="28"/>
      <c r="M107" s="253"/>
      <c r="N107" s="233"/>
      <c r="O107" s="253"/>
    </row>
    <row r="108" ht="15.75" customHeight="1">
      <c r="C108" s="28"/>
      <c r="D108" s="28"/>
      <c r="M108" s="253"/>
      <c r="N108" s="233"/>
      <c r="O108" s="253"/>
    </row>
    <row r="109" ht="15.75" customHeight="1">
      <c r="C109" s="28"/>
      <c r="D109" s="28"/>
      <c r="M109" s="253"/>
      <c r="N109" s="233"/>
      <c r="O109" s="253"/>
    </row>
    <row r="110" ht="15.75" customHeight="1">
      <c r="C110" s="28"/>
      <c r="D110" s="28"/>
      <c r="M110" s="253"/>
      <c r="N110" s="233"/>
      <c r="O110" s="253"/>
    </row>
    <row r="111" ht="15.75" customHeight="1">
      <c r="C111" s="28"/>
      <c r="D111" s="28"/>
      <c r="M111" s="253"/>
      <c r="N111" s="233"/>
      <c r="O111" s="253"/>
    </row>
    <row r="112" ht="15.75" customHeight="1">
      <c r="C112" s="28"/>
      <c r="D112" s="28"/>
      <c r="M112" s="253"/>
      <c r="N112" s="233"/>
      <c r="O112" s="253"/>
    </row>
    <row r="113" ht="15.75" customHeight="1">
      <c r="C113" s="28"/>
      <c r="D113" s="28"/>
      <c r="M113" s="253"/>
      <c r="N113" s="233"/>
      <c r="O113" s="253"/>
    </row>
    <row r="114" ht="15.75" customHeight="1">
      <c r="C114" s="28"/>
      <c r="D114" s="28"/>
      <c r="M114" s="253"/>
      <c r="N114" s="233"/>
      <c r="O114" s="253"/>
    </row>
    <row r="115" ht="15.75" customHeight="1">
      <c r="C115" s="28"/>
      <c r="D115" s="28"/>
      <c r="M115" s="253"/>
      <c r="N115" s="233"/>
      <c r="O115" s="253"/>
    </row>
    <row r="116" ht="15.75" customHeight="1">
      <c r="C116" s="28"/>
      <c r="D116" s="28"/>
      <c r="M116" s="253"/>
      <c r="N116" s="233"/>
      <c r="O116" s="253"/>
    </row>
    <row r="117" ht="15.75" customHeight="1">
      <c r="C117" s="28"/>
      <c r="D117" s="28"/>
      <c r="M117" s="253"/>
      <c r="N117" s="233"/>
      <c r="O117" s="253"/>
    </row>
    <row r="118" ht="15.75" customHeight="1">
      <c r="C118" s="28"/>
      <c r="D118" s="28"/>
      <c r="M118" s="253"/>
      <c r="N118" s="233"/>
      <c r="O118" s="253"/>
    </row>
    <row r="119" ht="15.75" customHeight="1">
      <c r="C119" s="28"/>
      <c r="D119" s="28"/>
      <c r="M119" s="253"/>
      <c r="N119" s="233"/>
      <c r="O119" s="253"/>
    </row>
    <row r="120" ht="15.75" customHeight="1">
      <c r="C120" s="28"/>
      <c r="D120" s="28"/>
      <c r="M120" s="253"/>
      <c r="N120" s="233"/>
      <c r="O120" s="253"/>
    </row>
    <row r="121" ht="15.75" customHeight="1">
      <c r="C121" s="28"/>
      <c r="D121" s="28"/>
      <c r="M121" s="253"/>
      <c r="N121" s="233"/>
      <c r="O121" s="253"/>
    </row>
    <row r="122" ht="15.75" customHeight="1">
      <c r="C122" s="28"/>
      <c r="D122" s="28"/>
      <c r="M122" s="253"/>
      <c r="N122" s="233"/>
      <c r="O122" s="253"/>
    </row>
    <row r="123" ht="15.75" customHeight="1">
      <c r="C123" s="28"/>
      <c r="D123" s="28"/>
      <c r="M123" s="253"/>
      <c r="N123" s="233"/>
      <c r="O123" s="253"/>
    </row>
    <row r="124" ht="15.75" customHeight="1">
      <c r="C124" s="28"/>
      <c r="D124" s="28"/>
      <c r="M124" s="253"/>
      <c r="N124" s="233"/>
      <c r="O124" s="253"/>
    </row>
    <row r="125" ht="15.75" customHeight="1">
      <c r="C125" s="28"/>
      <c r="D125" s="28"/>
      <c r="M125" s="253"/>
      <c r="N125" s="233"/>
      <c r="O125" s="253"/>
    </row>
    <row r="126" ht="15.75" customHeight="1">
      <c r="C126" s="28"/>
      <c r="D126" s="28"/>
      <c r="M126" s="253"/>
      <c r="N126" s="233"/>
      <c r="O126" s="253"/>
    </row>
    <row r="127" ht="15.75" customHeight="1">
      <c r="C127" s="28"/>
      <c r="D127" s="28"/>
      <c r="M127" s="253"/>
      <c r="N127" s="233"/>
      <c r="O127" s="253"/>
    </row>
    <row r="128" ht="15.75" customHeight="1">
      <c r="C128" s="28"/>
      <c r="D128" s="28"/>
      <c r="M128" s="253"/>
      <c r="N128" s="233"/>
      <c r="O128" s="253"/>
    </row>
    <row r="129" ht="15.75" customHeight="1">
      <c r="C129" s="28"/>
      <c r="D129" s="28"/>
      <c r="M129" s="253"/>
      <c r="N129" s="233"/>
      <c r="O129" s="253"/>
    </row>
    <row r="130" ht="15.75" customHeight="1">
      <c r="C130" s="28"/>
      <c r="D130" s="28"/>
      <c r="M130" s="253"/>
      <c r="N130" s="233"/>
      <c r="O130" s="253"/>
    </row>
    <row r="131" ht="15.75" customHeight="1">
      <c r="C131" s="28"/>
      <c r="D131" s="28"/>
      <c r="M131" s="253"/>
      <c r="N131" s="233"/>
      <c r="O131" s="253"/>
    </row>
    <row r="132" ht="15.75" customHeight="1">
      <c r="C132" s="28"/>
      <c r="D132" s="28"/>
      <c r="M132" s="253"/>
      <c r="N132" s="233"/>
      <c r="O132" s="253"/>
    </row>
    <row r="133" ht="15.75" customHeight="1">
      <c r="C133" s="28"/>
      <c r="D133" s="28"/>
      <c r="M133" s="253"/>
      <c r="N133" s="233"/>
      <c r="O133" s="253"/>
    </row>
    <row r="134" ht="15.75" customHeight="1">
      <c r="C134" s="28"/>
      <c r="D134" s="28"/>
      <c r="M134" s="253"/>
      <c r="N134" s="233"/>
      <c r="O134" s="253"/>
    </row>
    <row r="135" ht="15.75" customHeight="1">
      <c r="C135" s="28"/>
      <c r="D135" s="28"/>
      <c r="M135" s="253"/>
      <c r="N135" s="233"/>
      <c r="O135" s="253"/>
    </row>
    <row r="136" ht="15.75" customHeight="1">
      <c r="C136" s="28"/>
      <c r="D136" s="28"/>
      <c r="M136" s="253"/>
      <c r="N136" s="233"/>
      <c r="O136" s="253"/>
    </row>
    <row r="137" ht="15.75" customHeight="1">
      <c r="C137" s="28"/>
      <c r="D137" s="28"/>
      <c r="M137" s="253"/>
      <c r="N137" s="233"/>
      <c r="O137" s="253"/>
    </row>
    <row r="138" ht="15.75" customHeight="1">
      <c r="C138" s="28"/>
      <c r="D138" s="28"/>
      <c r="M138" s="253"/>
      <c r="N138" s="233"/>
      <c r="O138" s="253"/>
    </row>
    <row r="139" ht="15.75" customHeight="1">
      <c r="C139" s="28"/>
      <c r="D139" s="28"/>
      <c r="M139" s="253"/>
      <c r="N139" s="233"/>
      <c r="O139" s="253"/>
    </row>
    <row r="140" ht="15.75" customHeight="1">
      <c r="C140" s="28"/>
      <c r="D140" s="28"/>
      <c r="M140" s="253"/>
      <c r="N140" s="233"/>
      <c r="O140" s="253"/>
    </row>
    <row r="141" ht="15.75" customHeight="1">
      <c r="C141" s="28"/>
      <c r="D141" s="28"/>
      <c r="M141" s="253"/>
      <c r="N141" s="233"/>
      <c r="O141" s="253"/>
    </row>
    <row r="142" ht="15.75" customHeight="1">
      <c r="C142" s="28"/>
      <c r="D142" s="28"/>
      <c r="M142" s="253"/>
      <c r="N142" s="233"/>
      <c r="O142" s="253"/>
    </row>
    <row r="143" ht="15.75" customHeight="1">
      <c r="C143" s="28"/>
      <c r="D143" s="28"/>
      <c r="M143" s="253"/>
      <c r="N143" s="233"/>
      <c r="O143" s="253"/>
    </row>
    <row r="144" ht="15.75" customHeight="1">
      <c r="C144" s="28"/>
      <c r="D144" s="28"/>
      <c r="M144" s="253"/>
      <c r="N144" s="233"/>
      <c r="O144" s="253"/>
    </row>
    <row r="145" ht="15.75" customHeight="1">
      <c r="C145" s="28"/>
      <c r="D145" s="28"/>
      <c r="M145" s="253"/>
      <c r="N145" s="233"/>
      <c r="O145" s="253"/>
    </row>
    <row r="146" ht="15.75" customHeight="1">
      <c r="C146" s="28"/>
      <c r="D146" s="28"/>
      <c r="M146" s="253"/>
      <c r="N146" s="233"/>
      <c r="O146" s="253"/>
    </row>
    <row r="147" ht="15.75" customHeight="1">
      <c r="C147" s="28"/>
      <c r="D147" s="28"/>
      <c r="M147" s="253"/>
      <c r="N147" s="233"/>
      <c r="O147" s="253"/>
    </row>
    <row r="148" ht="15.75" customHeight="1">
      <c r="C148" s="28"/>
      <c r="D148" s="28"/>
      <c r="M148" s="253"/>
      <c r="N148" s="233"/>
      <c r="O148" s="253"/>
    </row>
    <row r="149" ht="15.75" customHeight="1">
      <c r="C149" s="28"/>
      <c r="D149" s="28"/>
      <c r="M149" s="253"/>
      <c r="N149" s="233"/>
      <c r="O149" s="253"/>
    </row>
    <row r="150" ht="15.75" customHeight="1">
      <c r="C150" s="28"/>
      <c r="D150" s="28"/>
      <c r="M150" s="253"/>
      <c r="N150" s="233"/>
      <c r="O150" s="253"/>
    </row>
    <row r="151" ht="15.75" customHeight="1">
      <c r="C151" s="28"/>
      <c r="D151" s="28"/>
      <c r="M151" s="253"/>
      <c r="N151" s="233"/>
      <c r="O151" s="253"/>
    </row>
    <row r="152" ht="15.75" customHeight="1">
      <c r="C152" s="28"/>
      <c r="D152" s="28"/>
      <c r="M152" s="253"/>
      <c r="N152" s="233"/>
      <c r="O152" s="253"/>
    </row>
    <row r="153" ht="15.75" customHeight="1">
      <c r="C153" s="28"/>
      <c r="D153" s="28"/>
      <c r="M153" s="253"/>
      <c r="N153" s="233"/>
      <c r="O153" s="253"/>
    </row>
    <row r="154" ht="15.75" customHeight="1">
      <c r="C154" s="28"/>
      <c r="D154" s="28"/>
      <c r="M154" s="253"/>
      <c r="N154" s="233"/>
      <c r="O154" s="253"/>
    </row>
    <row r="155" ht="15.75" customHeight="1">
      <c r="C155" s="28"/>
      <c r="D155" s="28"/>
      <c r="M155" s="253"/>
      <c r="N155" s="233"/>
      <c r="O155" s="253"/>
    </row>
    <row r="156" ht="15.75" customHeight="1">
      <c r="C156" s="28"/>
      <c r="D156" s="28"/>
      <c r="M156" s="253"/>
      <c r="N156" s="233"/>
      <c r="O156" s="253"/>
    </row>
    <row r="157" ht="15.75" customHeight="1">
      <c r="C157" s="28"/>
      <c r="D157" s="28"/>
      <c r="M157" s="253"/>
      <c r="N157" s="233"/>
      <c r="O157" s="253"/>
    </row>
    <row r="158" ht="15.75" customHeight="1">
      <c r="C158" s="28"/>
      <c r="D158" s="28"/>
      <c r="M158" s="253"/>
      <c r="N158" s="233"/>
      <c r="O158" s="253"/>
    </row>
    <row r="159" ht="15.75" customHeight="1">
      <c r="C159" s="28"/>
      <c r="D159" s="28"/>
      <c r="M159" s="253"/>
      <c r="N159" s="233"/>
      <c r="O159" s="253"/>
    </row>
    <row r="160" ht="15.75" customHeight="1">
      <c r="C160" s="28"/>
      <c r="D160" s="28"/>
      <c r="M160" s="253"/>
      <c r="N160" s="233"/>
      <c r="O160" s="253"/>
    </row>
    <row r="161" ht="15.75" customHeight="1">
      <c r="C161" s="28"/>
      <c r="D161" s="28"/>
      <c r="M161" s="253"/>
      <c r="N161" s="233"/>
      <c r="O161" s="253"/>
    </row>
    <row r="162" ht="15.75" customHeight="1">
      <c r="C162" s="28"/>
      <c r="D162" s="28"/>
      <c r="M162" s="253"/>
      <c r="N162" s="233"/>
      <c r="O162" s="253"/>
    </row>
    <row r="163" ht="15.75" customHeight="1">
      <c r="C163" s="28"/>
      <c r="D163" s="28"/>
      <c r="M163" s="253"/>
      <c r="N163" s="233"/>
      <c r="O163" s="253"/>
    </row>
    <row r="164" ht="15.75" customHeight="1">
      <c r="C164" s="28"/>
      <c r="D164" s="28"/>
      <c r="M164" s="253"/>
      <c r="N164" s="233"/>
      <c r="O164" s="253"/>
    </row>
    <row r="165" ht="15.75" customHeight="1">
      <c r="C165" s="28"/>
      <c r="D165" s="28"/>
      <c r="M165" s="253"/>
      <c r="N165" s="233"/>
      <c r="O165" s="253"/>
    </row>
    <row r="166" ht="15.75" customHeight="1">
      <c r="C166" s="28"/>
      <c r="D166" s="28"/>
      <c r="M166" s="253"/>
      <c r="N166" s="233"/>
      <c r="O166" s="253"/>
    </row>
    <row r="167" ht="15.75" customHeight="1">
      <c r="C167" s="28"/>
      <c r="D167" s="28"/>
      <c r="M167" s="253"/>
      <c r="N167" s="233"/>
      <c r="O167" s="253"/>
    </row>
    <row r="168" ht="15.75" customHeight="1">
      <c r="C168" s="28"/>
      <c r="D168" s="28"/>
      <c r="M168" s="253"/>
      <c r="N168" s="233"/>
      <c r="O168" s="253"/>
    </row>
    <row r="169" ht="15.75" customHeight="1">
      <c r="C169" s="28"/>
      <c r="D169" s="28"/>
      <c r="M169" s="253"/>
      <c r="N169" s="233"/>
      <c r="O169" s="253"/>
    </row>
    <row r="170" ht="15.75" customHeight="1">
      <c r="C170" s="28"/>
      <c r="D170" s="28"/>
      <c r="M170" s="253"/>
      <c r="N170" s="233"/>
      <c r="O170" s="253"/>
    </row>
    <row r="171" ht="15.75" customHeight="1">
      <c r="C171" s="28"/>
      <c r="D171" s="28"/>
      <c r="M171" s="253"/>
      <c r="N171" s="233"/>
      <c r="O171" s="253"/>
    </row>
    <row r="172" ht="15.75" customHeight="1">
      <c r="C172" s="28"/>
      <c r="D172" s="28"/>
      <c r="M172" s="253"/>
      <c r="N172" s="233"/>
      <c r="O172" s="253"/>
    </row>
    <row r="173" ht="15.75" customHeight="1">
      <c r="C173" s="28"/>
      <c r="D173" s="28"/>
      <c r="M173" s="253"/>
      <c r="N173" s="233"/>
      <c r="O173" s="253"/>
    </row>
    <row r="174" ht="15.75" customHeight="1">
      <c r="C174" s="28"/>
      <c r="D174" s="28"/>
      <c r="M174" s="253"/>
      <c r="N174" s="233"/>
      <c r="O174" s="253"/>
    </row>
    <row r="175" ht="15.75" customHeight="1">
      <c r="C175" s="28"/>
      <c r="D175" s="28"/>
      <c r="M175" s="253"/>
      <c r="N175" s="233"/>
      <c r="O175" s="253"/>
    </row>
    <row r="176" ht="15.75" customHeight="1">
      <c r="C176" s="28"/>
      <c r="D176" s="28"/>
      <c r="M176" s="253"/>
      <c r="N176" s="233"/>
      <c r="O176" s="253"/>
    </row>
    <row r="177" ht="15.75" customHeight="1">
      <c r="C177" s="28"/>
      <c r="D177" s="28"/>
      <c r="M177" s="253"/>
      <c r="N177" s="233"/>
      <c r="O177" s="253"/>
    </row>
    <row r="178" ht="15.75" customHeight="1">
      <c r="C178" s="28"/>
      <c r="D178" s="28"/>
      <c r="M178" s="253"/>
      <c r="N178" s="233"/>
      <c r="O178" s="253"/>
    </row>
    <row r="179" ht="15.75" customHeight="1">
      <c r="C179" s="28"/>
      <c r="D179" s="28"/>
      <c r="M179" s="253"/>
      <c r="N179" s="233"/>
      <c r="O179" s="253"/>
    </row>
    <row r="180" ht="15.75" customHeight="1">
      <c r="C180" s="28"/>
      <c r="D180" s="28"/>
      <c r="M180" s="253"/>
      <c r="N180" s="233"/>
      <c r="O180" s="253"/>
    </row>
    <row r="181" ht="15.75" customHeight="1">
      <c r="C181" s="28"/>
      <c r="D181" s="28"/>
      <c r="M181" s="253"/>
      <c r="N181" s="233"/>
      <c r="O181" s="253"/>
    </row>
    <row r="182" ht="15.75" customHeight="1">
      <c r="C182" s="28"/>
      <c r="D182" s="28"/>
      <c r="M182" s="253"/>
      <c r="N182" s="233"/>
      <c r="O182" s="253"/>
    </row>
    <row r="183" ht="15.75" customHeight="1">
      <c r="C183" s="28"/>
      <c r="D183" s="28"/>
      <c r="M183" s="253"/>
      <c r="N183" s="233"/>
      <c r="O183" s="253"/>
    </row>
    <row r="184" ht="15.75" customHeight="1">
      <c r="C184" s="28"/>
      <c r="D184" s="28"/>
      <c r="M184" s="253"/>
      <c r="N184" s="233"/>
      <c r="O184" s="253"/>
    </row>
    <row r="185" ht="15.75" customHeight="1">
      <c r="C185" s="28"/>
      <c r="D185" s="28"/>
      <c r="M185" s="253"/>
      <c r="N185" s="233"/>
      <c r="O185" s="253"/>
    </row>
    <row r="186" ht="15.75" customHeight="1">
      <c r="C186" s="28"/>
      <c r="D186" s="28"/>
      <c r="M186" s="253"/>
      <c r="N186" s="233"/>
      <c r="O186" s="253"/>
    </row>
    <row r="187" ht="15.75" customHeight="1">
      <c r="C187" s="28"/>
      <c r="D187" s="28"/>
      <c r="M187" s="253"/>
      <c r="N187" s="233"/>
      <c r="O187" s="253"/>
    </row>
    <row r="188" ht="15.75" customHeight="1">
      <c r="C188" s="28"/>
      <c r="D188" s="28"/>
      <c r="M188" s="253"/>
      <c r="N188" s="233"/>
      <c r="O188" s="253"/>
    </row>
    <row r="189" ht="15.75" customHeight="1">
      <c r="C189" s="28"/>
      <c r="D189" s="28"/>
      <c r="M189" s="253"/>
      <c r="N189" s="233"/>
      <c r="O189" s="253"/>
    </row>
    <row r="190" ht="15.75" customHeight="1">
      <c r="C190" s="28"/>
      <c r="D190" s="28"/>
      <c r="M190" s="253"/>
      <c r="N190" s="233"/>
      <c r="O190" s="253"/>
    </row>
    <row r="191" ht="15.75" customHeight="1">
      <c r="C191" s="28"/>
      <c r="D191" s="28"/>
      <c r="M191" s="253"/>
      <c r="N191" s="233"/>
      <c r="O191" s="253"/>
    </row>
    <row r="192" ht="15.75" customHeight="1">
      <c r="C192" s="28"/>
      <c r="D192" s="28"/>
      <c r="M192" s="253"/>
      <c r="N192" s="233"/>
      <c r="O192" s="253"/>
    </row>
    <row r="193" ht="15.75" customHeight="1">
      <c r="C193" s="28"/>
      <c r="D193" s="28"/>
      <c r="M193" s="253"/>
      <c r="N193" s="233"/>
      <c r="O193" s="253"/>
    </row>
    <row r="194" ht="15.75" customHeight="1">
      <c r="C194" s="28"/>
      <c r="D194" s="28"/>
      <c r="M194" s="253"/>
      <c r="N194" s="233"/>
      <c r="O194" s="253"/>
    </row>
    <row r="195" ht="15.75" customHeight="1">
      <c r="C195" s="28"/>
      <c r="D195" s="28"/>
      <c r="M195" s="253"/>
      <c r="N195" s="233"/>
      <c r="O195" s="253"/>
    </row>
    <row r="196" ht="15.75" customHeight="1">
      <c r="C196" s="28"/>
      <c r="D196" s="28"/>
      <c r="M196" s="253"/>
      <c r="N196" s="233"/>
      <c r="O196" s="253"/>
    </row>
    <row r="197" ht="15.75" customHeight="1">
      <c r="C197" s="28"/>
      <c r="D197" s="28"/>
      <c r="M197" s="253"/>
      <c r="N197" s="233"/>
      <c r="O197" s="253"/>
    </row>
    <row r="198" ht="15.75" customHeight="1">
      <c r="C198" s="28"/>
      <c r="D198" s="28"/>
      <c r="M198" s="253"/>
      <c r="N198" s="233"/>
      <c r="O198" s="253"/>
    </row>
    <row r="199" ht="15.75" customHeight="1">
      <c r="C199" s="28"/>
      <c r="D199" s="28"/>
      <c r="M199" s="253"/>
      <c r="N199" s="233"/>
      <c r="O199" s="253"/>
    </row>
    <row r="200" ht="15.75" customHeight="1">
      <c r="C200" s="28"/>
      <c r="D200" s="28"/>
      <c r="M200" s="253"/>
      <c r="N200" s="233"/>
      <c r="O200" s="253"/>
    </row>
    <row r="201" ht="15.75" customHeight="1">
      <c r="C201" s="28"/>
      <c r="D201" s="28"/>
      <c r="M201" s="253"/>
      <c r="N201" s="233"/>
      <c r="O201" s="253"/>
    </row>
    <row r="202" ht="15.75" customHeight="1">
      <c r="C202" s="28"/>
      <c r="D202" s="28"/>
      <c r="M202" s="253"/>
      <c r="N202" s="233"/>
      <c r="O202" s="253"/>
    </row>
    <row r="203" ht="15.75" customHeight="1">
      <c r="C203" s="28"/>
      <c r="D203" s="28"/>
      <c r="M203" s="253"/>
      <c r="N203" s="233"/>
      <c r="O203" s="253"/>
    </row>
    <row r="204" ht="15.75" customHeight="1">
      <c r="C204" s="28"/>
      <c r="D204" s="28"/>
      <c r="M204" s="253"/>
      <c r="N204" s="233"/>
      <c r="O204" s="253"/>
    </row>
    <row r="205" ht="15.75" customHeight="1">
      <c r="C205" s="28"/>
      <c r="D205" s="28"/>
      <c r="M205" s="253"/>
      <c r="N205" s="233"/>
      <c r="O205" s="253"/>
    </row>
    <row r="206" ht="15.75" customHeight="1">
      <c r="C206" s="28"/>
      <c r="D206" s="28"/>
      <c r="M206" s="253"/>
      <c r="N206" s="233"/>
      <c r="O206" s="253"/>
    </row>
    <row r="207" ht="15.75" customHeight="1">
      <c r="C207" s="28"/>
      <c r="D207" s="28"/>
      <c r="M207" s="253"/>
      <c r="N207" s="233"/>
      <c r="O207" s="253"/>
    </row>
    <row r="208" ht="15.75" customHeight="1">
      <c r="C208" s="28"/>
      <c r="D208" s="28"/>
      <c r="M208" s="253"/>
      <c r="N208" s="233"/>
      <c r="O208" s="253"/>
    </row>
    <row r="209" ht="15.75" customHeight="1">
      <c r="C209" s="28"/>
      <c r="D209" s="28"/>
      <c r="M209" s="253"/>
      <c r="N209" s="233"/>
      <c r="O209" s="253"/>
    </row>
    <row r="210" ht="15.75" customHeight="1">
      <c r="C210" s="28"/>
      <c r="D210" s="28"/>
      <c r="M210" s="253"/>
      <c r="N210" s="233"/>
      <c r="O210" s="253"/>
    </row>
    <row r="211" ht="15.75" customHeight="1">
      <c r="C211" s="28"/>
      <c r="D211" s="28"/>
      <c r="M211" s="253"/>
      <c r="N211" s="233"/>
      <c r="O211" s="253"/>
    </row>
    <row r="212" ht="15.75" customHeight="1">
      <c r="C212" s="28"/>
      <c r="D212" s="28"/>
      <c r="M212" s="253"/>
      <c r="N212" s="233"/>
      <c r="O212" s="253"/>
    </row>
    <row r="213" ht="15.75" customHeight="1">
      <c r="C213" s="28"/>
      <c r="D213" s="28"/>
      <c r="M213" s="253"/>
      <c r="N213" s="233"/>
      <c r="O213" s="253"/>
    </row>
    <row r="214" ht="15.75" customHeight="1">
      <c r="C214" s="28"/>
      <c r="D214" s="28"/>
      <c r="M214" s="253"/>
      <c r="N214" s="233"/>
      <c r="O214" s="253"/>
    </row>
    <row r="215" ht="15.75" customHeight="1">
      <c r="C215" s="28"/>
      <c r="D215" s="28"/>
      <c r="M215" s="253"/>
      <c r="N215" s="233"/>
      <c r="O215" s="253"/>
    </row>
    <row r="216" ht="15.75" customHeight="1">
      <c r="C216" s="28"/>
      <c r="D216" s="28"/>
      <c r="M216" s="253"/>
      <c r="N216" s="233"/>
      <c r="O216" s="253"/>
    </row>
    <row r="217" ht="15.75" customHeight="1">
      <c r="C217" s="28"/>
      <c r="D217" s="28"/>
      <c r="M217" s="253"/>
      <c r="N217" s="233"/>
      <c r="O217" s="253"/>
    </row>
    <row r="218" ht="15.75" customHeight="1">
      <c r="N218" s="68"/>
    </row>
    <row r="219" ht="15.75" customHeight="1">
      <c r="N219" s="68"/>
    </row>
    <row r="220" ht="15.75" customHeight="1">
      <c r="N220" s="68"/>
    </row>
    <row r="221" ht="15.75" customHeight="1">
      <c r="N221" s="68"/>
    </row>
    <row r="222" ht="15.75" customHeight="1">
      <c r="N222" s="68"/>
    </row>
    <row r="223" ht="15.75" customHeight="1">
      <c r="N223" s="68"/>
    </row>
    <row r="224" ht="15.75" customHeight="1">
      <c r="N224" s="68"/>
    </row>
    <row r="225" ht="15.75" customHeight="1">
      <c r="N225" s="68"/>
    </row>
    <row r="226" ht="15.75" customHeight="1">
      <c r="N226" s="68"/>
    </row>
    <row r="227" ht="15.75" customHeight="1">
      <c r="N227" s="68"/>
    </row>
    <row r="228" ht="15.75" customHeight="1">
      <c r="N228" s="68"/>
    </row>
    <row r="229" ht="15.75" customHeight="1">
      <c r="N229" s="68"/>
    </row>
    <row r="230" ht="15.75" customHeight="1">
      <c r="N230" s="68"/>
    </row>
    <row r="231" ht="15.75" customHeight="1">
      <c r="N231" s="68"/>
    </row>
    <row r="232" ht="15.75" customHeight="1">
      <c r="N232" s="68"/>
    </row>
    <row r="233" ht="15.75" customHeight="1">
      <c r="N233" s="68"/>
    </row>
    <row r="234" ht="15.75" customHeight="1">
      <c r="N234" s="68"/>
    </row>
    <row r="235" ht="15.75" customHeight="1">
      <c r="N235" s="68"/>
    </row>
    <row r="236" ht="15.75" customHeight="1">
      <c r="N236" s="68"/>
    </row>
    <row r="237" ht="15.75" customHeight="1">
      <c r="N237" s="68"/>
    </row>
    <row r="238" ht="15.75" customHeight="1">
      <c r="N238" s="68"/>
    </row>
    <row r="239" ht="15.75" customHeight="1">
      <c r="N239" s="68"/>
    </row>
    <row r="240" ht="15.75" customHeight="1">
      <c r="N240" s="68"/>
    </row>
    <row r="241" ht="15.75" customHeight="1">
      <c r="N241" s="68"/>
    </row>
    <row r="242" ht="15.75" customHeight="1">
      <c r="N242" s="68"/>
    </row>
    <row r="243" ht="15.75" customHeight="1">
      <c r="N243" s="68"/>
    </row>
    <row r="244" ht="15.75" customHeight="1">
      <c r="N244" s="68"/>
    </row>
    <row r="245" ht="15.75" customHeight="1">
      <c r="N245" s="68"/>
    </row>
    <row r="246" ht="15.75" customHeight="1">
      <c r="N246" s="68"/>
    </row>
    <row r="247" ht="15.75" customHeight="1">
      <c r="N247" s="68"/>
    </row>
    <row r="248" ht="15.75" customHeight="1">
      <c r="N248" s="68"/>
    </row>
    <row r="249" ht="15.75" customHeight="1">
      <c r="N249" s="68"/>
    </row>
    <row r="250" ht="15.75" customHeight="1">
      <c r="N250" s="68"/>
    </row>
    <row r="251" ht="15.75" customHeight="1">
      <c r="N251" s="68"/>
    </row>
    <row r="252" ht="15.75" customHeight="1">
      <c r="N252" s="68"/>
    </row>
    <row r="253" ht="15.75" customHeight="1">
      <c r="N253" s="68"/>
    </row>
    <row r="254" ht="15.75" customHeight="1">
      <c r="N254" s="68"/>
    </row>
    <row r="255" ht="15.75" customHeight="1">
      <c r="N255" s="68"/>
    </row>
    <row r="256" ht="15.75" customHeight="1">
      <c r="N256" s="68"/>
    </row>
    <row r="257" ht="15.75" customHeight="1">
      <c r="N257" s="68"/>
    </row>
    <row r="258" ht="15.75" customHeight="1">
      <c r="N258" s="68"/>
    </row>
    <row r="259" ht="15.75" customHeight="1">
      <c r="N259" s="68"/>
    </row>
    <row r="260" ht="15.75" customHeight="1">
      <c r="N260" s="68"/>
    </row>
    <row r="261" ht="15.75" customHeight="1">
      <c r="N261" s="68"/>
    </row>
    <row r="262" ht="15.75" customHeight="1">
      <c r="N262" s="68"/>
    </row>
    <row r="263" ht="15.75" customHeight="1">
      <c r="N263" s="68"/>
    </row>
    <row r="264" ht="15.75" customHeight="1">
      <c r="N264" s="68"/>
    </row>
    <row r="265" ht="15.75" customHeight="1">
      <c r="N265" s="68"/>
    </row>
    <row r="266" ht="15.75" customHeight="1">
      <c r="N266" s="68"/>
    </row>
    <row r="267" ht="15.75" customHeight="1">
      <c r="N267" s="68"/>
    </row>
    <row r="268" ht="15.75" customHeight="1">
      <c r="N268" s="68"/>
    </row>
    <row r="269" ht="15.75" customHeight="1">
      <c r="N269" s="68"/>
    </row>
    <row r="270" ht="15.75" customHeight="1">
      <c r="N270" s="68"/>
    </row>
    <row r="271" ht="15.75" customHeight="1">
      <c r="N271" s="68"/>
    </row>
    <row r="272" ht="15.75" customHeight="1">
      <c r="N272" s="68"/>
    </row>
    <row r="273" ht="15.75" customHeight="1">
      <c r="N273" s="68"/>
    </row>
    <row r="274" ht="15.75" customHeight="1">
      <c r="N274" s="68"/>
    </row>
    <row r="275" ht="15.75" customHeight="1">
      <c r="N275" s="68"/>
    </row>
    <row r="276" ht="15.75" customHeight="1">
      <c r="N276" s="68"/>
    </row>
    <row r="277" ht="15.75" customHeight="1">
      <c r="N277" s="68"/>
    </row>
    <row r="278" ht="15.75" customHeight="1">
      <c r="N278" s="68"/>
    </row>
    <row r="279" ht="15.75" customHeight="1">
      <c r="N279" s="68"/>
    </row>
    <row r="280" ht="15.75" customHeight="1">
      <c r="N280" s="68"/>
    </row>
    <row r="281" ht="15.75" customHeight="1">
      <c r="N281" s="68"/>
    </row>
    <row r="282" ht="15.75" customHeight="1">
      <c r="N282" s="68"/>
    </row>
    <row r="283" ht="15.75" customHeight="1">
      <c r="N283" s="68"/>
    </row>
    <row r="284" ht="15.75" customHeight="1">
      <c r="N284" s="68"/>
    </row>
    <row r="285" ht="15.75" customHeight="1">
      <c r="N285" s="68"/>
    </row>
    <row r="286" ht="15.75" customHeight="1">
      <c r="N286" s="68"/>
    </row>
    <row r="287" ht="15.75" customHeight="1">
      <c r="N287" s="68"/>
    </row>
    <row r="288" ht="15.75" customHeight="1">
      <c r="N288" s="68"/>
    </row>
    <row r="289" ht="15.75" customHeight="1">
      <c r="N289" s="68"/>
    </row>
    <row r="290" ht="15.75" customHeight="1">
      <c r="N290" s="68"/>
    </row>
    <row r="291" ht="15.75" customHeight="1">
      <c r="N291" s="68"/>
    </row>
    <row r="292" ht="15.75" customHeight="1">
      <c r="N292" s="68"/>
    </row>
    <row r="293" ht="15.75" customHeight="1">
      <c r="N293" s="68"/>
    </row>
    <row r="294" ht="15.75" customHeight="1">
      <c r="N294" s="68"/>
    </row>
    <row r="295" ht="15.75" customHeight="1">
      <c r="N295" s="68"/>
    </row>
    <row r="296" ht="15.75" customHeight="1">
      <c r="N296" s="68"/>
    </row>
    <row r="297" ht="15.75" customHeight="1">
      <c r="N297" s="68"/>
    </row>
    <row r="298" ht="15.75" customHeight="1">
      <c r="N298" s="68"/>
    </row>
    <row r="299" ht="15.75" customHeight="1">
      <c r="N299" s="68"/>
    </row>
    <row r="300" ht="15.75" customHeight="1">
      <c r="N300" s="68"/>
    </row>
    <row r="301" ht="15.75" customHeight="1">
      <c r="N301" s="68"/>
    </row>
    <row r="302" ht="15.75" customHeight="1">
      <c r="N302" s="68"/>
    </row>
    <row r="303" ht="15.75" customHeight="1">
      <c r="N303" s="68"/>
    </row>
    <row r="304" ht="15.75" customHeight="1">
      <c r="N304" s="68"/>
    </row>
    <row r="305" ht="15.75" customHeight="1">
      <c r="N305" s="68"/>
    </row>
    <row r="306" ht="15.75" customHeight="1">
      <c r="N306" s="68"/>
    </row>
    <row r="307" ht="15.75" customHeight="1">
      <c r="N307" s="68"/>
    </row>
    <row r="308" ht="15.75" customHeight="1">
      <c r="N308" s="68"/>
    </row>
    <row r="309" ht="15.75" customHeight="1">
      <c r="N309" s="68"/>
    </row>
    <row r="310" ht="15.75" customHeight="1">
      <c r="N310" s="68"/>
    </row>
    <row r="311" ht="15.75" customHeight="1">
      <c r="N311" s="68"/>
    </row>
    <row r="312" ht="15.75" customHeight="1">
      <c r="N312" s="68"/>
    </row>
    <row r="313" ht="15.75" customHeight="1">
      <c r="N313" s="68"/>
    </row>
    <row r="314" ht="15.75" customHeight="1">
      <c r="N314" s="68"/>
    </row>
    <row r="315" ht="15.75" customHeight="1">
      <c r="N315" s="68"/>
    </row>
    <row r="316" ht="15.75" customHeight="1">
      <c r="N316" s="68"/>
    </row>
    <row r="317" ht="15.75" customHeight="1">
      <c r="N317" s="68"/>
    </row>
    <row r="318" ht="15.75" customHeight="1">
      <c r="N318" s="68"/>
    </row>
    <row r="319" ht="15.75" customHeight="1">
      <c r="N319" s="68"/>
    </row>
    <row r="320" ht="15.75" customHeight="1">
      <c r="N320" s="68"/>
    </row>
    <row r="321" ht="15.75" customHeight="1">
      <c r="N321" s="68"/>
    </row>
    <row r="322" ht="15.75" customHeight="1">
      <c r="N322" s="68"/>
    </row>
    <row r="323" ht="15.75" customHeight="1">
      <c r="N323" s="68"/>
    </row>
    <row r="324" ht="15.75" customHeight="1">
      <c r="N324" s="68"/>
    </row>
    <row r="325" ht="15.75" customHeight="1">
      <c r="N325" s="68"/>
    </row>
    <row r="326" ht="15.75" customHeight="1">
      <c r="N326" s="68"/>
    </row>
    <row r="327" ht="15.75" customHeight="1">
      <c r="N327" s="68"/>
    </row>
    <row r="328" ht="15.75" customHeight="1">
      <c r="N328" s="68"/>
    </row>
    <row r="329" ht="15.75" customHeight="1">
      <c r="N329" s="68"/>
    </row>
    <row r="330" ht="15.75" customHeight="1">
      <c r="N330" s="68"/>
    </row>
    <row r="331" ht="15.75" customHeight="1">
      <c r="N331" s="68"/>
    </row>
    <row r="332" ht="15.75" customHeight="1">
      <c r="N332" s="68"/>
    </row>
    <row r="333" ht="15.75" customHeight="1">
      <c r="N333" s="68"/>
    </row>
    <row r="334" ht="15.75" customHeight="1">
      <c r="N334" s="68"/>
    </row>
    <row r="335" ht="15.75" customHeight="1">
      <c r="N335" s="68"/>
    </row>
    <row r="336" ht="15.75" customHeight="1">
      <c r="N336" s="68"/>
    </row>
    <row r="337" ht="15.75" customHeight="1">
      <c r="N337" s="68"/>
    </row>
    <row r="338" ht="15.75" customHeight="1">
      <c r="N338" s="68"/>
    </row>
    <row r="339" ht="15.75" customHeight="1">
      <c r="N339" s="68"/>
    </row>
    <row r="340" ht="15.75" customHeight="1">
      <c r="N340" s="68"/>
    </row>
    <row r="341" ht="15.75" customHeight="1">
      <c r="N341" s="68"/>
    </row>
    <row r="342" ht="15.75" customHeight="1">
      <c r="N342" s="68"/>
    </row>
    <row r="343" ht="15.75" customHeight="1">
      <c r="N343" s="68"/>
    </row>
    <row r="344" ht="15.75" customHeight="1">
      <c r="N344" s="68"/>
    </row>
    <row r="345" ht="15.75" customHeight="1">
      <c r="N345" s="68"/>
    </row>
    <row r="346" ht="15.75" customHeight="1">
      <c r="N346" s="68"/>
    </row>
    <row r="347" ht="15.75" customHeight="1">
      <c r="N347" s="68"/>
    </row>
    <row r="348" ht="15.75" customHeight="1">
      <c r="N348" s="68"/>
    </row>
    <row r="349" ht="15.75" customHeight="1">
      <c r="N349" s="68"/>
    </row>
    <row r="350" ht="15.75" customHeight="1">
      <c r="N350" s="68"/>
    </row>
    <row r="351" ht="15.75" customHeight="1">
      <c r="N351" s="68"/>
    </row>
    <row r="352" ht="15.75" customHeight="1">
      <c r="N352" s="68"/>
    </row>
    <row r="353" ht="15.75" customHeight="1">
      <c r="N353" s="68"/>
    </row>
    <row r="354" ht="15.75" customHeight="1">
      <c r="N354" s="68"/>
    </row>
    <row r="355" ht="15.75" customHeight="1">
      <c r="N355" s="68"/>
    </row>
    <row r="356" ht="15.75" customHeight="1">
      <c r="N356" s="68"/>
    </row>
    <row r="357" ht="15.75" customHeight="1">
      <c r="N357" s="68"/>
    </row>
    <row r="358" ht="15.75" customHeight="1">
      <c r="N358" s="68"/>
    </row>
    <row r="359" ht="15.75" customHeight="1">
      <c r="N359" s="68"/>
    </row>
    <row r="360" ht="15.75" customHeight="1">
      <c r="N360" s="68"/>
    </row>
    <row r="361" ht="15.75" customHeight="1">
      <c r="N361" s="68"/>
    </row>
    <row r="362" ht="15.75" customHeight="1">
      <c r="N362" s="68"/>
    </row>
    <row r="363" ht="15.75" customHeight="1">
      <c r="N363" s="68"/>
    </row>
    <row r="364" ht="15.75" customHeight="1">
      <c r="N364" s="68"/>
    </row>
    <row r="365" ht="15.75" customHeight="1">
      <c r="N365" s="68"/>
    </row>
    <row r="366" ht="15.75" customHeight="1">
      <c r="N366" s="68"/>
    </row>
    <row r="367" ht="15.75" customHeight="1">
      <c r="N367" s="68"/>
    </row>
    <row r="368" ht="15.75" customHeight="1">
      <c r="N368" s="68"/>
    </row>
    <row r="369" ht="15.75" customHeight="1">
      <c r="N369" s="68"/>
    </row>
    <row r="370" ht="15.75" customHeight="1">
      <c r="N370" s="68"/>
    </row>
    <row r="371" ht="15.75" customHeight="1">
      <c r="N371" s="68"/>
    </row>
    <row r="372" ht="15.75" customHeight="1">
      <c r="N372" s="68"/>
    </row>
    <row r="373" ht="15.75" customHeight="1">
      <c r="N373" s="68"/>
    </row>
    <row r="374" ht="15.75" customHeight="1">
      <c r="N374" s="68"/>
    </row>
    <row r="375" ht="15.75" customHeight="1">
      <c r="N375" s="68"/>
    </row>
    <row r="376" ht="15.75" customHeight="1">
      <c r="N376" s="68"/>
    </row>
    <row r="377" ht="15.75" customHeight="1">
      <c r="N377" s="68"/>
    </row>
    <row r="378" ht="15.75" customHeight="1">
      <c r="N378" s="68"/>
    </row>
    <row r="379" ht="15.75" customHeight="1">
      <c r="N379" s="68"/>
    </row>
    <row r="380" ht="15.75" customHeight="1">
      <c r="N380" s="68"/>
    </row>
    <row r="381" ht="15.75" customHeight="1">
      <c r="N381" s="68"/>
    </row>
    <row r="382" ht="15.75" customHeight="1">
      <c r="N382" s="68"/>
    </row>
    <row r="383" ht="15.75" customHeight="1">
      <c r="N383" s="68"/>
    </row>
    <row r="384" ht="15.75" customHeight="1">
      <c r="N384" s="68"/>
    </row>
    <row r="385" ht="15.75" customHeight="1">
      <c r="N385" s="68"/>
    </row>
    <row r="386" ht="15.75" customHeight="1">
      <c r="N386" s="68"/>
    </row>
    <row r="387" ht="15.75" customHeight="1">
      <c r="N387" s="68"/>
    </row>
    <row r="388" ht="15.75" customHeight="1">
      <c r="N388" s="68"/>
    </row>
    <row r="389" ht="15.75" customHeight="1">
      <c r="N389" s="68"/>
    </row>
    <row r="390" ht="15.75" customHeight="1">
      <c r="N390" s="68"/>
    </row>
    <row r="391" ht="15.75" customHeight="1">
      <c r="N391" s="68"/>
    </row>
    <row r="392" ht="15.75" customHeight="1">
      <c r="N392" s="68"/>
    </row>
    <row r="393" ht="15.75" customHeight="1">
      <c r="N393" s="68"/>
    </row>
    <row r="394" ht="15.75" customHeight="1">
      <c r="N394" s="68"/>
    </row>
    <row r="395" ht="15.75" customHeight="1">
      <c r="N395" s="68"/>
    </row>
    <row r="396" ht="15.75" customHeight="1">
      <c r="N396" s="68"/>
    </row>
    <row r="397" ht="15.75" customHeight="1">
      <c r="N397" s="68"/>
    </row>
    <row r="398" ht="15.75" customHeight="1">
      <c r="N398" s="68"/>
    </row>
    <row r="399" ht="15.75" customHeight="1">
      <c r="N399" s="68"/>
    </row>
    <row r="400" ht="15.75" customHeight="1">
      <c r="N400" s="68"/>
    </row>
    <row r="401" ht="15.75" customHeight="1">
      <c r="N401" s="68"/>
    </row>
    <row r="402" ht="15.75" customHeight="1">
      <c r="N402" s="68"/>
    </row>
    <row r="403" ht="15.75" customHeight="1">
      <c r="N403" s="68"/>
    </row>
    <row r="404" ht="15.75" customHeight="1">
      <c r="N404" s="68"/>
    </row>
    <row r="405" ht="15.75" customHeight="1">
      <c r="N405" s="68"/>
    </row>
    <row r="406" ht="15.75" customHeight="1">
      <c r="N406" s="68"/>
    </row>
    <row r="407" ht="15.75" customHeight="1">
      <c r="N407" s="68"/>
    </row>
    <row r="408" ht="15.75" customHeight="1">
      <c r="N408" s="68"/>
    </row>
    <row r="409" ht="15.75" customHeight="1">
      <c r="N409" s="68"/>
    </row>
    <row r="410" ht="15.75" customHeight="1">
      <c r="N410" s="68"/>
    </row>
    <row r="411" ht="15.75" customHeight="1">
      <c r="N411" s="68"/>
    </row>
    <row r="412" ht="15.75" customHeight="1">
      <c r="N412" s="68"/>
    </row>
    <row r="413" ht="15.75" customHeight="1">
      <c r="N413" s="68"/>
    </row>
    <row r="414" ht="15.75" customHeight="1">
      <c r="N414" s="68"/>
    </row>
    <row r="415" ht="15.75" customHeight="1">
      <c r="N415" s="68"/>
    </row>
    <row r="416" ht="15.75" customHeight="1">
      <c r="N416" s="68"/>
    </row>
    <row r="417" ht="15.75" customHeight="1">
      <c r="N417" s="68"/>
    </row>
    <row r="418" ht="15.75" customHeight="1">
      <c r="N418" s="68"/>
    </row>
    <row r="419" ht="15.75" customHeight="1">
      <c r="N419" s="68"/>
    </row>
    <row r="420" ht="15.75" customHeight="1">
      <c r="N420" s="68"/>
    </row>
    <row r="421" ht="15.75" customHeight="1">
      <c r="N421" s="68"/>
    </row>
    <row r="422" ht="15.75" customHeight="1">
      <c r="N422" s="68"/>
    </row>
    <row r="423" ht="15.75" customHeight="1">
      <c r="N423" s="68"/>
    </row>
    <row r="424" ht="15.75" customHeight="1">
      <c r="N424" s="68"/>
    </row>
    <row r="425" ht="15.75" customHeight="1">
      <c r="N425" s="68"/>
    </row>
    <row r="426" ht="15.75" customHeight="1">
      <c r="N426" s="68"/>
    </row>
    <row r="427" ht="15.75" customHeight="1">
      <c r="N427" s="68"/>
    </row>
    <row r="428" ht="15.75" customHeight="1">
      <c r="N428" s="68"/>
    </row>
    <row r="429" ht="15.75" customHeight="1">
      <c r="N429" s="68"/>
    </row>
    <row r="430" ht="15.75" customHeight="1">
      <c r="N430" s="68"/>
    </row>
    <row r="431" ht="15.75" customHeight="1">
      <c r="N431" s="68"/>
    </row>
    <row r="432" ht="15.75" customHeight="1">
      <c r="N432" s="68"/>
    </row>
    <row r="433" ht="15.75" customHeight="1">
      <c r="N433" s="68"/>
    </row>
    <row r="434" ht="15.75" customHeight="1">
      <c r="N434" s="68"/>
    </row>
    <row r="435" ht="15.75" customHeight="1">
      <c r="N435" s="68"/>
    </row>
    <row r="436" ht="15.75" customHeight="1">
      <c r="N436" s="68"/>
    </row>
    <row r="437" ht="15.75" customHeight="1">
      <c r="N437" s="68"/>
    </row>
    <row r="438" ht="15.75" customHeight="1">
      <c r="N438" s="68"/>
    </row>
    <row r="439" ht="15.75" customHeight="1">
      <c r="N439" s="68"/>
    </row>
    <row r="440" ht="15.75" customHeight="1">
      <c r="N440" s="68"/>
    </row>
    <row r="441" ht="15.75" customHeight="1">
      <c r="N441" s="68"/>
    </row>
    <row r="442" ht="15.75" customHeight="1">
      <c r="N442" s="68"/>
    </row>
    <row r="443" ht="15.75" customHeight="1">
      <c r="N443" s="68"/>
    </row>
    <row r="444" ht="15.75" customHeight="1">
      <c r="N444" s="68"/>
    </row>
    <row r="445" ht="15.75" customHeight="1">
      <c r="N445" s="68"/>
    </row>
    <row r="446" ht="15.75" customHeight="1">
      <c r="N446" s="68"/>
    </row>
    <row r="447" ht="15.75" customHeight="1">
      <c r="N447" s="68"/>
    </row>
    <row r="448" ht="15.75" customHeight="1">
      <c r="N448" s="68"/>
    </row>
    <row r="449" ht="15.75" customHeight="1">
      <c r="N449" s="68"/>
    </row>
    <row r="450" ht="15.75" customHeight="1">
      <c r="N450" s="68"/>
    </row>
    <row r="451" ht="15.75" customHeight="1">
      <c r="N451" s="68"/>
    </row>
    <row r="452" ht="15.75" customHeight="1">
      <c r="N452" s="68"/>
    </row>
    <row r="453" ht="15.75" customHeight="1">
      <c r="N453" s="68"/>
    </row>
    <row r="454" ht="15.75" customHeight="1">
      <c r="N454" s="68"/>
    </row>
    <row r="455" ht="15.75" customHeight="1">
      <c r="N455" s="68"/>
    </row>
    <row r="456" ht="15.75" customHeight="1">
      <c r="N456" s="68"/>
    </row>
    <row r="457" ht="15.75" customHeight="1">
      <c r="N457" s="68"/>
    </row>
    <row r="458" ht="15.75" customHeight="1">
      <c r="N458" s="68"/>
    </row>
    <row r="459" ht="15.75" customHeight="1">
      <c r="N459" s="68"/>
    </row>
    <row r="460" ht="15.75" customHeight="1">
      <c r="N460" s="68"/>
    </row>
    <row r="461" ht="15.75" customHeight="1">
      <c r="N461" s="68"/>
    </row>
    <row r="462" ht="15.75" customHeight="1">
      <c r="N462" s="68"/>
    </row>
    <row r="463" ht="15.75" customHeight="1">
      <c r="N463" s="68"/>
    </row>
    <row r="464" ht="15.75" customHeight="1">
      <c r="N464" s="68"/>
    </row>
    <row r="465" ht="15.75" customHeight="1">
      <c r="N465" s="68"/>
    </row>
    <row r="466" ht="15.75" customHeight="1">
      <c r="N466" s="68"/>
    </row>
    <row r="467" ht="15.75" customHeight="1">
      <c r="N467" s="68"/>
    </row>
    <row r="468" ht="15.75" customHeight="1">
      <c r="N468" s="68"/>
    </row>
    <row r="469" ht="15.75" customHeight="1">
      <c r="N469" s="68"/>
    </row>
    <row r="470" ht="15.75" customHeight="1">
      <c r="N470" s="68"/>
    </row>
    <row r="471" ht="15.75" customHeight="1">
      <c r="N471" s="68"/>
    </row>
    <row r="472" ht="15.75" customHeight="1">
      <c r="N472" s="68"/>
    </row>
    <row r="473" ht="15.75" customHeight="1">
      <c r="N473" s="68"/>
    </row>
    <row r="474" ht="15.75" customHeight="1">
      <c r="N474" s="68"/>
    </row>
    <row r="475" ht="15.75" customHeight="1">
      <c r="N475" s="68"/>
    </row>
    <row r="476" ht="15.75" customHeight="1">
      <c r="N476" s="68"/>
    </row>
    <row r="477" ht="15.75" customHeight="1">
      <c r="N477" s="68"/>
    </row>
    <row r="478" ht="15.75" customHeight="1">
      <c r="N478" s="68"/>
    </row>
    <row r="479" ht="15.75" customHeight="1">
      <c r="N479" s="68"/>
    </row>
    <row r="480" ht="15.75" customHeight="1">
      <c r="N480" s="68"/>
    </row>
    <row r="481" ht="15.75" customHeight="1">
      <c r="N481" s="68"/>
    </row>
    <row r="482" ht="15.75" customHeight="1">
      <c r="N482" s="68"/>
    </row>
    <row r="483" ht="15.75" customHeight="1">
      <c r="N483" s="68"/>
    </row>
    <row r="484" ht="15.75" customHeight="1">
      <c r="N484" s="68"/>
    </row>
    <row r="485" ht="15.75" customHeight="1">
      <c r="N485" s="68"/>
    </row>
    <row r="486" ht="15.75" customHeight="1">
      <c r="N486" s="68"/>
    </row>
    <row r="487" ht="15.75" customHeight="1">
      <c r="N487" s="68"/>
    </row>
    <row r="488" ht="15.75" customHeight="1">
      <c r="N488" s="68"/>
    </row>
    <row r="489" ht="15.75" customHeight="1">
      <c r="N489" s="68"/>
    </row>
    <row r="490" ht="15.75" customHeight="1">
      <c r="N490" s="68"/>
    </row>
    <row r="491" ht="15.75" customHeight="1">
      <c r="N491" s="68"/>
    </row>
    <row r="492" ht="15.75" customHeight="1">
      <c r="N492" s="68"/>
    </row>
    <row r="493" ht="15.75" customHeight="1">
      <c r="N493" s="68"/>
    </row>
    <row r="494" ht="15.75" customHeight="1">
      <c r="N494" s="68"/>
    </row>
    <row r="495" ht="15.75" customHeight="1">
      <c r="N495" s="68"/>
    </row>
    <row r="496" ht="15.75" customHeight="1">
      <c r="N496" s="68"/>
    </row>
    <row r="497" ht="15.75" customHeight="1">
      <c r="N497" s="68"/>
    </row>
    <row r="498" ht="15.75" customHeight="1">
      <c r="N498" s="68"/>
    </row>
    <row r="499" ht="15.75" customHeight="1">
      <c r="N499" s="68"/>
    </row>
    <row r="500" ht="15.75" customHeight="1">
      <c r="N500" s="68"/>
    </row>
    <row r="501" ht="15.75" customHeight="1">
      <c r="N501" s="68"/>
    </row>
    <row r="502" ht="15.75" customHeight="1">
      <c r="N502" s="68"/>
    </row>
    <row r="503" ht="15.75" customHeight="1">
      <c r="N503" s="68"/>
    </row>
    <row r="504" ht="15.75" customHeight="1">
      <c r="N504" s="68"/>
    </row>
    <row r="505" ht="15.75" customHeight="1">
      <c r="N505" s="68"/>
    </row>
    <row r="506" ht="15.75" customHeight="1">
      <c r="N506" s="68"/>
    </row>
    <row r="507" ht="15.75" customHeight="1">
      <c r="N507" s="68"/>
    </row>
    <row r="508" ht="15.75" customHeight="1">
      <c r="N508" s="68"/>
    </row>
    <row r="509" ht="15.75" customHeight="1">
      <c r="N509" s="68"/>
    </row>
    <row r="510" ht="15.75" customHeight="1">
      <c r="N510" s="68"/>
    </row>
    <row r="511" ht="15.75" customHeight="1">
      <c r="N511" s="68"/>
    </row>
    <row r="512" ht="15.75" customHeight="1">
      <c r="N512" s="68"/>
    </row>
    <row r="513" ht="15.75" customHeight="1">
      <c r="N513" s="68"/>
    </row>
    <row r="514" ht="15.75" customHeight="1">
      <c r="N514" s="68"/>
    </row>
    <row r="515" ht="15.75" customHeight="1">
      <c r="N515" s="68"/>
    </row>
    <row r="516" ht="15.75" customHeight="1">
      <c r="N516" s="68"/>
    </row>
    <row r="517" ht="15.75" customHeight="1">
      <c r="N517" s="68"/>
    </row>
    <row r="518" ht="15.75" customHeight="1">
      <c r="N518" s="68"/>
    </row>
    <row r="519" ht="15.75" customHeight="1">
      <c r="N519" s="68"/>
    </row>
    <row r="520" ht="15.75" customHeight="1">
      <c r="N520" s="68"/>
    </row>
    <row r="521" ht="15.75" customHeight="1">
      <c r="N521" s="68"/>
    </row>
    <row r="522" ht="15.75" customHeight="1">
      <c r="N522" s="68"/>
    </row>
    <row r="523" ht="15.75" customHeight="1">
      <c r="N523" s="68"/>
    </row>
    <row r="524" ht="15.75" customHeight="1">
      <c r="N524" s="68"/>
    </row>
    <row r="525" ht="15.75" customHeight="1">
      <c r="N525" s="68"/>
    </row>
    <row r="526" ht="15.75" customHeight="1">
      <c r="N526" s="68"/>
    </row>
    <row r="527" ht="15.75" customHeight="1">
      <c r="N527" s="68"/>
    </row>
    <row r="528" ht="15.75" customHeight="1">
      <c r="N528" s="68"/>
    </row>
    <row r="529" ht="15.75" customHeight="1">
      <c r="N529" s="68"/>
    </row>
    <row r="530" ht="15.75" customHeight="1">
      <c r="N530" s="68"/>
    </row>
    <row r="531" ht="15.75" customHeight="1">
      <c r="N531" s="68"/>
    </row>
    <row r="532" ht="15.75" customHeight="1">
      <c r="N532" s="68"/>
    </row>
    <row r="533" ht="15.75" customHeight="1">
      <c r="N533" s="68"/>
    </row>
    <row r="534" ht="15.75" customHeight="1">
      <c r="N534" s="68"/>
    </row>
    <row r="535" ht="15.75" customHeight="1">
      <c r="N535" s="68"/>
    </row>
    <row r="536" ht="15.75" customHeight="1">
      <c r="N536" s="68"/>
    </row>
    <row r="537" ht="15.75" customHeight="1">
      <c r="N537" s="68"/>
    </row>
    <row r="538" ht="15.75" customHeight="1">
      <c r="N538" s="68"/>
    </row>
    <row r="539" ht="15.75" customHeight="1">
      <c r="N539" s="68"/>
    </row>
    <row r="540" ht="15.75" customHeight="1">
      <c r="N540" s="68"/>
    </row>
    <row r="541" ht="15.75" customHeight="1">
      <c r="N541" s="68"/>
    </row>
    <row r="542" ht="15.75" customHeight="1">
      <c r="N542" s="68"/>
    </row>
    <row r="543" ht="15.75" customHeight="1">
      <c r="N543" s="68"/>
    </row>
    <row r="544" ht="15.75" customHeight="1">
      <c r="N544" s="68"/>
    </row>
    <row r="545" ht="15.75" customHeight="1">
      <c r="N545" s="68"/>
    </row>
    <row r="546" ht="15.75" customHeight="1">
      <c r="N546" s="68"/>
    </row>
    <row r="547" ht="15.75" customHeight="1">
      <c r="N547" s="68"/>
    </row>
    <row r="548" ht="15.75" customHeight="1">
      <c r="N548" s="68"/>
    </row>
    <row r="549" ht="15.75" customHeight="1">
      <c r="N549" s="68"/>
    </row>
    <row r="550" ht="15.75" customHeight="1">
      <c r="N550" s="68"/>
    </row>
    <row r="551" ht="15.75" customHeight="1">
      <c r="N551" s="68"/>
    </row>
    <row r="552" ht="15.75" customHeight="1">
      <c r="N552" s="68"/>
    </row>
    <row r="553" ht="15.75" customHeight="1">
      <c r="N553" s="68"/>
    </row>
    <row r="554" ht="15.75" customHeight="1">
      <c r="N554" s="68"/>
    </row>
    <row r="555" ht="15.75" customHeight="1">
      <c r="N555" s="68"/>
    </row>
    <row r="556" ht="15.75" customHeight="1">
      <c r="N556" s="68"/>
    </row>
    <row r="557" ht="15.75" customHeight="1">
      <c r="N557" s="68"/>
    </row>
    <row r="558" ht="15.75" customHeight="1">
      <c r="N558" s="68"/>
    </row>
    <row r="559" ht="15.75" customHeight="1">
      <c r="N559" s="68"/>
    </row>
    <row r="560" ht="15.75" customHeight="1">
      <c r="N560" s="68"/>
    </row>
    <row r="561" ht="15.75" customHeight="1">
      <c r="N561" s="68"/>
    </row>
    <row r="562" ht="15.75" customHeight="1">
      <c r="N562" s="68"/>
    </row>
    <row r="563" ht="15.75" customHeight="1">
      <c r="N563" s="68"/>
    </row>
    <row r="564" ht="15.75" customHeight="1">
      <c r="N564" s="68"/>
    </row>
    <row r="565" ht="15.75" customHeight="1">
      <c r="N565" s="68"/>
    </row>
    <row r="566" ht="15.75" customHeight="1">
      <c r="N566" s="68"/>
    </row>
    <row r="567" ht="15.75" customHeight="1">
      <c r="N567" s="68"/>
    </row>
    <row r="568" ht="15.75" customHeight="1">
      <c r="N568" s="68"/>
    </row>
    <row r="569" ht="15.75" customHeight="1">
      <c r="N569" s="68"/>
    </row>
    <row r="570" ht="15.75" customHeight="1">
      <c r="N570" s="68"/>
    </row>
    <row r="571" ht="15.75" customHeight="1">
      <c r="N571" s="68"/>
    </row>
    <row r="572" ht="15.75" customHeight="1">
      <c r="N572" s="68"/>
    </row>
    <row r="573" ht="15.75" customHeight="1">
      <c r="N573" s="68"/>
    </row>
    <row r="574" ht="15.75" customHeight="1">
      <c r="N574" s="68"/>
    </row>
    <row r="575" ht="15.75" customHeight="1">
      <c r="N575" s="68"/>
    </row>
    <row r="576" ht="15.75" customHeight="1">
      <c r="N576" s="68"/>
    </row>
    <row r="577" ht="15.75" customHeight="1">
      <c r="N577" s="68"/>
    </row>
    <row r="578" ht="15.75" customHeight="1">
      <c r="N578" s="68"/>
    </row>
    <row r="579" ht="15.75" customHeight="1">
      <c r="N579" s="68"/>
    </row>
    <row r="580" ht="15.75" customHeight="1">
      <c r="N580" s="68"/>
    </row>
    <row r="581" ht="15.75" customHeight="1">
      <c r="N581" s="68"/>
    </row>
    <row r="582" ht="15.75" customHeight="1">
      <c r="N582" s="68"/>
    </row>
    <row r="583" ht="15.75" customHeight="1">
      <c r="N583" s="68"/>
    </row>
    <row r="584" ht="15.75" customHeight="1">
      <c r="N584" s="68"/>
    </row>
    <row r="585" ht="15.75" customHeight="1">
      <c r="N585" s="68"/>
    </row>
    <row r="586" ht="15.75" customHeight="1">
      <c r="N586" s="68"/>
    </row>
    <row r="587" ht="15.75" customHeight="1">
      <c r="N587" s="68"/>
    </row>
    <row r="588" ht="15.75" customHeight="1">
      <c r="N588" s="68"/>
    </row>
    <row r="589" ht="15.75" customHeight="1">
      <c r="N589" s="68"/>
    </row>
    <row r="590" ht="15.75" customHeight="1">
      <c r="N590" s="68"/>
    </row>
    <row r="591" ht="15.75" customHeight="1">
      <c r="N591" s="68"/>
    </row>
    <row r="592" ht="15.75" customHeight="1">
      <c r="N592" s="68"/>
    </row>
    <row r="593" ht="15.75" customHeight="1">
      <c r="N593" s="68"/>
    </row>
    <row r="594" ht="15.75" customHeight="1">
      <c r="N594" s="68"/>
    </row>
    <row r="595" ht="15.75" customHeight="1">
      <c r="N595" s="68"/>
    </row>
    <row r="596" ht="15.75" customHeight="1">
      <c r="N596" s="68"/>
    </row>
    <row r="597" ht="15.75" customHeight="1">
      <c r="N597" s="68"/>
    </row>
    <row r="598" ht="15.75" customHeight="1">
      <c r="N598" s="68"/>
    </row>
    <row r="599" ht="15.75" customHeight="1">
      <c r="N599" s="68"/>
    </row>
    <row r="600" ht="15.75" customHeight="1">
      <c r="N600" s="68"/>
    </row>
    <row r="601" ht="15.75" customHeight="1">
      <c r="N601" s="68"/>
    </row>
    <row r="602" ht="15.75" customHeight="1">
      <c r="N602" s="68"/>
    </row>
    <row r="603" ht="15.75" customHeight="1">
      <c r="N603" s="68"/>
    </row>
    <row r="604" ht="15.75" customHeight="1">
      <c r="N604" s="68"/>
    </row>
    <row r="605" ht="15.75" customHeight="1">
      <c r="N605" s="68"/>
    </row>
    <row r="606" ht="15.75" customHeight="1">
      <c r="N606" s="68"/>
    </row>
    <row r="607" ht="15.75" customHeight="1">
      <c r="N607" s="68"/>
    </row>
    <row r="608" ht="15.75" customHeight="1">
      <c r="N608" s="68"/>
    </row>
    <row r="609" ht="15.75" customHeight="1">
      <c r="N609" s="68"/>
    </row>
    <row r="610" ht="15.75" customHeight="1">
      <c r="N610" s="68"/>
    </row>
    <row r="611" ht="15.75" customHeight="1">
      <c r="N611" s="68"/>
    </row>
    <row r="612" ht="15.75" customHeight="1">
      <c r="N612" s="68"/>
    </row>
    <row r="613" ht="15.75" customHeight="1">
      <c r="N613" s="68"/>
    </row>
    <row r="614" ht="15.75" customHeight="1">
      <c r="N614" s="68"/>
    </row>
    <row r="615" ht="15.75" customHeight="1">
      <c r="N615" s="68"/>
    </row>
    <row r="616" ht="15.75" customHeight="1">
      <c r="N616" s="68"/>
    </row>
    <row r="617" ht="15.75" customHeight="1">
      <c r="N617" s="68"/>
    </row>
    <row r="618" ht="15.75" customHeight="1">
      <c r="N618" s="68"/>
    </row>
    <row r="619" ht="15.75" customHeight="1">
      <c r="N619" s="68"/>
    </row>
    <row r="620" ht="15.75" customHeight="1">
      <c r="N620" s="68"/>
    </row>
    <row r="621" ht="15.75" customHeight="1">
      <c r="N621" s="68"/>
    </row>
    <row r="622" ht="15.75" customHeight="1">
      <c r="N622" s="68"/>
    </row>
    <row r="623" ht="15.75" customHeight="1">
      <c r="N623" s="68"/>
    </row>
    <row r="624" ht="15.75" customHeight="1">
      <c r="N624" s="68"/>
    </row>
    <row r="625" ht="15.75" customHeight="1">
      <c r="N625" s="68"/>
    </row>
    <row r="626" ht="15.75" customHeight="1">
      <c r="N626" s="68"/>
    </row>
    <row r="627" ht="15.75" customHeight="1">
      <c r="N627" s="68"/>
    </row>
    <row r="628" ht="15.75" customHeight="1">
      <c r="N628" s="68"/>
    </row>
    <row r="629" ht="15.75" customHeight="1">
      <c r="N629" s="68"/>
    </row>
    <row r="630" ht="15.75" customHeight="1">
      <c r="N630" s="68"/>
    </row>
    <row r="631" ht="15.75" customHeight="1">
      <c r="N631" s="68"/>
    </row>
    <row r="632" ht="15.75" customHeight="1">
      <c r="N632" s="68"/>
    </row>
    <row r="633" ht="15.75" customHeight="1">
      <c r="N633" s="68"/>
    </row>
    <row r="634" ht="15.75" customHeight="1">
      <c r="N634" s="68"/>
    </row>
    <row r="635" ht="15.75" customHeight="1">
      <c r="N635" s="68"/>
    </row>
    <row r="636" ht="15.75" customHeight="1">
      <c r="N636" s="68"/>
    </row>
    <row r="637" ht="15.75" customHeight="1">
      <c r="N637" s="68"/>
    </row>
    <row r="638" ht="15.75" customHeight="1">
      <c r="N638" s="68"/>
    </row>
    <row r="639" ht="15.75" customHeight="1">
      <c r="N639" s="68"/>
    </row>
    <row r="640" ht="15.75" customHeight="1">
      <c r="N640" s="68"/>
    </row>
    <row r="641" ht="15.75" customHeight="1">
      <c r="N641" s="68"/>
    </row>
    <row r="642" ht="15.75" customHeight="1">
      <c r="N642" s="68"/>
    </row>
    <row r="643" ht="15.75" customHeight="1">
      <c r="N643" s="68"/>
    </row>
    <row r="644" ht="15.75" customHeight="1">
      <c r="N644" s="68"/>
    </row>
    <row r="645" ht="15.75" customHeight="1">
      <c r="N645" s="68"/>
    </row>
    <row r="646" ht="15.75" customHeight="1">
      <c r="N646" s="68"/>
    </row>
    <row r="647" ht="15.75" customHeight="1">
      <c r="N647" s="68"/>
    </row>
    <row r="648" ht="15.75" customHeight="1">
      <c r="N648" s="68"/>
    </row>
    <row r="649" ht="15.75" customHeight="1">
      <c r="N649" s="68"/>
    </row>
    <row r="650" ht="15.75" customHeight="1">
      <c r="N650" s="68"/>
    </row>
    <row r="651" ht="15.75" customHeight="1">
      <c r="N651" s="68"/>
    </row>
    <row r="652" ht="15.75" customHeight="1">
      <c r="N652" s="68"/>
    </row>
    <row r="653" ht="15.75" customHeight="1">
      <c r="N653" s="68"/>
    </row>
    <row r="654" ht="15.75" customHeight="1">
      <c r="N654" s="68"/>
    </row>
    <row r="655" ht="15.75" customHeight="1">
      <c r="N655" s="68"/>
    </row>
    <row r="656" ht="15.75" customHeight="1">
      <c r="N656" s="68"/>
    </row>
    <row r="657" ht="15.75" customHeight="1">
      <c r="N657" s="68"/>
    </row>
    <row r="658" ht="15.75" customHeight="1">
      <c r="N658" s="68"/>
    </row>
    <row r="659" ht="15.75" customHeight="1">
      <c r="N659" s="68"/>
    </row>
    <row r="660" ht="15.75" customHeight="1">
      <c r="N660" s="68"/>
    </row>
    <row r="661" ht="15.75" customHeight="1">
      <c r="N661" s="68"/>
    </row>
    <row r="662" ht="15.75" customHeight="1">
      <c r="N662" s="68"/>
    </row>
    <row r="663" ht="15.75" customHeight="1">
      <c r="N663" s="68"/>
    </row>
    <row r="664" ht="15.75" customHeight="1">
      <c r="N664" s="68"/>
    </row>
    <row r="665" ht="15.75" customHeight="1">
      <c r="N665" s="68"/>
    </row>
    <row r="666" ht="15.75" customHeight="1">
      <c r="N666" s="68"/>
    </row>
    <row r="667" ht="15.75" customHeight="1">
      <c r="N667" s="68"/>
    </row>
    <row r="668" ht="15.75" customHeight="1">
      <c r="N668" s="68"/>
    </row>
    <row r="669" ht="15.75" customHeight="1">
      <c r="N669" s="68"/>
    </row>
    <row r="670" ht="15.75" customHeight="1">
      <c r="N670" s="68"/>
    </row>
    <row r="671" ht="15.75" customHeight="1">
      <c r="N671" s="68"/>
    </row>
    <row r="672" ht="15.75" customHeight="1">
      <c r="N672" s="68"/>
    </row>
    <row r="673" ht="15.75" customHeight="1">
      <c r="N673" s="68"/>
    </row>
    <row r="674" ht="15.75" customHeight="1">
      <c r="N674" s="68"/>
    </row>
    <row r="675" ht="15.75" customHeight="1">
      <c r="N675" s="68"/>
    </row>
    <row r="676" ht="15.75" customHeight="1">
      <c r="N676" s="68"/>
    </row>
    <row r="677" ht="15.75" customHeight="1">
      <c r="N677" s="68"/>
    </row>
    <row r="678" ht="15.75" customHeight="1">
      <c r="N678" s="68"/>
    </row>
    <row r="679" ht="15.75" customHeight="1">
      <c r="N679" s="68"/>
    </row>
    <row r="680" ht="15.75" customHeight="1">
      <c r="N680" s="68"/>
    </row>
    <row r="681" ht="15.75" customHeight="1">
      <c r="N681" s="68"/>
    </row>
    <row r="682" ht="15.75" customHeight="1">
      <c r="N682" s="68"/>
    </row>
    <row r="683" ht="15.75" customHeight="1">
      <c r="N683" s="68"/>
    </row>
    <row r="684" ht="15.75" customHeight="1">
      <c r="N684" s="68"/>
    </row>
    <row r="685" ht="15.75" customHeight="1">
      <c r="N685" s="68"/>
    </row>
    <row r="686" ht="15.75" customHeight="1">
      <c r="N686" s="68"/>
    </row>
    <row r="687" ht="15.75" customHeight="1">
      <c r="N687" s="68"/>
    </row>
    <row r="688" ht="15.75" customHeight="1">
      <c r="N688" s="68"/>
    </row>
    <row r="689" ht="15.75" customHeight="1">
      <c r="N689" s="68"/>
    </row>
    <row r="690" ht="15.75" customHeight="1">
      <c r="N690" s="68"/>
    </row>
    <row r="691" ht="15.75" customHeight="1">
      <c r="N691" s="68"/>
    </row>
    <row r="692" ht="15.75" customHeight="1">
      <c r="N692" s="68"/>
    </row>
    <row r="693" ht="15.75" customHeight="1">
      <c r="N693" s="68"/>
    </row>
    <row r="694" ht="15.75" customHeight="1">
      <c r="N694" s="68"/>
    </row>
    <row r="695" ht="15.75" customHeight="1">
      <c r="N695" s="68"/>
    </row>
    <row r="696" ht="15.75" customHeight="1">
      <c r="N696" s="68"/>
    </row>
    <row r="697" ht="15.75" customHeight="1">
      <c r="N697" s="68"/>
    </row>
    <row r="698" ht="15.75" customHeight="1">
      <c r="N698" s="68"/>
    </row>
    <row r="699" ht="15.75" customHeight="1">
      <c r="N699" s="68"/>
    </row>
    <row r="700" ht="15.75" customHeight="1">
      <c r="N700" s="68"/>
    </row>
    <row r="701" ht="15.75" customHeight="1">
      <c r="N701" s="68"/>
    </row>
    <row r="702" ht="15.75" customHeight="1">
      <c r="N702" s="68"/>
    </row>
    <row r="703" ht="15.75" customHeight="1">
      <c r="N703" s="68"/>
    </row>
    <row r="704" ht="15.75" customHeight="1">
      <c r="N704" s="68"/>
    </row>
    <row r="705" ht="15.75" customHeight="1">
      <c r="N705" s="68"/>
    </row>
    <row r="706" ht="15.75" customHeight="1">
      <c r="N706" s="68"/>
    </row>
    <row r="707" ht="15.75" customHeight="1">
      <c r="N707" s="68"/>
    </row>
    <row r="708" ht="15.75" customHeight="1">
      <c r="N708" s="68"/>
    </row>
    <row r="709" ht="15.75" customHeight="1">
      <c r="N709" s="68"/>
    </row>
    <row r="710" ht="15.75" customHeight="1">
      <c r="N710" s="68"/>
    </row>
    <row r="711" ht="15.75" customHeight="1">
      <c r="N711" s="68"/>
    </row>
    <row r="712" ht="15.75" customHeight="1">
      <c r="N712" s="68"/>
    </row>
    <row r="713" ht="15.75" customHeight="1">
      <c r="N713" s="68"/>
    </row>
    <row r="714" ht="15.75" customHeight="1">
      <c r="N714" s="68"/>
    </row>
    <row r="715" ht="15.75" customHeight="1">
      <c r="N715" s="68"/>
    </row>
    <row r="716" ht="15.75" customHeight="1">
      <c r="N716" s="68"/>
    </row>
    <row r="717" ht="15.75" customHeight="1">
      <c r="N717" s="68"/>
    </row>
    <row r="718" ht="15.75" customHeight="1">
      <c r="N718" s="68"/>
    </row>
    <row r="719" ht="15.75" customHeight="1">
      <c r="N719" s="68"/>
    </row>
    <row r="720" ht="15.75" customHeight="1">
      <c r="N720" s="68"/>
    </row>
    <row r="721" ht="15.75" customHeight="1">
      <c r="N721" s="68"/>
    </row>
    <row r="722" ht="15.75" customHeight="1">
      <c r="N722" s="68"/>
    </row>
    <row r="723" ht="15.75" customHeight="1">
      <c r="N723" s="68"/>
    </row>
    <row r="724" ht="15.75" customHeight="1">
      <c r="N724" s="68"/>
    </row>
    <row r="725" ht="15.75" customHeight="1">
      <c r="N725" s="68"/>
    </row>
    <row r="726" ht="15.75" customHeight="1">
      <c r="N726" s="68"/>
    </row>
    <row r="727" ht="15.75" customHeight="1">
      <c r="N727" s="68"/>
    </row>
    <row r="728" ht="15.75" customHeight="1">
      <c r="N728" s="68"/>
    </row>
    <row r="729" ht="15.75" customHeight="1">
      <c r="N729" s="68"/>
    </row>
    <row r="730" ht="15.75" customHeight="1">
      <c r="N730" s="68"/>
    </row>
    <row r="731" ht="15.75" customHeight="1">
      <c r="N731" s="68"/>
    </row>
    <row r="732" ht="15.75" customHeight="1">
      <c r="N732" s="68"/>
    </row>
    <row r="733" ht="15.75" customHeight="1">
      <c r="N733" s="68"/>
    </row>
    <row r="734" ht="15.75" customHeight="1">
      <c r="N734" s="68"/>
    </row>
    <row r="735" ht="15.75" customHeight="1">
      <c r="N735" s="68"/>
    </row>
    <row r="736" ht="15.75" customHeight="1">
      <c r="N736" s="68"/>
    </row>
    <row r="737" ht="15.75" customHeight="1">
      <c r="N737" s="68"/>
    </row>
    <row r="738" ht="15.75" customHeight="1">
      <c r="N738" s="68"/>
    </row>
    <row r="739" ht="15.75" customHeight="1">
      <c r="N739" s="68"/>
    </row>
    <row r="740" ht="15.75" customHeight="1">
      <c r="N740" s="68"/>
    </row>
    <row r="741" ht="15.75" customHeight="1">
      <c r="N741" s="68"/>
    </row>
    <row r="742" ht="15.75" customHeight="1">
      <c r="N742" s="68"/>
    </row>
    <row r="743" ht="15.75" customHeight="1">
      <c r="N743" s="68"/>
    </row>
    <row r="744" ht="15.75" customHeight="1">
      <c r="N744" s="68"/>
    </row>
    <row r="745" ht="15.75" customHeight="1">
      <c r="N745" s="68"/>
    </row>
    <row r="746" ht="15.75" customHeight="1">
      <c r="N746" s="68"/>
    </row>
    <row r="747" ht="15.75" customHeight="1">
      <c r="N747" s="68"/>
    </row>
    <row r="748" ht="15.75" customHeight="1">
      <c r="N748" s="68"/>
    </row>
    <row r="749" ht="15.75" customHeight="1">
      <c r="N749" s="68"/>
    </row>
    <row r="750" ht="15.75" customHeight="1">
      <c r="N750" s="68"/>
    </row>
    <row r="751" ht="15.75" customHeight="1">
      <c r="N751" s="68"/>
    </row>
    <row r="752" ht="15.75" customHeight="1">
      <c r="N752" s="68"/>
    </row>
    <row r="753" ht="15.75" customHeight="1">
      <c r="N753" s="68"/>
    </row>
    <row r="754" ht="15.75" customHeight="1">
      <c r="N754" s="68"/>
    </row>
    <row r="755" ht="15.75" customHeight="1">
      <c r="N755" s="68"/>
    </row>
    <row r="756" ht="15.75" customHeight="1">
      <c r="N756" s="68"/>
    </row>
    <row r="757" ht="15.75" customHeight="1">
      <c r="N757" s="68"/>
    </row>
    <row r="758" ht="15.75" customHeight="1">
      <c r="N758" s="68"/>
    </row>
    <row r="759" ht="15.75" customHeight="1">
      <c r="N759" s="68"/>
    </row>
    <row r="760" ht="15.75" customHeight="1">
      <c r="N760" s="68"/>
    </row>
    <row r="761" ht="15.75" customHeight="1">
      <c r="N761" s="68"/>
    </row>
    <row r="762" ht="15.75" customHeight="1">
      <c r="N762" s="68"/>
    </row>
    <row r="763" ht="15.75" customHeight="1">
      <c r="N763" s="68"/>
    </row>
    <row r="764" ht="15.75" customHeight="1">
      <c r="N764" s="68"/>
    </row>
    <row r="765" ht="15.75" customHeight="1">
      <c r="N765" s="68"/>
    </row>
    <row r="766" ht="15.75" customHeight="1">
      <c r="N766" s="68"/>
    </row>
    <row r="767" ht="15.75" customHeight="1">
      <c r="N767" s="68"/>
    </row>
    <row r="768" ht="15.75" customHeight="1">
      <c r="N768" s="68"/>
    </row>
    <row r="769" ht="15.75" customHeight="1">
      <c r="N769" s="68"/>
    </row>
    <row r="770" ht="15.75" customHeight="1">
      <c r="N770" s="68"/>
    </row>
    <row r="771" ht="15.75" customHeight="1">
      <c r="N771" s="68"/>
    </row>
    <row r="772" ht="15.75" customHeight="1">
      <c r="N772" s="68"/>
    </row>
    <row r="773" ht="15.75" customHeight="1">
      <c r="N773" s="68"/>
    </row>
    <row r="774" ht="15.75" customHeight="1">
      <c r="N774" s="68"/>
    </row>
    <row r="775" ht="15.75" customHeight="1">
      <c r="N775" s="68"/>
    </row>
    <row r="776" ht="15.75" customHeight="1">
      <c r="N776" s="68"/>
    </row>
    <row r="777" ht="15.75" customHeight="1">
      <c r="N777" s="68"/>
    </row>
    <row r="778" ht="15.75" customHeight="1">
      <c r="N778" s="68"/>
    </row>
    <row r="779" ht="15.75" customHeight="1">
      <c r="N779" s="68"/>
    </row>
    <row r="780" ht="15.75" customHeight="1">
      <c r="N780" s="68"/>
    </row>
    <row r="781" ht="15.75" customHeight="1">
      <c r="N781" s="68"/>
    </row>
    <row r="782" ht="15.75" customHeight="1">
      <c r="N782" s="68"/>
    </row>
    <row r="783" ht="15.75" customHeight="1">
      <c r="N783" s="68"/>
    </row>
    <row r="784" ht="15.75" customHeight="1">
      <c r="N784" s="68"/>
    </row>
    <row r="785" ht="15.75" customHeight="1">
      <c r="N785" s="68"/>
    </row>
    <row r="786" ht="15.75" customHeight="1">
      <c r="N786" s="68"/>
    </row>
    <row r="787" ht="15.75" customHeight="1">
      <c r="N787" s="68"/>
    </row>
    <row r="788" ht="15.75" customHeight="1">
      <c r="N788" s="68"/>
    </row>
    <row r="789" ht="15.75" customHeight="1">
      <c r="N789" s="68"/>
    </row>
    <row r="790" ht="15.75" customHeight="1">
      <c r="N790" s="68"/>
    </row>
    <row r="791" ht="15.75" customHeight="1">
      <c r="N791" s="68"/>
    </row>
    <row r="792" ht="15.75" customHeight="1">
      <c r="N792" s="68"/>
    </row>
    <row r="793" ht="15.75" customHeight="1">
      <c r="N793" s="68"/>
    </row>
    <row r="794" ht="15.75" customHeight="1">
      <c r="N794" s="68"/>
    </row>
    <row r="795" ht="15.75" customHeight="1">
      <c r="N795" s="68"/>
    </row>
    <row r="796" ht="15.75" customHeight="1">
      <c r="N796" s="68"/>
    </row>
    <row r="797" ht="15.75" customHeight="1">
      <c r="N797" s="68"/>
    </row>
    <row r="798" ht="15.75" customHeight="1">
      <c r="N798" s="68"/>
    </row>
    <row r="799" ht="15.75" customHeight="1">
      <c r="N799" s="68"/>
    </row>
    <row r="800" ht="15.75" customHeight="1">
      <c r="N800" s="68"/>
    </row>
    <row r="801" ht="15.75" customHeight="1">
      <c r="N801" s="68"/>
    </row>
    <row r="802" ht="15.75" customHeight="1">
      <c r="N802" s="68"/>
    </row>
    <row r="803" ht="15.75" customHeight="1">
      <c r="N803" s="68"/>
    </row>
    <row r="804" ht="15.75" customHeight="1">
      <c r="N804" s="68"/>
    </row>
    <row r="805" ht="15.75" customHeight="1">
      <c r="N805" s="68"/>
    </row>
    <row r="806" ht="15.75" customHeight="1">
      <c r="N806" s="68"/>
    </row>
    <row r="807" ht="15.75" customHeight="1">
      <c r="N807" s="68"/>
    </row>
    <row r="808" ht="15.75" customHeight="1">
      <c r="N808" s="68"/>
    </row>
    <row r="809" ht="15.75" customHeight="1">
      <c r="N809" s="68"/>
    </row>
    <row r="810" ht="15.75" customHeight="1">
      <c r="N810" s="68"/>
    </row>
    <row r="811" ht="15.75" customHeight="1">
      <c r="N811" s="68"/>
    </row>
    <row r="812" ht="15.75" customHeight="1">
      <c r="N812" s="68"/>
    </row>
    <row r="813" ht="15.75" customHeight="1">
      <c r="N813" s="68"/>
    </row>
    <row r="814" ht="15.75" customHeight="1">
      <c r="N814" s="68"/>
    </row>
    <row r="815" ht="15.75" customHeight="1">
      <c r="N815" s="68"/>
    </row>
    <row r="816" ht="15.75" customHeight="1">
      <c r="N816" s="68"/>
    </row>
    <row r="817" ht="15.75" customHeight="1">
      <c r="N817" s="68"/>
    </row>
    <row r="818" ht="15.75" customHeight="1">
      <c r="N818" s="68"/>
    </row>
    <row r="819" ht="15.75" customHeight="1">
      <c r="N819" s="68"/>
    </row>
    <row r="820" ht="15.75" customHeight="1">
      <c r="N820" s="68"/>
    </row>
    <row r="821" ht="15.75" customHeight="1">
      <c r="N821" s="68"/>
    </row>
    <row r="822" ht="15.75" customHeight="1">
      <c r="N822" s="68"/>
    </row>
    <row r="823" ht="15.75" customHeight="1">
      <c r="N823" s="68"/>
    </row>
    <row r="824" ht="15.75" customHeight="1">
      <c r="N824" s="68"/>
    </row>
    <row r="825" ht="15.75" customHeight="1">
      <c r="N825" s="68"/>
    </row>
    <row r="826" ht="15.75" customHeight="1">
      <c r="N826" s="68"/>
    </row>
    <row r="827" ht="15.75" customHeight="1">
      <c r="N827" s="68"/>
    </row>
    <row r="828" ht="15.75" customHeight="1">
      <c r="N828" s="68"/>
    </row>
    <row r="829" ht="15.75" customHeight="1">
      <c r="N829" s="68"/>
    </row>
    <row r="830" ht="15.75" customHeight="1">
      <c r="N830" s="68"/>
    </row>
    <row r="831" ht="15.75" customHeight="1">
      <c r="N831" s="68"/>
    </row>
    <row r="832" ht="15.75" customHeight="1">
      <c r="N832" s="68"/>
    </row>
    <row r="833" ht="15.75" customHeight="1">
      <c r="N833" s="68"/>
    </row>
    <row r="834" ht="15.75" customHeight="1">
      <c r="N834" s="68"/>
    </row>
    <row r="835" ht="15.75" customHeight="1">
      <c r="N835" s="68"/>
    </row>
    <row r="836" ht="15.75" customHeight="1">
      <c r="N836" s="68"/>
    </row>
    <row r="837" ht="15.75" customHeight="1">
      <c r="N837" s="68"/>
    </row>
    <row r="838" ht="15.75" customHeight="1">
      <c r="N838" s="68"/>
    </row>
    <row r="839" ht="15.75" customHeight="1">
      <c r="N839" s="68"/>
    </row>
    <row r="840" ht="15.75" customHeight="1">
      <c r="N840" s="68"/>
    </row>
    <row r="841" ht="15.75" customHeight="1">
      <c r="N841" s="68"/>
    </row>
    <row r="842" ht="15.75" customHeight="1">
      <c r="N842" s="68"/>
    </row>
    <row r="843" ht="15.75" customHeight="1">
      <c r="N843" s="68"/>
    </row>
    <row r="844" ht="15.75" customHeight="1">
      <c r="N844" s="68"/>
    </row>
    <row r="845" ht="15.75" customHeight="1">
      <c r="N845" s="68"/>
    </row>
    <row r="846" ht="15.75" customHeight="1">
      <c r="N846" s="68"/>
    </row>
    <row r="847" ht="15.75" customHeight="1">
      <c r="N847" s="68"/>
    </row>
    <row r="848" ht="15.75" customHeight="1">
      <c r="N848" s="68"/>
    </row>
    <row r="849" ht="15.75" customHeight="1">
      <c r="N849" s="68"/>
    </row>
    <row r="850" ht="15.75" customHeight="1">
      <c r="N850" s="68"/>
    </row>
    <row r="851" ht="15.75" customHeight="1">
      <c r="N851" s="68"/>
    </row>
    <row r="852" ht="15.75" customHeight="1">
      <c r="N852" s="68"/>
    </row>
    <row r="853" ht="15.75" customHeight="1">
      <c r="N853" s="68"/>
    </row>
    <row r="854" ht="15.75" customHeight="1">
      <c r="N854" s="68"/>
    </row>
    <row r="855" ht="15.75" customHeight="1">
      <c r="N855" s="68"/>
    </row>
    <row r="856" ht="15.75" customHeight="1">
      <c r="N856" s="68"/>
    </row>
    <row r="857" ht="15.75" customHeight="1">
      <c r="N857" s="68"/>
    </row>
    <row r="858" ht="15.75" customHeight="1">
      <c r="N858" s="68"/>
    </row>
    <row r="859" ht="15.75" customHeight="1">
      <c r="N859" s="68"/>
    </row>
    <row r="860" ht="15.75" customHeight="1">
      <c r="N860" s="68"/>
    </row>
    <row r="861" ht="15.75" customHeight="1">
      <c r="N861" s="68"/>
    </row>
    <row r="862" ht="15.75" customHeight="1">
      <c r="N862" s="68"/>
    </row>
    <row r="863" ht="15.75" customHeight="1">
      <c r="N863" s="68"/>
    </row>
    <row r="864" ht="15.75" customHeight="1">
      <c r="N864" s="68"/>
    </row>
    <row r="865" ht="15.75" customHeight="1">
      <c r="N865" s="68"/>
    </row>
    <row r="866" ht="15.75" customHeight="1">
      <c r="N866" s="68"/>
    </row>
    <row r="867" ht="15.75" customHeight="1">
      <c r="N867" s="68"/>
    </row>
    <row r="868" ht="15.75" customHeight="1">
      <c r="N868" s="68"/>
    </row>
    <row r="869" ht="15.75" customHeight="1">
      <c r="N869" s="68"/>
    </row>
    <row r="870" ht="15.75" customHeight="1">
      <c r="N870" s="68"/>
    </row>
    <row r="871" ht="15.75" customHeight="1">
      <c r="N871" s="68"/>
    </row>
    <row r="872" ht="15.75" customHeight="1">
      <c r="N872" s="68"/>
    </row>
    <row r="873" ht="15.75" customHeight="1">
      <c r="N873" s="68"/>
    </row>
    <row r="874" ht="15.75" customHeight="1">
      <c r="N874" s="68"/>
    </row>
    <row r="875" ht="15.75" customHeight="1">
      <c r="N875" s="68"/>
    </row>
    <row r="876" ht="15.75" customHeight="1">
      <c r="N876" s="68"/>
    </row>
    <row r="877" ht="15.75" customHeight="1">
      <c r="N877" s="68"/>
    </row>
    <row r="878" ht="15.75" customHeight="1">
      <c r="N878" s="68"/>
    </row>
    <row r="879" ht="15.75" customHeight="1">
      <c r="N879" s="68"/>
    </row>
    <row r="880" ht="15.75" customHeight="1">
      <c r="N880" s="68"/>
    </row>
    <row r="881" ht="15.75" customHeight="1">
      <c r="N881" s="68"/>
    </row>
    <row r="882" ht="15.75" customHeight="1">
      <c r="N882" s="68"/>
    </row>
    <row r="883" ht="15.75" customHeight="1">
      <c r="N883" s="68"/>
    </row>
    <row r="884" ht="15.75" customHeight="1">
      <c r="N884" s="68"/>
    </row>
    <row r="885" ht="15.75" customHeight="1">
      <c r="N885" s="68"/>
    </row>
    <row r="886" ht="15.75" customHeight="1">
      <c r="N886" s="68"/>
    </row>
    <row r="887" ht="15.75" customHeight="1">
      <c r="N887" s="68"/>
    </row>
    <row r="888" ht="15.75" customHeight="1">
      <c r="N888" s="68"/>
    </row>
    <row r="889" ht="15.75" customHeight="1">
      <c r="N889" s="68"/>
    </row>
    <row r="890" ht="15.75" customHeight="1">
      <c r="N890" s="68"/>
    </row>
    <row r="891" ht="15.75" customHeight="1">
      <c r="N891" s="68"/>
    </row>
    <row r="892" ht="15.75" customHeight="1">
      <c r="N892" s="68"/>
    </row>
    <row r="893" ht="15.75" customHeight="1">
      <c r="N893" s="68"/>
    </row>
    <row r="894" ht="15.75" customHeight="1">
      <c r="N894" s="68"/>
    </row>
    <row r="895" ht="15.75" customHeight="1">
      <c r="N895" s="68"/>
    </row>
    <row r="896" ht="15.75" customHeight="1">
      <c r="N896" s="68"/>
    </row>
    <row r="897" ht="15.75" customHeight="1">
      <c r="N897" s="68"/>
    </row>
    <row r="898" ht="15.75" customHeight="1">
      <c r="N898" s="68"/>
    </row>
    <row r="899" ht="15.75" customHeight="1">
      <c r="N899" s="68"/>
    </row>
    <row r="900" ht="15.75" customHeight="1">
      <c r="N900" s="68"/>
    </row>
    <row r="901" ht="15.75" customHeight="1">
      <c r="N901" s="68"/>
    </row>
    <row r="902" ht="15.75" customHeight="1">
      <c r="N902" s="68"/>
    </row>
    <row r="903" ht="15.75" customHeight="1">
      <c r="N903" s="68"/>
    </row>
    <row r="904" ht="15.75" customHeight="1">
      <c r="N904" s="68"/>
    </row>
    <row r="905" ht="15.75" customHeight="1">
      <c r="N905" s="68"/>
    </row>
    <row r="906" ht="15.75" customHeight="1">
      <c r="N906" s="68"/>
    </row>
    <row r="907" ht="15.75" customHeight="1">
      <c r="N907" s="68"/>
    </row>
    <row r="908" ht="15.75" customHeight="1">
      <c r="N908" s="68"/>
    </row>
    <row r="909" ht="15.75" customHeight="1">
      <c r="N909" s="68"/>
    </row>
    <row r="910" ht="15.75" customHeight="1">
      <c r="N910" s="68"/>
    </row>
    <row r="911" ht="15.75" customHeight="1">
      <c r="N911" s="68"/>
    </row>
    <row r="912" ht="15.75" customHeight="1">
      <c r="N912" s="68"/>
    </row>
    <row r="913" ht="15.75" customHeight="1">
      <c r="N913" s="68"/>
    </row>
    <row r="914" ht="15.75" customHeight="1">
      <c r="N914" s="68"/>
    </row>
    <row r="915" ht="15.75" customHeight="1">
      <c r="N915" s="68"/>
    </row>
    <row r="916" ht="15.75" customHeight="1">
      <c r="N916" s="68"/>
    </row>
    <row r="917" ht="15.75" customHeight="1">
      <c r="N917" s="68"/>
    </row>
    <row r="918" ht="15.75" customHeight="1">
      <c r="N918" s="68"/>
    </row>
    <row r="919" ht="15.75" customHeight="1">
      <c r="N919" s="68"/>
    </row>
    <row r="920" ht="15.75" customHeight="1">
      <c r="N920" s="68"/>
    </row>
    <row r="921" ht="15.75" customHeight="1">
      <c r="N921" s="68"/>
    </row>
    <row r="922" ht="15.75" customHeight="1">
      <c r="N922" s="68"/>
    </row>
    <row r="923" ht="15.75" customHeight="1">
      <c r="N923" s="68"/>
    </row>
    <row r="924" ht="15.75" customHeight="1">
      <c r="N924" s="68"/>
    </row>
    <row r="925" ht="15.75" customHeight="1">
      <c r="N925" s="68"/>
    </row>
    <row r="926" ht="15.75" customHeight="1">
      <c r="N926" s="68"/>
    </row>
    <row r="927" ht="15.75" customHeight="1">
      <c r="N927" s="68"/>
    </row>
    <row r="928" ht="15.75" customHeight="1">
      <c r="N928" s="68"/>
    </row>
    <row r="929" ht="15.75" customHeight="1">
      <c r="N929" s="68"/>
    </row>
    <row r="930" ht="15.75" customHeight="1">
      <c r="N930" s="68"/>
    </row>
    <row r="931" ht="15.75" customHeight="1">
      <c r="N931" s="68"/>
    </row>
    <row r="932" ht="15.75" customHeight="1">
      <c r="N932" s="68"/>
    </row>
    <row r="933" ht="15.75" customHeight="1">
      <c r="N933" s="68"/>
    </row>
    <row r="934" ht="15.75" customHeight="1">
      <c r="N934" s="68"/>
    </row>
    <row r="935" ht="15.75" customHeight="1">
      <c r="N935" s="68"/>
    </row>
    <row r="936" ht="15.75" customHeight="1">
      <c r="N936" s="68"/>
    </row>
    <row r="937" ht="15.75" customHeight="1">
      <c r="N937" s="68"/>
    </row>
    <row r="938" ht="15.75" customHeight="1">
      <c r="N938" s="68"/>
    </row>
    <row r="939" ht="15.75" customHeight="1">
      <c r="N939" s="68"/>
    </row>
    <row r="940" ht="15.75" customHeight="1">
      <c r="N940" s="68"/>
    </row>
    <row r="941" ht="15.75" customHeight="1">
      <c r="N941" s="68"/>
    </row>
    <row r="942" ht="15.75" customHeight="1">
      <c r="N942" s="68"/>
    </row>
    <row r="943" ht="15.75" customHeight="1">
      <c r="N943" s="68"/>
    </row>
    <row r="944" ht="15.75" customHeight="1">
      <c r="N944" s="68"/>
    </row>
    <row r="945" ht="15.75" customHeight="1">
      <c r="N945" s="68"/>
    </row>
    <row r="946" ht="15.75" customHeight="1">
      <c r="N946" s="68"/>
    </row>
    <row r="947" ht="15.75" customHeight="1">
      <c r="N947" s="68"/>
    </row>
    <row r="948" ht="15.75" customHeight="1">
      <c r="N948" s="68"/>
    </row>
    <row r="949" ht="15.75" customHeight="1">
      <c r="N949" s="68"/>
    </row>
    <row r="950" ht="15.75" customHeight="1">
      <c r="N950" s="68"/>
    </row>
    <row r="951" ht="15.75" customHeight="1">
      <c r="N951" s="68"/>
    </row>
    <row r="952" ht="15.75" customHeight="1">
      <c r="N952" s="68"/>
    </row>
    <row r="953" ht="15.75" customHeight="1">
      <c r="N953" s="68"/>
    </row>
    <row r="954" ht="15.75" customHeight="1">
      <c r="N954" s="68"/>
    </row>
    <row r="955" ht="15.75" customHeight="1">
      <c r="N955" s="68"/>
    </row>
    <row r="956" ht="15.75" customHeight="1">
      <c r="N956" s="68"/>
    </row>
    <row r="957" ht="15.75" customHeight="1">
      <c r="N957" s="68"/>
    </row>
    <row r="958" ht="15.75" customHeight="1">
      <c r="N958" s="68"/>
    </row>
    <row r="959" ht="15.75" customHeight="1">
      <c r="N959" s="68"/>
    </row>
    <row r="960" ht="15.75" customHeight="1">
      <c r="N960" s="68"/>
    </row>
    <row r="961" ht="15.75" customHeight="1">
      <c r="N961" s="68"/>
    </row>
    <row r="962" ht="15.75" customHeight="1">
      <c r="N962" s="68"/>
    </row>
    <row r="963" ht="15.75" customHeight="1">
      <c r="N963" s="68"/>
    </row>
    <row r="964" ht="15.75" customHeight="1">
      <c r="N964" s="68"/>
    </row>
    <row r="965" ht="15.75" customHeight="1">
      <c r="N965" s="68"/>
    </row>
    <row r="966" ht="15.75" customHeight="1">
      <c r="N966" s="68"/>
    </row>
    <row r="967" ht="15.75" customHeight="1">
      <c r="N967" s="68"/>
    </row>
    <row r="968" ht="15.75" customHeight="1">
      <c r="N968" s="68"/>
    </row>
    <row r="969" ht="15.75" customHeight="1">
      <c r="N969" s="68"/>
    </row>
    <row r="970" ht="15.75" customHeight="1">
      <c r="N970" s="68"/>
    </row>
    <row r="971" ht="15.75" customHeight="1">
      <c r="N971" s="68"/>
    </row>
    <row r="972" ht="15.75" customHeight="1">
      <c r="N972" s="68"/>
    </row>
    <row r="973" ht="15.75" customHeight="1">
      <c r="N973" s="68"/>
    </row>
    <row r="974" ht="15.75" customHeight="1">
      <c r="N974" s="68"/>
    </row>
    <row r="975" ht="15.75" customHeight="1">
      <c r="N975" s="68"/>
    </row>
    <row r="976" ht="15.75" customHeight="1">
      <c r="N976" s="68"/>
    </row>
    <row r="977" ht="15.75" customHeight="1">
      <c r="N977" s="68"/>
    </row>
    <row r="978" ht="15.75" customHeight="1">
      <c r="N978" s="68"/>
    </row>
    <row r="979" ht="15.75" customHeight="1">
      <c r="N979" s="68"/>
    </row>
    <row r="980" ht="15.75" customHeight="1">
      <c r="N980" s="68"/>
    </row>
    <row r="981" ht="15.75" customHeight="1">
      <c r="N981" s="68"/>
    </row>
    <row r="982" ht="15.75" customHeight="1">
      <c r="N982" s="68"/>
    </row>
    <row r="983" ht="15.75" customHeight="1">
      <c r="N983" s="68"/>
    </row>
    <row r="984" ht="15.75" customHeight="1">
      <c r="N984" s="68"/>
    </row>
    <row r="985" ht="15.75" customHeight="1">
      <c r="N985" s="68"/>
    </row>
    <row r="986" ht="15.75" customHeight="1">
      <c r="N986" s="68"/>
    </row>
    <row r="987" ht="15.75" customHeight="1">
      <c r="N987" s="68"/>
    </row>
    <row r="988" ht="15.75" customHeight="1">
      <c r="N988" s="68"/>
    </row>
    <row r="989" ht="15.75" customHeight="1">
      <c r="N989" s="68"/>
    </row>
    <row r="990" ht="15.75" customHeight="1">
      <c r="N990" s="68"/>
    </row>
  </sheetData>
  <mergeCells count="2">
    <mergeCell ref="A1:C1"/>
    <mergeCell ref="A2:C2"/>
  </mergeCells>
  <printOptions gridLines="1"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7.43"/>
    <col customWidth="1" min="3" max="4" width="9.14"/>
    <col customWidth="1" min="5" max="11" width="10.86"/>
    <col customWidth="1" min="12" max="12" width="23.43"/>
    <col customWidth="1" min="13" max="13" width="11.43"/>
    <col customWidth="1" min="14" max="14" width="25.86"/>
    <col customWidth="1" min="15" max="15" width="11.43"/>
    <col customWidth="1" min="16" max="20" width="8.57"/>
    <col customWidth="1" min="21" max="21" width="14.0"/>
  </cols>
  <sheetData>
    <row r="1" ht="15.0" customHeight="1">
      <c r="A1" s="231" t="s">
        <v>118</v>
      </c>
      <c r="D1" s="232"/>
      <c r="E1" s="109"/>
      <c r="F1" s="109"/>
      <c r="G1" s="109"/>
      <c r="H1" s="109"/>
      <c r="I1" s="109"/>
      <c r="J1" s="109"/>
      <c r="M1" s="253"/>
      <c r="N1" s="253"/>
      <c r="O1" s="253"/>
    </row>
    <row r="2" ht="15.0" customHeight="1">
      <c r="A2" s="231" t="s">
        <v>119</v>
      </c>
      <c r="D2" s="232"/>
      <c r="E2" s="231" t="s">
        <v>120</v>
      </c>
      <c r="F2" s="109"/>
      <c r="G2" s="109"/>
      <c r="H2" s="109"/>
      <c r="I2" s="109"/>
      <c r="J2" s="109"/>
      <c r="M2" s="253"/>
      <c r="N2" s="253"/>
      <c r="O2" s="253"/>
    </row>
    <row r="3">
      <c r="A3" s="234" t="s">
        <v>4</v>
      </c>
      <c r="B3" s="235" t="s">
        <v>5</v>
      </c>
      <c r="C3" s="236" t="s">
        <v>6</v>
      </c>
      <c r="D3" s="236" t="s">
        <v>7</v>
      </c>
      <c r="E3" s="237" t="s">
        <v>35</v>
      </c>
      <c r="F3" s="238" t="s">
        <v>36</v>
      </c>
      <c r="G3" s="238" t="s">
        <v>37</v>
      </c>
      <c r="H3" s="238" t="s">
        <v>38</v>
      </c>
      <c r="I3" s="239" t="s">
        <v>121</v>
      </c>
      <c r="J3" s="240" t="s">
        <v>40</v>
      </c>
      <c r="K3" s="38" t="s">
        <v>100</v>
      </c>
      <c r="L3" s="38" t="s">
        <v>93</v>
      </c>
      <c r="M3" s="254"/>
      <c r="N3" s="254"/>
      <c r="O3" s="254"/>
      <c r="P3" s="255"/>
      <c r="Q3" s="119"/>
      <c r="S3" s="38"/>
      <c r="U3" s="242"/>
    </row>
    <row r="4">
      <c r="A4" s="7" t="s">
        <v>9</v>
      </c>
      <c r="B4" s="8" t="s">
        <v>9</v>
      </c>
      <c r="C4" s="9" t="s">
        <v>10</v>
      </c>
      <c r="D4" s="10">
        <v>1.0</v>
      </c>
      <c r="E4" s="231">
        <v>9.0</v>
      </c>
      <c r="F4" s="231">
        <v>8.0</v>
      </c>
      <c r="G4" s="232"/>
      <c r="H4" s="232"/>
      <c r="I4" s="231">
        <v>500.0</v>
      </c>
      <c r="J4" s="231">
        <v>67.0</v>
      </c>
      <c r="K4" s="207">
        <f t="shared" ref="K4:K9" si="1">(AVERAGE(E4:H4)/(I4))*1000</f>
        <v>17</v>
      </c>
      <c r="L4" s="260">
        <f t="shared" ref="L4:L9" si="2">K4*J4</f>
        <v>1139</v>
      </c>
      <c r="M4" s="208"/>
      <c r="N4" s="208"/>
      <c r="O4" s="208"/>
      <c r="P4" s="208"/>
      <c r="Q4" s="60"/>
      <c r="R4" s="256"/>
      <c r="S4" s="256"/>
      <c r="T4" s="256"/>
      <c r="U4" s="247"/>
    </row>
    <row r="5">
      <c r="A5" s="7" t="s">
        <v>9</v>
      </c>
      <c r="B5" s="8" t="s">
        <v>9</v>
      </c>
      <c r="C5" s="9" t="s">
        <v>12</v>
      </c>
      <c r="D5" s="10">
        <v>2.0</v>
      </c>
      <c r="E5" s="231">
        <v>10.0</v>
      </c>
      <c r="F5" s="231">
        <v>14.0</v>
      </c>
      <c r="G5" s="232"/>
      <c r="H5" s="232"/>
      <c r="I5" s="231">
        <v>500.0</v>
      </c>
      <c r="J5" s="231">
        <v>92.0</v>
      </c>
      <c r="K5" s="207">
        <f t="shared" si="1"/>
        <v>24</v>
      </c>
      <c r="L5" s="260">
        <f t="shared" si="2"/>
        <v>2208</v>
      </c>
      <c r="M5" s="208"/>
      <c r="N5" s="208"/>
      <c r="O5" s="208"/>
      <c r="P5" s="208"/>
      <c r="Q5" s="60"/>
      <c r="S5" s="78"/>
      <c r="U5" s="253"/>
    </row>
    <row r="6">
      <c r="A6" s="12" t="s">
        <v>9</v>
      </c>
      <c r="B6" s="13" t="s">
        <v>9</v>
      </c>
      <c r="C6" s="14" t="s">
        <v>14</v>
      </c>
      <c r="D6" s="15">
        <v>3.0</v>
      </c>
      <c r="E6" s="245">
        <v>7.0</v>
      </c>
      <c r="F6" s="245">
        <v>7.0</v>
      </c>
      <c r="G6" s="249"/>
      <c r="H6" s="112"/>
      <c r="I6" s="245">
        <v>500.0</v>
      </c>
      <c r="J6" s="245">
        <v>50.0</v>
      </c>
      <c r="K6" s="207">
        <f t="shared" si="1"/>
        <v>14</v>
      </c>
      <c r="L6" s="260">
        <f t="shared" si="2"/>
        <v>700</v>
      </c>
      <c r="M6" s="229"/>
      <c r="N6" s="229"/>
      <c r="O6" s="229"/>
      <c r="P6" s="229"/>
      <c r="Q6" s="65"/>
      <c r="S6" s="78"/>
      <c r="U6" s="253"/>
    </row>
    <row r="7">
      <c r="A7" s="7" t="s">
        <v>15</v>
      </c>
      <c r="B7" s="16" t="s">
        <v>15</v>
      </c>
      <c r="C7" s="9" t="s">
        <v>10</v>
      </c>
      <c r="D7" s="17">
        <v>10.0</v>
      </c>
      <c r="E7" s="231">
        <v>8.0</v>
      </c>
      <c r="F7" s="231">
        <v>4.0</v>
      </c>
      <c r="G7" s="232"/>
      <c r="H7" s="232"/>
      <c r="I7" s="231">
        <v>500.0</v>
      </c>
      <c r="J7" s="231">
        <v>50.0</v>
      </c>
      <c r="K7" s="213">
        <f t="shared" si="1"/>
        <v>12</v>
      </c>
      <c r="L7" s="264">
        <f t="shared" si="2"/>
        <v>600</v>
      </c>
      <c r="M7" s="208"/>
      <c r="N7" s="208"/>
      <c r="O7" s="208"/>
      <c r="P7" s="208"/>
      <c r="Q7" s="60"/>
      <c r="R7" s="203"/>
      <c r="S7" s="256"/>
      <c r="T7" s="256"/>
      <c r="U7" s="247"/>
    </row>
    <row r="8">
      <c r="A8" s="7" t="s">
        <v>15</v>
      </c>
      <c r="B8" s="16" t="s">
        <v>15</v>
      </c>
      <c r="C8" s="9" t="s">
        <v>12</v>
      </c>
      <c r="D8" s="17">
        <v>11.0</v>
      </c>
      <c r="E8" s="231">
        <v>3.0</v>
      </c>
      <c r="F8" s="231">
        <v>4.0</v>
      </c>
      <c r="G8" s="232"/>
      <c r="H8" s="232"/>
      <c r="I8" s="231">
        <v>500.0</v>
      </c>
      <c r="J8" s="231">
        <v>57.0</v>
      </c>
      <c r="K8" s="207">
        <f t="shared" si="1"/>
        <v>7</v>
      </c>
      <c r="L8" s="260">
        <f t="shared" si="2"/>
        <v>399</v>
      </c>
      <c r="M8" s="208"/>
      <c r="N8" s="208"/>
      <c r="O8" s="208"/>
      <c r="P8" s="208"/>
      <c r="Q8" s="60"/>
      <c r="S8" s="78"/>
      <c r="U8" s="253"/>
    </row>
    <row r="9">
      <c r="A9" s="12" t="s">
        <v>15</v>
      </c>
      <c r="B9" s="18" t="s">
        <v>15</v>
      </c>
      <c r="C9" s="14" t="s">
        <v>14</v>
      </c>
      <c r="D9" s="19">
        <v>12.0</v>
      </c>
      <c r="E9" s="245">
        <v>4.0</v>
      </c>
      <c r="F9" s="245">
        <v>2.0</v>
      </c>
      <c r="G9" s="112"/>
      <c r="H9" s="249"/>
      <c r="I9" s="245">
        <v>500.0</v>
      </c>
      <c r="J9" s="245">
        <v>58.0</v>
      </c>
      <c r="K9" s="207">
        <f t="shared" si="1"/>
        <v>6</v>
      </c>
      <c r="L9" s="260">
        <f t="shared" si="2"/>
        <v>348</v>
      </c>
      <c r="M9" s="229"/>
      <c r="N9" s="229"/>
      <c r="O9" s="229"/>
      <c r="P9" s="229"/>
      <c r="Q9" s="65"/>
      <c r="S9" s="78"/>
      <c r="U9" s="253"/>
    </row>
    <row r="10" ht="15.75" customHeight="1">
      <c r="C10" s="28"/>
      <c r="D10" s="28"/>
      <c r="M10" s="253"/>
      <c r="N10" s="253"/>
      <c r="O10" s="253"/>
    </row>
    <row r="11" ht="15.75" customHeight="1">
      <c r="C11" s="28"/>
      <c r="D11" s="28"/>
      <c r="E11" s="231" t="s">
        <v>122</v>
      </c>
      <c r="F11" s="285"/>
      <c r="G11" s="285"/>
      <c r="H11" s="285"/>
      <c r="I11" s="286"/>
      <c r="J11" s="287"/>
      <c r="K11" s="242"/>
      <c r="L11" s="20" t="s">
        <v>20</v>
      </c>
      <c r="M11" s="253"/>
      <c r="N11" s="20" t="s">
        <v>123</v>
      </c>
      <c r="O11" s="253"/>
    </row>
    <row r="12" ht="15.75" customHeight="1">
      <c r="C12" s="28"/>
      <c r="D12" s="28"/>
      <c r="E12" s="237" t="s">
        <v>35</v>
      </c>
      <c r="F12" s="238" t="s">
        <v>36</v>
      </c>
      <c r="G12" s="239" t="s">
        <v>124</v>
      </c>
      <c r="H12" s="240" t="s">
        <v>40</v>
      </c>
      <c r="I12" s="38" t="s">
        <v>100</v>
      </c>
      <c r="J12" s="38" t="s">
        <v>93</v>
      </c>
      <c r="K12" s="253"/>
      <c r="L12" s="21" t="s">
        <v>125</v>
      </c>
      <c r="M12" s="253"/>
      <c r="N12" s="21" t="s">
        <v>126</v>
      </c>
    </row>
    <row r="13" ht="15.75" customHeight="1">
      <c r="A13" s="7" t="s">
        <v>9</v>
      </c>
      <c r="B13" s="8" t="s">
        <v>9</v>
      </c>
      <c r="C13" s="9" t="s">
        <v>10</v>
      </c>
      <c r="D13" s="10">
        <v>1.0</v>
      </c>
      <c r="E13" s="231">
        <v>4.0</v>
      </c>
      <c r="F13" s="231">
        <v>0.0</v>
      </c>
      <c r="G13" s="231">
        <v>500.0</v>
      </c>
      <c r="H13" s="231">
        <v>67.0</v>
      </c>
      <c r="I13" s="207">
        <f t="shared" ref="I13:I18" si="3">(AVERAGE(E13:F13)/(G13))*1000</f>
        <v>4</v>
      </c>
      <c r="J13" s="260">
        <f t="shared" ref="J13:J18" si="4">I13*H13</f>
        <v>268</v>
      </c>
      <c r="K13" s="253"/>
      <c r="L13" s="60">
        <f t="shared" ref="L13:L18" si="5">((E4/(E4+E13)+(F4/(F4+F13))))/2</f>
        <v>0.8461538462</v>
      </c>
      <c r="M13" s="253"/>
      <c r="N13" s="60">
        <f t="shared" ref="N13:N18" si="6">((E4/(E4+E13)+F4/((F4+F13+E31+F31))))/2</f>
        <v>0.5961538462</v>
      </c>
      <c r="O13" s="22">
        <f t="shared" ref="O13:O18" si="7">SUM(E4:F4)/SUM(E4:F4,E22:F22)</f>
        <v>1</v>
      </c>
    </row>
    <row r="14" ht="15.75" customHeight="1">
      <c r="A14" s="7" t="s">
        <v>9</v>
      </c>
      <c r="B14" s="8" t="s">
        <v>9</v>
      </c>
      <c r="C14" s="9" t="s">
        <v>12</v>
      </c>
      <c r="D14" s="10">
        <v>2.0</v>
      </c>
      <c r="E14" s="231">
        <v>5.0</v>
      </c>
      <c r="F14" s="231">
        <v>3.0</v>
      </c>
      <c r="G14" s="231">
        <v>500.0</v>
      </c>
      <c r="H14" s="231">
        <v>92.0</v>
      </c>
      <c r="I14" s="207">
        <f t="shared" si="3"/>
        <v>8</v>
      </c>
      <c r="J14" s="260">
        <f t="shared" si="4"/>
        <v>736</v>
      </c>
      <c r="K14" s="253"/>
      <c r="L14" s="60">
        <f t="shared" si="5"/>
        <v>0.7450980392</v>
      </c>
      <c r="M14" s="253"/>
      <c r="N14" s="60">
        <f t="shared" si="6"/>
        <v>0.6515151515</v>
      </c>
      <c r="O14" s="22">
        <f t="shared" si="7"/>
        <v>1</v>
      </c>
    </row>
    <row r="15" ht="15.75" customHeight="1">
      <c r="A15" s="12" t="s">
        <v>9</v>
      </c>
      <c r="B15" s="13" t="s">
        <v>9</v>
      </c>
      <c r="C15" s="14" t="s">
        <v>14</v>
      </c>
      <c r="D15" s="15">
        <v>3.0</v>
      </c>
      <c r="E15" s="245">
        <v>28.0</v>
      </c>
      <c r="F15" s="245">
        <v>32.0</v>
      </c>
      <c r="G15" s="245">
        <v>500.0</v>
      </c>
      <c r="H15" s="245">
        <v>50.0</v>
      </c>
      <c r="I15" s="207">
        <f t="shared" si="3"/>
        <v>60</v>
      </c>
      <c r="J15" s="260">
        <f t="shared" si="4"/>
        <v>3000</v>
      </c>
      <c r="K15" s="253"/>
      <c r="L15" s="65">
        <f t="shared" si="5"/>
        <v>0.1897435897</v>
      </c>
      <c r="M15" s="253"/>
      <c r="N15" s="65">
        <f t="shared" si="6"/>
        <v>0.1625</v>
      </c>
      <c r="O15" s="22">
        <f t="shared" si="7"/>
        <v>0.9333333333</v>
      </c>
    </row>
    <row r="16" ht="15.75" customHeight="1">
      <c r="A16" s="7" t="s">
        <v>15</v>
      </c>
      <c r="B16" s="16" t="s">
        <v>15</v>
      </c>
      <c r="C16" s="9" t="s">
        <v>10</v>
      </c>
      <c r="D16" s="17">
        <v>10.0</v>
      </c>
      <c r="E16" s="231">
        <v>69.0</v>
      </c>
      <c r="F16" s="231">
        <v>78.0</v>
      </c>
      <c r="G16" s="231">
        <v>500.0</v>
      </c>
      <c r="H16" s="231">
        <v>50.0</v>
      </c>
      <c r="I16" s="213">
        <f t="shared" si="3"/>
        <v>147</v>
      </c>
      <c r="J16" s="264">
        <f t="shared" si="4"/>
        <v>7350</v>
      </c>
      <c r="K16" s="253"/>
      <c r="L16" s="60">
        <f t="shared" si="5"/>
        <v>0.07633829585</v>
      </c>
      <c r="M16" s="253"/>
      <c r="N16" s="60">
        <f t="shared" si="6"/>
        <v>0.06745192792</v>
      </c>
      <c r="O16" s="22">
        <f t="shared" si="7"/>
        <v>0.6</v>
      </c>
    </row>
    <row r="17" ht="15.75" customHeight="1">
      <c r="A17" s="7" t="s">
        <v>15</v>
      </c>
      <c r="B17" s="16" t="s">
        <v>15</v>
      </c>
      <c r="C17" s="9" t="s">
        <v>12</v>
      </c>
      <c r="D17" s="17">
        <v>11.0</v>
      </c>
      <c r="E17" s="231">
        <v>41.0</v>
      </c>
      <c r="F17" s="231">
        <v>38.0</v>
      </c>
      <c r="G17" s="231">
        <v>500.0</v>
      </c>
      <c r="H17" s="231">
        <v>57.0</v>
      </c>
      <c r="I17" s="207">
        <f t="shared" si="3"/>
        <v>79</v>
      </c>
      <c r="J17" s="260">
        <f t="shared" si="4"/>
        <v>4503</v>
      </c>
      <c r="K17" s="253"/>
      <c r="L17" s="60">
        <f t="shared" si="5"/>
        <v>0.08170995671</v>
      </c>
      <c r="M17" s="253"/>
      <c r="N17" s="60">
        <f t="shared" si="6"/>
        <v>0.05278249788</v>
      </c>
      <c r="O17" s="22">
        <f t="shared" si="7"/>
        <v>0.875</v>
      </c>
    </row>
    <row r="18" ht="15.75" customHeight="1">
      <c r="A18" s="12" t="s">
        <v>15</v>
      </c>
      <c r="B18" s="18" t="s">
        <v>15</v>
      </c>
      <c r="C18" s="14" t="s">
        <v>14</v>
      </c>
      <c r="D18" s="19">
        <v>12.0</v>
      </c>
      <c r="E18" s="245">
        <v>23.0</v>
      </c>
      <c r="F18" s="245">
        <v>29.0</v>
      </c>
      <c r="G18" s="245">
        <v>500.0</v>
      </c>
      <c r="H18" s="245">
        <v>58.0</v>
      </c>
      <c r="I18" s="207">
        <f t="shared" si="3"/>
        <v>52</v>
      </c>
      <c r="J18" s="260">
        <f t="shared" si="4"/>
        <v>3016</v>
      </c>
      <c r="K18" s="253"/>
      <c r="L18" s="65">
        <f t="shared" si="5"/>
        <v>0.1063321386</v>
      </c>
      <c r="M18" s="253"/>
      <c r="N18" s="65">
        <f t="shared" si="6"/>
        <v>0.08612226685</v>
      </c>
      <c r="O18" s="22">
        <f t="shared" si="7"/>
        <v>0.6</v>
      </c>
    </row>
    <row r="19" ht="15.75" customHeight="1">
      <c r="C19" s="28"/>
      <c r="D19" s="28"/>
      <c r="K19" s="253"/>
      <c r="L19" s="253"/>
      <c r="M19" s="253"/>
    </row>
    <row r="20" ht="15.75" customHeight="1">
      <c r="C20" s="28"/>
      <c r="D20" s="28"/>
      <c r="E20" s="231" t="s">
        <v>127</v>
      </c>
      <c r="F20" s="285"/>
      <c r="G20" s="286"/>
      <c r="H20" s="287"/>
      <c r="I20" s="242"/>
      <c r="J20" s="242"/>
      <c r="K20" s="253"/>
      <c r="L20" s="253"/>
      <c r="M20" s="253"/>
    </row>
    <row r="21" ht="15.75" customHeight="1">
      <c r="C21" s="28"/>
      <c r="D21" s="28"/>
      <c r="E21" s="237" t="s">
        <v>35</v>
      </c>
      <c r="F21" s="238" t="s">
        <v>36</v>
      </c>
      <c r="G21" s="239" t="s">
        <v>128</v>
      </c>
      <c r="H21" s="240" t="s">
        <v>40</v>
      </c>
      <c r="I21" s="38" t="s">
        <v>100</v>
      </c>
      <c r="J21" s="38" t="s">
        <v>93</v>
      </c>
      <c r="K21" s="253"/>
      <c r="L21" s="253"/>
      <c r="M21" s="253"/>
    </row>
    <row r="22" ht="15.75" customHeight="1">
      <c r="A22" s="7" t="s">
        <v>9</v>
      </c>
      <c r="B22" s="8" t="s">
        <v>9</v>
      </c>
      <c r="C22" s="9" t="s">
        <v>10</v>
      </c>
      <c r="D22" s="10">
        <v>1.0</v>
      </c>
      <c r="E22" s="231">
        <v>0.0</v>
      </c>
      <c r="F22" s="232"/>
      <c r="G22" s="231">
        <v>500.0</v>
      </c>
      <c r="H22" s="231">
        <v>67.0</v>
      </c>
      <c r="I22" s="207">
        <f t="shared" ref="I22:I27" si="8">(AVERAGE(E22:F22)/(G22))*1000</f>
        <v>0</v>
      </c>
      <c r="J22" s="260">
        <f t="shared" ref="J22:J27" si="9">I22*H22</f>
        <v>0</v>
      </c>
      <c r="K22" s="253"/>
      <c r="L22" s="253"/>
      <c r="M22" s="253"/>
    </row>
    <row r="23" ht="15.75" customHeight="1">
      <c r="A23" s="7" t="s">
        <v>9</v>
      </c>
      <c r="B23" s="8" t="s">
        <v>9</v>
      </c>
      <c r="C23" s="9" t="s">
        <v>12</v>
      </c>
      <c r="D23" s="10">
        <v>2.0</v>
      </c>
      <c r="E23" s="231">
        <v>0.0</v>
      </c>
      <c r="F23" s="232"/>
      <c r="G23" s="231">
        <v>500.0</v>
      </c>
      <c r="H23" s="231">
        <v>92.0</v>
      </c>
      <c r="I23" s="207">
        <f t="shared" si="8"/>
        <v>0</v>
      </c>
      <c r="J23" s="260">
        <f t="shared" si="9"/>
        <v>0</v>
      </c>
      <c r="K23" s="253"/>
      <c r="L23" s="253"/>
      <c r="M23" s="253"/>
    </row>
    <row r="24" ht="15.75" customHeight="1">
      <c r="A24" s="12" t="s">
        <v>9</v>
      </c>
      <c r="B24" s="13" t="s">
        <v>9</v>
      </c>
      <c r="C24" s="14" t="s">
        <v>14</v>
      </c>
      <c r="D24" s="15">
        <v>3.0</v>
      </c>
      <c r="E24" s="245">
        <v>1.0</v>
      </c>
      <c r="F24" s="249"/>
      <c r="G24" s="245">
        <v>500.0</v>
      </c>
      <c r="H24" s="245">
        <v>50.0</v>
      </c>
      <c r="I24" s="207">
        <f t="shared" si="8"/>
        <v>2</v>
      </c>
      <c r="J24" s="260">
        <f t="shared" si="9"/>
        <v>100</v>
      </c>
      <c r="K24" s="253"/>
      <c r="L24" s="253"/>
      <c r="M24" s="253"/>
    </row>
    <row r="25" ht="15.75" customHeight="1">
      <c r="A25" s="7" t="s">
        <v>15</v>
      </c>
      <c r="B25" s="16" t="s">
        <v>15</v>
      </c>
      <c r="C25" s="9" t="s">
        <v>10</v>
      </c>
      <c r="D25" s="17">
        <v>10.0</v>
      </c>
      <c r="E25" s="231">
        <v>4.0</v>
      </c>
      <c r="F25" s="231">
        <v>4.0</v>
      </c>
      <c r="G25" s="231">
        <v>500.0</v>
      </c>
      <c r="H25" s="231">
        <v>50.0</v>
      </c>
      <c r="I25" s="213">
        <f t="shared" si="8"/>
        <v>8</v>
      </c>
      <c r="J25" s="264">
        <f t="shared" si="9"/>
        <v>400</v>
      </c>
      <c r="K25" s="253"/>
      <c r="L25" s="253"/>
      <c r="M25" s="253"/>
    </row>
    <row r="26" ht="15.75" customHeight="1">
      <c r="A26" s="7" t="s">
        <v>15</v>
      </c>
      <c r="B26" s="16" t="s">
        <v>15</v>
      </c>
      <c r="C26" s="9" t="s">
        <v>12</v>
      </c>
      <c r="D26" s="17">
        <v>11.0</v>
      </c>
      <c r="E26" s="231">
        <v>0.0</v>
      </c>
      <c r="F26" s="231">
        <v>1.0</v>
      </c>
      <c r="G26" s="231">
        <v>500.0</v>
      </c>
      <c r="H26" s="231">
        <v>57.0</v>
      </c>
      <c r="I26" s="207">
        <f t="shared" si="8"/>
        <v>1</v>
      </c>
      <c r="J26" s="260">
        <f t="shared" si="9"/>
        <v>57</v>
      </c>
      <c r="K26" s="253"/>
      <c r="L26" s="253"/>
      <c r="M26" s="253"/>
    </row>
    <row r="27" ht="15.75" customHeight="1">
      <c r="A27" s="12" t="s">
        <v>15</v>
      </c>
      <c r="B27" s="18" t="s">
        <v>15</v>
      </c>
      <c r="C27" s="14" t="s">
        <v>14</v>
      </c>
      <c r="D27" s="19">
        <v>12.0</v>
      </c>
      <c r="E27" s="245">
        <v>2.0</v>
      </c>
      <c r="F27" s="245">
        <v>2.0</v>
      </c>
      <c r="G27" s="245">
        <v>500.0</v>
      </c>
      <c r="H27" s="245">
        <v>58.0</v>
      </c>
      <c r="I27" s="207">
        <f t="shared" si="8"/>
        <v>4</v>
      </c>
      <c r="J27" s="260">
        <f t="shared" si="9"/>
        <v>232</v>
      </c>
      <c r="K27" s="253"/>
      <c r="L27" s="253"/>
      <c r="M27" s="253"/>
    </row>
    <row r="28" ht="15.75" customHeight="1">
      <c r="C28" s="28"/>
      <c r="D28" s="28"/>
      <c r="K28" s="253"/>
      <c r="L28" s="253"/>
      <c r="M28" s="253"/>
    </row>
    <row r="29" ht="15.75" customHeight="1">
      <c r="C29" s="28"/>
      <c r="D29" s="28"/>
      <c r="E29" s="231" t="s">
        <v>129</v>
      </c>
      <c r="F29" s="285"/>
      <c r="G29" s="286"/>
      <c r="H29" s="287"/>
      <c r="I29" s="242"/>
      <c r="J29" s="242"/>
      <c r="K29" s="253"/>
      <c r="L29" s="253"/>
      <c r="M29" s="253"/>
    </row>
    <row r="30" ht="15.75" customHeight="1">
      <c r="C30" s="28"/>
      <c r="D30" s="28"/>
      <c r="E30" s="237" t="s">
        <v>35</v>
      </c>
      <c r="F30" s="238" t="s">
        <v>36</v>
      </c>
      <c r="G30" s="239" t="s">
        <v>130</v>
      </c>
      <c r="H30" s="240" t="s">
        <v>40</v>
      </c>
      <c r="I30" s="38" t="s">
        <v>100</v>
      </c>
      <c r="J30" s="38" t="s">
        <v>93</v>
      </c>
      <c r="K30" s="253"/>
      <c r="L30" s="253"/>
      <c r="M30" s="253"/>
    </row>
    <row r="31" ht="15.75" customHeight="1">
      <c r="A31" s="7" t="s">
        <v>9</v>
      </c>
      <c r="B31" s="8" t="s">
        <v>9</v>
      </c>
      <c r="C31" s="9" t="s">
        <v>10</v>
      </c>
      <c r="D31" s="10">
        <v>1.0</v>
      </c>
      <c r="E31" s="231">
        <v>4.0</v>
      </c>
      <c r="F31" s="231">
        <v>4.0</v>
      </c>
      <c r="G31" s="231">
        <v>500.0</v>
      </c>
      <c r="H31" s="231">
        <v>67.0</v>
      </c>
      <c r="I31" s="207">
        <f t="shared" ref="I31:I36" si="10">(AVERAGE(E31:F31)/(G31))*1000</f>
        <v>8</v>
      </c>
      <c r="J31" s="260">
        <f t="shared" ref="J31:J36" si="11">I31*H31</f>
        <v>536</v>
      </c>
      <c r="K31" s="253"/>
      <c r="L31" s="253"/>
      <c r="M31" s="253"/>
    </row>
    <row r="32" ht="15.75" customHeight="1">
      <c r="A32" s="7" t="s">
        <v>9</v>
      </c>
      <c r="B32" s="8" t="s">
        <v>9</v>
      </c>
      <c r="C32" s="9" t="s">
        <v>12</v>
      </c>
      <c r="D32" s="10">
        <v>2.0</v>
      </c>
      <c r="E32" s="231">
        <v>2.0</v>
      </c>
      <c r="F32" s="231">
        <v>3.0</v>
      </c>
      <c r="G32" s="231">
        <v>500.0</v>
      </c>
      <c r="H32" s="231">
        <v>92.0</v>
      </c>
      <c r="I32" s="207">
        <f t="shared" si="10"/>
        <v>5</v>
      </c>
      <c r="J32" s="260">
        <f t="shared" si="11"/>
        <v>460</v>
      </c>
      <c r="K32" s="253"/>
      <c r="L32" s="253"/>
      <c r="M32" s="253"/>
    </row>
    <row r="33" ht="15.75" customHeight="1">
      <c r="A33" s="12" t="s">
        <v>9</v>
      </c>
      <c r="B33" s="13" t="s">
        <v>9</v>
      </c>
      <c r="C33" s="14" t="s">
        <v>14</v>
      </c>
      <c r="D33" s="15">
        <v>3.0</v>
      </c>
      <c r="E33" s="245">
        <v>7.0</v>
      </c>
      <c r="F33" s="245">
        <v>10.0</v>
      </c>
      <c r="G33" s="245">
        <v>500.0</v>
      </c>
      <c r="H33" s="245">
        <v>50.0</v>
      </c>
      <c r="I33" s="207">
        <f t="shared" si="10"/>
        <v>17</v>
      </c>
      <c r="J33" s="260">
        <f t="shared" si="11"/>
        <v>850</v>
      </c>
      <c r="K33" s="253"/>
      <c r="L33" s="253"/>
      <c r="M33" s="253"/>
    </row>
    <row r="34" ht="15.75" customHeight="1">
      <c r="A34" s="7" t="s">
        <v>15</v>
      </c>
      <c r="B34" s="16" t="s">
        <v>15</v>
      </c>
      <c r="C34" s="9" t="s">
        <v>10</v>
      </c>
      <c r="D34" s="17">
        <v>10.0</v>
      </c>
      <c r="E34" s="231">
        <v>20.0</v>
      </c>
      <c r="F34" s="231">
        <v>27.0</v>
      </c>
      <c r="G34" s="231">
        <v>500.0</v>
      </c>
      <c r="H34" s="231">
        <v>50.0</v>
      </c>
      <c r="I34" s="213">
        <f t="shared" si="10"/>
        <v>47</v>
      </c>
      <c r="J34" s="264">
        <f t="shared" si="11"/>
        <v>2350</v>
      </c>
      <c r="K34" s="253"/>
      <c r="L34" s="253"/>
      <c r="M34" s="253"/>
    </row>
    <row r="35" ht="15.75" customHeight="1">
      <c r="A35" s="7" t="s">
        <v>15</v>
      </c>
      <c r="B35" s="16" t="s">
        <v>15</v>
      </c>
      <c r="C35" s="9" t="s">
        <v>12</v>
      </c>
      <c r="D35" s="17">
        <v>11.0</v>
      </c>
      <c r="E35" s="231">
        <v>37.0</v>
      </c>
      <c r="F35" s="231">
        <v>28.0</v>
      </c>
      <c r="G35" s="231">
        <v>500.0</v>
      </c>
      <c r="H35" s="231">
        <v>57.0</v>
      </c>
      <c r="I35" s="207">
        <f t="shared" si="10"/>
        <v>65</v>
      </c>
      <c r="J35" s="260">
        <f t="shared" si="11"/>
        <v>3705</v>
      </c>
      <c r="K35" s="253"/>
      <c r="L35" s="253"/>
      <c r="M35" s="253"/>
    </row>
    <row r="36" ht="15.75" customHeight="1">
      <c r="A36" s="12" t="s">
        <v>15</v>
      </c>
      <c r="B36" s="18" t="s">
        <v>15</v>
      </c>
      <c r="C36" s="14" t="s">
        <v>14</v>
      </c>
      <c r="D36" s="19">
        <v>12.0</v>
      </c>
      <c r="E36" s="245">
        <v>23.0</v>
      </c>
      <c r="F36" s="245">
        <v>29.0</v>
      </c>
      <c r="G36" s="245">
        <v>500.0</v>
      </c>
      <c r="H36" s="245">
        <v>58.0</v>
      </c>
      <c r="I36" s="207">
        <f t="shared" si="10"/>
        <v>52</v>
      </c>
      <c r="J36" s="260">
        <f t="shared" si="11"/>
        <v>3016</v>
      </c>
      <c r="K36" s="253"/>
      <c r="L36" s="253"/>
      <c r="M36" s="253"/>
    </row>
    <row r="37" ht="15.75" customHeight="1">
      <c r="C37" s="28"/>
      <c r="D37" s="28"/>
      <c r="M37" s="253"/>
      <c r="N37" s="253"/>
      <c r="O37" s="253"/>
    </row>
    <row r="38" ht="15.75" customHeight="1">
      <c r="C38" s="28"/>
      <c r="D38" s="28"/>
      <c r="M38" s="253"/>
      <c r="N38" s="253"/>
      <c r="O38" s="253"/>
    </row>
    <row r="39" ht="15.75" customHeight="1">
      <c r="C39" s="28"/>
      <c r="D39" s="28"/>
      <c r="M39" s="253"/>
      <c r="N39" s="253"/>
      <c r="O39" s="253"/>
    </row>
    <row r="40" ht="15.75" customHeight="1">
      <c r="C40" s="28"/>
      <c r="D40" s="28"/>
      <c r="M40" s="253"/>
      <c r="N40" s="253"/>
      <c r="O40" s="253"/>
    </row>
    <row r="41" ht="15.75" customHeight="1">
      <c r="C41" s="28"/>
      <c r="D41" s="28"/>
      <c r="M41" s="253"/>
      <c r="N41" s="253"/>
      <c r="O41" s="253"/>
    </row>
    <row r="42" ht="15.75" customHeight="1">
      <c r="C42" s="28"/>
      <c r="D42" s="28"/>
      <c r="M42" s="253"/>
      <c r="N42" s="253"/>
      <c r="O42" s="253"/>
    </row>
    <row r="43" ht="15.75" customHeight="1">
      <c r="C43" s="28"/>
      <c r="D43" s="28"/>
      <c r="M43" s="253"/>
      <c r="N43" s="253"/>
      <c r="O43" s="253"/>
    </row>
    <row r="44" ht="15.75" customHeight="1">
      <c r="C44" s="28"/>
      <c r="D44" s="28"/>
      <c r="M44" s="253"/>
      <c r="N44" s="253"/>
      <c r="O44" s="253"/>
    </row>
    <row r="45" ht="15.75" customHeight="1">
      <c r="C45" s="28"/>
      <c r="D45" s="28"/>
      <c r="M45" s="253"/>
      <c r="N45" s="253"/>
      <c r="O45" s="253"/>
    </row>
    <row r="46" ht="15.75" customHeight="1">
      <c r="C46" s="28"/>
      <c r="D46" s="28"/>
      <c r="M46" s="253"/>
      <c r="N46" s="253"/>
      <c r="O46" s="253"/>
    </row>
    <row r="47" ht="15.75" customHeight="1">
      <c r="C47" s="28"/>
      <c r="D47" s="28"/>
      <c r="M47" s="253"/>
      <c r="N47" s="253"/>
      <c r="O47" s="253"/>
    </row>
    <row r="48" ht="15.75" customHeight="1">
      <c r="C48" s="28"/>
      <c r="D48" s="28"/>
      <c r="M48" s="253"/>
      <c r="N48" s="253"/>
      <c r="O48" s="253"/>
    </row>
    <row r="49" ht="15.75" customHeight="1">
      <c r="C49" s="28"/>
      <c r="D49" s="28"/>
      <c r="M49" s="253"/>
      <c r="N49" s="253"/>
      <c r="O49" s="253"/>
    </row>
    <row r="50" ht="15.75" customHeight="1">
      <c r="C50" s="28"/>
      <c r="D50" s="28"/>
      <c r="M50" s="253"/>
      <c r="N50" s="253"/>
      <c r="O50" s="253"/>
    </row>
    <row r="51" ht="15.75" customHeight="1">
      <c r="C51" s="28"/>
      <c r="D51" s="28"/>
      <c r="M51" s="253"/>
      <c r="N51" s="253"/>
      <c r="O51" s="253"/>
    </row>
    <row r="52" ht="15.75" customHeight="1">
      <c r="C52" s="28"/>
      <c r="D52" s="28"/>
      <c r="M52" s="253"/>
      <c r="N52" s="253"/>
      <c r="O52" s="253"/>
    </row>
    <row r="53" ht="15.75" customHeight="1">
      <c r="C53" s="28"/>
      <c r="D53" s="28"/>
      <c r="M53" s="253"/>
      <c r="N53" s="253"/>
      <c r="O53" s="253"/>
    </row>
    <row r="54" ht="15.75" customHeight="1">
      <c r="C54" s="28"/>
      <c r="D54" s="28"/>
      <c r="M54" s="253"/>
      <c r="N54" s="253"/>
      <c r="O54" s="253"/>
    </row>
    <row r="55" ht="15.75" customHeight="1">
      <c r="C55" s="28"/>
      <c r="D55" s="28"/>
      <c r="M55" s="253"/>
      <c r="N55" s="253"/>
      <c r="O55" s="253"/>
    </row>
    <row r="56" ht="15.75" customHeight="1">
      <c r="C56" s="28"/>
      <c r="D56" s="28"/>
      <c r="M56" s="253"/>
      <c r="N56" s="253"/>
      <c r="O56" s="253"/>
    </row>
    <row r="57" ht="15.75" customHeight="1">
      <c r="C57" s="28"/>
      <c r="D57" s="28"/>
      <c r="M57" s="253"/>
      <c r="N57" s="253"/>
      <c r="O57" s="253"/>
    </row>
    <row r="58" ht="15.75" customHeight="1">
      <c r="C58" s="28"/>
      <c r="D58" s="28"/>
      <c r="M58" s="253"/>
      <c r="N58" s="253"/>
      <c r="O58" s="253"/>
    </row>
    <row r="59" ht="15.75" customHeight="1">
      <c r="C59" s="28"/>
      <c r="D59" s="28"/>
      <c r="M59" s="253"/>
      <c r="N59" s="253"/>
      <c r="O59" s="253"/>
    </row>
    <row r="60" ht="15.75" customHeight="1">
      <c r="C60" s="28"/>
      <c r="D60" s="28"/>
      <c r="M60" s="253"/>
      <c r="N60" s="253"/>
      <c r="O60" s="253"/>
    </row>
    <row r="61" ht="15.75" customHeight="1">
      <c r="C61" s="28"/>
      <c r="D61" s="28"/>
      <c r="M61" s="253"/>
      <c r="N61" s="253"/>
      <c r="O61" s="253"/>
    </row>
    <row r="62" ht="15.75" customHeight="1">
      <c r="C62" s="28"/>
      <c r="D62" s="28"/>
      <c r="M62" s="253"/>
      <c r="N62" s="253"/>
      <c r="O62" s="253"/>
    </row>
    <row r="63" ht="15.75" customHeight="1">
      <c r="C63" s="28"/>
      <c r="D63" s="28"/>
      <c r="M63" s="253"/>
      <c r="N63" s="253"/>
      <c r="O63" s="253"/>
    </row>
    <row r="64" ht="15.75" customHeight="1">
      <c r="C64" s="28"/>
      <c r="D64" s="28"/>
      <c r="M64" s="253"/>
      <c r="N64" s="253"/>
      <c r="O64" s="253"/>
    </row>
    <row r="65" ht="15.75" customHeight="1">
      <c r="C65" s="28"/>
      <c r="D65" s="28"/>
      <c r="M65" s="253"/>
      <c r="N65" s="253"/>
      <c r="O65" s="253"/>
    </row>
    <row r="66" ht="15.75" customHeight="1">
      <c r="C66" s="28"/>
      <c r="D66" s="28"/>
      <c r="M66" s="253"/>
      <c r="N66" s="253"/>
      <c r="O66" s="253"/>
    </row>
    <row r="67" ht="15.75" customHeight="1">
      <c r="C67" s="28"/>
      <c r="D67" s="28"/>
      <c r="M67" s="253"/>
      <c r="N67" s="253"/>
      <c r="O67" s="253"/>
    </row>
    <row r="68" ht="15.75" customHeight="1">
      <c r="C68" s="28"/>
      <c r="D68" s="28"/>
      <c r="M68" s="253"/>
      <c r="N68" s="253"/>
      <c r="O68" s="253"/>
    </row>
    <row r="69" ht="15.75" customHeight="1">
      <c r="C69" s="28"/>
      <c r="D69" s="28"/>
      <c r="M69" s="253"/>
      <c r="N69" s="253"/>
      <c r="O69" s="253"/>
    </row>
    <row r="70" ht="15.75" customHeight="1">
      <c r="C70" s="28"/>
      <c r="D70" s="28"/>
      <c r="M70" s="253"/>
      <c r="N70" s="253"/>
      <c r="O70" s="253"/>
    </row>
    <row r="71" ht="15.75" customHeight="1">
      <c r="C71" s="28"/>
      <c r="D71" s="28"/>
      <c r="M71" s="253"/>
      <c r="N71" s="253"/>
      <c r="O71" s="253"/>
    </row>
    <row r="72" ht="15.75" customHeight="1">
      <c r="C72" s="28"/>
      <c r="D72" s="28"/>
      <c r="M72" s="253"/>
      <c r="N72" s="253"/>
      <c r="O72" s="253"/>
    </row>
    <row r="73" ht="15.75" customHeight="1">
      <c r="C73" s="28"/>
      <c r="D73" s="28"/>
      <c r="M73" s="253"/>
      <c r="N73" s="253"/>
      <c r="O73" s="253"/>
    </row>
    <row r="74" ht="15.75" customHeight="1">
      <c r="C74" s="28"/>
      <c r="D74" s="28"/>
      <c r="M74" s="253"/>
      <c r="N74" s="253"/>
      <c r="O74" s="253"/>
    </row>
    <row r="75" ht="15.75" customHeight="1">
      <c r="C75" s="28"/>
      <c r="D75" s="28"/>
      <c r="M75" s="253"/>
      <c r="N75" s="253"/>
      <c r="O75" s="253"/>
    </row>
    <row r="76" ht="15.75" customHeight="1">
      <c r="C76" s="28"/>
      <c r="D76" s="28"/>
      <c r="M76" s="253"/>
      <c r="N76" s="253"/>
      <c r="O76" s="253"/>
    </row>
    <row r="77" ht="15.75" customHeight="1">
      <c r="C77" s="28"/>
      <c r="D77" s="28"/>
      <c r="M77" s="253"/>
      <c r="N77" s="253"/>
      <c r="O77" s="253"/>
    </row>
    <row r="78" ht="15.75" customHeight="1">
      <c r="C78" s="28"/>
      <c r="D78" s="28"/>
      <c r="M78" s="253"/>
      <c r="N78" s="253"/>
      <c r="O78" s="253"/>
    </row>
    <row r="79" ht="15.75" customHeight="1">
      <c r="C79" s="28"/>
      <c r="D79" s="28"/>
      <c r="M79" s="253"/>
      <c r="N79" s="253"/>
      <c r="O79" s="253"/>
    </row>
    <row r="80" ht="15.75" customHeight="1">
      <c r="C80" s="28"/>
      <c r="D80" s="28"/>
      <c r="M80" s="253"/>
      <c r="N80" s="253"/>
      <c r="O80" s="253"/>
    </row>
    <row r="81" ht="15.75" customHeight="1">
      <c r="C81" s="28"/>
      <c r="D81" s="28"/>
      <c r="M81" s="253"/>
      <c r="N81" s="253"/>
      <c r="O81" s="253"/>
    </row>
    <row r="82" ht="15.75" customHeight="1">
      <c r="C82" s="28"/>
      <c r="D82" s="28"/>
      <c r="M82" s="253"/>
      <c r="N82" s="253"/>
      <c r="O82" s="253"/>
    </row>
    <row r="83" ht="15.75" customHeight="1">
      <c r="C83" s="28"/>
      <c r="D83" s="28"/>
      <c r="M83" s="253"/>
      <c r="N83" s="253"/>
      <c r="O83" s="253"/>
    </row>
    <row r="84" ht="15.75" customHeight="1">
      <c r="C84" s="28"/>
      <c r="D84" s="28"/>
      <c r="M84" s="253"/>
      <c r="N84" s="253"/>
      <c r="O84" s="253"/>
    </row>
    <row r="85" ht="15.75" customHeight="1">
      <c r="C85" s="28"/>
      <c r="D85" s="28"/>
      <c r="M85" s="253"/>
      <c r="N85" s="253"/>
      <c r="O85" s="253"/>
    </row>
    <row r="86" ht="15.75" customHeight="1">
      <c r="C86" s="28"/>
      <c r="D86" s="28"/>
      <c r="M86" s="253"/>
      <c r="N86" s="253"/>
      <c r="O86" s="253"/>
    </row>
    <row r="87" ht="15.75" customHeight="1">
      <c r="C87" s="28"/>
      <c r="D87" s="28"/>
      <c r="M87" s="253"/>
      <c r="N87" s="253"/>
      <c r="O87" s="253"/>
    </row>
    <row r="88" ht="15.75" customHeight="1">
      <c r="C88" s="28"/>
      <c r="D88" s="28"/>
      <c r="M88" s="253"/>
      <c r="N88" s="253"/>
      <c r="O88" s="253"/>
    </row>
    <row r="89" ht="15.75" customHeight="1">
      <c r="C89" s="28"/>
      <c r="D89" s="28"/>
      <c r="M89" s="253"/>
      <c r="N89" s="253"/>
      <c r="O89" s="253"/>
    </row>
    <row r="90" ht="15.75" customHeight="1">
      <c r="C90" s="28"/>
      <c r="D90" s="28"/>
      <c r="M90" s="253"/>
      <c r="N90" s="253"/>
      <c r="O90" s="253"/>
    </row>
    <row r="91" ht="15.75" customHeight="1">
      <c r="C91" s="28"/>
      <c r="D91" s="28"/>
      <c r="M91" s="253"/>
      <c r="N91" s="253"/>
      <c r="O91" s="253"/>
    </row>
    <row r="92" ht="15.75" customHeight="1">
      <c r="C92" s="28"/>
      <c r="D92" s="28"/>
      <c r="M92" s="253"/>
      <c r="N92" s="253"/>
      <c r="O92" s="253"/>
    </row>
    <row r="93" ht="15.75" customHeight="1">
      <c r="C93" s="28"/>
      <c r="D93" s="28"/>
      <c r="M93" s="253"/>
      <c r="N93" s="253"/>
      <c r="O93" s="253"/>
    </row>
    <row r="94" ht="15.75" customHeight="1">
      <c r="C94" s="28"/>
      <c r="D94" s="28"/>
      <c r="M94" s="253"/>
      <c r="N94" s="253"/>
      <c r="O94" s="253"/>
    </row>
    <row r="95" ht="15.75" customHeight="1">
      <c r="C95" s="28"/>
      <c r="D95" s="28"/>
      <c r="M95" s="253"/>
      <c r="N95" s="253"/>
      <c r="O95" s="253"/>
    </row>
    <row r="96" ht="15.75" customHeight="1">
      <c r="C96" s="28"/>
      <c r="D96" s="28"/>
      <c r="M96" s="253"/>
      <c r="N96" s="253"/>
      <c r="O96" s="253"/>
    </row>
    <row r="97" ht="15.75" customHeight="1">
      <c r="C97" s="28"/>
      <c r="D97" s="28"/>
      <c r="M97" s="253"/>
      <c r="N97" s="253"/>
      <c r="O97" s="253"/>
    </row>
    <row r="98" ht="15.75" customHeight="1">
      <c r="C98" s="28"/>
      <c r="D98" s="28"/>
      <c r="M98" s="253"/>
      <c r="N98" s="253"/>
      <c r="O98" s="253"/>
    </row>
    <row r="99" ht="15.75" customHeight="1">
      <c r="C99" s="28"/>
      <c r="D99" s="28"/>
      <c r="M99" s="253"/>
      <c r="N99" s="253"/>
      <c r="O99" s="253"/>
    </row>
    <row r="100" ht="15.75" customHeight="1">
      <c r="C100" s="28"/>
      <c r="D100" s="28"/>
      <c r="M100" s="253"/>
      <c r="N100" s="253"/>
      <c r="O100" s="253"/>
    </row>
    <row r="101" ht="15.75" customHeight="1">
      <c r="C101" s="28"/>
      <c r="D101" s="28"/>
      <c r="M101" s="253"/>
      <c r="N101" s="253"/>
      <c r="O101" s="253"/>
    </row>
    <row r="102" ht="15.75" customHeight="1">
      <c r="C102" s="28"/>
      <c r="D102" s="28"/>
      <c r="M102" s="253"/>
      <c r="N102" s="253"/>
      <c r="O102" s="253"/>
    </row>
    <row r="103" ht="15.75" customHeight="1">
      <c r="C103" s="28"/>
      <c r="D103" s="28"/>
      <c r="M103" s="253"/>
      <c r="N103" s="253"/>
      <c r="O103" s="253"/>
    </row>
    <row r="104" ht="15.75" customHeight="1">
      <c r="C104" s="28"/>
      <c r="D104" s="28"/>
      <c r="M104" s="253"/>
      <c r="N104" s="253"/>
      <c r="O104" s="253"/>
    </row>
    <row r="105" ht="15.75" customHeight="1">
      <c r="C105" s="28"/>
      <c r="D105" s="28"/>
      <c r="M105" s="253"/>
      <c r="N105" s="253"/>
      <c r="O105" s="253"/>
    </row>
    <row r="106" ht="15.75" customHeight="1">
      <c r="C106" s="28"/>
      <c r="D106" s="28"/>
      <c r="M106" s="253"/>
      <c r="N106" s="253"/>
      <c r="O106" s="253"/>
    </row>
    <row r="107" ht="15.75" customHeight="1">
      <c r="C107" s="28"/>
      <c r="D107" s="28"/>
      <c r="M107" s="253"/>
      <c r="N107" s="253"/>
      <c r="O107" s="253"/>
    </row>
    <row r="108" ht="15.75" customHeight="1">
      <c r="C108" s="28"/>
      <c r="D108" s="28"/>
      <c r="M108" s="253"/>
      <c r="N108" s="253"/>
      <c r="O108" s="253"/>
    </row>
    <row r="109" ht="15.75" customHeight="1">
      <c r="C109" s="28"/>
      <c r="D109" s="28"/>
      <c r="M109" s="253"/>
      <c r="N109" s="253"/>
      <c r="O109" s="253"/>
    </row>
    <row r="110" ht="15.75" customHeight="1">
      <c r="C110" s="28"/>
      <c r="D110" s="28"/>
      <c r="M110" s="253"/>
      <c r="N110" s="253"/>
      <c r="O110" s="253"/>
    </row>
    <row r="111" ht="15.75" customHeight="1">
      <c r="C111" s="28"/>
      <c r="D111" s="28"/>
      <c r="M111" s="253"/>
      <c r="N111" s="253"/>
      <c r="O111" s="253"/>
    </row>
    <row r="112" ht="15.75" customHeight="1">
      <c r="C112" s="28"/>
      <c r="D112" s="28"/>
      <c r="M112" s="253"/>
      <c r="N112" s="253"/>
      <c r="O112" s="253"/>
    </row>
    <row r="113" ht="15.75" customHeight="1">
      <c r="C113" s="28"/>
      <c r="D113" s="28"/>
      <c r="M113" s="253"/>
      <c r="N113" s="253"/>
      <c r="O113" s="253"/>
    </row>
    <row r="114" ht="15.75" customHeight="1">
      <c r="C114" s="28"/>
      <c r="D114" s="28"/>
      <c r="M114" s="253"/>
      <c r="N114" s="253"/>
      <c r="O114" s="253"/>
    </row>
    <row r="115" ht="15.75" customHeight="1">
      <c r="C115" s="28"/>
      <c r="D115" s="28"/>
      <c r="M115" s="253"/>
      <c r="N115" s="253"/>
      <c r="O115" s="253"/>
    </row>
    <row r="116" ht="15.75" customHeight="1">
      <c r="C116" s="28"/>
      <c r="D116" s="28"/>
      <c r="M116" s="253"/>
      <c r="N116" s="253"/>
      <c r="O116" s="253"/>
    </row>
    <row r="117" ht="15.75" customHeight="1">
      <c r="C117" s="28"/>
      <c r="D117" s="28"/>
      <c r="M117" s="253"/>
      <c r="N117" s="253"/>
      <c r="O117" s="253"/>
    </row>
    <row r="118" ht="15.75" customHeight="1">
      <c r="C118" s="28"/>
      <c r="D118" s="28"/>
      <c r="M118" s="253"/>
      <c r="N118" s="253"/>
      <c r="O118" s="253"/>
    </row>
    <row r="119" ht="15.75" customHeight="1">
      <c r="C119" s="28"/>
      <c r="D119" s="28"/>
      <c r="M119" s="253"/>
      <c r="N119" s="253"/>
      <c r="O119" s="253"/>
    </row>
    <row r="120" ht="15.75" customHeight="1">
      <c r="C120" s="28"/>
      <c r="D120" s="28"/>
      <c r="M120" s="253"/>
      <c r="N120" s="253"/>
      <c r="O120" s="253"/>
    </row>
    <row r="121" ht="15.75" customHeight="1">
      <c r="C121" s="28"/>
      <c r="D121" s="28"/>
      <c r="M121" s="253"/>
      <c r="N121" s="253"/>
      <c r="O121" s="253"/>
    </row>
    <row r="122" ht="15.75" customHeight="1">
      <c r="C122" s="28"/>
      <c r="D122" s="28"/>
      <c r="M122" s="253"/>
      <c r="N122" s="253"/>
      <c r="O122" s="253"/>
    </row>
    <row r="123" ht="15.75" customHeight="1">
      <c r="C123" s="28"/>
      <c r="D123" s="28"/>
      <c r="M123" s="253"/>
      <c r="N123" s="253"/>
      <c r="O123" s="253"/>
    </row>
    <row r="124" ht="15.75" customHeight="1">
      <c r="C124" s="28"/>
      <c r="D124" s="28"/>
      <c r="M124" s="253"/>
      <c r="N124" s="253"/>
      <c r="O124" s="253"/>
    </row>
    <row r="125" ht="15.75" customHeight="1">
      <c r="C125" s="28"/>
      <c r="D125" s="28"/>
      <c r="M125" s="253"/>
      <c r="N125" s="253"/>
      <c r="O125" s="253"/>
    </row>
    <row r="126" ht="15.75" customHeight="1">
      <c r="C126" s="28"/>
      <c r="D126" s="28"/>
      <c r="M126" s="253"/>
      <c r="N126" s="253"/>
      <c r="O126" s="253"/>
    </row>
    <row r="127" ht="15.75" customHeight="1">
      <c r="C127" s="28"/>
      <c r="D127" s="28"/>
      <c r="M127" s="253"/>
      <c r="N127" s="253"/>
      <c r="O127" s="253"/>
    </row>
    <row r="128" ht="15.75" customHeight="1">
      <c r="C128" s="28"/>
      <c r="D128" s="28"/>
      <c r="M128" s="253"/>
      <c r="N128" s="253"/>
      <c r="O128" s="253"/>
    </row>
    <row r="129" ht="15.75" customHeight="1">
      <c r="C129" s="28"/>
      <c r="D129" s="28"/>
      <c r="M129" s="253"/>
      <c r="N129" s="253"/>
      <c r="O129" s="253"/>
    </row>
    <row r="130" ht="15.75" customHeight="1">
      <c r="C130" s="28"/>
      <c r="D130" s="28"/>
      <c r="M130" s="253"/>
      <c r="N130" s="253"/>
      <c r="O130" s="253"/>
    </row>
    <row r="131" ht="15.75" customHeight="1">
      <c r="C131" s="28"/>
      <c r="D131" s="28"/>
      <c r="M131" s="253"/>
      <c r="N131" s="253"/>
      <c r="O131" s="253"/>
    </row>
    <row r="132" ht="15.75" customHeight="1">
      <c r="C132" s="28"/>
      <c r="D132" s="28"/>
      <c r="M132" s="253"/>
      <c r="N132" s="253"/>
      <c r="O132" s="253"/>
    </row>
    <row r="133" ht="15.75" customHeight="1">
      <c r="C133" s="28"/>
      <c r="D133" s="28"/>
      <c r="M133" s="253"/>
      <c r="N133" s="253"/>
      <c r="O133" s="253"/>
    </row>
    <row r="134" ht="15.75" customHeight="1">
      <c r="C134" s="28"/>
      <c r="D134" s="28"/>
      <c r="M134" s="253"/>
      <c r="N134" s="253"/>
      <c r="O134" s="253"/>
    </row>
    <row r="135" ht="15.75" customHeight="1">
      <c r="C135" s="28"/>
      <c r="D135" s="28"/>
      <c r="M135" s="253"/>
      <c r="N135" s="253"/>
      <c r="O135" s="253"/>
    </row>
    <row r="136" ht="15.75" customHeight="1">
      <c r="C136" s="28"/>
      <c r="D136" s="28"/>
      <c r="M136" s="253"/>
      <c r="N136" s="253"/>
      <c r="O136" s="253"/>
    </row>
    <row r="137" ht="15.75" customHeight="1">
      <c r="C137" s="28"/>
      <c r="D137" s="28"/>
      <c r="M137" s="253"/>
      <c r="N137" s="253"/>
      <c r="O137" s="253"/>
    </row>
    <row r="138" ht="15.75" customHeight="1">
      <c r="C138" s="28"/>
      <c r="D138" s="28"/>
      <c r="M138" s="253"/>
      <c r="N138" s="253"/>
      <c r="O138" s="253"/>
    </row>
    <row r="139" ht="15.75" customHeight="1">
      <c r="C139" s="28"/>
      <c r="D139" s="28"/>
      <c r="M139" s="253"/>
      <c r="N139" s="253"/>
      <c r="O139" s="253"/>
    </row>
    <row r="140" ht="15.75" customHeight="1">
      <c r="C140" s="28"/>
      <c r="D140" s="28"/>
      <c r="M140" s="253"/>
      <c r="N140" s="253"/>
      <c r="O140" s="253"/>
    </row>
    <row r="141" ht="15.75" customHeight="1">
      <c r="C141" s="28"/>
      <c r="D141" s="28"/>
      <c r="M141" s="253"/>
      <c r="N141" s="253"/>
      <c r="O141" s="253"/>
    </row>
    <row r="142" ht="15.75" customHeight="1">
      <c r="C142" s="28"/>
      <c r="D142" s="28"/>
      <c r="M142" s="253"/>
      <c r="N142" s="253"/>
      <c r="O142" s="253"/>
    </row>
    <row r="143" ht="15.75" customHeight="1">
      <c r="C143" s="28"/>
      <c r="D143" s="28"/>
      <c r="M143" s="253"/>
      <c r="N143" s="253"/>
      <c r="O143" s="253"/>
    </row>
    <row r="144" ht="15.75" customHeight="1">
      <c r="C144" s="28"/>
      <c r="D144" s="28"/>
      <c r="M144" s="253"/>
      <c r="N144" s="253"/>
      <c r="O144" s="253"/>
    </row>
    <row r="145" ht="15.75" customHeight="1">
      <c r="C145" s="28"/>
      <c r="D145" s="28"/>
      <c r="M145" s="253"/>
      <c r="N145" s="253"/>
      <c r="O145" s="253"/>
    </row>
    <row r="146" ht="15.75" customHeight="1">
      <c r="C146" s="28"/>
      <c r="D146" s="28"/>
      <c r="M146" s="253"/>
      <c r="N146" s="253"/>
      <c r="O146" s="253"/>
    </row>
    <row r="147" ht="15.75" customHeight="1">
      <c r="C147" s="28"/>
      <c r="D147" s="28"/>
      <c r="M147" s="253"/>
      <c r="N147" s="253"/>
      <c r="O147" s="253"/>
    </row>
    <row r="148" ht="15.75" customHeight="1">
      <c r="C148" s="28"/>
      <c r="D148" s="28"/>
      <c r="M148" s="253"/>
      <c r="N148" s="253"/>
      <c r="O148" s="253"/>
    </row>
    <row r="149" ht="15.75" customHeight="1">
      <c r="C149" s="28"/>
      <c r="D149" s="28"/>
      <c r="M149" s="253"/>
      <c r="N149" s="253"/>
      <c r="O149" s="253"/>
    </row>
    <row r="150" ht="15.75" customHeight="1">
      <c r="C150" s="28"/>
      <c r="D150" s="28"/>
      <c r="M150" s="253"/>
      <c r="N150" s="253"/>
      <c r="O150" s="253"/>
    </row>
    <row r="151" ht="15.75" customHeight="1">
      <c r="C151" s="28"/>
      <c r="D151" s="28"/>
      <c r="M151" s="253"/>
      <c r="N151" s="253"/>
      <c r="O151" s="253"/>
    </row>
    <row r="152" ht="15.75" customHeight="1">
      <c r="C152" s="28"/>
      <c r="D152" s="28"/>
      <c r="M152" s="253"/>
      <c r="N152" s="253"/>
      <c r="O152" s="253"/>
    </row>
    <row r="153" ht="15.75" customHeight="1">
      <c r="C153" s="28"/>
      <c r="D153" s="28"/>
      <c r="M153" s="253"/>
      <c r="N153" s="253"/>
      <c r="O153" s="253"/>
    </row>
    <row r="154" ht="15.75" customHeight="1">
      <c r="C154" s="28"/>
      <c r="D154" s="28"/>
      <c r="M154" s="253"/>
      <c r="N154" s="253"/>
      <c r="O154" s="253"/>
    </row>
    <row r="155" ht="15.75" customHeight="1">
      <c r="C155" s="28"/>
      <c r="D155" s="28"/>
      <c r="M155" s="253"/>
      <c r="N155" s="253"/>
      <c r="O155" s="253"/>
    </row>
    <row r="156" ht="15.75" customHeight="1">
      <c r="C156" s="28"/>
      <c r="D156" s="28"/>
      <c r="M156" s="253"/>
      <c r="N156" s="253"/>
      <c r="O156" s="253"/>
    </row>
    <row r="157" ht="15.75" customHeight="1">
      <c r="C157" s="28"/>
      <c r="D157" s="28"/>
      <c r="M157" s="253"/>
      <c r="N157" s="253"/>
      <c r="O157" s="253"/>
    </row>
    <row r="158" ht="15.75" customHeight="1">
      <c r="C158" s="28"/>
      <c r="D158" s="28"/>
      <c r="M158" s="253"/>
      <c r="N158" s="253"/>
      <c r="O158" s="253"/>
    </row>
    <row r="159" ht="15.75" customHeight="1">
      <c r="C159" s="28"/>
      <c r="D159" s="28"/>
      <c r="M159" s="253"/>
      <c r="N159" s="253"/>
      <c r="O159" s="253"/>
    </row>
    <row r="160" ht="15.75" customHeight="1">
      <c r="C160" s="28"/>
      <c r="D160" s="28"/>
      <c r="M160" s="253"/>
      <c r="N160" s="253"/>
      <c r="O160" s="253"/>
    </row>
    <row r="161" ht="15.75" customHeight="1">
      <c r="C161" s="28"/>
      <c r="D161" s="28"/>
      <c r="M161" s="253"/>
      <c r="N161" s="253"/>
      <c r="O161" s="253"/>
    </row>
    <row r="162" ht="15.75" customHeight="1">
      <c r="C162" s="28"/>
      <c r="D162" s="28"/>
      <c r="M162" s="253"/>
      <c r="N162" s="253"/>
      <c r="O162" s="253"/>
    </row>
    <row r="163" ht="15.75" customHeight="1">
      <c r="C163" s="28"/>
      <c r="D163" s="28"/>
      <c r="M163" s="253"/>
      <c r="N163" s="253"/>
      <c r="O163" s="253"/>
    </row>
    <row r="164" ht="15.75" customHeight="1">
      <c r="C164" s="28"/>
      <c r="D164" s="28"/>
      <c r="M164" s="253"/>
      <c r="N164" s="253"/>
      <c r="O164" s="253"/>
    </row>
    <row r="165" ht="15.75" customHeight="1">
      <c r="C165" s="28"/>
      <c r="D165" s="28"/>
      <c r="M165" s="253"/>
      <c r="N165" s="253"/>
      <c r="O165" s="253"/>
    </row>
    <row r="166" ht="15.75" customHeight="1">
      <c r="C166" s="28"/>
      <c r="D166" s="28"/>
      <c r="M166" s="253"/>
      <c r="N166" s="253"/>
      <c r="O166" s="253"/>
    </row>
    <row r="167" ht="15.75" customHeight="1">
      <c r="C167" s="28"/>
      <c r="D167" s="28"/>
      <c r="M167" s="253"/>
      <c r="N167" s="253"/>
      <c r="O167" s="253"/>
    </row>
    <row r="168" ht="15.75" customHeight="1">
      <c r="C168" s="28"/>
      <c r="D168" s="28"/>
      <c r="M168" s="253"/>
      <c r="N168" s="253"/>
      <c r="O168" s="253"/>
    </row>
    <row r="169" ht="15.75" customHeight="1">
      <c r="C169" s="28"/>
      <c r="D169" s="28"/>
      <c r="M169" s="253"/>
      <c r="N169" s="253"/>
      <c r="O169" s="253"/>
    </row>
    <row r="170" ht="15.75" customHeight="1">
      <c r="C170" s="28"/>
      <c r="D170" s="28"/>
      <c r="M170" s="253"/>
      <c r="N170" s="253"/>
      <c r="O170" s="253"/>
    </row>
    <row r="171" ht="15.75" customHeight="1">
      <c r="C171" s="28"/>
      <c r="D171" s="28"/>
      <c r="M171" s="253"/>
      <c r="N171" s="253"/>
      <c r="O171" s="253"/>
    </row>
    <row r="172" ht="15.75" customHeight="1">
      <c r="C172" s="28"/>
      <c r="D172" s="28"/>
      <c r="M172" s="253"/>
      <c r="N172" s="253"/>
      <c r="O172" s="253"/>
    </row>
    <row r="173" ht="15.75" customHeight="1">
      <c r="C173" s="28"/>
      <c r="D173" s="28"/>
      <c r="M173" s="253"/>
      <c r="N173" s="253"/>
      <c r="O173" s="253"/>
    </row>
    <row r="174" ht="15.75" customHeight="1">
      <c r="C174" s="28"/>
      <c r="D174" s="28"/>
      <c r="M174" s="253"/>
      <c r="N174" s="253"/>
      <c r="O174" s="253"/>
    </row>
    <row r="175" ht="15.75" customHeight="1">
      <c r="C175" s="28"/>
      <c r="D175" s="28"/>
      <c r="M175" s="253"/>
      <c r="N175" s="253"/>
      <c r="O175" s="253"/>
    </row>
    <row r="176" ht="15.75" customHeight="1">
      <c r="C176" s="28"/>
      <c r="D176" s="28"/>
      <c r="M176" s="253"/>
      <c r="N176" s="253"/>
      <c r="O176" s="253"/>
    </row>
    <row r="177" ht="15.75" customHeight="1">
      <c r="C177" s="28"/>
      <c r="D177" s="28"/>
      <c r="M177" s="253"/>
      <c r="N177" s="253"/>
      <c r="O177" s="253"/>
    </row>
    <row r="178" ht="15.75" customHeight="1">
      <c r="C178" s="28"/>
      <c r="D178" s="28"/>
      <c r="M178" s="253"/>
      <c r="N178" s="253"/>
      <c r="O178" s="253"/>
    </row>
    <row r="179" ht="15.75" customHeight="1">
      <c r="C179" s="28"/>
      <c r="D179" s="28"/>
      <c r="M179" s="253"/>
      <c r="N179" s="253"/>
      <c r="O179" s="253"/>
    </row>
    <row r="180" ht="15.75" customHeight="1">
      <c r="C180" s="28"/>
      <c r="D180" s="28"/>
      <c r="M180" s="253"/>
      <c r="N180" s="253"/>
      <c r="O180" s="253"/>
    </row>
    <row r="181" ht="15.75" customHeight="1">
      <c r="C181" s="28"/>
      <c r="D181" s="28"/>
      <c r="M181" s="253"/>
      <c r="N181" s="253"/>
      <c r="O181" s="253"/>
    </row>
    <row r="182" ht="15.75" customHeight="1">
      <c r="C182" s="28"/>
      <c r="D182" s="28"/>
      <c r="M182" s="253"/>
      <c r="N182" s="253"/>
      <c r="O182" s="253"/>
    </row>
    <row r="183" ht="15.75" customHeight="1">
      <c r="C183" s="28"/>
      <c r="D183" s="28"/>
      <c r="M183" s="253"/>
      <c r="N183" s="253"/>
      <c r="O183" s="253"/>
    </row>
    <row r="184" ht="15.75" customHeight="1">
      <c r="C184" s="28"/>
      <c r="D184" s="28"/>
      <c r="M184" s="253"/>
      <c r="N184" s="253"/>
      <c r="O184" s="253"/>
    </row>
    <row r="185" ht="15.75" customHeight="1">
      <c r="C185" s="28"/>
      <c r="D185" s="28"/>
      <c r="M185" s="253"/>
      <c r="N185" s="253"/>
      <c r="O185" s="253"/>
    </row>
    <row r="186" ht="15.75" customHeight="1">
      <c r="C186" s="28"/>
      <c r="D186" s="28"/>
      <c r="M186" s="253"/>
      <c r="N186" s="253"/>
      <c r="O186" s="253"/>
    </row>
    <row r="187" ht="15.75" customHeight="1">
      <c r="C187" s="28"/>
      <c r="D187" s="28"/>
      <c r="M187" s="253"/>
      <c r="N187" s="253"/>
      <c r="O187" s="253"/>
    </row>
    <row r="188" ht="15.75" customHeight="1">
      <c r="C188" s="28"/>
      <c r="D188" s="28"/>
      <c r="M188" s="253"/>
      <c r="N188" s="253"/>
      <c r="O188" s="253"/>
    </row>
    <row r="189" ht="15.75" customHeight="1">
      <c r="C189" s="28"/>
      <c r="D189" s="28"/>
      <c r="M189" s="253"/>
      <c r="N189" s="253"/>
      <c r="O189" s="253"/>
    </row>
    <row r="190" ht="15.75" customHeight="1">
      <c r="C190" s="28"/>
      <c r="D190" s="28"/>
      <c r="M190" s="253"/>
      <c r="N190" s="253"/>
      <c r="O190" s="253"/>
    </row>
    <row r="191" ht="15.75" customHeight="1">
      <c r="C191" s="28"/>
      <c r="D191" s="28"/>
      <c r="M191" s="253"/>
      <c r="N191" s="253"/>
      <c r="O191" s="253"/>
    </row>
    <row r="192" ht="15.75" customHeight="1">
      <c r="C192" s="28"/>
      <c r="D192" s="28"/>
      <c r="M192" s="253"/>
      <c r="N192" s="253"/>
      <c r="O192" s="253"/>
    </row>
    <row r="193" ht="15.75" customHeight="1">
      <c r="C193" s="28"/>
      <c r="D193" s="28"/>
      <c r="M193" s="253"/>
      <c r="N193" s="253"/>
      <c r="O193" s="253"/>
    </row>
    <row r="194" ht="15.75" customHeight="1">
      <c r="C194" s="28"/>
      <c r="D194" s="28"/>
      <c r="M194" s="253"/>
      <c r="N194" s="253"/>
      <c r="O194" s="253"/>
    </row>
    <row r="195" ht="15.75" customHeight="1">
      <c r="C195" s="28"/>
      <c r="D195" s="28"/>
      <c r="M195" s="253"/>
      <c r="N195" s="253"/>
      <c r="O195" s="253"/>
    </row>
    <row r="196" ht="15.75" customHeight="1">
      <c r="C196" s="28"/>
      <c r="D196" s="28"/>
      <c r="M196" s="253"/>
      <c r="N196" s="253"/>
      <c r="O196" s="253"/>
    </row>
    <row r="197" ht="15.75" customHeight="1">
      <c r="C197" s="28"/>
      <c r="D197" s="28"/>
      <c r="M197" s="253"/>
      <c r="N197" s="253"/>
      <c r="O197" s="253"/>
    </row>
    <row r="198" ht="15.75" customHeight="1">
      <c r="C198" s="28"/>
      <c r="D198" s="28"/>
      <c r="M198" s="253"/>
      <c r="N198" s="253"/>
      <c r="O198" s="253"/>
    </row>
    <row r="199" ht="15.75" customHeight="1">
      <c r="C199" s="28"/>
      <c r="D199" s="28"/>
      <c r="M199" s="253"/>
      <c r="N199" s="253"/>
      <c r="O199" s="253"/>
    </row>
    <row r="200" ht="15.75" customHeight="1">
      <c r="C200" s="28"/>
      <c r="D200" s="28"/>
      <c r="M200" s="253"/>
      <c r="N200" s="253"/>
      <c r="O200" s="253"/>
    </row>
    <row r="201" ht="15.75" customHeight="1">
      <c r="C201" s="28"/>
      <c r="D201" s="28"/>
      <c r="M201" s="253"/>
      <c r="N201" s="253"/>
      <c r="O201" s="253"/>
    </row>
    <row r="202" ht="15.75" customHeight="1">
      <c r="C202" s="28"/>
      <c r="D202" s="28"/>
      <c r="M202" s="253"/>
      <c r="N202" s="253"/>
      <c r="O202" s="253"/>
    </row>
    <row r="203" ht="15.75" customHeight="1">
      <c r="C203" s="28"/>
      <c r="D203" s="28"/>
      <c r="M203" s="253"/>
      <c r="N203" s="253"/>
      <c r="O203" s="253"/>
    </row>
    <row r="204" ht="15.75" customHeight="1">
      <c r="C204" s="28"/>
      <c r="D204" s="28"/>
      <c r="M204" s="253"/>
      <c r="N204" s="253"/>
      <c r="O204" s="253"/>
    </row>
    <row r="205" ht="15.75" customHeight="1">
      <c r="C205" s="28"/>
      <c r="D205" s="28"/>
      <c r="M205" s="253"/>
      <c r="N205" s="253"/>
      <c r="O205" s="253"/>
    </row>
    <row r="206" ht="15.75" customHeight="1">
      <c r="C206" s="28"/>
      <c r="D206" s="28"/>
      <c r="M206" s="253"/>
      <c r="N206" s="253"/>
      <c r="O206" s="253"/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2">
    <mergeCell ref="A1:C1"/>
    <mergeCell ref="A2:C2"/>
  </mergeCells>
  <printOptions gridLines="1"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7.43"/>
    <col customWidth="1" min="3" max="4" width="9.14"/>
    <col customWidth="1" min="5" max="5" width="7.29"/>
    <col customWidth="1" min="6" max="6" width="6.57"/>
    <col customWidth="1" min="7" max="7" width="6.43"/>
    <col customWidth="1" min="8" max="8" width="6.57"/>
    <col customWidth="1" min="9" max="9" width="9.57"/>
    <col customWidth="1" min="10" max="10" width="10.0"/>
    <col customWidth="1" min="11" max="11" width="8.14"/>
    <col customWidth="1" min="12" max="15" width="11.43"/>
    <col customWidth="1" min="16" max="20" width="8.57"/>
    <col customWidth="1" min="21" max="21" width="14.0"/>
  </cols>
  <sheetData>
    <row r="1" ht="15.0" customHeight="1">
      <c r="A1" s="232" t="s">
        <v>102</v>
      </c>
      <c r="D1" s="232"/>
      <c r="E1" s="109"/>
      <c r="F1" s="109"/>
      <c r="G1" s="109"/>
      <c r="H1" s="109"/>
      <c r="I1" s="109"/>
      <c r="J1" s="109"/>
      <c r="M1" s="253"/>
      <c r="N1" s="253"/>
      <c r="O1" s="253"/>
    </row>
    <row r="2" ht="15.0" customHeight="1">
      <c r="A2" s="232" t="s">
        <v>98</v>
      </c>
      <c r="D2" s="232"/>
      <c r="E2" s="109"/>
      <c r="F2" s="109"/>
      <c r="G2" s="109"/>
      <c r="H2" s="109"/>
      <c r="I2" s="109"/>
      <c r="J2" s="109"/>
      <c r="M2" s="253"/>
      <c r="N2" s="253"/>
      <c r="O2" s="253"/>
    </row>
    <row r="3">
      <c r="A3" s="234" t="s">
        <v>4</v>
      </c>
      <c r="B3" s="235" t="s">
        <v>5</v>
      </c>
      <c r="C3" s="236" t="s">
        <v>6</v>
      </c>
      <c r="D3" s="236" t="s">
        <v>7</v>
      </c>
      <c r="E3" s="237" t="s">
        <v>35</v>
      </c>
      <c r="F3" s="238" t="s">
        <v>36</v>
      </c>
      <c r="G3" s="238" t="s">
        <v>37</v>
      </c>
      <c r="H3" s="238" t="s">
        <v>38</v>
      </c>
      <c r="I3" s="239" t="s">
        <v>131</v>
      </c>
      <c r="J3" s="240" t="s">
        <v>40</v>
      </c>
      <c r="K3" s="38" t="s">
        <v>100</v>
      </c>
      <c r="L3" s="38" t="s">
        <v>93</v>
      </c>
      <c r="M3" s="254" t="s">
        <v>105</v>
      </c>
      <c r="N3" s="254" t="s">
        <v>106</v>
      </c>
      <c r="O3" s="254" t="s">
        <v>107</v>
      </c>
      <c r="P3" s="255" t="s">
        <v>108</v>
      </c>
      <c r="Q3" s="119" t="s">
        <v>109</v>
      </c>
      <c r="S3" s="38" t="s">
        <v>110</v>
      </c>
      <c r="U3" s="242" t="s">
        <v>101</v>
      </c>
    </row>
    <row r="4">
      <c r="A4" s="7" t="s">
        <v>9</v>
      </c>
      <c r="B4" s="8" t="s">
        <v>9</v>
      </c>
      <c r="C4" s="9" t="s">
        <v>10</v>
      </c>
      <c r="D4" s="10">
        <v>1.0</v>
      </c>
      <c r="E4" s="232"/>
      <c r="F4" s="232"/>
      <c r="G4" s="232"/>
      <c r="H4" s="232"/>
      <c r="I4" s="232"/>
      <c r="J4" s="232"/>
      <c r="K4" s="207" t="str">
        <f t="shared" ref="K4:K21" si="1">(AVERAGE(E4:H4)/(I4))*1000</f>
        <v>#DIV/0!</v>
      </c>
      <c r="L4" s="260" t="str">
        <f t="shared" ref="L4:L21" si="2">K4*J4</f>
        <v>#DIV/0!</v>
      </c>
      <c r="M4" s="208" t="str">
        <f t="shared" ref="M4:M9" si="3">K4*(500/1000)</f>
        <v>#DIV/0!</v>
      </c>
      <c r="N4" s="208"/>
      <c r="O4" s="208" t="str">
        <f t="shared" ref="O4:O11" si="4">(K4*J4)-SUM(E4:H4)-M4-N4</f>
        <v>#DIV/0!</v>
      </c>
      <c r="P4" s="208" t="str">
        <f t="shared" ref="P4:P21" si="5">(15000)-SUM(E4:H4)-(M4)-N4</f>
        <v>#DIV/0!</v>
      </c>
      <c r="Q4" s="60" t="str">
        <f t="shared" ref="Q4:Q21" si="6">O4/P4</f>
        <v>#DIV/0!</v>
      </c>
      <c r="R4" s="256"/>
      <c r="S4" s="256" t="str">
        <f t="shared" ref="S4:S21" si="7">(100/$K4)*1000</f>
        <v>#DIV/0!</v>
      </c>
      <c r="T4" s="256"/>
      <c r="U4" s="247" t="str">
        <f t="shared" ref="U4:U21" si="8">O4/1000</f>
        <v>#DIV/0!</v>
      </c>
    </row>
    <row r="5">
      <c r="A5" s="7" t="s">
        <v>9</v>
      </c>
      <c r="B5" s="8" t="s">
        <v>9</v>
      </c>
      <c r="C5" s="9" t="s">
        <v>12</v>
      </c>
      <c r="D5" s="10">
        <v>2.0</v>
      </c>
      <c r="E5" s="232"/>
      <c r="F5" s="232"/>
      <c r="G5" s="232"/>
      <c r="H5" s="232"/>
      <c r="I5" s="232"/>
      <c r="J5" s="232"/>
      <c r="K5" s="207" t="str">
        <f t="shared" si="1"/>
        <v>#DIV/0!</v>
      </c>
      <c r="L5" s="260" t="str">
        <f t="shared" si="2"/>
        <v>#DIV/0!</v>
      </c>
      <c r="M5" s="208" t="str">
        <f t="shared" si="3"/>
        <v>#DIV/0!</v>
      </c>
      <c r="N5" s="208"/>
      <c r="O5" s="208" t="str">
        <f t="shared" si="4"/>
        <v>#DIV/0!</v>
      </c>
      <c r="P5" s="208" t="str">
        <f t="shared" si="5"/>
        <v>#DIV/0!</v>
      </c>
      <c r="Q5" s="60" t="str">
        <f t="shared" si="6"/>
        <v>#DIV/0!</v>
      </c>
      <c r="S5" s="78" t="str">
        <f t="shared" si="7"/>
        <v>#DIV/0!</v>
      </c>
      <c r="U5" s="253" t="str">
        <f t="shared" si="8"/>
        <v>#DIV/0!</v>
      </c>
    </row>
    <row r="6">
      <c r="A6" s="12" t="s">
        <v>9</v>
      </c>
      <c r="B6" s="13" t="s">
        <v>9</v>
      </c>
      <c r="C6" s="14" t="s">
        <v>14</v>
      </c>
      <c r="D6" s="15">
        <v>3.0</v>
      </c>
      <c r="E6" s="249"/>
      <c r="F6" s="249"/>
      <c r="G6" s="249"/>
      <c r="H6" s="112"/>
      <c r="I6" s="249"/>
      <c r="J6" s="249"/>
      <c r="K6" s="207" t="str">
        <f t="shared" si="1"/>
        <v>#DIV/0!</v>
      </c>
      <c r="L6" s="260" t="str">
        <f t="shared" si="2"/>
        <v>#DIV/0!</v>
      </c>
      <c r="M6" s="229" t="str">
        <f t="shared" si="3"/>
        <v>#DIV/0!</v>
      </c>
      <c r="N6" s="229"/>
      <c r="O6" s="229" t="str">
        <f t="shared" si="4"/>
        <v>#DIV/0!</v>
      </c>
      <c r="P6" s="229" t="str">
        <f t="shared" si="5"/>
        <v>#DIV/0!</v>
      </c>
      <c r="Q6" s="65" t="str">
        <f t="shared" si="6"/>
        <v>#DIV/0!</v>
      </c>
      <c r="S6" s="78" t="str">
        <f t="shared" si="7"/>
        <v>#DIV/0!</v>
      </c>
      <c r="U6" s="253" t="str">
        <f t="shared" si="8"/>
        <v>#DIV/0!</v>
      </c>
    </row>
    <row r="7">
      <c r="A7" s="7" t="s">
        <v>15</v>
      </c>
      <c r="B7" s="8" t="s">
        <v>9</v>
      </c>
      <c r="C7" s="9" t="s">
        <v>10</v>
      </c>
      <c r="D7" s="10">
        <v>4.0</v>
      </c>
      <c r="E7" s="232"/>
      <c r="F7" s="232"/>
      <c r="G7" s="232"/>
      <c r="H7" s="232"/>
      <c r="I7" s="232"/>
      <c r="J7" s="232"/>
      <c r="K7" s="213" t="str">
        <f t="shared" si="1"/>
        <v>#DIV/0!</v>
      </c>
      <c r="L7" s="264" t="str">
        <f t="shared" si="2"/>
        <v>#DIV/0!</v>
      </c>
      <c r="M7" s="208" t="str">
        <f t="shared" si="3"/>
        <v>#DIV/0!</v>
      </c>
      <c r="N7" s="208"/>
      <c r="O7" s="208" t="str">
        <f t="shared" si="4"/>
        <v>#DIV/0!</v>
      </c>
      <c r="P7" s="208" t="str">
        <f t="shared" si="5"/>
        <v>#DIV/0!</v>
      </c>
      <c r="Q7" s="60" t="str">
        <f t="shared" si="6"/>
        <v>#DIV/0!</v>
      </c>
      <c r="R7" s="203"/>
      <c r="S7" s="256" t="str">
        <f t="shared" si="7"/>
        <v>#DIV/0!</v>
      </c>
      <c r="T7" s="256"/>
      <c r="U7" s="247" t="str">
        <f t="shared" si="8"/>
        <v>#DIV/0!</v>
      </c>
    </row>
    <row r="8">
      <c r="A8" s="7" t="s">
        <v>15</v>
      </c>
      <c r="B8" s="8" t="s">
        <v>9</v>
      </c>
      <c r="C8" s="9" t="s">
        <v>12</v>
      </c>
      <c r="D8" s="10">
        <v>5.0</v>
      </c>
      <c r="E8" s="232"/>
      <c r="F8" s="232"/>
      <c r="G8" s="232"/>
      <c r="H8" s="232"/>
      <c r="I8" s="232"/>
      <c r="J8" s="232"/>
      <c r="K8" s="207" t="str">
        <f t="shared" si="1"/>
        <v>#DIV/0!</v>
      </c>
      <c r="L8" s="260" t="str">
        <f t="shared" si="2"/>
        <v>#DIV/0!</v>
      </c>
      <c r="M8" s="208" t="str">
        <f t="shared" si="3"/>
        <v>#DIV/0!</v>
      </c>
      <c r="N8" s="208"/>
      <c r="O8" s="208" t="str">
        <f t="shared" si="4"/>
        <v>#DIV/0!</v>
      </c>
      <c r="P8" s="208" t="str">
        <f t="shared" si="5"/>
        <v>#DIV/0!</v>
      </c>
      <c r="Q8" s="60" t="str">
        <f t="shared" si="6"/>
        <v>#DIV/0!</v>
      </c>
      <c r="S8" s="78" t="str">
        <f t="shared" si="7"/>
        <v>#DIV/0!</v>
      </c>
      <c r="U8" s="253" t="str">
        <f t="shared" si="8"/>
        <v>#DIV/0!</v>
      </c>
    </row>
    <row r="9">
      <c r="A9" s="12" t="s">
        <v>15</v>
      </c>
      <c r="B9" s="13" t="s">
        <v>9</v>
      </c>
      <c r="C9" s="14" t="s">
        <v>14</v>
      </c>
      <c r="D9" s="15">
        <v>6.0</v>
      </c>
      <c r="E9" s="249"/>
      <c r="F9" s="249"/>
      <c r="G9" s="249"/>
      <c r="H9" s="249"/>
      <c r="I9" s="249"/>
      <c r="J9" s="249"/>
      <c r="K9" s="207" t="str">
        <f t="shared" si="1"/>
        <v>#DIV/0!</v>
      </c>
      <c r="L9" s="260" t="str">
        <f t="shared" si="2"/>
        <v>#DIV/0!</v>
      </c>
      <c r="M9" s="229" t="str">
        <f t="shared" si="3"/>
        <v>#DIV/0!</v>
      </c>
      <c r="N9" s="229"/>
      <c r="O9" s="229" t="str">
        <f t="shared" si="4"/>
        <v>#DIV/0!</v>
      </c>
      <c r="P9" s="229" t="str">
        <f t="shared" si="5"/>
        <v>#DIV/0!</v>
      </c>
      <c r="Q9" s="65" t="str">
        <f t="shared" si="6"/>
        <v>#DIV/0!</v>
      </c>
      <c r="S9" s="78" t="str">
        <f t="shared" si="7"/>
        <v>#DIV/0!</v>
      </c>
      <c r="U9" s="253" t="str">
        <f t="shared" si="8"/>
        <v>#DIV/0!</v>
      </c>
    </row>
    <row r="10">
      <c r="A10" s="7" t="s">
        <v>9</v>
      </c>
      <c r="B10" s="16" t="s">
        <v>15</v>
      </c>
      <c r="C10" s="9" t="s">
        <v>10</v>
      </c>
      <c r="D10" s="17">
        <v>7.0</v>
      </c>
      <c r="E10" s="232"/>
      <c r="F10" s="232"/>
      <c r="G10" s="232"/>
      <c r="H10" s="232"/>
      <c r="I10" s="232"/>
      <c r="J10" s="232"/>
      <c r="K10" s="213" t="str">
        <f t="shared" si="1"/>
        <v>#DIV/0!</v>
      </c>
      <c r="L10" s="264" t="str">
        <f t="shared" si="2"/>
        <v>#DIV/0!</v>
      </c>
      <c r="M10" s="208" t="str">
        <f t="shared" ref="M10:M11" si="9">K10*(100/1000)</f>
        <v>#DIV/0!</v>
      </c>
      <c r="N10" s="208"/>
      <c r="O10" s="208" t="str">
        <f t="shared" si="4"/>
        <v>#DIV/0!</v>
      </c>
      <c r="P10" s="208" t="str">
        <f t="shared" si="5"/>
        <v>#DIV/0!</v>
      </c>
      <c r="Q10" s="60" t="str">
        <f t="shared" si="6"/>
        <v>#DIV/0!</v>
      </c>
      <c r="R10" s="203"/>
      <c r="S10" s="256" t="str">
        <f t="shared" si="7"/>
        <v>#DIV/0!</v>
      </c>
      <c r="T10" s="256"/>
      <c r="U10" s="247" t="str">
        <f t="shared" si="8"/>
        <v>#DIV/0!</v>
      </c>
    </row>
    <row r="11">
      <c r="A11" s="7" t="s">
        <v>9</v>
      </c>
      <c r="B11" s="16" t="s">
        <v>15</v>
      </c>
      <c r="C11" s="9" t="s">
        <v>12</v>
      </c>
      <c r="D11" s="17">
        <v>8.0</v>
      </c>
      <c r="E11" s="232"/>
      <c r="F11" s="232"/>
      <c r="G11" s="232"/>
      <c r="H11" s="232"/>
      <c r="I11" s="232"/>
      <c r="J11" s="232"/>
      <c r="K11" s="207" t="str">
        <f t="shared" si="1"/>
        <v>#DIV/0!</v>
      </c>
      <c r="L11" s="260" t="str">
        <f t="shared" si="2"/>
        <v>#DIV/0!</v>
      </c>
      <c r="M11" s="208" t="str">
        <f t="shared" si="9"/>
        <v>#DIV/0!</v>
      </c>
      <c r="N11" s="208"/>
      <c r="O11" s="208" t="str">
        <f t="shared" si="4"/>
        <v>#DIV/0!</v>
      </c>
      <c r="P11" s="208" t="str">
        <f t="shared" si="5"/>
        <v>#DIV/0!</v>
      </c>
      <c r="Q11" s="60" t="str">
        <f t="shared" si="6"/>
        <v>#DIV/0!</v>
      </c>
      <c r="S11" s="78" t="str">
        <f t="shared" si="7"/>
        <v>#DIV/0!</v>
      </c>
      <c r="U11" s="253" t="str">
        <f t="shared" si="8"/>
        <v>#DIV/0!</v>
      </c>
    </row>
    <row r="12">
      <c r="A12" s="12" t="s">
        <v>9</v>
      </c>
      <c r="B12" s="18" t="s">
        <v>15</v>
      </c>
      <c r="C12" s="14" t="s">
        <v>14</v>
      </c>
      <c r="D12" s="19">
        <v>9.0</v>
      </c>
      <c r="E12" s="112"/>
      <c r="F12" s="249"/>
      <c r="G12" s="249"/>
      <c r="H12" s="249"/>
      <c r="I12" s="249"/>
      <c r="J12" s="249"/>
      <c r="K12" s="207" t="str">
        <f t="shared" si="1"/>
        <v>#DIV/0!</v>
      </c>
      <c r="L12" s="260" t="str">
        <f t="shared" si="2"/>
        <v>#DIV/0!</v>
      </c>
      <c r="M12" s="229"/>
      <c r="N12" s="229"/>
      <c r="O12" s="229">
        <v>0.0</v>
      </c>
      <c r="P12" s="229">
        <f t="shared" si="5"/>
        <v>15000</v>
      </c>
      <c r="Q12" s="65">
        <f t="shared" si="6"/>
        <v>0</v>
      </c>
      <c r="S12" s="78" t="str">
        <f t="shared" si="7"/>
        <v>#DIV/0!</v>
      </c>
      <c r="U12" s="253">
        <f t="shared" si="8"/>
        <v>0</v>
      </c>
    </row>
    <row r="13">
      <c r="A13" s="7" t="s">
        <v>15</v>
      </c>
      <c r="B13" s="16" t="s">
        <v>15</v>
      </c>
      <c r="C13" s="9" t="s">
        <v>10</v>
      </c>
      <c r="D13" s="17">
        <v>10.0</v>
      </c>
      <c r="E13" s="232"/>
      <c r="F13" s="232"/>
      <c r="G13" s="232"/>
      <c r="H13" s="232"/>
      <c r="I13" s="232"/>
      <c r="J13" s="232"/>
      <c r="K13" s="213" t="str">
        <f t="shared" si="1"/>
        <v>#DIV/0!</v>
      </c>
      <c r="L13" s="264" t="str">
        <f t="shared" si="2"/>
        <v>#DIV/0!</v>
      </c>
      <c r="M13" s="208" t="str">
        <f>K13*(500/1000)</f>
        <v>#DIV/0!</v>
      </c>
      <c r="N13" s="208"/>
      <c r="O13" s="208" t="str">
        <f t="shared" ref="O13:O18" si="10">(K13*J13)-SUM(E13:H13)-M13-N13</f>
        <v>#DIV/0!</v>
      </c>
      <c r="P13" s="208" t="str">
        <f t="shared" si="5"/>
        <v>#DIV/0!</v>
      </c>
      <c r="Q13" s="60" t="str">
        <f t="shared" si="6"/>
        <v>#DIV/0!</v>
      </c>
      <c r="R13" s="203"/>
      <c r="S13" s="256" t="str">
        <f t="shared" si="7"/>
        <v>#DIV/0!</v>
      </c>
      <c r="T13" s="256"/>
      <c r="U13" s="247" t="str">
        <f t="shared" si="8"/>
        <v>#DIV/0!</v>
      </c>
    </row>
    <row r="14">
      <c r="A14" s="7" t="s">
        <v>15</v>
      </c>
      <c r="B14" s="16" t="s">
        <v>15</v>
      </c>
      <c r="C14" s="9" t="s">
        <v>12</v>
      </c>
      <c r="D14" s="17">
        <v>11.0</v>
      </c>
      <c r="E14" s="232"/>
      <c r="F14" s="232"/>
      <c r="G14" s="232"/>
      <c r="H14" s="232"/>
      <c r="I14" s="232"/>
      <c r="J14" s="232"/>
      <c r="K14" s="207" t="str">
        <f t="shared" si="1"/>
        <v>#DIV/0!</v>
      </c>
      <c r="L14" s="260" t="str">
        <f t="shared" si="2"/>
        <v>#DIV/0!</v>
      </c>
      <c r="M14" s="208"/>
      <c r="N14" s="208"/>
      <c r="O14" s="208" t="str">
        <f t="shared" si="10"/>
        <v>#DIV/0!</v>
      </c>
      <c r="P14" s="208">
        <f t="shared" si="5"/>
        <v>15000</v>
      </c>
      <c r="Q14" s="60" t="str">
        <f t="shared" si="6"/>
        <v>#DIV/0!</v>
      </c>
      <c r="S14" s="78" t="str">
        <f t="shared" si="7"/>
        <v>#DIV/0!</v>
      </c>
      <c r="U14" s="253" t="str">
        <f t="shared" si="8"/>
        <v>#DIV/0!</v>
      </c>
    </row>
    <row r="15">
      <c r="A15" s="12" t="s">
        <v>15</v>
      </c>
      <c r="B15" s="18" t="s">
        <v>15</v>
      </c>
      <c r="C15" s="14" t="s">
        <v>14</v>
      </c>
      <c r="D15" s="19">
        <v>12.0</v>
      </c>
      <c r="E15" s="249"/>
      <c r="F15" s="249"/>
      <c r="G15" s="112"/>
      <c r="H15" s="249"/>
      <c r="I15" s="249"/>
      <c r="J15" s="249"/>
      <c r="K15" s="207" t="str">
        <f t="shared" si="1"/>
        <v>#DIV/0!</v>
      </c>
      <c r="L15" s="260" t="str">
        <f t="shared" si="2"/>
        <v>#DIV/0!</v>
      </c>
      <c r="M15" s="229"/>
      <c r="N15" s="229"/>
      <c r="O15" s="229" t="str">
        <f t="shared" si="10"/>
        <v>#DIV/0!</v>
      </c>
      <c r="P15" s="229">
        <f t="shared" si="5"/>
        <v>15000</v>
      </c>
      <c r="Q15" s="65" t="str">
        <f t="shared" si="6"/>
        <v>#DIV/0!</v>
      </c>
      <c r="S15" s="78" t="str">
        <f t="shared" si="7"/>
        <v>#DIV/0!</v>
      </c>
      <c r="U15" s="253" t="str">
        <f t="shared" si="8"/>
        <v>#DIV/0!</v>
      </c>
    </row>
    <row r="16">
      <c r="A16" s="7" t="s">
        <v>9</v>
      </c>
      <c r="B16" s="217" t="s">
        <v>95</v>
      </c>
      <c r="C16" s="9" t="s">
        <v>10</v>
      </c>
      <c r="D16" s="218">
        <v>13.0</v>
      </c>
      <c r="E16" s="232"/>
      <c r="F16" s="232"/>
      <c r="G16" s="232"/>
      <c r="H16" s="232"/>
      <c r="I16" s="232"/>
      <c r="J16" s="232"/>
      <c r="K16" s="213" t="str">
        <f t="shared" si="1"/>
        <v>#DIV/0!</v>
      </c>
      <c r="L16" s="264" t="str">
        <f t="shared" si="2"/>
        <v>#DIV/0!</v>
      </c>
      <c r="M16" s="208" t="str">
        <f>K16*(200/1000)</f>
        <v>#DIV/0!</v>
      </c>
      <c r="N16" s="208"/>
      <c r="O16" s="208" t="str">
        <f t="shared" si="10"/>
        <v>#DIV/0!</v>
      </c>
      <c r="P16" s="208" t="str">
        <f t="shared" si="5"/>
        <v>#DIV/0!</v>
      </c>
      <c r="Q16" s="60" t="str">
        <f t="shared" si="6"/>
        <v>#DIV/0!</v>
      </c>
      <c r="R16" s="203"/>
      <c r="S16" s="256" t="str">
        <f t="shared" si="7"/>
        <v>#DIV/0!</v>
      </c>
      <c r="T16" s="256"/>
      <c r="U16" s="247" t="str">
        <f t="shared" si="8"/>
        <v>#DIV/0!</v>
      </c>
    </row>
    <row r="17">
      <c r="A17" s="7" t="s">
        <v>9</v>
      </c>
      <c r="B17" s="217" t="s">
        <v>95</v>
      </c>
      <c r="C17" s="9" t="s">
        <v>12</v>
      </c>
      <c r="D17" s="218">
        <v>14.0</v>
      </c>
      <c r="E17" s="232"/>
      <c r="F17" s="232"/>
      <c r="G17" s="232"/>
      <c r="H17" s="232"/>
      <c r="I17" s="232"/>
      <c r="J17" s="232"/>
      <c r="K17" s="207" t="str">
        <f t="shared" si="1"/>
        <v>#DIV/0!</v>
      </c>
      <c r="L17" s="260" t="str">
        <f t="shared" si="2"/>
        <v>#DIV/0!</v>
      </c>
      <c r="M17" s="208" t="str">
        <f t="shared" ref="M17:M18" si="11">K17*(100/1000)</f>
        <v>#DIV/0!</v>
      </c>
      <c r="N17" s="208"/>
      <c r="O17" s="208" t="str">
        <f t="shared" si="10"/>
        <v>#DIV/0!</v>
      </c>
      <c r="P17" s="208" t="str">
        <f t="shared" si="5"/>
        <v>#DIV/0!</v>
      </c>
      <c r="Q17" s="60" t="str">
        <f t="shared" si="6"/>
        <v>#DIV/0!</v>
      </c>
      <c r="S17" s="78" t="str">
        <f t="shared" si="7"/>
        <v>#DIV/0!</v>
      </c>
      <c r="U17" s="253" t="str">
        <f t="shared" si="8"/>
        <v>#DIV/0!</v>
      </c>
    </row>
    <row r="18">
      <c r="A18" s="12" t="s">
        <v>9</v>
      </c>
      <c r="B18" s="219" t="s">
        <v>95</v>
      </c>
      <c r="C18" s="14" t="s">
        <v>14</v>
      </c>
      <c r="D18" s="220">
        <v>15.0</v>
      </c>
      <c r="E18" s="249"/>
      <c r="F18" s="249"/>
      <c r="G18" s="249"/>
      <c r="H18" s="249"/>
      <c r="I18" s="249"/>
      <c r="J18" s="249"/>
      <c r="K18" s="207" t="str">
        <f t="shared" si="1"/>
        <v>#DIV/0!</v>
      </c>
      <c r="L18" s="260" t="str">
        <f t="shared" si="2"/>
        <v>#DIV/0!</v>
      </c>
      <c r="M18" s="229" t="str">
        <f t="shared" si="11"/>
        <v>#DIV/0!</v>
      </c>
      <c r="N18" s="229"/>
      <c r="O18" s="229" t="str">
        <f t="shared" si="10"/>
        <v>#DIV/0!</v>
      </c>
      <c r="P18" s="229" t="str">
        <f t="shared" si="5"/>
        <v>#DIV/0!</v>
      </c>
      <c r="Q18" s="65" t="str">
        <f t="shared" si="6"/>
        <v>#DIV/0!</v>
      </c>
      <c r="S18" s="78" t="str">
        <f t="shared" si="7"/>
        <v>#DIV/0!</v>
      </c>
      <c r="U18" s="253" t="str">
        <f t="shared" si="8"/>
        <v>#DIV/0!</v>
      </c>
    </row>
    <row r="19">
      <c r="A19" s="7" t="s">
        <v>15</v>
      </c>
      <c r="B19" s="217" t="s">
        <v>95</v>
      </c>
      <c r="C19" s="9" t="s">
        <v>10</v>
      </c>
      <c r="D19" s="221">
        <v>16.0</v>
      </c>
      <c r="E19" s="232"/>
      <c r="F19" s="232"/>
      <c r="G19" s="232"/>
      <c r="H19" s="232"/>
      <c r="I19" s="232"/>
      <c r="J19" s="232"/>
      <c r="K19" s="213" t="str">
        <f t="shared" si="1"/>
        <v>#DIV/0!</v>
      </c>
      <c r="L19" s="264" t="str">
        <f t="shared" si="2"/>
        <v>#DIV/0!</v>
      </c>
      <c r="M19" s="208"/>
      <c r="N19" s="208"/>
      <c r="O19" s="208">
        <v>0.0</v>
      </c>
      <c r="P19" s="208">
        <f t="shared" si="5"/>
        <v>15000</v>
      </c>
      <c r="Q19" s="60">
        <f t="shared" si="6"/>
        <v>0</v>
      </c>
      <c r="R19" s="203"/>
      <c r="S19" s="256" t="str">
        <f t="shared" si="7"/>
        <v>#DIV/0!</v>
      </c>
      <c r="T19" s="256"/>
      <c r="U19" s="247">
        <f t="shared" si="8"/>
        <v>0</v>
      </c>
    </row>
    <row r="20">
      <c r="A20" s="7" t="s">
        <v>15</v>
      </c>
      <c r="B20" s="217" t="s">
        <v>95</v>
      </c>
      <c r="C20" s="9" t="s">
        <v>12</v>
      </c>
      <c r="D20" s="218">
        <v>17.0</v>
      </c>
      <c r="E20" s="232"/>
      <c r="F20" s="232"/>
      <c r="G20" s="232"/>
      <c r="H20" s="232"/>
      <c r="I20" s="232"/>
      <c r="J20" s="232"/>
      <c r="K20" s="207" t="str">
        <f t="shared" si="1"/>
        <v>#DIV/0!</v>
      </c>
      <c r="L20" s="260" t="str">
        <f t="shared" si="2"/>
        <v>#DIV/0!</v>
      </c>
      <c r="M20" s="208"/>
      <c r="N20" s="208"/>
      <c r="O20" s="208">
        <v>0.0</v>
      </c>
      <c r="P20" s="208">
        <f t="shared" si="5"/>
        <v>15000</v>
      </c>
      <c r="Q20" s="60">
        <f t="shared" si="6"/>
        <v>0</v>
      </c>
      <c r="S20" s="78" t="str">
        <f t="shared" si="7"/>
        <v>#DIV/0!</v>
      </c>
      <c r="U20" s="253">
        <f t="shared" si="8"/>
        <v>0</v>
      </c>
    </row>
    <row r="21" ht="15.75" customHeight="1">
      <c r="A21" s="7" t="s">
        <v>15</v>
      </c>
      <c r="B21" s="217" t="s">
        <v>95</v>
      </c>
      <c r="C21" s="9" t="s">
        <v>14</v>
      </c>
      <c r="D21" s="218">
        <v>18.0</v>
      </c>
      <c r="E21" s="249"/>
      <c r="F21" s="249"/>
      <c r="G21" s="249"/>
      <c r="H21" s="249"/>
      <c r="I21" s="249"/>
      <c r="J21" s="249"/>
      <c r="K21" s="207" t="str">
        <f t="shared" si="1"/>
        <v>#DIV/0!</v>
      </c>
      <c r="L21" s="260" t="str">
        <f t="shared" si="2"/>
        <v>#DIV/0!</v>
      </c>
      <c r="M21" s="229" t="str">
        <f>K21*(500/1000)</f>
        <v>#DIV/0!</v>
      </c>
      <c r="N21" s="229"/>
      <c r="O21" s="229" t="str">
        <f>(K21*J21)-SUM(E21:H21)-M21-N21</f>
        <v>#DIV/0!</v>
      </c>
      <c r="P21" s="229" t="str">
        <f t="shared" si="5"/>
        <v>#DIV/0!</v>
      </c>
      <c r="Q21" s="65" t="str">
        <f t="shared" si="6"/>
        <v>#DIV/0!</v>
      </c>
      <c r="S21" s="78" t="str">
        <f t="shared" si="7"/>
        <v>#DIV/0!</v>
      </c>
      <c r="U21" s="253" t="str">
        <f t="shared" si="8"/>
        <v>#DIV/0!</v>
      </c>
    </row>
    <row r="22" ht="15.75" customHeight="1">
      <c r="C22" s="28"/>
      <c r="D22" s="28"/>
      <c r="M22" s="253"/>
      <c r="N22" s="253"/>
      <c r="O22" s="253"/>
    </row>
    <row r="23" ht="15.75" customHeight="1">
      <c r="C23" s="28"/>
      <c r="D23" s="28"/>
      <c r="M23" s="253"/>
      <c r="N23" s="253"/>
      <c r="O23" s="253"/>
    </row>
    <row r="24" ht="15.75" customHeight="1">
      <c r="C24" s="28"/>
      <c r="D24" s="28"/>
      <c r="M24" s="253"/>
      <c r="N24" s="253"/>
      <c r="O24" s="253"/>
    </row>
    <row r="25" ht="15.75" customHeight="1">
      <c r="C25" s="28"/>
      <c r="D25" s="28"/>
      <c r="M25" s="253"/>
      <c r="N25" s="253"/>
      <c r="O25" s="253"/>
    </row>
    <row r="26" ht="15.75" customHeight="1">
      <c r="C26" s="28"/>
      <c r="D26" s="28"/>
      <c r="M26" s="253"/>
      <c r="N26" s="253"/>
      <c r="O26" s="253"/>
    </row>
    <row r="27" ht="15.75" customHeight="1">
      <c r="C27" s="28"/>
      <c r="D27" s="28"/>
      <c r="M27" s="253"/>
      <c r="N27" s="253"/>
      <c r="O27" s="253"/>
    </row>
    <row r="28" ht="15.75" customHeight="1">
      <c r="C28" s="28"/>
      <c r="D28" s="28"/>
      <c r="M28" s="253"/>
      <c r="N28" s="253"/>
      <c r="O28" s="253"/>
    </row>
    <row r="29" ht="15.75" customHeight="1">
      <c r="C29" s="28"/>
      <c r="D29" s="28"/>
      <c r="M29" s="253"/>
      <c r="N29" s="253"/>
      <c r="O29" s="253"/>
    </row>
    <row r="30" ht="15.75" customHeight="1">
      <c r="C30" s="28"/>
      <c r="D30" s="28"/>
      <c r="M30" s="253"/>
      <c r="N30" s="253"/>
      <c r="O30" s="253"/>
    </row>
    <row r="31" ht="15.75" customHeight="1">
      <c r="C31" s="28"/>
      <c r="D31" s="28"/>
      <c r="M31" s="253"/>
      <c r="N31" s="253"/>
      <c r="O31" s="253"/>
    </row>
    <row r="32" ht="15.75" customHeight="1">
      <c r="C32" s="28"/>
      <c r="D32" s="28"/>
      <c r="M32" s="253"/>
      <c r="N32" s="253"/>
      <c r="O32" s="253"/>
    </row>
    <row r="33" ht="15.75" customHeight="1">
      <c r="C33" s="28"/>
      <c r="D33" s="28"/>
      <c r="M33" s="253"/>
      <c r="N33" s="253"/>
      <c r="O33" s="253"/>
    </row>
    <row r="34" ht="15.75" customHeight="1">
      <c r="C34" s="28"/>
      <c r="D34" s="28"/>
      <c r="M34" s="253"/>
      <c r="N34" s="253"/>
      <c r="O34" s="253"/>
    </row>
    <row r="35" ht="15.75" customHeight="1">
      <c r="C35" s="28"/>
      <c r="D35" s="28"/>
      <c r="M35" s="253"/>
      <c r="N35" s="253"/>
      <c r="O35" s="253"/>
    </row>
    <row r="36" ht="15.75" customHeight="1">
      <c r="C36" s="28"/>
      <c r="D36" s="28"/>
      <c r="M36" s="253"/>
      <c r="N36" s="253"/>
      <c r="O36" s="253"/>
    </row>
    <row r="37" ht="15.75" customHeight="1">
      <c r="C37" s="28"/>
      <c r="D37" s="28"/>
      <c r="M37" s="253"/>
      <c r="N37" s="253"/>
      <c r="O37" s="253"/>
    </row>
    <row r="38" ht="15.75" customHeight="1">
      <c r="C38" s="28"/>
      <c r="D38" s="28"/>
      <c r="M38" s="253"/>
      <c r="N38" s="253"/>
      <c r="O38" s="253"/>
    </row>
    <row r="39" ht="15.75" customHeight="1">
      <c r="C39" s="28"/>
      <c r="D39" s="28"/>
      <c r="M39" s="253"/>
      <c r="N39" s="253"/>
      <c r="O39" s="253"/>
    </row>
    <row r="40" ht="15.75" customHeight="1">
      <c r="C40" s="28"/>
      <c r="D40" s="28"/>
      <c r="M40" s="253"/>
      <c r="N40" s="253"/>
      <c r="O40" s="253"/>
    </row>
    <row r="41" ht="15.75" customHeight="1">
      <c r="C41" s="28"/>
      <c r="D41" s="28"/>
      <c r="M41" s="253"/>
      <c r="N41" s="253"/>
      <c r="O41" s="253"/>
    </row>
    <row r="42" ht="15.75" customHeight="1">
      <c r="C42" s="28"/>
      <c r="D42" s="28"/>
      <c r="M42" s="253"/>
      <c r="N42" s="253"/>
      <c r="O42" s="253"/>
    </row>
    <row r="43" ht="15.75" customHeight="1">
      <c r="C43" s="28"/>
      <c r="D43" s="28"/>
      <c r="M43" s="253"/>
      <c r="N43" s="253"/>
      <c r="O43" s="253"/>
    </row>
    <row r="44" ht="15.75" customHeight="1">
      <c r="C44" s="28"/>
      <c r="D44" s="28"/>
      <c r="M44" s="253"/>
      <c r="N44" s="253"/>
      <c r="O44" s="253"/>
    </row>
    <row r="45" ht="15.75" customHeight="1">
      <c r="C45" s="28"/>
      <c r="D45" s="28"/>
      <c r="M45" s="253"/>
      <c r="N45" s="253"/>
      <c r="O45" s="253"/>
    </row>
    <row r="46" ht="15.75" customHeight="1">
      <c r="C46" s="28"/>
      <c r="D46" s="28"/>
      <c r="M46" s="253"/>
      <c r="N46" s="253"/>
      <c r="O46" s="253"/>
    </row>
    <row r="47" ht="15.75" customHeight="1">
      <c r="C47" s="28"/>
      <c r="D47" s="28"/>
      <c r="M47" s="253"/>
      <c r="N47" s="253"/>
      <c r="O47" s="253"/>
    </row>
    <row r="48" ht="15.75" customHeight="1">
      <c r="C48" s="28"/>
      <c r="D48" s="28"/>
      <c r="M48" s="253"/>
      <c r="N48" s="253"/>
      <c r="O48" s="253"/>
    </row>
    <row r="49" ht="15.75" customHeight="1">
      <c r="C49" s="28"/>
      <c r="D49" s="28"/>
      <c r="M49" s="253"/>
      <c r="N49" s="253"/>
      <c r="O49" s="253"/>
    </row>
    <row r="50" ht="15.75" customHeight="1">
      <c r="C50" s="28"/>
      <c r="D50" s="28"/>
      <c r="M50" s="253"/>
      <c r="N50" s="253"/>
      <c r="O50" s="253"/>
    </row>
    <row r="51" ht="15.75" customHeight="1">
      <c r="C51" s="28"/>
      <c r="D51" s="28"/>
      <c r="M51" s="253"/>
      <c r="N51" s="253"/>
      <c r="O51" s="253"/>
    </row>
    <row r="52" ht="15.75" customHeight="1">
      <c r="C52" s="28"/>
      <c r="D52" s="28"/>
      <c r="M52" s="253"/>
      <c r="N52" s="253"/>
      <c r="O52" s="253"/>
    </row>
    <row r="53" ht="15.75" customHeight="1">
      <c r="C53" s="28"/>
      <c r="D53" s="28"/>
      <c r="M53" s="253"/>
      <c r="N53" s="253"/>
      <c r="O53" s="253"/>
    </row>
    <row r="54" ht="15.75" customHeight="1">
      <c r="C54" s="28"/>
      <c r="D54" s="28"/>
      <c r="M54" s="253"/>
      <c r="N54" s="253"/>
      <c r="O54" s="253"/>
    </row>
    <row r="55" ht="15.75" customHeight="1">
      <c r="C55" s="28"/>
      <c r="D55" s="28"/>
      <c r="M55" s="253"/>
      <c r="N55" s="253"/>
      <c r="O55" s="253"/>
    </row>
    <row r="56" ht="15.75" customHeight="1">
      <c r="C56" s="28"/>
      <c r="D56" s="28"/>
      <c r="M56" s="253"/>
      <c r="N56" s="253"/>
      <c r="O56" s="253"/>
    </row>
    <row r="57" ht="15.75" customHeight="1">
      <c r="C57" s="28"/>
      <c r="D57" s="28"/>
      <c r="M57" s="253"/>
      <c r="N57" s="253"/>
      <c r="O57" s="253"/>
    </row>
    <row r="58" ht="15.75" customHeight="1">
      <c r="C58" s="28"/>
      <c r="D58" s="28"/>
      <c r="M58" s="253"/>
      <c r="N58" s="253"/>
      <c r="O58" s="253"/>
    </row>
    <row r="59" ht="15.75" customHeight="1">
      <c r="C59" s="28"/>
      <c r="D59" s="28"/>
      <c r="M59" s="253"/>
      <c r="N59" s="253"/>
      <c r="O59" s="253"/>
    </row>
    <row r="60" ht="15.75" customHeight="1">
      <c r="C60" s="28"/>
      <c r="D60" s="28"/>
      <c r="M60" s="253"/>
      <c r="N60" s="253"/>
      <c r="O60" s="253"/>
    </row>
    <row r="61" ht="15.75" customHeight="1">
      <c r="C61" s="28"/>
      <c r="D61" s="28"/>
      <c r="M61" s="253"/>
      <c r="N61" s="253"/>
      <c r="O61" s="253"/>
    </row>
    <row r="62" ht="15.75" customHeight="1">
      <c r="C62" s="28"/>
      <c r="D62" s="28"/>
      <c r="M62" s="253"/>
      <c r="N62" s="253"/>
      <c r="O62" s="253"/>
    </row>
    <row r="63" ht="15.75" customHeight="1">
      <c r="C63" s="28"/>
      <c r="D63" s="28"/>
      <c r="M63" s="253"/>
      <c r="N63" s="253"/>
      <c r="O63" s="253"/>
    </row>
    <row r="64" ht="15.75" customHeight="1">
      <c r="C64" s="28"/>
      <c r="D64" s="28"/>
      <c r="M64" s="253"/>
      <c r="N64" s="253"/>
      <c r="O64" s="253"/>
    </row>
    <row r="65" ht="15.75" customHeight="1">
      <c r="C65" s="28"/>
      <c r="D65" s="28"/>
      <c r="M65" s="253"/>
      <c r="N65" s="253"/>
      <c r="O65" s="253"/>
    </row>
    <row r="66" ht="15.75" customHeight="1">
      <c r="C66" s="28"/>
      <c r="D66" s="28"/>
      <c r="M66" s="253"/>
      <c r="N66" s="253"/>
      <c r="O66" s="253"/>
    </row>
    <row r="67" ht="15.75" customHeight="1">
      <c r="C67" s="28"/>
      <c r="D67" s="28"/>
      <c r="M67" s="253"/>
      <c r="N67" s="253"/>
      <c r="O67" s="253"/>
    </row>
    <row r="68" ht="15.75" customHeight="1">
      <c r="C68" s="28"/>
      <c r="D68" s="28"/>
      <c r="M68" s="253"/>
      <c r="N68" s="253"/>
      <c r="O68" s="253"/>
    </row>
    <row r="69" ht="15.75" customHeight="1">
      <c r="C69" s="28"/>
      <c r="D69" s="28"/>
      <c r="M69" s="253"/>
      <c r="N69" s="253"/>
      <c r="O69" s="253"/>
    </row>
    <row r="70" ht="15.75" customHeight="1">
      <c r="C70" s="28"/>
      <c r="D70" s="28"/>
      <c r="M70" s="253"/>
      <c r="N70" s="253"/>
      <c r="O70" s="253"/>
    </row>
    <row r="71" ht="15.75" customHeight="1">
      <c r="C71" s="28"/>
      <c r="D71" s="28"/>
      <c r="M71" s="253"/>
      <c r="N71" s="253"/>
      <c r="O71" s="253"/>
    </row>
    <row r="72" ht="15.75" customHeight="1">
      <c r="C72" s="28"/>
      <c r="D72" s="28"/>
      <c r="M72" s="253"/>
      <c r="N72" s="253"/>
      <c r="O72" s="253"/>
    </row>
    <row r="73" ht="15.75" customHeight="1">
      <c r="C73" s="28"/>
      <c r="D73" s="28"/>
      <c r="M73" s="253"/>
      <c r="N73" s="253"/>
      <c r="O73" s="253"/>
    </row>
    <row r="74" ht="15.75" customHeight="1">
      <c r="C74" s="28"/>
      <c r="D74" s="28"/>
      <c r="M74" s="253"/>
      <c r="N74" s="253"/>
      <c r="O74" s="253"/>
    </row>
    <row r="75" ht="15.75" customHeight="1">
      <c r="C75" s="28"/>
      <c r="D75" s="28"/>
      <c r="M75" s="253"/>
      <c r="N75" s="253"/>
      <c r="O75" s="253"/>
    </row>
    <row r="76" ht="15.75" customHeight="1">
      <c r="C76" s="28"/>
      <c r="D76" s="28"/>
      <c r="M76" s="253"/>
      <c r="N76" s="253"/>
      <c r="O76" s="253"/>
    </row>
    <row r="77" ht="15.75" customHeight="1">
      <c r="C77" s="28"/>
      <c r="D77" s="28"/>
      <c r="M77" s="253"/>
      <c r="N77" s="253"/>
      <c r="O77" s="253"/>
    </row>
    <row r="78" ht="15.75" customHeight="1">
      <c r="C78" s="28"/>
      <c r="D78" s="28"/>
      <c r="M78" s="253"/>
      <c r="N78" s="253"/>
      <c r="O78" s="253"/>
    </row>
    <row r="79" ht="15.75" customHeight="1">
      <c r="C79" s="28"/>
      <c r="D79" s="28"/>
      <c r="M79" s="253"/>
      <c r="N79" s="253"/>
      <c r="O79" s="253"/>
    </row>
    <row r="80" ht="15.75" customHeight="1">
      <c r="C80" s="28"/>
      <c r="D80" s="28"/>
      <c r="M80" s="253"/>
      <c r="N80" s="253"/>
      <c r="O80" s="253"/>
    </row>
    <row r="81" ht="15.75" customHeight="1">
      <c r="C81" s="28"/>
      <c r="D81" s="28"/>
      <c r="M81" s="253"/>
      <c r="N81" s="253"/>
      <c r="O81" s="253"/>
    </row>
    <row r="82" ht="15.75" customHeight="1">
      <c r="C82" s="28"/>
      <c r="D82" s="28"/>
      <c r="M82" s="253"/>
      <c r="N82" s="253"/>
      <c r="O82" s="253"/>
    </row>
    <row r="83" ht="15.75" customHeight="1">
      <c r="C83" s="28"/>
      <c r="D83" s="28"/>
      <c r="M83" s="253"/>
      <c r="N83" s="253"/>
      <c r="O83" s="253"/>
    </row>
    <row r="84" ht="15.75" customHeight="1">
      <c r="C84" s="28"/>
      <c r="D84" s="28"/>
      <c r="M84" s="253"/>
      <c r="N84" s="253"/>
      <c r="O84" s="253"/>
    </row>
    <row r="85" ht="15.75" customHeight="1">
      <c r="C85" s="28"/>
      <c r="D85" s="28"/>
      <c r="M85" s="253"/>
      <c r="N85" s="253"/>
      <c r="O85" s="253"/>
    </row>
    <row r="86" ht="15.75" customHeight="1">
      <c r="C86" s="28"/>
      <c r="D86" s="28"/>
      <c r="M86" s="253"/>
      <c r="N86" s="253"/>
      <c r="O86" s="253"/>
    </row>
    <row r="87" ht="15.75" customHeight="1">
      <c r="C87" s="28"/>
      <c r="D87" s="28"/>
      <c r="M87" s="253"/>
      <c r="N87" s="253"/>
      <c r="O87" s="253"/>
    </row>
    <row r="88" ht="15.75" customHeight="1">
      <c r="C88" s="28"/>
      <c r="D88" s="28"/>
      <c r="M88" s="253"/>
      <c r="N88" s="253"/>
      <c r="O88" s="253"/>
    </row>
    <row r="89" ht="15.75" customHeight="1">
      <c r="C89" s="28"/>
      <c r="D89" s="28"/>
      <c r="M89" s="253"/>
      <c r="N89" s="253"/>
      <c r="O89" s="253"/>
    </row>
    <row r="90" ht="15.75" customHeight="1">
      <c r="C90" s="28"/>
      <c r="D90" s="28"/>
      <c r="M90" s="253"/>
      <c r="N90" s="253"/>
      <c r="O90" s="253"/>
    </row>
    <row r="91" ht="15.75" customHeight="1">
      <c r="C91" s="28"/>
      <c r="D91" s="28"/>
      <c r="M91" s="253"/>
      <c r="N91" s="253"/>
      <c r="O91" s="253"/>
    </row>
    <row r="92" ht="15.75" customHeight="1">
      <c r="C92" s="28"/>
      <c r="D92" s="28"/>
      <c r="M92" s="253"/>
      <c r="N92" s="253"/>
      <c r="O92" s="253"/>
    </row>
    <row r="93" ht="15.75" customHeight="1">
      <c r="C93" s="28"/>
      <c r="D93" s="28"/>
      <c r="M93" s="253"/>
      <c r="N93" s="253"/>
      <c r="O93" s="253"/>
    </row>
    <row r="94" ht="15.75" customHeight="1">
      <c r="C94" s="28"/>
      <c r="D94" s="28"/>
      <c r="M94" s="253"/>
      <c r="N94" s="253"/>
      <c r="O94" s="253"/>
    </row>
    <row r="95" ht="15.75" customHeight="1">
      <c r="C95" s="28"/>
      <c r="D95" s="28"/>
      <c r="M95" s="253"/>
      <c r="N95" s="253"/>
      <c r="O95" s="253"/>
    </row>
    <row r="96" ht="15.75" customHeight="1">
      <c r="C96" s="28"/>
      <c r="D96" s="28"/>
      <c r="M96" s="253"/>
      <c r="N96" s="253"/>
      <c r="O96" s="253"/>
    </row>
    <row r="97" ht="15.75" customHeight="1">
      <c r="C97" s="28"/>
      <c r="D97" s="28"/>
      <c r="M97" s="253"/>
      <c r="N97" s="253"/>
      <c r="O97" s="253"/>
    </row>
    <row r="98" ht="15.75" customHeight="1">
      <c r="C98" s="28"/>
      <c r="D98" s="28"/>
      <c r="M98" s="253"/>
      <c r="N98" s="253"/>
      <c r="O98" s="253"/>
    </row>
    <row r="99" ht="15.75" customHeight="1">
      <c r="C99" s="28"/>
      <c r="D99" s="28"/>
      <c r="M99" s="253"/>
      <c r="N99" s="253"/>
      <c r="O99" s="253"/>
    </row>
    <row r="100" ht="15.75" customHeight="1">
      <c r="C100" s="28"/>
      <c r="D100" s="28"/>
      <c r="M100" s="253"/>
      <c r="N100" s="253"/>
      <c r="O100" s="253"/>
    </row>
    <row r="101" ht="15.75" customHeight="1">
      <c r="C101" s="28"/>
      <c r="D101" s="28"/>
      <c r="M101" s="253"/>
      <c r="N101" s="253"/>
      <c r="O101" s="253"/>
    </row>
    <row r="102" ht="15.75" customHeight="1">
      <c r="C102" s="28"/>
      <c r="D102" s="28"/>
      <c r="M102" s="253"/>
      <c r="N102" s="253"/>
      <c r="O102" s="253"/>
    </row>
    <row r="103" ht="15.75" customHeight="1">
      <c r="C103" s="28"/>
      <c r="D103" s="28"/>
      <c r="M103" s="253"/>
      <c r="N103" s="253"/>
      <c r="O103" s="253"/>
    </row>
    <row r="104" ht="15.75" customHeight="1">
      <c r="C104" s="28"/>
      <c r="D104" s="28"/>
      <c r="M104" s="253"/>
      <c r="N104" s="253"/>
      <c r="O104" s="253"/>
    </row>
    <row r="105" ht="15.75" customHeight="1">
      <c r="C105" s="28"/>
      <c r="D105" s="28"/>
      <c r="M105" s="253"/>
      <c r="N105" s="253"/>
      <c r="O105" s="253"/>
    </row>
    <row r="106" ht="15.75" customHeight="1">
      <c r="C106" s="28"/>
      <c r="D106" s="28"/>
      <c r="M106" s="253"/>
      <c r="N106" s="253"/>
      <c r="O106" s="253"/>
    </row>
    <row r="107" ht="15.75" customHeight="1">
      <c r="C107" s="28"/>
      <c r="D107" s="28"/>
      <c r="M107" s="253"/>
      <c r="N107" s="253"/>
      <c r="O107" s="253"/>
    </row>
    <row r="108" ht="15.75" customHeight="1">
      <c r="C108" s="28"/>
      <c r="D108" s="28"/>
      <c r="M108" s="253"/>
      <c r="N108" s="253"/>
      <c r="O108" s="253"/>
    </row>
    <row r="109" ht="15.75" customHeight="1">
      <c r="C109" s="28"/>
      <c r="D109" s="28"/>
      <c r="M109" s="253"/>
      <c r="N109" s="253"/>
      <c r="O109" s="253"/>
    </row>
    <row r="110" ht="15.75" customHeight="1">
      <c r="C110" s="28"/>
      <c r="D110" s="28"/>
      <c r="M110" s="253"/>
      <c r="N110" s="253"/>
      <c r="O110" s="253"/>
    </row>
    <row r="111" ht="15.75" customHeight="1">
      <c r="C111" s="28"/>
      <c r="D111" s="28"/>
      <c r="M111" s="253"/>
      <c r="N111" s="253"/>
      <c r="O111" s="253"/>
    </row>
    <row r="112" ht="15.75" customHeight="1">
      <c r="C112" s="28"/>
      <c r="D112" s="28"/>
      <c r="M112" s="253"/>
      <c r="N112" s="253"/>
      <c r="O112" s="253"/>
    </row>
    <row r="113" ht="15.75" customHeight="1">
      <c r="C113" s="28"/>
      <c r="D113" s="28"/>
      <c r="M113" s="253"/>
      <c r="N113" s="253"/>
      <c r="O113" s="253"/>
    </row>
    <row r="114" ht="15.75" customHeight="1">
      <c r="C114" s="28"/>
      <c r="D114" s="28"/>
      <c r="M114" s="253"/>
      <c r="N114" s="253"/>
      <c r="O114" s="253"/>
    </row>
    <row r="115" ht="15.75" customHeight="1">
      <c r="C115" s="28"/>
      <c r="D115" s="28"/>
      <c r="M115" s="253"/>
      <c r="N115" s="253"/>
      <c r="O115" s="253"/>
    </row>
    <row r="116" ht="15.75" customHeight="1">
      <c r="C116" s="28"/>
      <c r="D116" s="28"/>
      <c r="M116" s="253"/>
      <c r="N116" s="253"/>
      <c r="O116" s="253"/>
    </row>
    <row r="117" ht="15.75" customHeight="1">
      <c r="C117" s="28"/>
      <c r="D117" s="28"/>
      <c r="M117" s="253"/>
      <c r="N117" s="253"/>
      <c r="O117" s="253"/>
    </row>
    <row r="118" ht="15.75" customHeight="1">
      <c r="C118" s="28"/>
      <c r="D118" s="28"/>
      <c r="M118" s="253"/>
      <c r="N118" s="253"/>
      <c r="O118" s="253"/>
    </row>
    <row r="119" ht="15.75" customHeight="1">
      <c r="C119" s="28"/>
      <c r="D119" s="28"/>
      <c r="M119" s="253"/>
      <c r="N119" s="253"/>
      <c r="O119" s="253"/>
    </row>
    <row r="120" ht="15.75" customHeight="1">
      <c r="C120" s="28"/>
      <c r="D120" s="28"/>
      <c r="M120" s="253"/>
      <c r="N120" s="253"/>
      <c r="O120" s="253"/>
    </row>
    <row r="121" ht="15.75" customHeight="1">
      <c r="C121" s="28"/>
      <c r="D121" s="28"/>
      <c r="M121" s="253"/>
      <c r="N121" s="253"/>
      <c r="O121" s="253"/>
    </row>
    <row r="122" ht="15.75" customHeight="1">
      <c r="C122" s="28"/>
      <c r="D122" s="28"/>
      <c r="M122" s="253"/>
      <c r="N122" s="253"/>
      <c r="O122" s="253"/>
    </row>
    <row r="123" ht="15.75" customHeight="1">
      <c r="C123" s="28"/>
      <c r="D123" s="28"/>
      <c r="M123" s="253"/>
      <c r="N123" s="253"/>
      <c r="O123" s="253"/>
    </row>
    <row r="124" ht="15.75" customHeight="1">
      <c r="C124" s="28"/>
      <c r="D124" s="28"/>
      <c r="M124" s="253"/>
      <c r="N124" s="253"/>
      <c r="O124" s="253"/>
    </row>
    <row r="125" ht="15.75" customHeight="1">
      <c r="C125" s="28"/>
      <c r="D125" s="28"/>
      <c r="M125" s="253"/>
      <c r="N125" s="253"/>
      <c r="O125" s="253"/>
    </row>
    <row r="126" ht="15.75" customHeight="1">
      <c r="C126" s="28"/>
      <c r="D126" s="28"/>
      <c r="M126" s="253"/>
      <c r="N126" s="253"/>
      <c r="O126" s="253"/>
    </row>
    <row r="127" ht="15.75" customHeight="1">
      <c r="C127" s="28"/>
      <c r="D127" s="28"/>
      <c r="M127" s="253"/>
      <c r="N127" s="253"/>
      <c r="O127" s="253"/>
    </row>
    <row r="128" ht="15.75" customHeight="1">
      <c r="C128" s="28"/>
      <c r="D128" s="28"/>
      <c r="M128" s="253"/>
      <c r="N128" s="253"/>
      <c r="O128" s="253"/>
    </row>
    <row r="129" ht="15.75" customHeight="1">
      <c r="C129" s="28"/>
      <c r="D129" s="28"/>
      <c r="M129" s="253"/>
      <c r="N129" s="253"/>
      <c r="O129" s="253"/>
    </row>
    <row r="130" ht="15.75" customHeight="1">
      <c r="C130" s="28"/>
      <c r="D130" s="28"/>
      <c r="M130" s="253"/>
      <c r="N130" s="253"/>
      <c r="O130" s="253"/>
    </row>
    <row r="131" ht="15.75" customHeight="1">
      <c r="C131" s="28"/>
      <c r="D131" s="28"/>
      <c r="M131" s="253"/>
      <c r="N131" s="253"/>
      <c r="O131" s="253"/>
    </row>
    <row r="132" ht="15.75" customHeight="1">
      <c r="C132" s="28"/>
      <c r="D132" s="28"/>
      <c r="M132" s="253"/>
      <c r="N132" s="253"/>
      <c r="O132" s="253"/>
    </row>
    <row r="133" ht="15.75" customHeight="1">
      <c r="C133" s="28"/>
      <c r="D133" s="28"/>
      <c r="M133" s="253"/>
      <c r="N133" s="253"/>
      <c r="O133" s="253"/>
    </row>
    <row r="134" ht="15.75" customHeight="1">
      <c r="C134" s="28"/>
      <c r="D134" s="28"/>
      <c r="M134" s="253"/>
      <c r="N134" s="253"/>
      <c r="O134" s="253"/>
    </row>
    <row r="135" ht="15.75" customHeight="1">
      <c r="C135" s="28"/>
      <c r="D135" s="28"/>
      <c r="M135" s="253"/>
      <c r="N135" s="253"/>
      <c r="O135" s="253"/>
    </row>
    <row r="136" ht="15.75" customHeight="1">
      <c r="C136" s="28"/>
      <c r="D136" s="28"/>
      <c r="M136" s="253"/>
      <c r="N136" s="253"/>
      <c r="O136" s="253"/>
    </row>
    <row r="137" ht="15.75" customHeight="1">
      <c r="C137" s="28"/>
      <c r="D137" s="28"/>
      <c r="M137" s="253"/>
      <c r="N137" s="253"/>
      <c r="O137" s="253"/>
    </row>
    <row r="138" ht="15.75" customHeight="1">
      <c r="C138" s="28"/>
      <c r="D138" s="28"/>
      <c r="M138" s="253"/>
      <c r="N138" s="253"/>
      <c r="O138" s="253"/>
    </row>
    <row r="139" ht="15.75" customHeight="1">
      <c r="C139" s="28"/>
      <c r="D139" s="28"/>
      <c r="M139" s="253"/>
      <c r="N139" s="253"/>
      <c r="O139" s="253"/>
    </row>
    <row r="140" ht="15.75" customHeight="1">
      <c r="C140" s="28"/>
      <c r="D140" s="28"/>
      <c r="M140" s="253"/>
      <c r="N140" s="253"/>
      <c r="O140" s="253"/>
    </row>
    <row r="141" ht="15.75" customHeight="1">
      <c r="C141" s="28"/>
      <c r="D141" s="28"/>
      <c r="M141" s="253"/>
      <c r="N141" s="253"/>
      <c r="O141" s="253"/>
    </row>
    <row r="142" ht="15.75" customHeight="1">
      <c r="C142" s="28"/>
      <c r="D142" s="28"/>
      <c r="M142" s="253"/>
      <c r="N142" s="253"/>
      <c r="O142" s="253"/>
    </row>
    <row r="143" ht="15.75" customHeight="1">
      <c r="C143" s="28"/>
      <c r="D143" s="28"/>
      <c r="M143" s="253"/>
      <c r="N143" s="253"/>
      <c r="O143" s="253"/>
    </row>
    <row r="144" ht="15.75" customHeight="1">
      <c r="C144" s="28"/>
      <c r="D144" s="28"/>
      <c r="M144" s="253"/>
      <c r="N144" s="253"/>
      <c r="O144" s="253"/>
    </row>
    <row r="145" ht="15.75" customHeight="1">
      <c r="C145" s="28"/>
      <c r="D145" s="28"/>
      <c r="M145" s="253"/>
      <c r="N145" s="253"/>
      <c r="O145" s="253"/>
    </row>
    <row r="146" ht="15.75" customHeight="1">
      <c r="C146" s="28"/>
      <c r="D146" s="28"/>
      <c r="M146" s="253"/>
      <c r="N146" s="253"/>
      <c r="O146" s="253"/>
    </row>
    <row r="147" ht="15.75" customHeight="1">
      <c r="C147" s="28"/>
      <c r="D147" s="28"/>
      <c r="M147" s="253"/>
      <c r="N147" s="253"/>
      <c r="O147" s="253"/>
    </row>
    <row r="148" ht="15.75" customHeight="1">
      <c r="C148" s="28"/>
      <c r="D148" s="28"/>
      <c r="M148" s="253"/>
      <c r="N148" s="253"/>
      <c r="O148" s="253"/>
    </row>
    <row r="149" ht="15.75" customHeight="1">
      <c r="C149" s="28"/>
      <c r="D149" s="28"/>
      <c r="M149" s="253"/>
      <c r="N149" s="253"/>
      <c r="O149" s="253"/>
    </row>
    <row r="150" ht="15.75" customHeight="1">
      <c r="C150" s="28"/>
      <c r="D150" s="28"/>
      <c r="M150" s="253"/>
      <c r="N150" s="253"/>
      <c r="O150" s="253"/>
    </row>
    <row r="151" ht="15.75" customHeight="1">
      <c r="C151" s="28"/>
      <c r="D151" s="28"/>
      <c r="M151" s="253"/>
      <c r="N151" s="253"/>
      <c r="O151" s="253"/>
    </row>
    <row r="152" ht="15.75" customHeight="1">
      <c r="C152" s="28"/>
      <c r="D152" s="28"/>
      <c r="M152" s="253"/>
      <c r="N152" s="253"/>
      <c r="O152" s="253"/>
    </row>
    <row r="153" ht="15.75" customHeight="1">
      <c r="C153" s="28"/>
      <c r="D153" s="28"/>
      <c r="M153" s="253"/>
      <c r="N153" s="253"/>
      <c r="O153" s="253"/>
    </row>
    <row r="154" ht="15.75" customHeight="1">
      <c r="C154" s="28"/>
      <c r="D154" s="28"/>
      <c r="M154" s="253"/>
      <c r="N154" s="253"/>
      <c r="O154" s="253"/>
    </row>
    <row r="155" ht="15.75" customHeight="1">
      <c r="C155" s="28"/>
      <c r="D155" s="28"/>
      <c r="M155" s="253"/>
      <c r="N155" s="253"/>
      <c r="O155" s="253"/>
    </row>
    <row r="156" ht="15.75" customHeight="1">
      <c r="C156" s="28"/>
      <c r="D156" s="28"/>
      <c r="M156" s="253"/>
      <c r="N156" s="253"/>
      <c r="O156" s="253"/>
    </row>
    <row r="157" ht="15.75" customHeight="1">
      <c r="C157" s="28"/>
      <c r="D157" s="28"/>
      <c r="M157" s="253"/>
      <c r="N157" s="253"/>
      <c r="O157" s="253"/>
    </row>
    <row r="158" ht="15.75" customHeight="1">
      <c r="C158" s="28"/>
      <c r="D158" s="28"/>
      <c r="M158" s="253"/>
      <c r="N158" s="253"/>
      <c r="O158" s="253"/>
    </row>
    <row r="159" ht="15.75" customHeight="1">
      <c r="C159" s="28"/>
      <c r="D159" s="28"/>
      <c r="M159" s="253"/>
      <c r="N159" s="253"/>
      <c r="O159" s="253"/>
    </row>
    <row r="160" ht="15.75" customHeight="1">
      <c r="C160" s="28"/>
      <c r="D160" s="28"/>
      <c r="M160" s="253"/>
      <c r="N160" s="253"/>
      <c r="O160" s="253"/>
    </row>
    <row r="161" ht="15.75" customHeight="1">
      <c r="C161" s="28"/>
      <c r="D161" s="28"/>
      <c r="M161" s="253"/>
      <c r="N161" s="253"/>
      <c r="O161" s="253"/>
    </row>
    <row r="162" ht="15.75" customHeight="1">
      <c r="C162" s="28"/>
      <c r="D162" s="28"/>
      <c r="M162" s="253"/>
      <c r="N162" s="253"/>
      <c r="O162" s="253"/>
    </row>
    <row r="163" ht="15.75" customHeight="1">
      <c r="C163" s="28"/>
      <c r="D163" s="28"/>
      <c r="M163" s="253"/>
      <c r="N163" s="253"/>
      <c r="O163" s="253"/>
    </row>
    <row r="164" ht="15.75" customHeight="1">
      <c r="C164" s="28"/>
      <c r="D164" s="28"/>
      <c r="M164" s="253"/>
      <c r="N164" s="253"/>
      <c r="O164" s="253"/>
    </row>
    <row r="165" ht="15.75" customHeight="1">
      <c r="C165" s="28"/>
      <c r="D165" s="28"/>
      <c r="M165" s="253"/>
      <c r="N165" s="253"/>
      <c r="O165" s="253"/>
    </row>
    <row r="166" ht="15.75" customHeight="1">
      <c r="C166" s="28"/>
      <c r="D166" s="28"/>
      <c r="M166" s="253"/>
      <c r="N166" s="253"/>
      <c r="O166" s="253"/>
    </row>
    <row r="167" ht="15.75" customHeight="1">
      <c r="C167" s="28"/>
      <c r="D167" s="28"/>
      <c r="M167" s="253"/>
      <c r="N167" s="253"/>
      <c r="O167" s="253"/>
    </row>
    <row r="168" ht="15.75" customHeight="1">
      <c r="C168" s="28"/>
      <c r="D168" s="28"/>
      <c r="M168" s="253"/>
      <c r="N168" s="253"/>
      <c r="O168" s="253"/>
    </row>
    <row r="169" ht="15.75" customHeight="1">
      <c r="C169" s="28"/>
      <c r="D169" s="28"/>
      <c r="M169" s="253"/>
      <c r="N169" s="253"/>
      <c r="O169" s="253"/>
    </row>
    <row r="170" ht="15.75" customHeight="1">
      <c r="C170" s="28"/>
      <c r="D170" s="28"/>
      <c r="M170" s="253"/>
      <c r="N170" s="253"/>
      <c r="O170" s="253"/>
    </row>
    <row r="171" ht="15.75" customHeight="1">
      <c r="C171" s="28"/>
      <c r="D171" s="28"/>
      <c r="M171" s="253"/>
      <c r="N171" s="253"/>
      <c r="O171" s="253"/>
    </row>
    <row r="172" ht="15.75" customHeight="1">
      <c r="C172" s="28"/>
      <c r="D172" s="28"/>
      <c r="M172" s="253"/>
      <c r="N172" s="253"/>
      <c r="O172" s="253"/>
    </row>
    <row r="173" ht="15.75" customHeight="1">
      <c r="C173" s="28"/>
      <c r="D173" s="28"/>
      <c r="M173" s="253"/>
      <c r="N173" s="253"/>
      <c r="O173" s="253"/>
    </row>
    <row r="174" ht="15.75" customHeight="1">
      <c r="C174" s="28"/>
      <c r="D174" s="28"/>
      <c r="M174" s="253"/>
      <c r="N174" s="253"/>
      <c r="O174" s="253"/>
    </row>
    <row r="175" ht="15.75" customHeight="1">
      <c r="C175" s="28"/>
      <c r="D175" s="28"/>
      <c r="M175" s="253"/>
      <c r="N175" s="253"/>
      <c r="O175" s="253"/>
    </row>
    <row r="176" ht="15.75" customHeight="1">
      <c r="C176" s="28"/>
      <c r="D176" s="28"/>
      <c r="M176" s="253"/>
      <c r="N176" s="253"/>
      <c r="O176" s="253"/>
    </row>
    <row r="177" ht="15.75" customHeight="1">
      <c r="C177" s="28"/>
      <c r="D177" s="28"/>
      <c r="M177" s="253"/>
      <c r="N177" s="253"/>
      <c r="O177" s="253"/>
    </row>
    <row r="178" ht="15.75" customHeight="1">
      <c r="C178" s="28"/>
      <c r="D178" s="28"/>
      <c r="M178" s="253"/>
      <c r="N178" s="253"/>
      <c r="O178" s="253"/>
    </row>
    <row r="179" ht="15.75" customHeight="1">
      <c r="C179" s="28"/>
      <c r="D179" s="28"/>
      <c r="M179" s="253"/>
      <c r="N179" s="253"/>
      <c r="O179" s="253"/>
    </row>
    <row r="180" ht="15.75" customHeight="1">
      <c r="C180" s="28"/>
      <c r="D180" s="28"/>
      <c r="M180" s="253"/>
      <c r="N180" s="253"/>
      <c r="O180" s="253"/>
    </row>
    <row r="181" ht="15.75" customHeight="1">
      <c r="C181" s="28"/>
      <c r="D181" s="28"/>
      <c r="M181" s="253"/>
      <c r="N181" s="253"/>
      <c r="O181" s="253"/>
    </row>
    <row r="182" ht="15.75" customHeight="1">
      <c r="C182" s="28"/>
      <c r="D182" s="28"/>
      <c r="M182" s="253"/>
      <c r="N182" s="253"/>
      <c r="O182" s="253"/>
    </row>
    <row r="183" ht="15.75" customHeight="1">
      <c r="C183" s="28"/>
      <c r="D183" s="28"/>
      <c r="M183" s="253"/>
      <c r="N183" s="253"/>
      <c r="O183" s="253"/>
    </row>
    <row r="184" ht="15.75" customHeight="1">
      <c r="C184" s="28"/>
      <c r="D184" s="28"/>
      <c r="M184" s="253"/>
      <c r="N184" s="253"/>
      <c r="O184" s="253"/>
    </row>
    <row r="185" ht="15.75" customHeight="1">
      <c r="C185" s="28"/>
      <c r="D185" s="28"/>
      <c r="M185" s="253"/>
      <c r="N185" s="253"/>
      <c r="O185" s="253"/>
    </row>
    <row r="186" ht="15.75" customHeight="1">
      <c r="C186" s="28"/>
      <c r="D186" s="28"/>
      <c r="M186" s="253"/>
      <c r="N186" s="253"/>
      <c r="O186" s="253"/>
    </row>
    <row r="187" ht="15.75" customHeight="1">
      <c r="C187" s="28"/>
      <c r="D187" s="28"/>
      <c r="M187" s="253"/>
      <c r="N187" s="253"/>
      <c r="O187" s="253"/>
    </row>
    <row r="188" ht="15.75" customHeight="1">
      <c r="C188" s="28"/>
      <c r="D188" s="28"/>
      <c r="M188" s="253"/>
      <c r="N188" s="253"/>
      <c r="O188" s="253"/>
    </row>
    <row r="189" ht="15.75" customHeight="1">
      <c r="C189" s="28"/>
      <c r="D189" s="28"/>
      <c r="M189" s="253"/>
      <c r="N189" s="253"/>
      <c r="O189" s="253"/>
    </row>
    <row r="190" ht="15.75" customHeight="1">
      <c r="C190" s="28"/>
      <c r="D190" s="28"/>
      <c r="M190" s="253"/>
      <c r="N190" s="253"/>
      <c r="O190" s="253"/>
    </row>
    <row r="191" ht="15.75" customHeight="1">
      <c r="C191" s="28"/>
      <c r="D191" s="28"/>
      <c r="M191" s="253"/>
      <c r="N191" s="253"/>
      <c r="O191" s="253"/>
    </row>
    <row r="192" ht="15.75" customHeight="1">
      <c r="C192" s="28"/>
      <c r="D192" s="28"/>
      <c r="M192" s="253"/>
      <c r="N192" s="253"/>
      <c r="O192" s="253"/>
    </row>
    <row r="193" ht="15.75" customHeight="1">
      <c r="C193" s="28"/>
      <c r="D193" s="28"/>
      <c r="M193" s="253"/>
      <c r="N193" s="253"/>
      <c r="O193" s="253"/>
    </row>
    <row r="194" ht="15.75" customHeight="1">
      <c r="C194" s="28"/>
      <c r="D194" s="28"/>
      <c r="M194" s="253"/>
      <c r="N194" s="253"/>
      <c r="O194" s="253"/>
    </row>
    <row r="195" ht="15.75" customHeight="1">
      <c r="C195" s="28"/>
      <c r="D195" s="28"/>
      <c r="M195" s="253"/>
      <c r="N195" s="253"/>
      <c r="O195" s="253"/>
    </row>
    <row r="196" ht="15.75" customHeight="1">
      <c r="C196" s="28"/>
      <c r="D196" s="28"/>
      <c r="M196" s="253"/>
      <c r="N196" s="253"/>
      <c r="O196" s="253"/>
    </row>
    <row r="197" ht="15.75" customHeight="1">
      <c r="C197" s="28"/>
      <c r="D197" s="28"/>
      <c r="M197" s="253"/>
      <c r="N197" s="253"/>
      <c r="O197" s="253"/>
    </row>
    <row r="198" ht="15.75" customHeight="1">
      <c r="C198" s="28"/>
      <c r="D198" s="28"/>
      <c r="M198" s="253"/>
      <c r="N198" s="253"/>
      <c r="O198" s="253"/>
    </row>
    <row r="199" ht="15.75" customHeight="1">
      <c r="C199" s="28"/>
      <c r="D199" s="28"/>
      <c r="M199" s="253"/>
      <c r="N199" s="253"/>
      <c r="O199" s="253"/>
    </row>
    <row r="200" ht="15.75" customHeight="1">
      <c r="C200" s="28"/>
      <c r="D200" s="28"/>
      <c r="M200" s="253"/>
      <c r="N200" s="253"/>
      <c r="O200" s="253"/>
    </row>
    <row r="201" ht="15.75" customHeight="1">
      <c r="C201" s="28"/>
      <c r="D201" s="28"/>
      <c r="M201" s="253"/>
      <c r="N201" s="253"/>
      <c r="O201" s="253"/>
    </row>
    <row r="202" ht="15.75" customHeight="1">
      <c r="C202" s="28"/>
      <c r="D202" s="28"/>
      <c r="M202" s="253"/>
      <c r="N202" s="253"/>
      <c r="O202" s="253"/>
    </row>
    <row r="203" ht="15.75" customHeight="1">
      <c r="C203" s="28"/>
      <c r="D203" s="28"/>
      <c r="M203" s="253"/>
      <c r="N203" s="253"/>
      <c r="O203" s="253"/>
    </row>
    <row r="204" ht="15.75" customHeight="1">
      <c r="C204" s="28"/>
      <c r="D204" s="28"/>
      <c r="M204" s="253"/>
      <c r="N204" s="253"/>
      <c r="O204" s="253"/>
    </row>
    <row r="205" ht="15.75" customHeight="1">
      <c r="C205" s="28"/>
      <c r="D205" s="28"/>
      <c r="M205" s="253"/>
      <c r="N205" s="253"/>
      <c r="O205" s="253"/>
    </row>
    <row r="206" ht="15.75" customHeight="1">
      <c r="C206" s="28"/>
      <c r="D206" s="28"/>
      <c r="M206" s="253"/>
      <c r="N206" s="253"/>
      <c r="O206" s="253"/>
    </row>
    <row r="207" ht="15.75" customHeight="1">
      <c r="C207" s="28"/>
      <c r="D207" s="28"/>
      <c r="M207" s="253"/>
      <c r="N207" s="253"/>
      <c r="O207" s="253"/>
    </row>
    <row r="208" ht="15.75" customHeight="1">
      <c r="C208" s="28"/>
      <c r="D208" s="28"/>
      <c r="M208" s="253"/>
      <c r="N208" s="253"/>
      <c r="O208" s="253"/>
    </row>
    <row r="209" ht="15.75" customHeight="1">
      <c r="C209" s="28"/>
      <c r="D209" s="28"/>
      <c r="M209" s="253"/>
      <c r="N209" s="253"/>
      <c r="O209" s="253"/>
    </row>
    <row r="210" ht="15.75" customHeight="1">
      <c r="C210" s="28"/>
      <c r="D210" s="28"/>
      <c r="M210" s="253"/>
      <c r="N210" s="253"/>
      <c r="O210" s="253"/>
    </row>
    <row r="211" ht="15.75" customHeight="1">
      <c r="C211" s="28"/>
      <c r="D211" s="28"/>
      <c r="M211" s="253"/>
      <c r="N211" s="253"/>
      <c r="O211" s="253"/>
    </row>
    <row r="212" ht="15.75" customHeight="1">
      <c r="C212" s="28"/>
      <c r="D212" s="28"/>
      <c r="M212" s="253"/>
      <c r="N212" s="253"/>
      <c r="O212" s="253"/>
    </row>
    <row r="213" ht="15.75" customHeight="1">
      <c r="C213" s="28"/>
      <c r="D213" s="28"/>
      <c r="M213" s="253"/>
      <c r="N213" s="253"/>
      <c r="O213" s="253"/>
    </row>
    <row r="214" ht="15.75" customHeight="1">
      <c r="C214" s="28"/>
      <c r="D214" s="28"/>
      <c r="M214" s="253"/>
      <c r="N214" s="253"/>
      <c r="O214" s="253"/>
    </row>
    <row r="215" ht="15.75" customHeight="1">
      <c r="C215" s="28"/>
      <c r="D215" s="28"/>
      <c r="M215" s="253"/>
      <c r="N215" s="253"/>
      <c r="O215" s="253"/>
    </row>
    <row r="216" ht="15.75" customHeight="1">
      <c r="C216" s="28"/>
      <c r="D216" s="28"/>
      <c r="M216" s="253"/>
      <c r="N216" s="253"/>
      <c r="O216" s="253"/>
    </row>
    <row r="217" ht="15.75" customHeight="1">
      <c r="C217" s="28"/>
      <c r="D217" s="28"/>
      <c r="M217" s="253"/>
      <c r="N217" s="253"/>
      <c r="O217" s="253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2">
    <mergeCell ref="A1:C1"/>
    <mergeCell ref="A2:C2"/>
  </mergeCells>
  <printOptions gridLines="1"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7.43"/>
    <col customWidth="1" min="3" max="4" width="9.14"/>
    <col customWidth="1" min="5" max="5" width="7.29"/>
    <col customWidth="1" min="6" max="6" width="6.57"/>
    <col customWidth="1" min="7" max="7" width="6.43"/>
    <col customWidth="1" min="8" max="8" width="6.57"/>
    <col customWidth="1" min="9" max="9" width="9.57"/>
    <col customWidth="1" min="10" max="10" width="10.0"/>
    <col customWidth="1" min="11" max="11" width="8.14"/>
    <col customWidth="1" min="12" max="15" width="11.43"/>
    <col customWidth="1" min="16" max="20" width="8.57"/>
    <col customWidth="1" min="21" max="21" width="14.0"/>
  </cols>
  <sheetData>
    <row r="1" ht="15.0" customHeight="1">
      <c r="A1" s="232" t="s">
        <v>102</v>
      </c>
      <c r="D1" s="232"/>
      <c r="E1" s="109"/>
      <c r="F1" s="109"/>
      <c r="G1" s="109"/>
      <c r="H1" s="109"/>
      <c r="I1" s="109"/>
      <c r="J1" s="109"/>
      <c r="M1" s="253"/>
      <c r="N1" s="253"/>
      <c r="O1" s="253"/>
    </row>
    <row r="2" ht="15.0" customHeight="1">
      <c r="A2" s="232" t="s">
        <v>98</v>
      </c>
      <c r="D2" s="232"/>
      <c r="E2" s="109"/>
      <c r="F2" s="109"/>
      <c r="G2" s="109"/>
      <c r="H2" s="109"/>
      <c r="I2" s="109"/>
      <c r="J2" s="109"/>
      <c r="M2" s="253"/>
      <c r="N2" s="253"/>
      <c r="O2" s="253"/>
    </row>
    <row r="3">
      <c r="A3" s="234" t="s">
        <v>4</v>
      </c>
      <c r="B3" s="235" t="s">
        <v>5</v>
      </c>
      <c r="C3" s="236" t="s">
        <v>6</v>
      </c>
      <c r="D3" s="236" t="s">
        <v>7</v>
      </c>
      <c r="E3" s="237" t="s">
        <v>35</v>
      </c>
      <c r="F3" s="238" t="s">
        <v>36</v>
      </c>
      <c r="G3" s="238" t="s">
        <v>37</v>
      </c>
      <c r="H3" s="238" t="s">
        <v>38</v>
      </c>
      <c r="I3" s="239" t="s">
        <v>132</v>
      </c>
      <c r="J3" s="240" t="s">
        <v>40</v>
      </c>
      <c r="K3" s="38" t="s">
        <v>100</v>
      </c>
      <c r="L3" s="38" t="s">
        <v>93</v>
      </c>
      <c r="M3" s="254" t="s">
        <v>105</v>
      </c>
      <c r="N3" s="254" t="s">
        <v>106</v>
      </c>
      <c r="O3" s="254" t="s">
        <v>107</v>
      </c>
      <c r="P3" s="255" t="s">
        <v>108</v>
      </c>
      <c r="Q3" s="119" t="s">
        <v>109</v>
      </c>
      <c r="S3" s="38" t="s">
        <v>110</v>
      </c>
      <c r="U3" s="242" t="s">
        <v>101</v>
      </c>
    </row>
    <row r="4">
      <c r="A4" s="7" t="s">
        <v>9</v>
      </c>
      <c r="B4" s="8" t="s">
        <v>9</v>
      </c>
      <c r="C4" s="9" t="s">
        <v>10</v>
      </c>
      <c r="D4" s="10">
        <v>1.0</v>
      </c>
      <c r="E4" s="232"/>
      <c r="F4" s="232"/>
      <c r="G4" s="232"/>
      <c r="H4" s="232"/>
      <c r="I4" s="232"/>
      <c r="J4" s="232"/>
      <c r="K4" s="207" t="str">
        <f t="shared" ref="K4:K21" si="1">(AVERAGE(E4:H4)/(I4))*1000</f>
        <v>#DIV/0!</v>
      </c>
      <c r="L4" s="260" t="str">
        <f t="shared" ref="L4:L21" si="2">K4*J4</f>
        <v>#DIV/0!</v>
      </c>
      <c r="M4" s="208" t="str">
        <f t="shared" ref="M4:M9" si="3">K4*(500/1000)</f>
        <v>#DIV/0!</v>
      </c>
      <c r="N4" s="208"/>
      <c r="O4" s="208" t="str">
        <f t="shared" ref="O4:O11" si="4">(K4*J4)-SUM(E4:H4)-M4-N4</f>
        <v>#DIV/0!</v>
      </c>
      <c r="P4" s="208" t="str">
        <f t="shared" ref="P4:P21" si="5">(15000)-SUM(E4:H4)-(M4)-N4</f>
        <v>#DIV/0!</v>
      </c>
      <c r="Q4" s="60" t="str">
        <f t="shared" ref="Q4:Q21" si="6">O4/P4</f>
        <v>#DIV/0!</v>
      </c>
      <c r="R4" s="256"/>
      <c r="S4" s="256" t="str">
        <f t="shared" ref="S4:S21" si="7">(100/$K4)*1000</f>
        <v>#DIV/0!</v>
      </c>
      <c r="T4" s="256"/>
      <c r="U4" s="247" t="str">
        <f t="shared" ref="U4:U21" si="8">O4/1000</f>
        <v>#DIV/0!</v>
      </c>
    </row>
    <row r="5">
      <c r="A5" s="7" t="s">
        <v>9</v>
      </c>
      <c r="B5" s="8" t="s">
        <v>9</v>
      </c>
      <c r="C5" s="9" t="s">
        <v>12</v>
      </c>
      <c r="D5" s="10">
        <v>2.0</v>
      </c>
      <c r="E5" s="232"/>
      <c r="F5" s="232"/>
      <c r="G5" s="232"/>
      <c r="H5" s="232"/>
      <c r="I5" s="232"/>
      <c r="J5" s="232"/>
      <c r="K5" s="207" t="str">
        <f t="shared" si="1"/>
        <v>#DIV/0!</v>
      </c>
      <c r="L5" s="260" t="str">
        <f t="shared" si="2"/>
        <v>#DIV/0!</v>
      </c>
      <c r="M5" s="208" t="str">
        <f t="shared" si="3"/>
        <v>#DIV/0!</v>
      </c>
      <c r="N5" s="208"/>
      <c r="O5" s="208" t="str">
        <f t="shared" si="4"/>
        <v>#DIV/0!</v>
      </c>
      <c r="P5" s="208" t="str">
        <f t="shared" si="5"/>
        <v>#DIV/0!</v>
      </c>
      <c r="Q5" s="60" t="str">
        <f t="shared" si="6"/>
        <v>#DIV/0!</v>
      </c>
      <c r="S5" s="78" t="str">
        <f t="shared" si="7"/>
        <v>#DIV/0!</v>
      </c>
      <c r="U5" s="253" t="str">
        <f t="shared" si="8"/>
        <v>#DIV/0!</v>
      </c>
    </row>
    <row r="6">
      <c r="A6" s="12" t="s">
        <v>9</v>
      </c>
      <c r="B6" s="13" t="s">
        <v>9</v>
      </c>
      <c r="C6" s="14" t="s">
        <v>14</v>
      </c>
      <c r="D6" s="15">
        <v>3.0</v>
      </c>
      <c r="E6" s="249"/>
      <c r="F6" s="249"/>
      <c r="G6" s="249"/>
      <c r="H6" s="112"/>
      <c r="I6" s="249"/>
      <c r="J6" s="249"/>
      <c r="K6" s="207" t="str">
        <f t="shared" si="1"/>
        <v>#DIV/0!</v>
      </c>
      <c r="L6" s="260" t="str">
        <f t="shared" si="2"/>
        <v>#DIV/0!</v>
      </c>
      <c r="M6" s="229" t="str">
        <f t="shared" si="3"/>
        <v>#DIV/0!</v>
      </c>
      <c r="N6" s="229"/>
      <c r="O6" s="229" t="str">
        <f t="shared" si="4"/>
        <v>#DIV/0!</v>
      </c>
      <c r="P6" s="229" t="str">
        <f t="shared" si="5"/>
        <v>#DIV/0!</v>
      </c>
      <c r="Q6" s="65" t="str">
        <f t="shared" si="6"/>
        <v>#DIV/0!</v>
      </c>
      <c r="S6" s="78" t="str">
        <f t="shared" si="7"/>
        <v>#DIV/0!</v>
      </c>
      <c r="U6" s="253" t="str">
        <f t="shared" si="8"/>
        <v>#DIV/0!</v>
      </c>
    </row>
    <row r="7">
      <c r="A7" s="7" t="s">
        <v>15</v>
      </c>
      <c r="B7" s="8" t="s">
        <v>9</v>
      </c>
      <c r="C7" s="9" t="s">
        <v>10</v>
      </c>
      <c r="D7" s="10">
        <v>4.0</v>
      </c>
      <c r="E7" s="232"/>
      <c r="F7" s="232"/>
      <c r="G7" s="232"/>
      <c r="H7" s="232"/>
      <c r="I7" s="232"/>
      <c r="J7" s="232"/>
      <c r="K7" s="213" t="str">
        <f t="shared" si="1"/>
        <v>#DIV/0!</v>
      </c>
      <c r="L7" s="264" t="str">
        <f t="shared" si="2"/>
        <v>#DIV/0!</v>
      </c>
      <c r="M7" s="208" t="str">
        <f t="shared" si="3"/>
        <v>#DIV/0!</v>
      </c>
      <c r="N7" s="208"/>
      <c r="O7" s="208" t="str">
        <f t="shared" si="4"/>
        <v>#DIV/0!</v>
      </c>
      <c r="P7" s="208" t="str">
        <f t="shared" si="5"/>
        <v>#DIV/0!</v>
      </c>
      <c r="Q7" s="60" t="str">
        <f t="shared" si="6"/>
        <v>#DIV/0!</v>
      </c>
      <c r="R7" s="203"/>
      <c r="S7" s="256" t="str">
        <f t="shared" si="7"/>
        <v>#DIV/0!</v>
      </c>
      <c r="T7" s="256"/>
      <c r="U7" s="247" t="str">
        <f t="shared" si="8"/>
        <v>#DIV/0!</v>
      </c>
    </row>
    <row r="8">
      <c r="A8" s="7" t="s">
        <v>15</v>
      </c>
      <c r="B8" s="8" t="s">
        <v>9</v>
      </c>
      <c r="C8" s="9" t="s">
        <v>12</v>
      </c>
      <c r="D8" s="10">
        <v>5.0</v>
      </c>
      <c r="E8" s="232"/>
      <c r="F8" s="232"/>
      <c r="G8" s="232"/>
      <c r="H8" s="232"/>
      <c r="I8" s="232"/>
      <c r="J8" s="232"/>
      <c r="K8" s="207" t="str">
        <f t="shared" si="1"/>
        <v>#DIV/0!</v>
      </c>
      <c r="L8" s="260" t="str">
        <f t="shared" si="2"/>
        <v>#DIV/0!</v>
      </c>
      <c r="M8" s="208" t="str">
        <f t="shared" si="3"/>
        <v>#DIV/0!</v>
      </c>
      <c r="N8" s="208"/>
      <c r="O8" s="208" t="str">
        <f t="shared" si="4"/>
        <v>#DIV/0!</v>
      </c>
      <c r="P8" s="208" t="str">
        <f t="shared" si="5"/>
        <v>#DIV/0!</v>
      </c>
      <c r="Q8" s="60" t="str">
        <f t="shared" si="6"/>
        <v>#DIV/0!</v>
      </c>
      <c r="S8" s="78" t="str">
        <f t="shared" si="7"/>
        <v>#DIV/0!</v>
      </c>
      <c r="U8" s="253" t="str">
        <f t="shared" si="8"/>
        <v>#DIV/0!</v>
      </c>
    </row>
    <row r="9">
      <c r="A9" s="12" t="s">
        <v>15</v>
      </c>
      <c r="B9" s="13" t="s">
        <v>9</v>
      </c>
      <c r="C9" s="14" t="s">
        <v>14</v>
      </c>
      <c r="D9" s="15">
        <v>6.0</v>
      </c>
      <c r="E9" s="249"/>
      <c r="F9" s="249"/>
      <c r="G9" s="249"/>
      <c r="H9" s="249"/>
      <c r="I9" s="249"/>
      <c r="J9" s="249"/>
      <c r="K9" s="207" t="str">
        <f t="shared" si="1"/>
        <v>#DIV/0!</v>
      </c>
      <c r="L9" s="260" t="str">
        <f t="shared" si="2"/>
        <v>#DIV/0!</v>
      </c>
      <c r="M9" s="229" t="str">
        <f t="shared" si="3"/>
        <v>#DIV/0!</v>
      </c>
      <c r="N9" s="229"/>
      <c r="O9" s="229" t="str">
        <f t="shared" si="4"/>
        <v>#DIV/0!</v>
      </c>
      <c r="P9" s="229" t="str">
        <f t="shared" si="5"/>
        <v>#DIV/0!</v>
      </c>
      <c r="Q9" s="65" t="str">
        <f t="shared" si="6"/>
        <v>#DIV/0!</v>
      </c>
      <c r="S9" s="78" t="str">
        <f t="shared" si="7"/>
        <v>#DIV/0!</v>
      </c>
      <c r="U9" s="253" t="str">
        <f t="shared" si="8"/>
        <v>#DIV/0!</v>
      </c>
    </row>
    <row r="10">
      <c r="A10" s="7" t="s">
        <v>9</v>
      </c>
      <c r="B10" s="16" t="s">
        <v>15</v>
      </c>
      <c r="C10" s="9" t="s">
        <v>10</v>
      </c>
      <c r="D10" s="17">
        <v>7.0</v>
      </c>
      <c r="E10" s="232"/>
      <c r="F10" s="232"/>
      <c r="G10" s="232"/>
      <c r="H10" s="232"/>
      <c r="I10" s="232"/>
      <c r="J10" s="232"/>
      <c r="K10" s="213" t="str">
        <f t="shared" si="1"/>
        <v>#DIV/0!</v>
      </c>
      <c r="L10" s="264" t="str">
        <f t="shared" si="2"/>
        <v>#DIV/0!</v>
      </c>
      <c r="M10" s="208" t="str">
        <f t="shared" ref="M10:M11" si="9">K10*(100/1000)</f>
        <v>#DIV/0!</v>
      </c>
      <c r="N10" s="208"/>
      <c r="O10" s="208" t="str">
        <f t="shared" si="4"/>
        <v>#DIV/0!</v>
      </c>
      <c r="P10" s="208" t="str">
        <f t="shared" si="5"/>
        <v>#DIV/0!</v>
      </c>
      <c r="Q10" s="60" t="str">
        <f t="shared" si="6"/>
        <v>#DIV/0!</v>
      </c>
      <c r="R10" s="203"/>
      <c r="S10" s="256" t="str">
        <f t="shared" si="7"/>
        <v>#DIV/0!</v>
      </c>
      <c r="T10" s="256"/>
      <c r="U10" s="247" t="str">
        <f t="shared" si="8"/>
        <v>#DIV/0!</v>
      </c>
    </row>
    <row r="11">
      <c r="A11" s="7" t="s">
        <v>9</v>
      </c>
      <c r="B11" s="16" t="s">
        <v>15</v>
      </c>
      <c r="C11" s="9" t="s">
        <v>12</v>
      </c>
      <c r="D11" s="17">
        <v>8.0</v>
      </c>
      <c r="E11" s="232"/>
      <c r="F11" s="232"/>
      <c r="G11" s="232"/>
      <c r="H11" s="232"/>
      <c r="I11" s="232"/>
      <c r="J11" s="232"/>
      <c r="K11" s="207" t="str">
        <f t="shared" si="1"/>
        <v>#DIV/0!</v>
      </c>
      <c r="L11" s="260" t="str">
        <f t="shared" si="2"/>
        <v>#DIV/0!</v>
      </c>
      <c r="M11" s="208" t="str">
        <f t="shared" si="9"/>
        <v>#DIV/0!</v>
      </c>
      <c r="N11" s="208"/>
      <c r="O11" s="208" t="str">
        <f t="shared" si="4"/>
        <v>#DIV/0!</v>
      </c>
      <c r="P11" s="208" t="str">
        <f t="shared" si="5"/>
        <v>#DIV/0!</v>
      </c>
      <c r="Q11" s="60" t="str">
        <f t="shared" si="6"/>
        <v>#DIV/0!</v>
      </c>
      <c r="S11" s="78" t="str">
        <f t="shared" si="7"/>
        <v>#DIV/0!</v>
      </c>
      <c r="U11" s="253" t="str">
        <f t="shared" si="8"/>
        <v>#DIV/0!</v>
      </c>
    </row>
    <row r="12">
      <c r="A12" s="12" t="s">
        <v>9</v>
      </c>
      <c r="B12" s="18" t="s">
        <v>15</v>
      </c>
      <c r="C12" s="14" t="s">
        <v>14</v>
      </c>
      <c r="D12" s="19">
        <v>9.0</v>
      </c>
      <c r="E12" s="112"/>
      <c r="F12" s="249"/>
      <c r="G12" s="249"/>
      <c r="H12" s="249"/>
      <c r="I12" s="249"/>
      <c r="J12" s="249"/>
      <c r="K12" s="207" t="str">
        <f t="shared" si="1"/>
        <v>#DIV/0!</v>
      </c>
      <c r="L12" s="260" t="str">
        <f t="shared" si="2"/>
        <v>#DIV/0!</v>
      </c>
      <c r="M12" s="229"/>
      <c r="N12" s="229"/>
      <c r="O12" s="229">
        <v>0.0</v>
      </c>
      <c r="P12" s="229">
        <f t="shared" si="5"/>
        <v>15000</v>
      </c>
      <c r="Q12" s="65">
        <f t="shared" si="6"/>
        <v>0</v>
      </c>
      <c r="S12" s="78" t="str">
        <f t="shared" si="7"/>
        <v>#DIV/0!</v>
      </c>
      <c r="U12" s="253">
        <f t="shared" si="8"/>
        <v>0</v>
      </c>
    </row>
    <row r="13">
      <c r="A13" s="7" t="s">
        <v>15</v>
      </c>
      <c r="B13" s="16" t="s">
        <v>15</v>
      </c>
      <c r="C13" s="9" t="s">
        <v>10</v>
      </c>
      <c r="D13" s="17">
        <v>10.0</v>
      </c>
      <c r="E13" s="232"/>
      <c r="F13" s="232"/>
      <c r="G13" s="232"/>
      <c r="H13" s="232"/>
      <c r="I13" s="232"/>
      <c r="J13" s="232"/>
      <c r="K13" s="213" t="str">
        <f t="shared" si="1"/>
        <v>#DIV/0!</v>
      </c>
      <c r="L13" s="264" t="str">
        <f t="shared" si="2"/>
        <v>#DIV/0!</v>
      </c>
      <c r="M13" s="208" t="str">
        <f>K13*(500/1000)</f>
        <v>#DIV/0!</v>
      </c>
      <c r="N13" s="208"/>
      <c r="O13" s="208" t="str">
        <f t="shared" ref="O13:O18" si="10">(K13*J13)-SUM(E13:H13)-M13-N13</f>
        <v>#DIV/0!</v>
      </c>
      <c r="P13" s="208" t="str">
        <f t="shared" si="5"/>
        <v>#DIV/0!</v>
      </c>
      <c r="Q13" s="60" t="str">
        <f t="shared" si="6"/>
        <v>#DIV/0!</v>
      </c>
      <c r="R13" s="203"/>
      <c r="S13" s="256" t="str">
        <f t="shared" si="7"/>
        <v>#DIV/0!</v>
      </c>
      <c r="T13" s="256"/>
      <c r="U13" s="247" t="str">
        <f t="shared" si="8"/>
        <v>#DIV/0!</v>
      </c>
    </row>
    <row r="14">
      <c r="A14" s="7" t="s">
        <v>15</v>
      </c>
      <c r="B14" s="16" t="s">
        <v>15</v>
      </c>
      <c r="C14" s="9" t="s">
        <v>12</v>
      </c>
      <c r="D14" s="17">
        <v>11.0</v>
      </c>
      <c r="E14" s="232"/>
      <c r="F14" s="232"/>
      <c r="G14" s="232"/>
      <c r="H14" s="232"/>
      <c r="I14" s="232"/>
      <c r="J14" s="232"/>
      <c r="K14" s="207" t="str">
        <f t="shared" si="1"/>
        <v>#DIV/0!</v>
      </c>
      <c r="L14" s="260" t="str">
        <f t="shared" si="2"/>
        <v>#DIV/0!</v>
      </c>
      <c r="M14" s="208"/>
      <c r="N14" s="208"/>
      <c r="O14" s="208" t="str">
        <f t="shared" si="10"/>
        <v>#DIV/0!</v>
      </c>
      <c r="P14" s="208">
        <f t="shared" si="5"/>
        <v>15000</v>
      </c>
      <c r="Q14" s="60" t="str">
        <f t="shared" si="6"/>
        <v>#DIV/0!</v>
      </c>
      <c r="S14" s="78" t="str">
        <f t="shared" si="7"/>
        <v>#DIV/0!</v>
      </c>
      <c r="U14" s="253" t="str">
        <f t="shared" si="8"/>
        <v>#DIV/0!</v>
      </c>
    </row>
    <row r="15">
      <c r="A15" s="12" t="s">
        <v>15</v>
      </c>
      <c r="B15" s="18" t="s">
        <v>15</v>
      </c>
      <c r="C15" s="14" t="s">
        <v>14</v>
      </c>
      <c r="D15" s="19">
        <v>12.0</v>
      </c>
      <c r="E15" s="249"/>
      <c r="F15" s="249"/>
      <c r="G15" s="112"/>
      <c r="H15" s="249"/>
      <c r="I15" s="249"/>
      <c r="J15" s="249"/>
      <c r="K15" s="207" t="str">
        <f t="shared" si="1"/>
        <v>#DIV/0!</v>
      </c>
      <c r="L15" s="260" t="str">
        <f t="shared" si="2"/>
        <v>#DIV/0!</v>
      </c>
      <c r="M15" s="229"/>
      <c r="N15" s="229"/>
      <c r="O15" s="229" t="str">
        <f t="shared" si="10"/>
        <v>#DIV/0!</v>
      </c>
      <c r="P15" s="229">
        <f t="shared" si="5"/>
        <v>15000</v>
      </c>
      <c r="Q15" s="65" t="str">
        <f t="shared" si="6"/>
        <v>#DIV/0!</v>
      </c>
      <c r="S15" s="78" t="str">
        <f t="shared" si="7"/>
        <v>#DIV/0!</v>
      </c>
      <c r="U15" s="253" t="str">
        <f t="shared" si="8"/>
        <v>#DIV/0!</v>
      </c>
    </row>
    <row r="16">
      <c r="A16" s="7" t="s">
        <v>9</v>
      </c>
      <c r="B16" s="217" t="s">
        <v>95</v>
      </c>
      <c r="C16" s="9" t="s">
        <v>10</v>
      </c>
      <c r="D16" s="218">
        <v>13.0</v>
      </c>
      <c r="E16" s="232"/>
      <c r="F16" s="232"/>
      <c r="G16" s="232"/>
      <c r="H16" s="232"/>
      <c r="I16" s="232"/>
      <c r="J16" s="232"/>
      <c r="K16" s="213" t="str">
        <f t="shared" si="1"/>
        <v>#DIV/0!</v>
      </c>
      <c r="L16" s="264" t="str">
        <f t="shared" si="2"/>
        <v>#DIV/0!</v>
      </c>
      <c r="M16" s="208" t="str">
        <f>K16*(200/1000)</f>
        <v>#DIV/0!</v>
      </c>
      <c r="N16" s="208"/>
      <c r="O16" s="208" t="str">
        <f t="shared" si="10"/>
        <v>#DIV/0!</v>
      </c>
      <c r="P16" s="208" t="str">
        <f t="shared" si="5"/>
        <v>#DIV/0!</v>
      </c>
      <c r="Q16" s="60" t="str">
        <f t="shared" si="6"/>
        <v>#DIV/0!</v>
      </c>
      <c r="R16" s="203"/>
      <c r="S16" s="256" t="str">
        <f t="shared" si="7"/>
        <v>#DIV/0!</v>
      </c>
      <c r="T16" s="256"/>
      <c r="U16" s="247" t="str">
        <f t="shared" si="8"/>
        <v>#DIV/0!</v>
      </c>
    </row>
    <row r="17">
      <c r="A17" s="7" t="s">
        <v>9</v>
      </c>
      <c r="B17" s="217" t="s">
        <v>95</v>
      </c>
      <c r="C17" s="9" t="s">
        <v>12</v>
      </c>
      <c r="D17" s="218">
        <v>14.0</v>
      </c>
      <c r="E17" s="232"/>
      <c r="F17" s="232"/>
      <c r="G17" s="232"/>
      <c r="H17" s="232"/>
      <c r="I17" s="232"/>
      <c r="J17" s="232"/>
      <c r="K17" s="207" t="str">
        <f t="shared" si="1"/>
        <v>#DIV/0!</v>
      </c>
      <c r="L17" s="260" t="str">
        <f t="shared" si="2"/>
        <v>#DIV/0!</v>
      </c>
      <c r="M17" s="208" t="str">
        <f t="shared" ref="M17:M18" si="11">K17*(100/1000)</f>
        <v>#DIV/0!</v>
      </c>
      <c r="N17" s="208"/>
      <c r="O17" s="208" t="str">
        <f t="shared" si="10"/>
        <v>#DIV/0!</v>
      </c>
      <c r="P17" s="208" t="str">
        <f t="shared" si="5"/>
        <v>#DIV/0!</v>
      </c>
      <c r="Q17" s="60" t="str">
        <f t="shared" si="6"/>
        <v>#DIV/0!</v>
      </c>
      <c r="S17" s="78" t="str">
        <f t="shared" si="7"/>
        <v>#DIV/0!</v>
      </c>
      <c r="U17" s="253" t="str">
        <f t="shared" si="8"/>
        <v>#DIV/0!</v>
      </c>
    </row>
    <row r="18">
      <c r="A18" s="12" t="s">
        <v>9</v>
      </c>
      <c r="B18" s="219" t="s">
        <v>95</v>
      </c>
      <c r="C18" s="14" t="s">
        <v>14</v>
      </c>
      <c r="D18" s="220">
        <v>15.0</v>
      </c>
      <c r="E18" s="249"/>
      <c r="F18" s="249"/>
      <c r="G18" s="249"/>
      <c r="H18" s="249"/>
      <c r="I18" s="249"/>
      <c r="J18" s="249"/>
      <c r="K18" s="207" t="str">
        <f t="shared" si="1"/>
        <v>#DIV/0!</v>
      </c>
      <c r="L18" s="260" t="str">
        <f t="shared" si="2"/>
        <v>#DIV/0!</v>
      </c>
      <c r="M18" s="229" t="str">
        <f t="shared" si="11"/>
        <v>#DIV/0!</v>
      </c>
      <c r="N18" s="229"/>
      <c r="O18" s="229" t="str">
        <f t="shared" si="10"/>
        <v>#DIV/0!</v>
      </c>
      <c r="P18" s="229" t="str">
        <f t="shared" si="5"/>
        <v>#DIV/0!</v>
      </c>
      <c r="Q18" s="65" t="str">
        <f t="shared" si="6"/>
        <v>#DIV/0!</v>
      </c>
      <c r="S18" s="78" t="str">
        <f t="shared" si="7"/>
        <v>#DIV/0!</v>
      </c>
      <c r="U18" s="253" t="str">
        <f t="shared" si="8"/>
        <v>#DIV/0!</v>
      </c>
    </row>
    <row r="19">
      <c r="A19" s="7" t="s">
        <v>15</v>
      </c>
      <c r="B19" s="217" t="s">
        <v>95</v>
      </c>
      <c r="C19" s="9" t="s">
        <v>10</v>
      </c>
      <c r="D19" s="221">
        <v>16.0</v>
      </c>
      <c r="E19" s="232"/>
      <c r="F19" s="232"/>
      <c r="G19" s="232"/>
      <c r="H19" s="232"/>
      <c r="I19" s="232"/>
      <c r="J19" s="232"/>
      <c r="K19" s="213" t="str">
        <f t="shared" si="1"/>
        <v>#DIV/0!</v>
      </c>
      <c r="L19" s="264" t="str">
        <f t="shared" si="2"/>
        <v>#DIV/0!</v>
      </c>
      <c r="M19" s="208"/>
      <c r="N19" s="208"/>
      <c r="O19" s="208">
        <v>0.0</v>
      </c>
      <c r="P19" s="208">
        <f t="shared" si="5"/>
        <v>15000</v>
      </c>
      <c r="Q19" s="60">
        <f t="shared" si="6"/>
        <v>0</v>
      </c>
      <c r="R19" s="203"/>
      <c r="S19" s="256" t="str">
        <f t="shared" si="7"/>
        <v>#DIV/0!</v>
      </c>
      <c r="T19" s="256"/>
      <c r="U19" s="247">
        <f t="shared" si="8"/>
        <v>0</v>
      </c>
    </row>
    <row r="20">
      <c r="A20" s="7" t="s">
        <v>15</v>
      </c>
      <c r="B20" s="217" t="s">
        <v>95</v>
      </c>
      <c r="C20" s="9" t="s">
        <v>12</v>
      </c>
      <c r="D20" s="218">
        <v>17.0</v>
      </c>
      <c r="E20" s="232"/>
      <c r="F20" s="232"/>
      <c r="G20" s="232"/>
      <c r="H20" s="232"/>
      <c r="I20" s="232"/>
      <c r="J20" s="232"/>
      <c r="K20" s="207" t="str">
        <f t="shared" si="1"/>
        <v>#DIV/0!</v>
      </c>
      <c r="L20" s="260" t="str">
        <f t="shared" si="2"/>
        <v>#DIV/0!</v>
      </c>
      <c r="M20" s="208"/>
      <c r="N20" s="208"/>
      <c r="O20" s="208">
        <v>0.0</v>
      </c>
      <c r="P20" s="208">
        <f t="shared" si="5"/>
        <v>15000</v>
      </c>
      <c r="Q20" s="60">
        <f t="shared" si="6"/>
        <v>0</v>
      </c>
      <c r="S20" s="78" t="str">
        <f t="shared" si="7"/>
        <v>#DIV/0!</v>
      </c>
      <c r="U20" s="253">
        <f t="shared" si="8"/>
        <v>0</v>
      </c>
    </row>
    <row r="21" ht="15.75" customHeight="1">
      <c r="A21" s="7" t="s">
        <v>15</v>
      </c>
      <c r="B21" s="217" t="s">
        <v>95</v>
      </c>
      <c r="C21" s="9" t="s">
        <v>14</v>
      </c>
      <c r="D21" s="218">
        <v>18.0</v>
      </c>
      <c r="E21" s="249"/>
      <c r="F21" s="249"/>
      <c r="G21" s="249"/>
      <c r="H21" s="249"/>
      <c r="I21" s="249"/>
      <c r="J21" s="249"/>
      <c r="K21" s="207" t="str">
        <f t="shared" si="1"/>
        <v>#DIV/0!</v>
      </c>
      <c r="L21" s="260" t="str">
        <f t="shared" si="2"/>
        <v>#DIV/0!</v>
      </c>
      <c r="M21" s="229" t="str">
        <f>K21*(500/1000)</f>
        <v>#DIV/0!</v>
      </c>
      <c r="N21" s="229"/>
      <c r="O21" s="229" t="str">
        <f>(K21*J21)-SUM(E21:H21)-M21-N21</f>
        <v>#DIV/0!</v>
      </c>
      <c r="P21" s="229" t="str">
        <f t="shared" si="5"/>
        <v>#DIV/0!</v>
      </c>
      <c r="Q21" s="65" t="str">
        <f t="shared" si="6"/>
        <v>#DIV/0!</v>
      </c>
      <c r="S21" s="78" t="str">
        <f t="shared" si="7"/>
        <v>#DIV/0!</v>
      </c>
      <c r="U21" s="253" t="str">
        <f t="shared" si="8"/>
        <v>#DIV/0!</v>
      </c>
    </row>
    <row r="22" ht="15.75" customHeight="1">
      <c r="C22" s="28"/>
      <c r="D22" s="28"/>
      <c r="M22" s="253"/>
      <c r="N22" s="253"/>
      <c r="O22" s="253"/>
    </row>
    <row r="23" ht="15.75" customHeight="1">
      <c r="C23" s="28"/>
      <c r="D23" s="28"/>
      <c r="M23" s="253"/>
      <c r="N23" s="253"/>
      <c r="O23" s="253"/>
    </row>
    <row r="24" ht="15.75" customHeight="1">
      <c r="C24" s="28"/>
      <c r="D24" s="28"/>
      <c r="M24" s="253"/>
      <c r="N24" s="253"/>
      <c r="O24" s="253"/>
    </row>
    <row r="25" ht="15.75" customHeight="1">
      <c r="C25" s="28"/>
      <c r="D25" s="28"/>
      <c r="M25" s="253"/>
      <c r="N25" s="253"/>
      <c r="O25" s="253"/>
    </row>
    <row r="26" ht="15.75" customHeight="1">
      <c r="C26" s="28"/>
      <c r="D26" s="28"/>
      <c r="M26" s="253"/>
      <c r="N26" s="253"/>
      <c r="O26" s="253"/>
    </row>
    <row r="27" ht="15.75" customHeight="1">
      <c r="C27" s="28"/>
      <c r="D27" s="28"/>
      <c r="M27" s="253"/>
      <c r="N27" s="253"/>
      <c r="O27" s="253"/>
    </row>
    <row r="28" ht="15.75" customHeight="1">
      <c r="C28" s="28"/>
      <c r="D28" s="28"/>
      <c r="M28" s="253"/>
      <c r="N28" s="253"/>
      <c r="O28" s="253"/>
    </row>
    <row r="29" ht="15.75" customHeight="1">
      <c r="C29" s="28"/>
      <c r="D29" s="28"/>
      <c r="M29" s="253"/>
      <c r="N29" s="253"/>
      <c r="O29" s="253"/>
    </row>
    <row r="30" ht="15.75" customHeight="1">
      <c r="C30" s="28"/>
      <c r="D30" s="28"/>
      <c r="M30" s="253"/>
      <c r="N30" s="253"/>
      <c r="O30" s="253"/>
    </row>
    <row r="31" ht="15.75" customHeight="1">
      <c r="C31" s="28"/>
      <c r="D31" s="28"/>
      <c r="M31" s="253"/>
      <c r="N31" s="253"/>
      <c r="O31" s="253"/>
    </row>
    <row r="32" ht="15.75" customHeight="1">
      <c r="C32" s="28"/>
      <c r="D32" s="28"/>
      <c r="M32" s="253"/>
      <c r="N32" s="253"/>
      <c r="O32" s="253"/>
    </row>
    <row r="33" ht="15.75" customHeight="1">
      <c r="C33" s="28"/>
      <c r="D33" s="28"/>
      <c r="M33" s="253"/>
      <c r="N33" s="253"/>
      <c r="O33" s="253"/>
    </row>
    <row r="34" ht="15.75" customHeight="1">
      <c r="C34" s="28"/>
      <c r="D34" s="28"/>
      <c r="M34" s="253"/>
      <c r="N34" s="253"/>
      <c r="O34" s="253"/>
    </row>
    <row r="35" ht="15.75" customHeight="1">
      <c r="C35" s="28"/>
      <c r="D35" s="28"/>
      <c r="M35" s="253"/>
      <c r="N35" s="253"/>
      <c r="O35" s="253"/>
    </row>
    <row r="36" ht="15.75" customHeight="1">
      <c r="C36" s="28"/>
      <c r="D36" s="28"/>
      <c r="M36" s="253"/>
      <c r="N36" s="253"/>
      <c r="O36" s="253"/>
    </row>
    <row r="37" ht="15.75" customHeight="1">
      <c r="C37" s="28"/>
      <c r="D37" s="28"/>
      <c r="M37" s="253"/>
      <c r="N37" s="253"/>
      <c r="O37" s="253"/>
    </row>
    <row r="38" ht="15.75" customHeight="1">
      <c r="C38" s="28"/>
      <c r="D38" s="28"/>
      <c r="M38" s="253"/>
      <c r="N38" s="253"/>
      <c r="O38" s="253"/>
    </row>
    <row r="39" ht="15.75" customHeight="1">
      <c r="C39" s="28"/>
      <c r="D39" s="28"/>
      <c r="M39" s="253"/>
      <c r="N39" s="253"/>
      <c r="O39" s="253"/>
    </row>
    <row r="40" ht="15.75" customHeight="1">
      <c r="C40" s="28"/>
      <c r="D40" s="28"/>
      <c r="M40" s="253"/>
      <c r="N40" s="253"/>
      <c r="O40" s="253"/>
    </row>
    <row r="41" ht="15.75" customHeight="1">
      <c r="C41" s="28"/>
      <c r="D41" s="28"/>
      <c r="M41" s="253"/>
      <c r="N41" s="253"/>
      <c r="O41" s="253"/>
    </row>
    <row r="42" ht="15.75" customHeight="1">
      <c r="C42" s="28"/>
      <c r="D42" s="28"/>
      <c r="M42" s="253"/>
      <c r="N42" s="253"/>
      <c r="O42" s="253"/>
    </row>
    <row r="43" ht="15.75" customHeight="1">
      <c r="C43" s="28"/>
      <c r="D43" s="28"/>
      <c r="M43" s="253"/>
      <c r="N43" s="253"/>
      <c r="O43" s="253"/>
    </row>
    <row r="44" ht="15.75" customHeight="1">
      <c r="C44" s="28"/>
      <c r="D44" s="28"/>
      <c r="M44" s="253"/>
      <c r="N44" s="253"/>
      <c r="O44" s="253"/>
    </row>
    <row r="45" ht="15.75" customHeight="1">
      <c r="C45" s="28"/>
      <c r="D45" s="28"/>
      <c r="M45" s="253"/>
      <c r="N45" s="253"/>
      <c r="O45" s="253"/>
    </row>
    <row r="46" ht="15.75" customHeight="1">
      <c r="C46" s="28"/>
      <c r="D46" s="28"/>
      <c r="M46" s="253"/>
      <c r="N46" s="253"/>
      <c r="O46" s="253"/>
    </row>
    <row r="47" ht="15.75" customHeight="1">
      <c r="C47" s="28"/>
      <c r="D47" s="28"/>
      <c r="M47" s="253"/>
      <c r="N47" s="253"/>
      <c r="O47" s="253"/>
    </row>
    <row r="48" ht="15.75" customHeight="1">
      <c r="C48" s="28"/>
      <c r="D48" s="28"/>
      <c r="M48" s="253"/>
      <c r="N48" s="253"/>
      <c r="O48" s="253"/>
    </row>
    <row r="49" ht="15.75" customHeight="1">
      <c r="C49" s="28"/>
      <c r="D49" s="28"/>
      <c r="M49" s="253"/>
      <c r="N49" s="253"/>
      <c r="O49" s="253"/>
    </row>
    <row r="50" ht="15.75" customHeight="1">
      <c r="C50" s="28"/>
      <c r="D50" s="28"/>
      <c r="M50" s="253"/>
      <c r="N50" s="253"/>
      <c r="O50" s="253"/>
    </row>
    <row r="51" ht="15.75" customHeight="1">
      <c r="C51" s="28"/>
      <c r="D51" s="28"/>
      <c r="M51" s="253"/>
      <c r="N51" s="253"/>
      <c r="O51" s="253"/>
    </row>
    <row r="52" ht="15.75" customHeight="1">
      <c r="C52" s="28"/>
      <c r="D52" s="28"/>
      <c r="M52" s="253"/>
      <c r="N52" s="253"/>
      <c r="O52" s="253"/>
    </row>
    <row r="53" ht="15.75" customHeight="1">
      <c r="C53" s="28"/>
      <c r="D53" s="28"/>
      <c r="M53" s="253"/>
      <c r="N53" s="253"/>
      <c r="O53" s="253"/>
    </row>
    <row r="54" ht="15.75" customHeight="1">
      <c r="C54" s="28"/>
      <c r="D54" s="28"/>
      <c r="M54" s="253"/>
      <c r="N54" s="253"/>
      <c r="O54" s="253"/>
    </row>
    <row r="55" ht="15.75" customHeight="1">
      <c r="C55" s="28"/>
      <c r="D55" s="28"/>
      <c r="M55" s="253"/>
      <c r="N55" s="253"/>
      <c r="O55" s="253"/>
    </row>
    <row r="56" ht="15.75" customHeight="1">
      <c r="C56" s="28"/>
      <c r="D56" s="28"/>
      <c r="M56" s="253"/>
      <c r="N56" s="253"/>
      <c r="O56" s="253"/>
    </row>
    <row r="57" ht="15.75" customHeight="1">
      <c r="C57" s="28"/>
      <c r="D57" s="28"/>
      <c r="M57" s="253"/>
      <c r="N57" s="253"/>
      <c r="O57" s="253"/>
    </row>
    <row r="58" ht="15.75" customHeight="1">
      <c r="C58" s="28"/>
      <c r="D58" s="28"/>
      <c r="M58" s="253"/>
      <c r="N58" s="253"/>
      <c r="O58" s="253"/>
    </row>
    <row r="59" ht="15.75" customHeight="1">
      <c r="C59" s="28"/>
      <c r="D59" s="28"/>
      <c r="M59" s="253"/>
      <c r="N59" s="253"/>
      <c r="O59" s="253"/>
    </row>
    <row r="60" ht="15.75" customHeight="1">
      <c r="C60" s="28"/>
      <c r="D60" s="28"/>
      <c r="M60" s="253"/>
      <c r="N60" s="253"/>
      <c r="O60" s="253"/>
    </row>
    <row r="61" ht="15.75" customHeight="1">
      <c r="C61" s="28"/>
      <c r="D61" s="28"/>
      <c r="M61" s="253"/>
      <c r="N61" s="253"/>
      <c r="O61" s="253"/>
    </row>
    <row r="62" ht="15.75" customHeight="1">
      <c r="C62" s="28"/>
      <c r="D62" s="28"/>
      <c r="M62" s="253"/>
      <c r="N62" s="253"/>
      <c r="O62" s="253"/>
    </row>
    <row r="63" ht="15.75" customHeight="1">
      <c r="C63" s="28"/>
      <c r="D63" s="28"/>
      <c r="M63" s="253"/>
      <c r="N63" s="253"/>
      <c r="O63" s="253"/>
    </row>
    <row r="64" ht="15.75" customHeight="1">
      <c r="C64" s="28"/>
      <c r="D64" s="28"/>
      <c r="M64" s="253"/>
      <c r="N64" s="253"/>
      <c r="O64" s="253"/>
    </row>
    <row r="65" ht="15.75" customHeight="1">
      <c r="C65" s="28"/>
      <c r="D65" s="28"/>
      <c r="M65" s="253"/>
      <c r="N65" s="253"/>
      <c r="O65" s="253"/>
    </row>
    <row r="66" ht="15.75" customHeight="1">
      <c r="C66" s="28"/>
      <c r="D66" s="28"/>
      <c r="M66" s="253"/>
      <c r="N66" s="253"/>
      <c r="O66" s="253"/>
    </row>
    <row r="67" ht="15.75" customHeight="1">
      <c r="C67" s="28"/>
      <c r="D67" s="28"/>
      <c r="M67" s="253"/>
      <c r="N67" s="253"/>
      <c r="O67" s="253"/>
    </row>
    <row r="68" ht="15.75" customHeight="1">
      <c r="C68" s="28"/>
      <c r="D68" s="28"/>
      <c r="M68" s="253"/>
      <c r="N68" s="253"/>
      <c r="O68" s="253"/>
    </row>
    <row r="69" ht="15.75" customHeight="1">
      <c r="C69" s="28"/>
      <c r="D69" s="28"/>
      <c r="M69" s="253"/>
      <c r="N69" s="253"/>
      <c r="O69" s="253"/>
    </row>
    <row r="70" ht="15.75" customHeight="1">
      <c r="C70" s="28"/>
      <c r="D70" s="28"/>
      <c r="M70" s="253"/>
      <c r="N70" s="253"/>
      <c r="O70" s="253"/>
    </row>
    <row r="71" ht="15.75" customHeight="1">
      <c r="C71" s="28"/>
      <c r="D71" s="28"/>
      <c r="M71" s="253"/>
      <c r="N71" s="253"/>
      <c r="O71" s="253"/>
    </row>
    <row r="72" ht="15.75" customHeight="1">
      <c r="C72" s="28"/>
      <c r="D72" s="28"/>
      <c r="M72" s="253"/>
      <c r="N72" s="253"/>
      <c r="O72" s="253"/>
    </row>
    <row r="73" ht="15.75" customHeight="1">
      <c r="C73" s="28"/>
      <c r="D73" s="28"/>
      <c r="M73" s="253"/>
      <c r="N73" s="253"/>
      <c r="O73" s="253"/>
    </row>
    <row r="74" ht="15.75" customHeight="1">
      <c r="C74" s="28"/>
      <c r="D74" s="28"/>
      <c r="M74" s="253"/>
      <c r="N74" s="253"/>
      <c r="O74" s="253"/>
    </row>
    <row r="75" ht="15.75" customHeight="1">
      <c r="C75" s="28"/>
      <c r="D75" s="28"/>
      <c r="M75" s="253"/>
      <c r="N75" s="253"/>
      <c r="O75" s="253"/>
    </row>
    <row r="76" ht="15.75" customHeight="1">
      <c r="C76" s="28"/>
      <c r="D76" s="28"/>
      <c r="M76" s="253"/>
      <c r="N76" s="253"/>
      <c r="O76" s="253"/>
    </row>
    <row r="77" ht="15.75" customHeight="1">
      <c r="C77" s="28"/>
      <c r="D77" s="28"/>
      <c r="M77" s="253"/>
      <c r="N77" s="253"/>
      <c r="O77" s="253"/>
    </row>
    <row r="78" ht="15.75" customHeight="1">
      <c r="C78" s="28"/>
      <c r="D78" s="28"/>
      <c r="M78" s="253"/>
      <c r="N78" s="253"/>
      <c r="O78" s="253"/>
    </row>
    <row r="79" ht="15.75" customHeight="1">
      <c r="C79" s="28"/>
      <c r="D79" s="28"/>
      <c r="M79" s="253"/>
      <c r="N79" s="253"/>
      <c r="O79" s="253"/>
    </row>
    <row r="80" ht="15.75" customHeight="1">
      <c r="C80" s="28"/>
      <c r="D80" s="28"/>
      <c r="M80" s="253"/>
      <c r="N80" s="253"/>
      <c r="O80" s="253"/>
    </row>
    <row r="81" ht="15.75" customHeight="1">
      <c r="C81" s="28"/>
      <c r="D81" s="28"/>
      <c r="M81" s="253"/>
      <c r="N81" s="253"/>
      <c r="O81" s="253"/>
    </row>
    <row r="82" ht="15.75" customHeight="1">
      <c r="C82" s="28"/>
      <c r="D82" s="28"/>
      <c r="M82" s="253"/>
      <c r="N82" s="253"/>
      <c r="O82" s="253"/>
    </row>
    <row r="83" ht="15.75" customHeight="1">
      <c r="C83" s="28"/>
      <c r="D83" s="28"/>
      <c r="M83" s="253"/>
      <c r="N83" s="253"/>
      <c r="O83" s="253"/>
    </row>
    <row r="84" ht="15.75" customHeight="1">
      <c r="C84" s="28"/>
      <c r="D84" s="28"/>
      <c r="M84" s="253"/>
      <c r="N84" s="253"/>
      <c r="O84" s="253"/>
    </row>
    <row r="85" ht="15.75" customHeight="1">
      <c r="C85" s="28"/>
      <c r="D85" s="28"/>
      <c r="M85" s="253"/>
      <c r="N85" s="253"/>
      <c r="O85" s="253"/>
    </row>
    <row r="86" ht="15.75" customHeight="1">
      <c r="C86" s="28"/>
      <c r="D86" s="28"/>
      <c r="M86" s="253"/>
      <c r="N86" s="253"/>
      <c r="O86" s="253"/>
    </row>
    <row r="87" ht="15.75" customHeight="1">
      <c r="C87" s="28"/>
      <c r="D87" s="28"/>
      <c r="M87" s="253"/>
      <c r="N87" s="253"/>
      <c r="O87" s="253"/>
    </row>
    <row r="88" ht="15.75" customHeight="1">
      <c r="C88" s="28"/>
      <c r="D88" s="28"/>
      <c r="M88" s="253"/>
      <c r="N88" s="253"/>
      <c r="O88" s="253"/>
    </row>
    <row r="89" ht="15.75" customHeight="1">
      <c r="C89" s="28"/>
      <c r="D89" s="28"/>
      <c r="M89" s="253"/>
      <c r="N89" s="253"/>
      <c r="O89" s="253"/>
    </row>
    <row r="90" ht="15.75" customHeight="1">
      <c r="C90" s="28"/>
      <c r="D90" s="28"/>
      <c r="M90" s="253"/>
      <c r="N90" s="253"/>
      <c r="O90" s="253"/>
    </row>
    <row r="91" ht="15.75" customHeight="1">
      <c r="C91" s="28"/>
      <c r="D91" s="28"/>
      <c r="M91" s="253"/>
      <c r="N91" s="253"/>
      <c r="O91" s="253"/>
    </row>
    <row r="92" ht="15.75" customHeight="1">
      <c r="C92" s="28"/>
      <c r="D92" s="28"/>
      <c r="M92" s="253"/>
      <c r="N92" s="253"/>
      <c r="O92" s="253"/>
    </row>
    <row r="93" ht="15.75" customHeight="1">
      <c r="C93" s="28"/>
      <c r="D93" s="28"/>
      <c r="M93" s="253"/>
      <c r="N93" s="253"/>
      <c r="O93" s="253"/>
    </row>
    <row r="94" ht="15.75" customHeight="1">
      <c r="C94" s="28"/>
      <c r="D94" s="28"/>
      <c r="M94" s="253"/>
      <c r="N94" s="253"/>
      <c r="O94" s="253"/>
    </row>
    <row r="95" ht="15.75" customHeight="1">
      <c r="C95" s="28"/>
      <c r="D95" s="28"/>
      <c r="M95" s="253"/>
      <c r="N95" s="253"/>
      <c r="O95" s="253"/>
    </row>
    <row r="96" ht="15.75" customHeight="1">
      <c r="C96" s="28"/>
      <c r="D96" s="28"/>
      <c r="M96" s="253"/>
      <c r="N96" s="253"/>
      <c r="O96" s="253"/>
    </row>
    <row r="97" ht="15.75" customHeight="1">
      <c r="C97" s="28"/>
      <c r="D97" s="28"/>
      <c r="M97" s="253"/>
      <c r="N97" s="253"/>
      <c r="O97" s="253"/>
    </row>
    <row r="98" ht="15.75" customHeight="1">
      <c r="C98" s="28"/>
      <c r="D98" s="28"/>
      <c r="M98" s="253"/>
      <c r="N98" s="253"/>
      <c r="O98" s="253"/>
    </row>
    <row r="99" ht="15.75" customHeight="1">
      <c r="C99" s="28"/>
      <c r="D99" s="28"/>
      <c r="M99" s="253"/>
      <c r="N99" s="253"/>
      <c r="O99" s="253"/>
    </row>
    <row r="100" ht="15.75" customHeight="1">
      <c r="C100" s="28"/>
      <c r="D100" s="28"/>
      <c r="M100" s="253"/>
      <c r="N100" s="253"/>
      <c r="O100" s="253"/>
    </row>
    <row r="101" ht="15.75" customHeight="1">
      <c r="C101" s="28"/>
      <c r="D101" s="28"/>
      <c r="M101" s="253"/>
      <c r="N101" s="253"/>
      <c r="O101" s="253"/>
    </row>
    <row r="102" ht="15.75" customHeight="1">
      <c r="C102" s="28"/>
      <c r="D102" s="28"/>
      <c r="M102" s="253"/>
      <c r="N102" s="253"/>
      <c r="O102" s="253"/>
    </row>
    <row r="103" ht="15.75" customHeight="1">
      <c r="C103" s="28"/>
      <c r="D103" s="28"/>
      <c r="M103" s="253"/>
      <c r="N103" s="253"/>
      <c r="O103" s="253"/>
    </row>
    <row r="104" ht="15.75" customHeight="1">
      <c r="C104" s="28"/>
      <c r="D104" s="28"/>
      <c r="M104" s="253"/>
      <c r="N104" s="253"/>
      <c r="O104" s="253"/>
    </row>
    <row r="105" ht="15.75" customHeight="1">
      <c r="C105" s="28"/>
      <c r="D105" s="28"/>
      <c r="M105" s="253"/>
      <c r="N105" s="253"/>
      <c r="O105" s="253"/>
    </row>
    <row r="106" ht="15.75" customHeight="1">
      <c r="C106" s="28"/>
      <c r="D106" s="28"/>
      <c r="M106" s="253"/>
      <c r="N106" s="253"/>
      <c r="O106" s="253"/>
    </row>
    <row r="107" ht="15.75" customHeight="1">
      <c r="C107" s="28"/>
      <c r="D107" s="28"/>
      <c r="M107" s="253"/>
      <c r="N107" s="253"/>
      <c r="O107" s="253"/>
    </row>
    <row r="108" ht="15.75" customHeight="1">
      <c r="C108" s="28"/>
      <c r="D108" s="28"/>
      <c r="M108" s="253"/>
      <c r="N108" s="253"/>
      <c r="O108" s="253"/>
    </row>
    <row r="109" ht="15.75" customHeight="1">
      <c r="C109" s="28"/>
      <c r="D109" s="28"/>
      <c r="M109" s="253"/>
      <c r="N109" s="253"/>
      <c r="O109" s="253"/>
    </row>
    <row r="110" ht="15.75" customHeight="1">
      <c r="C110" s="28"/>
      <c r="D110" s="28"/>
      <c r="M110" s="253"/>
      <c r="N110" s="253"/>
      <c r="O110" s="253"/>
    </row>
    <row r="111" ht="15.75" customHeight="1">
      <c r="C111" s="28"/>
      <c r="D111" s="28"/>
      <c r="M111" s="253"/>
      <c r="N111" s="253"/>
      <c r="O111" s="253"/>
    </row>
    <row r="112" ht="15.75" customHeight="1">
      <c r="C112" s="28"/>
      <c r="D112" s="28"/>
      <c r="M112" s="253"/>
      <c r="N112" s="253"/>
      <c r="O112" s="253"/>
    </row>
    <row r="113" ht="15.75" customHeight="1">
      <c r="C113" s="28"/>
      <c r="D113" s="28"/>
      <c r="M113" s="253"/>
      <c r="N113" s="253"/>
      <c r="O113" s="253"/>
    </row>
    <row r="114" ht="15.75" customHeight="1">
      <c r="C114" s="28"/>
      <c r="D114" s="28"/>
      <c r="M114" s="253"/>
      <c r="N114" s="253"/>
      <c r="O114" s="253"/>
    </row>
    <row r="115" ht="15.75" customHeight="1">
      <c r="C115" s="28"/>
      <c r="D115" s="28"/>
      <c r="M115" s="253"/>
      <c r="N115" s="253"/>
      <c r="O115" s="253"/>
    </row>
    <row r="116" ht="15.75" customHeight="1">
      <c r="C116" s="28"/>
      <c r="D116" s="28"/>
      <c r="M116" s="253"/>
      <c r="N116" s="253"/>
      <c r="O116" s="253"/>
    </row>
    <row r="117" ht="15.75" customHeight="1">
      <c r="C117" s="28"/>
      <c r="D117" s="28"/>
      <c r="M117" s="253"/>
      <c r="N117" s="253"/>
      <c r="O117" s="253"/>
    </row>
    <row r="118" ht="15.75" customHeight="1">
      <c r="C118" s="28"/>
      <c r="D118" s="28"/>
      <c r="M118" s="253"/>
      <c r="N118" s="253"/>
      <c r="O118" s="253"/>
    </row>
    <row r="119" ht="15.75" customHeight="1">
      <c r="C119" s="28"/>
      <c r="D119" s="28"/>
      <c r="M119" s="253"/>
      <c r="N119" s="253"/>
      <c r="O119" s="253"/>
    </row>
    <row r="120" ht="15.75" customHeight="1">
      <c r="C120" s="28"/>
      <c r="D120" s="28"/>
      <c r="M120" s="253"/>
      <c r="N120" s="253"/>
      <c r="O120" s="253"/>
    </row>
    <row r="121" ht="15.75" customHeight="1">
      <c r="C121" s="28"/>
      <c r="D121" s="28"/>
      <c r="M121" s="253"/>
      <c r="N121" s="253"/>
      <c r="O121" s="253"/>
    </row>
    <row r="122" ht="15.75" customHeight="1">
      <c r="C122" s="28"/>
      <c r="D122" s="28"/>
      <c r="M122" s="253"/>
      <c r="N122" s="253"/>
      <c r="O122" s="253"/>
    </row>
    <row r="123" ht="15.75" customHeight="1">
      <c r="C123" s="28"/>
      <c r="D123" s="28"/>
      <c r="M123" s="253"/>
      <c r="N123" s="253"/>
      <c r="O123" s="253"/>
    </row>
    <row r="124" ht="15.75" customHeight="1">
      <c r="C124" s="28"/>
      <c r="D124" s="28"/>
      <c r="M124" s="253"/>
      <c r="N124" s="253"/>
      <c r="O124" s="253"/>
    </row>
    <row r="125" ht="15.75" customHeight="1">
      <c r="C125" s="28"/>
      <c r="D125" s="28"/>
      <c r="M125" s="253"/>
      <c r="N125" s="253"/>
      <c r="O125" s="253"/>
    </row>
    <row r="126" ht="15.75" customHeight="1">
      <c r="C126" s="28"/>
      <c r="D126" s="28"/>
      <c r="M126" s="253"/>
      <c r="N126" s="253"/>
      <c r="O126" s="253"/>
    </row>
    <row r="127" ht="15.75" customHeight="1">
      <c r="C127" s="28"/>
      <c r="D127" s="28"/>
      <c r="M127" s="253"/>
      <c r="N127" s="253"/>
      <c r="O127" s="253"/>
    </row>
    <row r="128" ht="15.75" customHeight="1">
      <c r="C128" s="28"/>
      <c r="D128" s="28"/>
      <c r="M128" s="253"/>
      <c r="N128" s="253"/>
      <c r="O128" s="253"/>
    </row>
    <row r="129" ht="15.75" customHeight="1">
      <c r="C129" s="28"/>
      <c r="D129" s="28"/>
      <c r="M129" s="253"/>
      <c r="N129" s="253"/>
      <c r="O129" s="253"/>
    </row>
    <row r="130" ht="15.75" customHeight="1">
      <c r="C130" s="28"/>
      <c r="D130" s="28"/>
      <c r="M130" s="253"/>
      <c r="N130" s="253"/>
      <c r="O130" s="253"/>
    </row>
    <row r="131" ht="15.75" customHeight="1">
      <c r="C131" s="28"/>
      <c r="D131" s="28"/>
      <c r="M131" s="253"/>
      <c r="N131" s="253"/>
      <c r="O131" s="253"/>
    </row>
    <row r="132" ht="15.75" customHeight="1">
      <c r="C132" s="28"/>
      <c r="D132" s="28"/>
      <c r="M132" s="253"/>
      <c r="N132" s="253"/>
      <c r="O132" s="253"/>
    </row>
    <row r="133" ht="15.75" customHeight="1">
      <c r="C133" s="28"/>
      <c r="D133" s="28"/>
      <c r="M133" s="253"/>
      <c r="N133" s="253"/>
      <c r="O133" s="253"/>
    </row>
    <row r="134" ht="15.75" customHeight="1">
      <c r="C134" s="28"/>
      <c r="D134" s="28"/>
      <c r="M134" s="253"/>
      <c r="N134" s="253"/>
      <c r="O134" s="253"/>
    </row>
    <row r="135" ht="15.75" customHeight="1">
      <c r="C135" s="28"/>
      <c r="D135" s="28"/>
      <c r="M135" s="253"/>
      <c r="N135" s="253"/>
      <c r="O135" s="253"/>
    </row>
    <row r="136" ht="15.75" customHeight="1">
      <c r="C136" s="28"/>
      <c r="D136" s="28"/>
      <c r="M136" s="253"/>
      <c r="N136" s="253"/>
      <c r="O136" s="253"/>
    </row>
    <row r="137" ht="15.75" customHeight="1">
      <c r="C137" s="28"/>
      <c r="D137" s="28"/>
      <c r="M137" s="253"/>
      <c r="N137" s="253"/>
      <c r="O137" s="253"/>
    </row>
    <row r="138" ht="15.75" customHeight="1">
      <c r="C138" s="28"/>
      <c r="D138" s="28"/>
      <c r="M138" s="253"/>
      <c r="N138" s="253"/>
      <c r="O138" s="253"/>
    </row>
    <row r="139" ht="15.75" customHeight="1">
      <c r="C139" s="28"/>
      <c r="D139" s="28"/>
      <c r="M139" s="253"/>
      <c r="N139" s="253"/>
      <c r="O139" s="253"/>
    </row>
    <row r="140" ht="15.75" customHeight="1">
      <c r="C140" s="28"/>
      <c r="D140" s="28"/>
      <c r="M140" s="253"/>
      <c r="N140" s="253"/>
      <c r="O140" s="253"/>
    </row>
    <row r="141" ht="15.75" customHeight="1">
      <c r="C141" s="28"/>
      <c r="D141" s="28"/>
      <c r="M141" s="253"/>
      <c r="N141" s="253"/>
      <c r="O141" s="253"/>
    </row>
    <row r="142" ht="15.75" customHeight="1">
      <c r="C142" s="28"/>
      <c r="D142" s="28"/>
      <c r="M142" s="253"/>
      <c r="N142" s="253"/>
      <c r="O142" s="253"/>
    </row>
    <row r="143" ht="15.75" customHeight="1">
      <c r="C143" s="28"/>
      <c r="D143" s="28"/>
      <c r="M143" s="253"/>
      <c r="N143" s="253"/>
      <c r="O143" s="253"/>
    </row>
    <row r="144" ht="15.75" customHeight="1">
      <c r="C144" s="28"/>
      <c r="D144" s="28"/>
      <c r="M144" s="253"/>
      <c r="N144" s="253"/>
      <c r="O144" s="253"/>
    </row>
    <row r="145" ht="15.75" customHeight="1">
      <c r="C145" s="28"/>
      <c r="D145" s="28"/>
      <c r="M145" s="253"/>
      <c r="N145" s="253"/>
      <c r="O145" s="253"/>
    </row>
    <row r="146" ht="15.75" customHeight="1">
      <c r="C146" s="28"/>
      <c r="D146" s="28"/>
      <c r="M146" s="253"/>
      <c r="N146" s="253"/>
      <c r="O146" s="253"/>
    </row>
    <row r="147" ht="15.75" customHeight="1">
      <c r="C147" s="28"/>
      <c r="D147" s="28"/>
      <c r="M147" s="253"/>
      <c r="N147" s="253"/>
      <c r="O147" s="253"/>
    </row>
    <row r="148" ht="15.75" customHeight="1">
      <c r="C148" s="28"/>
      <c r="D148" s="28"/>
      <c r="M148" s="253"/>
      <c r="N148" s="253"/>
      <c r="O148" s="253"/>
    </row>
    <row r="149" ht="15.75" customHeight="1">
      <c r="C149" s="28"/>
      <c r="D149" s="28"/>
      <c r="M149" s="253"/>
      <c r="N149" s="253"/>
      <c r="O149" s="253"/>
    </row>
    <row r="150" ht="15.75" customHeight="1">
      <c r="C150" s="28"/>
      <c r="D150" s="28"/>
      <c r="M150" s="253"/>
      <c r="N150" s="253"/>
      <c r="O150" s="253"/>
    </row>
    <row r="151" ht="15.75" customHeight="1">
      <c r="C151" s="28"/>
      <c r="D151" s="28"/>
      <c r="M151" s="253"/>
      <c r="N151" s="253"/>
      <c r="O151" s="253"/>
    </row>
    <row r="152" ht="15.75" customHeight="1">
      <c r="C152" s="28"/>
      <c r="D152" s="28"/>
      <c r="M152" s="253"/>
      <c r="N152" s="253"/>
      <c r="O152" s="253"/>
    </row>
    <row r="153" ht="15.75" customHeight="1">
      <c r="C153" s="28"/>
      <c r="D153" s="28"/>
      <c r="M153" s="253"/>
      <c r="N153" s="253"/>
      <c r="O153" s="253"/>
    </row>
    <row r="154" ht="15.75" customHeight="1">
      <c r="C154" s="28"/>
      <c r="D154" s="28"/>
      <c r="M154" s="253"/>
      <c r="N154" s="253"/>
      <c r="O154" s="253"/>
    </row>
    <row r="155" ht="15.75" customHeight="1">
      <c r="C155" s="28"/>
      <c r="D155" s="28"/>
      <c r="M155" s="253"/>
      <c r="N155" s="253"/>
      <c r="O155" s="253"/>
    </row>
    <row r="156" ht="15.75" customHeight="1">
      <c r="C156" s="28"/>
      <c r="D156" s="28"/>
      <c r="M156" s="253"/>
      <c r="N156" s="253"/>
      <c r="O156" s="253"/>
    </row>
    <row r="157" ht="15.75" customHeight="1">
      <c r="C157" s="28"/>
      <c r="D157" s="28"/>
      <c r="M157" s="253"/>
      <c r="N157" s="253"/>
      <c r="O157" s="253"/>
    </row>
    <row r="158" ht="15.75" customHeight="1">
      <c r="C158" s="28"/>
      <c r="D158" s="28"/>
      <c r="M158" s="253"/>
      <c r="N158" s="253"/>
      <c r="O158" s="253"/>
    </row>
    <row r="159" ht="15.75" customHeight="1">
      <c r="C159" s="28"/>
      <c r="D159" s="28"/>
      <c r="M159" s="253"/>
      <c r="N159" s="253"/>
      <c r="O159" s="253"/>
    </row>
    <row r="160" ht="15.75" customHeight="1">
      <c r="C160" s="28"/>
      <c r="D160" s="28"/>
      <c r="M160" s="253"/>
      <c r="N160" s="253"/>
      <c r="O160" s="253"/>
    </row>
    <row r="161" ht="15.75" customHeight="1">
      <c r="C161" s="28"/>
      <c r="D161" s="28"/>
      <c r="M161" s="253"/>
      <c r="N161" s="253"/>
      <c r="O161" s="253"/>
    </row>
    <row r="162" ht="15.75" customHeight="1">
      <c r="C162" s="28"/>
      <c r="D162" s="28"/>
      <c r="M162" s="253"/>
      <c r="N162" s="253"/>
      <c r="O162" s="253"/>
    </row>
    <row r="163" ht="15.75" customHeight="1">
      <c r="C163" s="28"/>
      <c r="D163" s="28"/>
      <c r="M163" s="253"/>
      <c r="N163" s="253"/>
      <c r="O163" s="253"/>
    </row>
    <row r="164" ht="15.75" customHeight="1">
      <c r="C164" s="28"/>
      <c r="D164" s="28"/>
      <c r="M164" s="253"/>
      <c r="N164" s="253"/>
      <c r="O164" s="253"/>
    </row>
    <row r="165" ht="15.75" customHeight="1">
      <c r="C165" s="28"/>
      <c r="D165" s="28"/>
      <c r="M165" s="253"/>
      <c r="N165" s="253"/>
      <c r="O165" s="253"/>
    </row>
    <row r="166" ht="15.75" customHeight="1">
      <c r="C166" s="28"/>
      <c r="D166" s="28"/>
      <c r="M166" s="253"/>
      <c r="N166" s="253"/>
      <c r="O166" s="253"/>
    </row>
    <row r="167" ht="15.75" customHeight="1">
      <c r="C167" s="28"/>
      <c r="D167" s="28"/>
      <c r="M167" s="253"/>
      <c r="N167" s="253"/>
      <c r="O167" s="253"/>
    </row>
    <row r="168" ht="15.75" customHeight="1">
      <c r="C168" s="28"/>
      <c r="D168" s="28"/>
      <c r="M168" s="253"/>
      <c r="N168" s="253"/>
      <c r="O168" s="253"/>
    </row>
    <row r="169" ht="15.75" customHeight="1">
      <c r="C169" s="28"/>
      <c r="D169" s="28"/>
      <c r="M169" s="253"/>
      <c r="N169" s="253"/>
      <c r="O169" s="253"/>
    </row>
    <row r="170" ht="15.75" customHeight="1">
      <c r="C170" s="28"/>
      <c r="D170" s="28"/>
      <c r="M170" s="253"/>
      <c r="N170" s="253"/>
      <c r="O170" s="253"/>
    </row>
    <row r="171" ht="15.75" customHeight="1">
      <c r="C171" s="28"/>
      <c r="D171" s="28"/>
      <c r="M171" s="253"/>
      <c r="N171" s="253"/>
      <c r="O171" s="253"/>
    </row>
    <row r="172" ht="15.75" customHeight="1">
      <c r="C172" s="28"/>
      <c r="D172" s="28"/>
      <c r="M172" s="253"/>
      <c r="N172" s="253"/>
      <c r="O172" s="253"/>
    </row>
    <row r="173" ht="15.75" customHeight="1">
      <c r="C173" s="28"/>
      <c r="D173" s="28"/>
      <c r="M173" s="253"/>
      <c r="N173" s="253"/>
      <c r="O173" s="253"/>
    </row>
    <row r="174" ht="15.75" customHeight="1">
      <c r="C174" s="28"/>
      <c r="D174" s="28"/>
      <c r="M174" s="253"/>
      <c r="N174" s="253"/>
      <c r="O174" s="253"/>
    </row>
    <row r="175" ht="15.75" customHeight="1">
      <c r="C175" s="28"/>
      <c r="D175" s="28"/>
      <c r="M175" s="253"/>
      <c r="N175" s="253"/>
      <c r="O175" s="253"/>
    </row>
    <row r="176" ht="15.75" customHeight="1">
      <c r="C176" s="28"/>
      <c r="D176" s="28"/>
      <c r="M176" s="253"/>
      <c r="N176" s="253"/>
      <c r="O176" s="253"/>
    </row>
    <row r="177" ht="15.75" customHeight="1">
      <c r="C177" s="28"/>
      <c r="D177" s="28"/>
      <c r="M177" s="253"/>
      <c r="N177" s="253"/>
      <c r="O177" s="253"/>
    </row>
    <row r="178" ht="15.75" customHeight="1">
      <c r="C178" s="28"/>
      <c r="D178" s="28"/>
      <c r="M178" s="253"/>
      <c r="N178" s="253"/>
      <c r="O178" s="253"/>
    </row>
    <row r="179" ht="15.75" customHeight="1">
      <c r="C179" s="28"/>
      <c r="D179" s="28"/>
      <c r="M179" s="253"/>
      <c r="N179" s="253"/>
      <c r="O179" s="253"/>
    </row>
    <row r="180" ht="15.75" customHeight="1">
      <c r="C180" s="28"/>
      <c r="D180" s="28"/>
      <c r="M180" s="253"/>
      <c r="N180" s="253"/>
      <c r="O180" s="253"/>
    </row>
    <row r="181" ht="15.75" customHeight="1">
      <c r="C181" s="28"/>
      <c r="D181" s="28"/>
      <c r="M181" s="253"/>
      <c r="N181" s="253"/>
      <c r="O181" s="253"/>
    </row>
    <row r="182" ht="15.75" customHeight="1">
      <c r="C182" s="28"/>
      <c r="D182" s="28"/>
      <c r="M182" s="253"/>
      <c r="N182" s="253"/>
      <c r="O182" s="253"/>
    </row>
    <row r="183" ht="15.75" customHeight="1">
      <c r="C183" s="28"/>
      <c r="D183" s="28"/>
      <c r="M183" s="253"/>
      <c r="N183" s="253"/>
      <c r="O183" s="253"/>
    </row>
    <row r="184" ht="15.75" customHeight="1">
      <c r="C184" s="28"/>
      <c r="D184" s="28"/>
      <c r="M184" s="253"/>
      <c r="N184" s="253"/>
      <c r="O184" s="253"/>
    </row>
    <row r="185" ht="15.75" customHeight="1">
      <c r="C185" s="28"/>
      <c r="D185" s="28"/>
      <c r="M185" s="253"/>
      <c r="N185" s="253"/>
      <c r="O185" s="253"/>
    </row>
    <row r="186" ht="15.75" customHeight="1">
      <c r="C186" s="28"/>
      <c r="D186" s="28"/>
      <c r="M186" s="253"/>
      <c r="N186" s="253"/>
      <c r="O186" s="253"/>
    </row>
    <row r="187" ht="15.75" customHeight="1">
      <c r="C187" s="28"/>
      <c r="D187" s="28"/>
      <c r="M187" s="253"/>
      <c r="N187" s="253"/>
      <c r="O187" s="253"/>
    </row>
    <row r="188" ht="15.75" customHeight="1">
      <c r="C188" s="28"/>
      <c r="D188" s="28"/>
      <c r="M188" s="253"/>
      <c r="N188" s="253"/>
      <c r="O188" s="253"/>
    </row>
    <row r="189" ht="15.75" customHeight="1">
      <c r="C189" s="28"/>
      <c r="D189" s="28"/>
      <c r="M189" s="253"/>
      <c r="N189" s="253"/>
      <c r="O189" s="253"/>
    </row>
    <row r="190" ht="15.75" customHeight="1">
      <c r="C190" s="28"/>
      <c r="D190" s="28"/>
      <c r="M190" s="253"/>
      <c r="N190" s="253"/>
      <c r="O190" s="253"/>
    </row>
    <row r="191" ht="15.75" customHeight="1">
      <c r="C191" s="28"/>
      <c r="D191" s="28"/>
      <c r="M191" s="253"/>
      <c r="N191" s="253"/>
      <c r="O191" s="253"/>
    </row>
    <row r="192" ht="15.75" customHeight="1">
      <c r="C192" s="28"/>
      <c r="D192" s="28"/>
      <c r="M192" s="253"/>
      <c r="N192" s="253"/>
      <c r="O192" s="253"/>
    </row>
    <row r="193" ht="15.75" customHeight="1">
      <c r="C193" s="28"/>
      <c r="D193" s="28"/>
      <c r="M193" s="253"/>
      <c r="N193" s="253"/>
      <c r="O193" s="253"/>
    </row>
    <row r="194" ht="15.75" customHeight="1">
      <c r="C194" s="28"/>
      <c r="D194" s="28"/>
      <c r="M194" s="253"/>
      <c r="N194" s="253"/>
      <c r="O194" s="253"/>
    </row>
    <row r="195" ht="15.75" customHeight="1">
      <c r="C195" s="28"/>
      <c r="D195" s="28"/>
      <c r="M195" s="253"/>
      <c r="N195" s="253"/>
      <c r="O195" s="253"/>
    </row>
    <row r="196" ht="15.75" customHeight="1">
      <c r="C196" s="28"/>
      <c r="D196" s="28"/>
      <c r="M196" s="253"/>
      <c r="N196" s="253"/>
      <c r="O196" s="253"/>
    </row>
    <row r="197" ht="15.75" customHeight="1">
      <c r="C197" s="28"/>
      <c r="D197" s="28"/>
      <c r="M197" s="253"/>
      <c r="N197" s="253"/>
      <c r="O197" s="253"/>
    </row>
    <row r="198" ht="15.75" customHeight="1">
      <c r="C198" s="28"/>
      <c r="D198" s="28"/>
      <c r="M198" s="253"/>
      <c r="N198" s="253"/>
      <c r="O198" s="253"/>
    </row>
    <row r="199" ht="15.75" customHeight="1">
      <c r="C199" s="28"/>
      <c r="D199" s="28"/>
      <c r="M199" s="253"/>
      <c r="N199" s="253"/>
      <c r="O199" s="253"/>
    </row>
    <row r="200" ht="15.75" customHeight="1">
      <c r="C200" s="28"/>
      <c r="D200" s="28"/>
      <c r="M200" s="253"/>
      <c r="N200" s="253"/>
      <c r="O200" s="253"/>
    </row>
    <row r="201" ht="15.75" customHeight="1">
      <c r="C201" s="28"/>
      <c r="D201" s="28"/>
      <c r="M201" s="253"/>
      <c r="N201" s="253"/>
      <c r="O201" s="253"/>
    </row>
    <row r="202" ht="15.75" customHeight="1">
      <c r="C202" s="28"/>
      <c r="D202" s="28"/>
      <c r="M202" s="253"/>
      <c r="N202" s="253"/>
      <c r="O202" s="253"/>
    </row>
    <row r="203" ht="15.75" customHeight="1">
      <c r="C203" s="28"/>
      <c r="D203" s="28"/>
      <c r="M203" s="253"/>
      <c r="N203" s="253"/>
      <c r="O203" s="253"/>
    </row>
    <row r="204" ht="15.75" customHeight="1">
      <c r="C204" s="28"/>
      <c r="D204" s="28"/>
      <c r="M204" s="253"/>
      <c r="N204" s="253"/>
      <c r="O204" s="253"/>
    </row>
    <row r="205" ht="15.75" customHeight="1">
      <c r="C205" s="28"/>
      <c r="D205" s="28"/>
      <c r="M205" s="253"/>
      <c r="N205" s="253"/>
      <c r="O205" s="253"/>
    </row>
    <row r="206" ht="15.75" customHeight="1">
      <c r="C206" s="28"/>
      <c r="D206" s="28"/>
      <c r="M206" s="253"/>
      <c r="N206" s="253"/>
      <c r="O206" s="253"/>
    </row>
    <row r="207" ht="15.75" customHeight="1">
      <c r="C207" s="28"/>
      <c r="D207" s="28"/>
      <c r="M207" s="253"/>
      <c r="N207" s="253"/>
      <c r="O207" s="253"/>
    </row>
    <row r="208" ht="15.75" customHeight="1">
      <c r="C208" s="28"/>
      <c r="D208" s="28"/>
      <c r="M208" s="253"/>
      <c r="N208" s="253"/>
      <c r="O208" s="253"/>
    </row>
    <row r="209" ht="15.75" customHeight="1">
      <c r="C209" s="28"/>
      <c r="D209" s="28"/>
      <c r="M209" s="253"/>
      <c r="N209" s="253"/>
      <c r="O209" s="253"/>
    </row>
    <row r="210" ht="15.75" customHeight="1">
      <c r="C210" s="28"/>
      <c r="D210" s="28"/>
      <c r="M210" s="253"/>
      <c r="N210" s="253"/>
      <c r="O210" s="253"/>
    </row>
    <row r="211" ht="15.75" customHeight="1">
      <c r="C211" s="28"/>
      <c r="D211" s="28"/>
      <c r="M211" s="253"/>
      <c r="N211" s="253"/>
      <c r="O211" s="253"/>
    </row>
    <row r="212" ht="15.75" customHeight="1">
      <c r="C212" s="28"/>
      <c r="D212" s="28"/>
      <c r="M212" s="253"/>
      <c r="N212" s="253"/>
      <c r="O212" s="253"/>
    </row>
    <row r="213" ht="15.75" customHeight="1">
      <c r="C213" s="28"/>
      <c r="D213" s="28"/>
      <c r="M213" s="253"/>
      <c r="N213" s="253"/>
      <c r="O213" s="253"/>
    </row>
    <row r="214" ht="15.75" customHeight="1">
      <c r="C214" s="28"/>
      <c r="D214" s="28"/>
      <c r="M214" s="253"/>
      <c r="N214" s="253"/>
      <c r="O214" s="253"/>
    </row>
    <row r="215" ht="15.75" customHeight="1">
      <c r="C215" s="28"/>
      <c r="D215" s="28"/>
      <c r="M215" s="253"/>
      <c r="N215" s="253"/>
      <c r="O215" s="253"/>
    </row>
    <row r="216" ht="15.75" customHeight="1">
      <c r="C216" s="28"/>
      <c r="D216" s="28"/>
      <c r="M216" s="253"/>
      <c r="N216" s="253"/>
      <c r="O216" s="253"/>
    </row>
    <row r="217" ht="15.75" customHeight="1">
      <c r="C217" s="28"/>
      <c r="D217" s="28"/>
      <c r="M217" s="253"/>
      <c r="N217" s="253"/>
      <c r="O217" s="253"/>
    </row>
    <row r="218" ht="15.75" customHeight="1">
      <c r="C218" s="28"/>
      <c r="D218" s="28"/>
      <c r="M218" s="253"/>
      <c r="N218" s="253"/>
      <c r="O218" s="253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2">
    <mergeCell ref="A1:C1"/>
    <mergeCell ref="A2:C2"/>
  </mergeCells>
  <printOptions gridLines="1"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3" width="11.57"/>
    <col customWidth="1" min="4" max="4" width="8.43"/>
    <col customWidth="1" min="5" max="5" width="9.0"/>
    <col customWidth="1" min="6" max="6" width="9.57"/>
    <col customWidth="1" min="7" max="7" width="8.86"/>
    <col customWidth="1" min="8" max="9" width="7.86"/>
    <col customWidth="1" min="10" max="10" width="39.43"/>
    <col customWidth="1" min="11" max="20" width="8.86"/>
  </cols>
  <sheetData>
    <row r="1" ht="30.75" customHeight="1">
      <c r="A1" s="23" t="s">
        <v>25</v>
      </c>
      <c r="K1" s="24"/>
      <c r="L1" s="24"/>
      <c r="M1" s="24"/>
      <c r="N1" s="24"/>
      <c r="O1" s="24"/>
      <c r="P1" s="24"/>
      <c r="Q1" s="24"/>
      <c r="R1" s="24"/>
      <c r="S1" s="24"/>
      <c r="T1" s="24"/>
    </row>
    <row r="2">
      <c r="A2" s="25"/>
      <c r="B2" s="25" t="s">
        <v>0</v>
      </c>
      <c r="C2" s="26" t="s">
        <v>26</v>
      </c>
      <c r="D2" s="26" t="s">
        <v>27</v>
      </c>
      <c r="E2" s="26" t="s">
        <v>28</v>
      </c>
      <c r="F2" s="26" t="s">
        <v>29</v>
      </c>
      <c r="G2" s="26" t="s">
        <v>30</v>
      </c>
      <c r="H2" s="26" t="s">
        <v>31</v>
      </c>
      <c r="I2" s="26" t="s">
        <v>32</v>
      </c>
      <c r="J2" s="25" t="s">
        <v>2</v>
      </c>
      <c r="K2" s="24"/>
      <c r="L2" s="24"/>
      <c r="M2" s="24"/>
      <c r="N2" s="24"/>
      <c r="O2" s="24"/>
      <c r="P2" s="24"/>
      <c r="Q2" s="24"/>
      <c r="R2" s="24"/>
      <c r="S2" s="24"/>
      <c r="T2" s="24"/>
    </row>
    <row r="3" ht="25.5" customHeight="1">
      <c r="A3" s="24"/>
      <c r="B3" s="27"/>
      <c r="C3" s="28"/>
      <c r="D3" s="28"/>
      <c r="E3" s="28"/>
      <c r="F3" s="28"/>
      <c r="G3" s="28"/>
      <c r="H3" s="28"/>
      <c r="I3" s="28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ht="25.5" customHeight="1">
      <c r="A4" s="24"/>
      <c r="B4" s="27"/>
      <c r="C4" s="28"/>
      <c r="D4" s="28"/>
      <c r="E4" s="28"/>
      <c r="F4" s="28"/>
      <c r="G4" s="28"/>
      <c r="H4" s="28"/>
      <c r="I4" s="28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ht="25.5" customHeight="1">
      <c r="A5" s="24"/>
      <c r="B5" s="27"/>
      <c r="C5" s="28"/>
      <c r="D5" s="28"/>
      <c r="E5" s="28"/>
      <c r="F5" s="28"/>
      <c r="G5" s="28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ht="25.5" customHeight="1">
      <c r="A6" s="24"/>
      <c r="B6" s="29"/>
      <c r="C6" s="28"/>
      <c r="D6" s="28"/>
      <c r="E6" s="28"/>
      <c r="F6" s="28"/>
      <c r="G6" s="28"/>
      <c r="H6" s="28"/>
      <c r="I6" s="28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ht="25.5" customHeight="1">
      <c r="A7" s="24"/>
      <c r="B7" s="29"/>
      <c r="C7" s="28"/>
      <c r="D7" s="28"/>
      <c r="E7" s="28"/>
      <c r="F7" s="28"/>
      <c r="G7" s="28"/>
      <c r="H7" s="28"/>
      <c r="I7" s="28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ht="25.5" customHeight="1">
      <c r="A8" s="24"/>
      <c r="B8" s="29"/>
      <c r="C8" s="28"/>
      <c r="D8" s="28"/>
      <c r="E8" s="28"/>
      <c r="F8" s="30"/>
      <c r="G8" s="28"/>
      <c r="H8" s="28"/>
      <c r="I8" s="28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ht="25.5" customHeight="1">
      <c r="A9" s="24"/>
      <c r="B9" s="29"/>
      <c r="C9" s="28"/>
      <c r="D9" s="28"/>
      <c r="E9" s="28"/>
      <c r="F9" s="28"/>
      <c r="G9" s="28"/>
      <c r="H9" s="28"/>
      <c r="I9" s="28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ht="25.5" customHeight="1">
      <c r="B10" s="29"/>
      <c r="C10" s="28"/>
      <c r="D10" s="28"/>
      <c r="E10" s="28"/>
      <c r="F10" s="28"/>
      <c r="G10" s="28"/>
      <c r="H10" s="31"/>
      <c r="I10" s="31"/>
      <c r="J10" s="32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ht="25.5" customHeight="1">
      <c r="B11" s="29"/>
      <c r="C11" s="28"/>
      <c r="D11" s="28"/>
      <c r="E11" s="28"/>
      <c r="F11" s="30"/>
      <c r="G11" s="28"/>
      <c r="H11" s="30"/>
      <c r="I11" s="30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ht="25.5" customHeight="1">
      <c r="B12" s="29"/>
      <c r="C12" s="28"/>
      <c r="D12" s="28"/>
      <c r="E12" s="28"/>
      <c r="F12" s="30"/>
      <c r="G12" s="28"/>
      <c r="H12" s="30"/>
      <c r="I12" s="30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ht="25.5" customHeight="1">
      <c r="B13" s="29"/>
      <c r="C13" s="28"/>
      <c r="D13" s="28"/>
      <c r="E13" s="28"/>
      <c r="F13" s="30"/>
      <c r="G13" s="28"/>
      <c r="H13" s="30"/>
      <c r="I13" s="30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ht="19.5" customHeight="1">
      <c r="B14" s="29"/>
      <c r="C14" s="28"/>
      <c r="D14" s="24"/>
      <c r="F14" s="28"/>
      <c r="G14" s="28"/>
      <c r="H14" s="28"/>
      <c r="I14" s="28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ht="19.5" customHeight="1">
      <c r="B15" s="29"/>
      <c r="C15" s="28"/>
      <c r="D15" s="24"/>
      <c r="H15" s="24"/>
      <c r="I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ht="19.5" customHeight="1">
      <c r="C16" s="28"/>
      <c r="D16" s="24"/>
      <c r="H16" s="24"/>
      <c r="I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ht="15.75" customHeight="1">
      <c r="C17" s="28"/>
      <c r="D17" s="24"/>
      <c r="H17" s="24"/>
      <c r="I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ht="15.75" customHeight="1">
      <c r="C18" s="28"/>
      <c r="D18" s="24"/>
      <c r="H18" s="24"/>
      <c r="I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ht="15.75" customHeight="1">
      <c r="D19" s="24"/>
    </row>
    <row r="20" ht="15.75" customHeight="1">
      <c r="D20" s="24"/>
    </row>
    <row r="21" ht="15.75" customHeight="1">
      <c r="D21" s="24"/>
    </row>
    <row r="22" ht="15.75" customHeight="1">
      <c r="D22" s="2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"/>
  </mergeCells>
  <printOptions gridLines="1"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0"/>
    <col customWidth="1" min="3" max="3" width="8.57"/>
    <col customWidth="1" min="4" max="4" width="9.71"/>
    <col customWidth="1" min="5" max="5" width="7.86"/>
    <col customWidth="1" min="6" max="6" width="7.29"/>
    <col customWidth="1" min="7" max="7" width="7.71"/>
    <col customWidth="1" min="8" max="8" width="7.86"/>
    <col customWidth="1" min="9" max="9" width="8.29"/>
    <col customWidth="1" min="10" max="10" width="7.86"/>
    <col customWidth="1" min="11" max="11" width="8.86"/>
    <col customWidth="1" min="12" max="12" width="31.86"/>
  </cols>
  <sheetData>
    <row r="1" ht="15.0" customHeight="1">
      <c r="A1" s="33" t="s">
        <v>33</v>
      </c>
      <c r="D1" s="34"/>
      <c r="E1" s="35"/>
      <c r="F1" s="34"/>
      <c r="G1" s="34"/>
      <c r="H1" s="34"/>
      <c r="I1" s="34"/>
      <c r="J1" s="34"/>
      <c r="K1" s="34"/>
      <c r="L1" s="34"/>
    </row>
    <row r="2" ht="15.0" customHeight="1">
      <c r="A2" s="33" t="s">
        <v>34</v>
      </c>
      <c r="D2" s="34"/>
      <c r="E2" s="35"/>
      <c r="F2" s="34"/>
      <c r="G2" s="34"/>
      <c r="H2" s="34"/>
      <c r="I2" s="34"/>
      <c r="J2" s="34"/>
      <c r="K2" s="34"/>
      <c r="L2" s="34"/>
    </row>
    <row r="3" ht="51.75" customHeight="1">
      <c r="A3" s="36" t="s">
        <v>4</v>
      </c>
      <c r="B3" s="37" t="s">
        <v>5</v>
      </c>
      <c r="C3" s="38" t="s">
        <v>6</v>
      </c>
      <c r="D3" s="37" t="s">
        <v>7</v>
      </c>
      <c r="E3" s="39" t="s">
        <v>35</v>
      </c>
      <c r="F3" s="40" t="s">
        <v>36</v>
      </c>
      <c r="G3" s="40" t="s">
        <v>37</v>
      </c>
      <c r="H3" s="40" t="s">
        <v>38</v>
      </c>
      <c r="I3" s="38" t="s">
        <v>39</v>
      </c>
      <c r="J3" s="38" t="s">
        <v>40</v>
      </c>
      <c r="K3" s="37" t="s">
        <v>41</v>
      </c>
      <c r="L3" s="40" t="s">
        <v>42</v>
      </c>
    </row>
    <row r="4" ht="33.0" customHeight="1">
      <c r="A4" s="41" t="s">
        <v>9</v>
      </c>
      <c r="B4" s="42" t="s">
        <v>9</v>
      </c>
      <c r="C4" s="35" t="s">
        <v>10</v>
      </c>
      <c r="D4" s="43">
        <v>1.0</v>
      </c>
      <c r="E4" s="44"/>
      <c r="F4" s="44"/>
      <c r="G4" s="44"/>
      <c r="H4" s="44"/>
      <c r="I4" s="44"/>
      <c r="J4" s="44"/>
      <c r="K4" s="34"/>
      <c r="L4" s="34"/>
    </row>
    <row r="5" ht="33.0" customHeight="1">
      <c r="A5" s="41" t="s">
        <v>9</v>
      </c>
      <c r="B5" s="42" t="s">
        <v>9</v>
      </c>
      <c r="C5" s="35" t="s">
        <v>12</v>
      </c>
      <c r="D5" s="43">
        <v>2.0</v>
      </c>
      <c r="E5" s="34"/>
      <c r="F5" s="34"/>
      <c r="G5" s="34"/>
      <c r="H5" s="34"/>
      <c r="I5" s="44"/>
      <c r="J5" s="44"/>
      <c r="K5" s="34"/>
      <c r="L5" s="34"/>
    </row>
    <row r="6" ht="33.0" customHeight="1">
      <c r="A6" s="45" t="s">
        <v>9</v>
      </c>
      <c r="B6" s="46" t="s">
        <v>9</v>
      </c>
      <c r="C6" s="47" t="s">
        <v>14</v>
      </c>
      <c r="D6" s="48">
        <v>3.0</v>
      </c>
      <c r="E6" s="34"/>
      <c r="F6" s="34"/>
      <c r="G6" s="34"/>
      <c r="H6" s="34"/>
      <c r="I6" s="44"/>
      <c r="J6" s="44"/>
      <c r="K6" s="34"/>
      <c r="L6" s="34"/>
    </row>
    <row r="7" ht="33.0" customHeight="1">
      <c r="A7" s="41" t="s">
        <v>15</v>
      </c>
      <c r="B7" s="49" t="s">
        <v>15</v>
      </c>
      <c r="C7" s="35" t="s">
        <v>10</v>
      </c>
      <c r="D7" s="50">
        <v>10.0</v>
      </c>
      <c r="E7" s="51"/>
      <c r="F7" s="51"/>
      <c r="G7" s="51"/>
      <c r="H7" s="51"/>
      <c r="I7" s="51"/>
      <c r="J7" s="51"/>
      <c r="K7" s="51"/>
      <c r="L7" s="51"/>
    </row>
    <row r="8" ht="33.0" customHeight="1">
      <c r="A8" s="41" t="s">
        <v>15</v>
      </c>
      <c r="B8" s="49" t="s">
        <v>15</v>
      </c>
      <c r="C8" s="35" t="s">
        <v>12</v>
      </c>
      <c r="D8" s="50">
        <v>11.0</v>
      </c>
      <c r="E8" s="34"/>
      <c r="F8" s="34"/>
      <c r="G8" s="34"/>
      <c r="H8" s="34"/>
      <c r="I8" s="44"/>
      <c r="J8" s="44"/>
      <c r="K8" s="34"/>
      <c r="L8" s="34"/>
    </row>
    <row r="9" ht="33.0" customHeight="1">
      <c r="A9" s="45" t="s">
        <v>15</v>
      </c>
      <c r="B9" s="52" t="s">
        <v>15</v>
      </c>
      <c r="C9" s="47" t="s">
        <v>14</v>
      </c>
      <c r="D9" s="53">
        <v>12.0</v>
      </c>
      <c r="E9" s="34"/>
      <c r="F9" s="34"/>
      <c r="G9" s="34"/>
      <c r="H9" s="34"/>
      <c r="I9" s="44"/>
      <c r="J9" s="44"/>
      <c r="K9" s="34"/>
      <c r="L9" s="34"/>
    </row>
    <row r="10" ht="15.75" customHeight="1">
      <c r="A10" s="34"/>
      <c r="B10" s="34"/>
      <c r="C10" s="34"/>
      <c r="D10" s="35"/>
      <c r="E10" s="35"/>
      <c r="F10" s="34"/>
      <c r="G10" s="34"/>
      <c r="H10" s="34"/>
      <c r="I10" s="34"/>
      <c r="J10" s="34"/>
      <c r="K10" s="34"/>
      <c r="L10" s="34"/>
    </row>
    <row r="11" ht="15.75" customHeight="1">
      <c r="A11" s="34"/>
      <c r="B11" s="34"/>
      <c r="C11" s="34"/>
      <c r="D11" s="35"/>
      <c r="E11" s="35"/>
      <c r="F11" s="34"/>
      <c r="G11" s="34"/>
      <c r="H11" s="34"/>
      <c r="I11" s="34"/>
      <c r="J11" s="34"/>
      <c r="K11" s="34"/>
      <c r="L11" s="34"/>
    </row>
    <row r="12" ht="15.75" customHeight="1">
      <c r="A12" s="34"/>
      <c r="B12" s="34"/>
      <c r="C12" s="34"/>
      <c r="D12" s="35"/>
      <c r="E12" s="35"/>
      <c r="F12" s="34"/>
      <c r="G12" s="34"/>
      <c r="H12" s="34"/>
      <c r="I12" s="34"/>
      <c r="J12" s="34"/>
      <c r="K12" s="34"/>
      <c r="L12" s="34"/>
    </row>
    <row r="13" ht="15.75" customHeight="1">
      <c r="A13" s="34"/>
      <c r="B13" s="34"/>
      <c r="C13" s="34"/>
      <c r="D13" s="35"/>
      <c r="E13" s="35"/>
      <c r="F13" s="34"/>
      <c r="G13" s="34"/>
      <c r="H13" s="34"/>
      <c r="I13" s="34"/>
      <c r="J13" s="34"/>
      <c r="K13" s="34"/>
      <c r="L13" s="34"/>
    </row>
    <row r="14" ht="15.75" customHeight="1">
      <c r="A14" s="34"/>
      <c r="B14" s="34"/>
      <c r="C14" s="34"/>
      <c r="D14" s="35"/>
      <c r="E14" s="35"/>
      <c r="F14" s="34"/>
      <c r="G14" s="34"/>
      <c r="H14" s="34"/>
      <c r="I14" s="34"/>
      <c r="J14" s="34"/>
      <c r="K14" s="34"/>
      <c r="L14" s="34"/>
    </row>
    <row r="15" ht="15.75" customHeight="1">
      <c r="A15" s="34"/>
      <c r="B15" s="34"/>
      <c r="C15" s="34"/>
      <c r="D15" s="35"/>
      <c r="E15" s="35"/>
      <c r="F15" s="34"/>
      <c r="G15" s="34"/>
      <c r="H15" s="34"/>
      <c r="I15" s="34"/>
      <c r="J15" s="34"/>
      <c r="K15" s="34"/>
      <c r="L15" s="34"/>
    </row>
    <row r="16" ht="15.75" customHeight="1">
      <c r="A16" s="34"/>
      <c r="B16" s="34"/>
      <c r="C16" s="34"/>
      <c r="D16" s="35"/>
      <c r="E16" s="35"/>
      <c r="F16" s="34"/>
      <c r="G16" s="34"/>
      <c r="H16" s="34"/>
      <c r="I16" s="34"/>
      <c r="J16" s="34"/>
      <c r="K16" s="34"/>
      <c r="L16" s="34"/>
    </row>
    <row r="17" ht="15.75" customHeight="1">
      <c r="A17" s="34"/>
      <c r="B17" s="34"/>
      <c r="C17" s="34"/>
      <c r="D17" s="35"/>
      <c r="E17" s="35"/>
      <c r="F17" s="34"/>
      <c r="G17" s="34"/>
      <c r="H17" s="34"/>
      <c r="I17" s="34"/>
      <c r="J17" s="34"/>
      <c r="K17" s="34"/>
      <c r="L17" s="34"/>
    </row>
    <row r="18" ht="15.75" customHeight="1">
      <c r="A18" s="34"/>
      <c r="B18" s="34"/>
      <c r="C18" s="34"/>
      <c r="D18" s="35"/>
      <c r="E18" s="35"/>
      <c r="F18" s="34"/>
      <c r="G18" s="34"/>
      <c r="H18" s="34"/>
      <c r="I18" s="34"/>
      <c r="J18" s="34"/>
      <c r="K18" s="34"/>
      <c r="L18" s="34"/>
    </row>
    <row r="19" ht="15.75" customHeight="1">
      <c r="A19" s="34"/>
      <c r="B19" s="34"/>
      <c r="C19" s="34"/>
      <c r="D19" s="35"/>
      <c r="E19" s="35"/>
      <c r="F19" s="34"/>
      <c r="G19" s="34"/>
      <c r="H19" s="34"/>
      <c r="I19" s="34"/>
      <c r="J19" s="34"/>
      <c r="K19" s="34"/>
      <c r="L19" s="34"/>
    </row>
    <row r="20" ht="15.75" customHeight="1">
      <c r="A20" s="34"/>
      <c r="B20" s="34"/>
      <c r="C20" s="34"/>
      <c r="D20" s="35"/>
      <c r="E20" s="35"/>
      <c r="F20" s="34"/>
      <c r="G20" s="34"/>
      <c r="H20" s="34"/>
      <c r="I20" s="34"/>
      <c r="J20" s="34"/>
      <c r="K20" s="34"/>
      <c r="L20" s="34"/>
    </row>
    <row r="21" ht="15.75" customHeight="1">
      <c r="A21" s="34"/>
      <c r="B21" s="34"/>
      <c r="C21" s="34"/>
      <c r="D21" s="35"/>
      <c r="E21" s="35"/>
      <c r="F21" s="34"/>
      <c r="G21" s="34"/>
      <c r="H21" s="34"/>
      <c r="I21" s="34"/>
      <c r="J21" s="34"/>
      <c r="K21" s="34"/>
      <c r="L21" s="34"/>
    </row>
    <row r="22" ht="15.75" customHeight="1">
      <c r="A22" s="34"/>
      <c r="B22" s="34"/>
      <c r="C22" s="34"/>
      <c r="D22" s="35"/>
      <c r="E22" s="35"/>
      <c r="F22" s="34"/>
      <c r="G22" s="34"/>
      <c r="H22" s="34"/>
      <c r="I22" s="34"/>
      <c r="J22" s="34"/>
      <c r="K22" s="34"/>
      <c r="L22" s="34"/>
    </row>
    <row r="23" ht="15.75" customHeight="1">
      <c r="A23" s="34"/>
      <c r="B23" s="34"/>
      <c r="C23" s="34"/>
      <c r="D23" s="35"/>
      <c r="E23" s="35"/>
      <c r="F23" s="34"/>
      <c r="G23" s="34"/>
      <c r="H23" s="34"/>
      <c r="I23" s="34"/>
      <c r="J23" s="34"/>
      <c r="K23" s="34"/>
      <c r="L23" s="34"/>
    </row>
    <row r="24" ht="15.75" customHeight="1">
      <c r="A24" s="34"/>
      <c r="B24" s="34"/>
      <c r="C24" s="34"/>
      <c r="D24" s="35"/>
      <c r="E24" s="35"/>
      <c r="F24" s="34"/>
      <c r="G24" s="34"/>
      <c r="H24" s="34"/>
      <c r="I24" s="34"/>
      <c r="J24" s="34"/>
      <c r="K24" s="34"/>
      <c r="L24" s="34"/>
    </row>
    <row r="25" ht="15.75" customHeight="1">
      <c r="A25" s="34"/>
      <c r="B25" s="34"/>
      <c r="C25" s="34"/>
      <c r="D25" s="35"/>
      <c r="E25" s="35"/>
      <c r="F25" s="34"/>
      <c r="G25" s="34"/>
      <c r="H25" s="34"/>
      <c r="I25" s="34"/>
      <c r="J25" s="34"/>
      <c r="K25" s="34"/>
      <c r="L25" s="34"/>
    </row>
    <row r="26" ht="15.75" customHeight="1">
      <c r="A26" s="34"/>
      <c r="B26" s="34"/>
      <c r="C26" s="34"/>
      <c r="D26" s="35"/>
      <c r="E26" s="35"/>
      <c r="F26" s="34"/>
      <c r="G26" s="34"/>
      <c r="H26" s="34"/>
      <c r="I26" s="34"/>
      <c r="J26" s="34"/>
      <c r="K26" s="34"/>
      <c r="L26" s="34"/>
    </row>
    <row r="27" ht="15.75" customHeight="1">
      <c r="A27" s="34"/>
      <c r="B27" s="34"/>
      <c r="C27" s="34"/>
      <c r="D27" s="35"/>
      <c r="E27" s="35"/>
      <c r="F27" s="34"/>
      <c r="G27" s="34"/>
      <c r="H27" s="34"/>
      <c r="I27" s="34"/>
      <c r="J27" s="34"/>
      <c r="K27" s="34"/>
      <c r="L27" s="34"/>
    </row>
    <row r="28" ht="15.75" customHeight="1">
      <c r="A28" s="34"/>
      <c r="B28" s="34"/>
      <c r="C28" s="34"/>
      <c r="D28" s="35"/>
      <c r="E28" s="35"/>
      <c r="F28" s="34"/>
      <c r="G28" s="34"/>
      <c r="H28" s="34"/>
      <c r="I28" s="34"/>
      <c r="J28" s="34"/>
      <c r="K28" s="34"/>
      <c r="L28" s="34"/>
    </row>
    <row r="29" ht="15.75" customHeight="1">
      <c r="A29" s="34"/>
      <c r="B29" s="34"/>
      <c r="C29" s="34"/>
      <c r="D29" s="35"/>
      <c r="E29" s="35"/>
      <c r="F29" s="34"/>
      <c r="G29" s="34"/>
      <c r="H29" s="34"/>
      <c r="I29" s="34"/>
      <c r="J29" s="34"/>
      <c r="K29" s="34"/>
      <c r="L29" s="34"/>
    </row>
    <row r="30" ht="15.75" customHeight="1">
      <c r="A30" s="34"/>
      <c r="B30" s="34"/>
      <c r="C30" s="34"/>
      <c r="D30" s="35"/>
      <c r="E30" s="35"/>
      <c r="F30" s="34"/>
      <c r="G30" s="34"/>
      <c r="H30" s="34"/>
      <c r="I30" s="34"/>
      <c r="J30" s="34"/>
      <c r="K30" s="34"/>
      <c r="L30" s="34"/>
    </row>
    <row r="31" ht="15.75" customHeight="1">
      <c r="A31" s="34"/>
      <c r="B31" s="34"/>
      <c r="C31" s="34"/>
      <c r="D31" s="35"/>
      <c r="E31" s="35"/>
      <c r="F31" s="34"/>
      <c r="G31" s="34"/>
      <c r="H31" s="34"/>
      <c r="I31" s="34"/>
      <c r="J31" s="34"/>
      <c r="K31" s="34"/>
      <c r="L31" s="34"/>
    </row>
    <row r="32" ht="15.75" customHeight="1">
      <c r="A32" s="34"/>
      <c r="B32" s="34"/>
      <c r="C32" s="34"/>
      <c r="D32" s="35"/>
      <c r="E32" s="35"/>
      <c r="F32" s="34"/>
      <c r="G32" s="34"/>
      <c r="H32" s="34"/>
      <c r="I32" s="34"/>
      <c r="J32" s="34"/>
      <c r="K32" s="34"/>
      <c r="L32" s="34"/>
    </row>
    <row r="33" ht="15.75" customHeight="1">
      <c r="A33" s="34"/>
      <c r="B33" s="34"/>
      <c r="C33" s="34"/>
      <c r="D33" s="35"/>
      <c r="E33" s="35"/>
      <c r="F33" s="34"/>
      <c r="G33" s="34"/>
      <c r="H33" s="34"/>
      <c r="I33" s="34"/>
      <c r="J33" s="34"/>
      <c r="K33" s="34"/>
      <c r="L33" s="34"/>
    </row>
    <row r="34" ht="15.75" customHeight="1">
      <c r="A34" s="34"/>
      <c r="B34" s="34"/>
      <c r="C34" s="34"/>
      <c r="D34" s="35"/>
      <c r="E34" s="35"/>
      <c r="F34" s="34"/>
      <c r="G34" s="34"/>
      <c r="H34" s="34"/>
      <c r="I34" s="34"/>
      <c r="J34" s="34"/>
      <c r="K34" s="34"/>
      <c r="L34" s="34"/>
    </row>
    <row r="35" ht="15.75" customHeight="1">
      <c r="A35" s="34"/>
      <c r="B35" s="34"/>
      <c r="C35" s="34"/>
      <c r="D35" s="35"/>
      <c r="E35" s="35"/>
      <c r="F35" s="34"/>
      <c r="G35" s="34"/>
      <c r="H35" s="34"/>
      <c r="I35" s="34"/>
      <c r="J35" s="34"/>
      <c r="K35" s="34"/>
      <c r="L35" s="34"/>
    </row>
    <row r="36" ht="15.75" customHeight="1">
      <c r="A36" s="34"/>
      <c r="B36" s="34"/>
      <c r="C36" s="34"/>
      <c r="D36" s="35"/>
      <c r="E36" s="35"/>
      <c r="F36" s="34"/>
      <c r="G36" s="34"/>
      <c r="H36" s="34"/>
      <c r="I36" s="34"/>
      <c r="J36" s="34"/>
      <c r="K36" s="34"/>
      <c r="L36" s="34"/>
    </row>
    <row r="37" ht="15.75" customHeight="1">
      <c r="A37" s="34"/>
      <c r="B37" s="34"/>
      <c r="C37" s="34"/>
      <c r="D37" s="35"/>
      <c r="E37" s="35"/>
      <c r="F37" s="34"/>
      <c r="G37" s="34"/>
      <c r="H37" s="34"/>
      <c r="I37" s="34"/>
      <c r="J37" s="34"/>
      <c r="K37" s="34"/>
      <c r="L37" s="34"/>
    </row>
    <row r="38" ht="15.75" customHeight="1">
      <c r="A38" s="34"/>
      <c r="B38" s="34"/>
      <c r="C38" s="34"/>
      <c r="D38" s="35"/>
      <c r="E38" s="35"/>
      <c r="F38" s="34"/>
      <c r="G38" s="34"/>
      <c r="H38" s="34"/>
      <c r="I38" s="34"/>
      <c r="J38" s="34"/>
      <c r="K38" s="34"/>
      <c r="L38" s="34"/>
    </row>
    <row r="39" ht="15.75" customHeight="1">
      <c r="A39" s="34"/>
      <c r="B39" s="34"/>
      <c r="C39" s="34"/>
      <c r="D39" s="35"/>
      <c r="E39" s="35"/>
      <c r="F39" s="34"/>
      <c r="G39" s="34"/>
      <c r="H39" s="34"/>
      <c r="I39" s="34"/>
      <c r="J39" s="34"/>
      <c r="K39" s="34"/>
      <c r="L39" s="34"/>
    </row>
    <row r="40" ht="15.75" customHeight="1">
      <c r="A40" s="34"/>
      <c r="B40" s="34"/>
      <c r="C40" s="34"/>
      <c r="D40" s="35"/>
      <c r="E40" s="35"/>
      <c r="F40" s="34"/>
      <c r="G40" s="34"/>
      <c r="H40" s="34"/>
      <c r="I40" s="34"/>
      <c r="J40" s="34"/>
      <c r="K40" s="34"/>
      <c r="L40" s="34"/>
    </row>
    <row r="41" ht="15.75" customHeight="1">
      <c r="A41" s="34"/>
      <c r="B41" s="34"/>
      <c r="C41" s="34"/>
      <c r="D41" s="35"/>
      <c r="E41" s="35"/>
      <c r="F41" s="34"/>
      <c r="G41" s="34"/>
      <c r="H41" s="34"/>
      <c r="I41" s="34"/>
      <c r="J41" s="34"/>
      <c r="K41" s="34"/>
      <c r="L41" s="34"/>
    </row>
    <row r="42" ht="15.75" customHeight="1">
      <c r="A42" s="34"/>
      <c r="B42" s="34"/>
      <c r="C42" s="34"/>
      <c r="D42" s="35"/>
      <c r="E42" s="35"/>
      <c r="F42" s="34"/>
      <c r="G42" s="34"/>
      <c r="H42" s="34"/>
      <c r="I42" s="34"/>
      <c r="J42" s="34"/>
      <c r="K42" s="34"/>
      <c r="L42" s="34"/>
    </row>
    <row r="43" ht="15.75" customHeight="1">
      <c r="A43" s="34"/>
      <c r="B43" s="34"/>
      <c r="C43" s="34"/>
      <c r="D43" s="35"/>
      <c r="E43" s="35"/>
      <c r="F43" s="34"/>
      <c r="G43" s="34"/>
      <c r="H43" s="34"/>
      <c r="I43" s="34"/>
      <c r="J43" s="34"/>
      <c r="K43" s="34"/>
      <c r="L43" s="34"/>
    </row>
    <row r="44" ht="15.75" customHeight="1">
      <c r="A44" s="34"/>
      <c r="B44" s="34"/>
      <c r="C44" s="34"/>
      <c r="D44" s="35"/>
      <c r="E44" s="35"/>
      <c r="F44" s="34"/>
      <c r="G44" s="34"/>
      <c r="H44" s="34"/>
      <c r="I44" s="34"/>
      <c r="J44" s="34"/>
      <c r="K44" s="34"/>
      <c r="L44" s="34"/>
    </row>
    <row r="45" ht="15.75" customHeight="1">
      <c r="A45" s="34"/>
      <c r="B45" s="34"/>
      <c r="C45" s="34"/>
      <c r="D45" s="35"/>
      <c r="E45" s="35"/>
      <c r="F45" s="34"/>
      <c r="G45" s="34"/>
      <c r="H45" s="34"/>
      <c r="I45" s="34"/>
      <c r="J45" s="34"/>
      <c r="K45" s="34"/>
      <c r="L45" s="34"/>
    </row>
    <row r="46" ht="15.75" customHeight="1">
      <c r="A46" s="34"/>
      <c r="B46" s="34"/>
      <c r="C46" s="34"/>
      <c r="D46" s="35"/>
      <c r="E46" s="35"/>
      <c r="F46" s="34"/>
      <c r="G46" s="34"/>
      <c r="H46" s="34"/>
      <c r="I46" s="34"/>
      <c r="J46" s="34"/>
      <c r="K46" s="34"/>
      <c r="L46" s="34"/>
    </row>
    <row r="47" ht="15.75" customHeight="1">
      <c r="A47" s="34"/>
      <c r="B47" s="34"/>
      <c r="C47" s="34"/>
      <c r="D47" s="35"/>
      <c r="E47" s="35"/>
      <c r="F47" s="34"/>
      <c r="G47" s="34"/>
      <c r="H47" s="34"/>
      <c r="I47" s="34"/>
      <c r="J47" s="34"/>
      <c r="K47" s="34"/>
      <c r="L47" s="34"/>
    </row>
    <row r="48" ht="15.75" customHeight="1">
      <c r="A48" s="34"/>
      <c r="B48" s="34"/>
      <c r="C48" s="34"/>
      <c r="D48" s="35"/>
      <c r="E48" s="35"/>
      <c r="F48" s="34"/>
      <c r="G48" s="34"/>
      <c r="H48" s="34"/>
      <c r="I48" s="34"/>
      <c r="J48" s="34"/>
      <c r="K48" s="34"/>
      <c r="L48" s="34"/>
    </row>
    <row r="49" ht="15.75" customHeight="1">
      <c r="A49" s="34"/>
      <c r="B49" s="34"/>
      <c r="C49" s="34"/>
      <c r="D49" s="35"/>
      <c r="E49" s="35"/>
      <c r="F49" s="34"/>
      <c r="G49" s="34"/>
      <c r="H49" s="34"/>
      <c r="I49" s="34"/>
      <c r="J49" s="34"/>
      <c r="K49" s="34"/>
      <c r="L49" s="34"/>
    </row>
    <row r="50" ht="15.75" customHeight="1">
      <c r="A50" s="34"/>
      <c r="B50" s="34"/>
      <c r="C50" s="34"/>
      <c r="D50" s="35"/>
      <c r="E50" s="35"/>
      <c r="F50" s="34"/>
      <c r="G50" s="34"/>
      <c r="H50" s="34"/>
      <c r="I50" s="34"/>
      <c r="J50" s="34"/>
      <c r="K50" s="34"/>
      <c r="L50" s="34"/>
    </row>
    <row r="51" ht="15.75" customHeight="1">
      <c r="A51" s="34"/>
      <c r="B51" s="34"/>
      <c r="C51" s="34"/>
      <c r="D51" s="35"/>
      <c r="E51" s="35"/>
      <c r="F51" s="34"/>
      <c r="G51" s="34"/>
      <c r="H51" s="34"/>
      <c r="I51" s="34"/>
      <c r="J51" s="34"/>
      <c r="K51" s="34"/>
      <c r="L51" s="34"/>
    </row>
    <row r="52" ht="15.75" customHeight="1">
      <c r="A52" s="34"/>
      <c r="B52" s="34"/>
      <c r="C52" s="34"/>
      <c r="D52" s="35"/>
      <c r="E52" s="35"/>
      <c r="F52" s="34"/>
      <c r="G52" s="34"/>
      <c r="H52" s="34"/>
      <c r="I52" s="34"/>
      <c r="J52" s="34"/>
      <c r="K52" s="34"/>
      <c r="L52" s="34"/>
    </row>
    <row r="53" ht="15.75" customHeight="1">
      <c r="A53" s="34"/>
      <c r="B53" s="34"/>
      <c r="C53" s="34"/>
      <c r="D53" s="35"/>
      <c r="E53" s="35"/>
      <c r="F53" s="34"/>
      <c r="G53" s="34"/>
      <c r="H53" s="34"/>
      <c r="I53" s="34"/>
      <c r="J53" s="34"/>
      <c r="K53" s="34"/>
      <c r="L53" s="34"/>
    </row>
    <row r="54" ht="15.75" customHeight="1">
      <c r="A54" s="34"/>
      <c r="B54" s="34"/>
      <c r="C54" s="34"/>
      <c r="D54" s="35"/>
      <c r="E54" s="35"/>
      <c r="F54" s="34"/>
      <c r="G54" s="34"/>
      <c r="H54" s="34"/>
      <c r="I54" s="34"/>
      <c r="J54" s="34"/>
      <c r="K54" s="34"/>
      <c r="L54" s="34"/>
    </row>
    <row r="55" ht="15.75" customHeight="1">
      <c r="A55" s="34"/>
      <c r="B55" s="34"/>
      <c r="C55" s="34"/>
      <c r="D55" s="35"/>
      <c r="E55" s="35"/>
      <c r="F55" s="34"/>
      <c r="G55" s="34"/>
      <c r="H55" s="34"/>
      <c r="I55" s="34"/>
      <c r="J55" s="34"/>
      <c r="K55" s="34"/>
      <c r="L55" s="34"/>
    </row>
    <row r="56" ht="15.75" customHeight="1">
      <c r="A56" s="34"/>
      <c r="B56" s="34"/>
      <c r="C56" s="34"/>
      <c r="D56" s="35"/>
      <c r="E56" s="35"/>
      <c r="F56" s="34"/>
      <c r="G56" s="34"/>
      <c r="H56" s="34"/>
      <c r="I56" s="34"/>
      <c r="J56" s="34"/>
      <c r="K56" s="34"/>
      <c r="L56" s="34"/>
    </row>
    <row r="57" ht="15.75" customHeight="1">
      <c r="A57" s="34"/>
      <c r="B57" s="34"/>
      <c r="C57" s="34"/>
      <c r="D57" s="35"/>
      <c r="E57" s="35"/>
      <c r="F57" s="34"/>
      <c r="G57" s="34"/>
      <c r="H57" s="34"/>
      <c r="I57" s="34"/>
      <c r="J57" s="34"/>
      <c r="K57" s="34"/>
      <c r="L57" s="34"/>
    </row>
    <row r="58" ht="15.75" customHeight="1">
      <c r="A58" s="34"/>
      <c r="B58" s="34"/>
      <c r="C58" s="34"/>
      <c r="D58" s="35"/>
      <c r="E58" s="35"/>
      <c r="F58" s="34"/>
      <c r="G58" s="34"/>
      <c r="H58" s="34"/>
      <c r="I58" s="34"/>
      <c r="J58" s="34"/>
      <c r="K58" s="34"/>
      <c r="L58" s="34"/>
    </row>
    <row r="59" ht="15.75" customHeight="1">
      <c r="A59" s="34"/>
      <c r="B59" s="34"/>
      <c r="C59" s="34"/>
      <c r="D59" s="35"/>
      <c r="E59" s="35"/>
      <c r="F59" s="34"/>
      <c r="G59" s="34"/>
      <c r="H59" s="34"/>
      <c r="I59" s="34"/>
      <c r="J59" s="34"/>
      <c r="K59" s="34"/>
      <c r="L59" s="34"/>
    </row>
    <row r="60" ht="15.75" customHeight="1">
      <c r="A60" s="34"/>
      <c r="B60" s="34"/>
      <c r="C60" s="34"/>
      <c r="D60" s="35"/>
      <c r="E60" s="35"/>
      <c r="F60" s="34"/>
      <c r="G60" s="34"/>
      <c r="H60" s="34"/>
      <c r="I60" s="34"/>
      <c r="J60" s="34"/>
      <c r="K60" s="34"/>
      <c r="L60" s="34"/>
    </row>
    <row r="61" ht="15.75" customHeight="1">
      <c r="A61" s="34"/>
      <c r="B61" s="34"/>
      <c r="C61" s="34"/>
      <c r="D61" s="35"/>
      <c r="E61" s="35"/>
      <c r="F61" s="34"/>
      <c r="G61" s="34"/>
      <c r="H61" s="34"/>
      <c r="I61" s="34"/>
      <c r="J61" s="34"/>
      <c r="K61" s="34"/>
      <c r="L61" s="34"/>
    </row>
    <row r="62" ht="15.75" customHeight="1">
      <c r="A62" s="34"/>
      <c r="B62" s="34"/>
      <c r="C62" s="34"/>
      <c r="D62" s="35"/>
      <c r="E62" s="35"/>
      <c r="F62" s="34"/>
      <c r="G62" s="34"/>
      <c r="H62" s="34"/>
      <c r="I62" s="34"/>
      <c r="J62" s="34"/>
      <c r="K62" s="34"/>
      <c r="L62" s="34"/>
    </row>
    <row r="63" ht="15.75" customHeight="1">
      <c r="A63" s="34"/>
      <c r="B63" s="34"/>
      <c r="C63" s="34"/>
      <c r="D63" s="35"/>
      <c r="E63" s="35"/>
      <c r="F63" s="34"/>
      <c r="G63" s="34"/>
      <c r="H63" s="34"/>
      <c r="I63" s="34"/>
      <c r="J63" s="34"/>
      <c r="K63" s="34"/>
      <c r="L63" s="34"/>
    </row>
    <row r="64" ht="15.75" customHeight="1">
      <c r="A64" s="34"/>
      <c r="B64" s="34"/>
      <c r="C64" s="34"/>
      <c r="D64" s="35"/>
      <c r="E64" s="35"/>
      <c r="F64" s="34"/>
      <c r="G64" s="34"/>
      <c r="H64" s="34"/>
      <c r="I64" s="34"/>
      <c r="J64" s="34"/>
      <c r="K64" s="34"/>
      <c r="L64" s="34"/>
    </row>
    <row r="65" ht="15.75" customHeight="1">
      <c r="A65" s="34"/>
      <c r="B65" s="34"/>
      <c r="C65" s="34"/>
      <c r="D65" s="35"/>
      <c r="E65" s="35"/>
      <c r="F65" s="34"/>
      <c r="G65" s="34"/>
      <c r="H65" s="34"/>
      <c r="I65" s="34"/>
      <c r="J65" s="34"/>
      <c r="K65" s="34"/>
      <c r="L65" s="34"/>
    </row>
    <row r="66" ht="15.75" customHeight="1">
      <c r="A66" s="34"/>
      <c r="B66" s="34"/>
      <c r="C66" s="34"/>
      <c r="D66" s="35"/>
      <c r="E66" s="35"/>
      <c r="F66" s="34"/>
      <c r="G66" s="34"/>
      <c r="H66" s="34"/>
      <c r="I66" s="34"/>
      <c r="J66" s="34"/>
      <c r="K66" s="34"/>
      <c r="L66" s="34"/>
    </row>
    <row r="67" ht="15.75" customHeight="1">
      <c r="A67" s="34"/>
      <c r="B67" s="34"/>
      <c r="C67" s="34"/>
      <c r="D67" s="35"/>
      <c r="E67" s="35"/>
      <c r="F67" s="34"/>
      <c r="G67" s="34"/>
      <c r="H67" s="34"/>
      <c r="I67" s="34"/>
      <c r="J67" s="34"/>
      <c r="K67" s="34"/>
      <c r="L67" s="34"/>
    </row>
    <row r="68" ht="15.75" customHeight="1">
      <c r="A68" s="34"/>
      <c r="B68" s="34"/>
      <c r="C68" s="34"/>
      <c r="D68" s="35"/>
      <c r="E68" s="35"/>
      <c r="F68" s="34"/>
      <c r="G68" s="34"/>
      <c r="H68" s="34"/>
      <c r="I68" s="34"/>
      <c r="J68" s="34"/>
      <c r="K68" s="34"/>
      <c r="L68" s="34"/>
    </row>
    <row r="69" ht="15.75" customHeight="1">
      <c r="A69" s="34"/>
      <c r="B69" s="34"/>
      <c r="C69" s="34"/>
      <c r="D69" s="35"/>
      <c r="E69" s="35"/>
      <c r="F69" s="34"/>
      <c r="G69" s="34"/>
      <c r="H69" s="34"/>
      <c r="I69" s="34"/>
      <c r="J69" s="34"/>
      <c r="K69" s="34"/>
      <c r="L69" s="34"/>
    </row>
    <row r="70" ht="15.75" customHeight="1">
      <c r="A70" s="34"/>
      <c r="B70" s="34"/>
      <c r="C70" s="34"/>
      <c r="D70" s="35"/>
      <c r="E70" s="35"/>
      <c r="F70" s="34"/>
      <c r="G70" s="34"/>
      <c r="H70" s="34"/>
      <c r="I70" s="34"/>
      <c r="J70" s="34"/>
      <c r="K70" s="34"/>
      <c r="L70" s="34"/>
    </row>
    <row r="71" ht="15.75" customHeight="1">
      <c r="A71" s="34"/>
      <c r="B71" s="34"/>
      <c r="C71" s="34"/>
      <c r="D71" s="35"/>
      <c r="E71" s="35"/>
      <c r="F71" s="34"/>
      <c r="G71" s="34"/>
      <c r="H71" s="34"/>
      <c r="I71" s="34"/>
      <c r="J71" s="34"/>
      <c r="K71" s="34"/>
      <c r="L71" s="34"/>
    </row>
    <row r="72" ht="15.75" customHeight="1">
      <c r="A72" s="34"/>
      <c r="B72" s="34"/>
      <c r="C72" s="34"/>
      <c r="D72" s="35"/>
      <c r="E72" s="35"/>
      <c r="F72" s="34"/>
      <c r="G72" s="34"/>
      <c r="H72" s="34"/>
      <c r="I72" s="34"/>
      <c r="J72" s="34"/>
      <c r="K72" s="34"/>
      <c r="L72" s="34"/>
    </row>
    <row r="73" ht="15.75" customHeight="1">
      <c r="A73" s="34"/>
      <c r="B73" s="34"/>
      <c r="C73" s="34"/>
      <c r="D73" s="35"/>
      <c r="E73" s="35"/>
      <c r="F73" s="34"/>
      <c r="G73" s="34"/>
      <c r="H73" s="34"/>
      <c r="I73" s="34"/>
      <c r="J73" s="34"/>
      <c r="K73" s="34"/>
      <c r="L73" s="34"/>
    </row>
    <row r="74" ht="15.75" customHeight="1">
      <c r="A74" s="34"/>
      <c r="B74" s="34"/>
      <c r="C74" s="34"/>
      <c r="D74" s="35"/>
      <c r="E74" s="35"/>
      <c r="F74" s="34"/>
      <c r="G74" s="34"/>
      <c r="H74" s="34"/>
      <c r="I74" s="34"/>
      <c r="J74" s="34"/>
      <c r="K74" s="34"/>
      <c r="L74" s="34"/>
    </row>
    <row r="75" ht="15.75" customHeight="1">
      <c r="A75" s="34"/>
      <c r="B75" s="34"/>
      <c r="C75" s="34"/>
      <c r="D75" s="35"/>
      <c r="E75" s="35"/>
      <c r="F75" s="34"/>
      <c r="G75" s="34"/>
      <c r="H75" s="34"/>
      <c r="I75" s="34"/>
      <c r="J75" s="34"/>
      <c r="K75" s="34"/>
      <c r="L75" s="34"/>
    </row>
    <row r="76" ht="15.75" customHeight="1">
      <c r="A76" s="34"/>
      <c r="B76" s="34"/>
      <c r="C76" s="34"/>
      <c r="D76" s="35"/>
      <c r="E76" s="35"/>
      <c r="F76" s="34"/>
      <c r="G76" s="34"/>
      <c r="H76" s="34"/>
      <c r="I76" s="34"/>
      <c r="J76" s="34"/>
      <c r="K76" s="34"/>
      <c r="L76" s="34"/>
    </row>
    <row r="77" ht="15.75" customHeight="1">
      <c r="A77" s="34"/>
      <c r="B77" s="34"/>
      <c r="C77" s="34"/>
      <c r="D77" s="35"/>
      <c r="E77" s="35"/>
      <c r="F77" s="34"/>
      <c r="G77" s="34"/>
      <c r="H77" s="34"/>
      <c r="I77" s="34"/>
      <c r="J77" s="34"/>
      <c r="K77" s="34"/>
      <c r="L77" s="34"/>
    </row>
    <row r="78" ht="15.75" customHeight="1">
      <c r="A78" s="34"/>
      <c r="B78" s="34"/>
      <c r="C78" s="34"/>
      <c r="D78" s="35"/>
      <c r="E78" s="35"/>
      <c r="F78" s="34"/>
      <c r="G78" s="34"/>
      <c r="H78" s="34"/>
      <c r="I78" s="34"/>
      <c r="J78" s="34"/>
      <c r="K78" s="34"/>
      <c r="L78" s="34"/>
    </row>
    <row r="79" ht="15.75" customHeight="1">
      <c r="A79" s="34"/>
      <c r="B79" s="34"/>
      <c r="C79" s="34"/>
      <c r="D79" s="35"/>
      <c r="E79" s="35"/>
      <c r="F79" s="34"/>
      <c r="G79" s="34"/>
      <c r="H79" s="34"/>
      <c r="I79" s="34"/>
      <c r="J79" s="34"/>
      <c r="K79" s="34"/>
      <c r="L79" s="34"/>
    </row>
    <row r="80" ht="15.75" customHeight="1">
      <c r="A80" s="34"/>
      <c r="B80" s="34"/>
      <c r="C80" s="34"/>
      <c r="D80" s="35"/>
      <c r="E80" s="35"/>
      <c r="F80" s="34"/>
      <c r="G80" s="34"/>
      <c r="H80" s="34"/>
      <c r="I80" s="34"/>
      <c r="J80" s="34"/>
      <c r="K80" s="34"/>
      <c r="L80" s="34"/>
    </row>
    <row r="81" ht="15.75" customHeight="1">
      <c r="A81" s="34"/>
      <c r="B81" s="34"/>
      <c r="C81" s="34"/>
      <c r="D81" s="35"/>
      <c r="E81" s="35"/>
      <c r="F81" s="34"/>
      <c r="G81" s="34"/>
      <c r="H81" s="34"/>
      <c r="I81" s="34"/>
      <c r="J81" s="34"/>
      <c r="K81" s="34"/>
      <c r="L81" s="34"/>
    </row>
    <row r="82" ht="15.75" customHeight="1">
      <c r="A82" s="34"/>
      <c r="B82" s="34"/>
      <c r="C82" s="34"/>
      <c r="D82" s="35"/>
      <c r="E82" s="35"/>
      <c r="F82" s="34"/>
      <c r="G82" s="34"/>
      <c r="H82" s="34"/>
      <c r="I82" s="34"/>
      <c r="J82" s="34"/>
      <c r="K82" s="34"/>
      <c r="L82" s="34"/>
    </row>
    <row r="83" ht="15.75" customHeight="1">
      <c r="A83" s="34"/>
      <c r="B83" s="34"/>
      <c r="C83" s="34"/>
      <c r="D83" s="35"/>
      <c r="E83" s="35"/>
      <c r="F83" s="34"/>
      <c r="G83" s="34"/>
      <c r="H83" s="34"/>
      <c r="I83" s="34"/>
      <c r="J83" s="34"/>
      <c r="K83" s="34"/>
      <c r="L83" s="34"/>
    </row>
    <row r="84" ht="15.75" customHeight="1">
      <c r="A84" s="34"/>
      <c r="B84" s="34"/>
      <c r="C84" s="34"/>
      <c r="D84" s="35"/>
      <c r="E84" s="35"/>
      <c r="F84" s="34"/>
      <c r="G84" s="34"/>
      <c r="H84" s="34"/>
      <c r="I84" s="34"/>
      <c r="J84" s="34"/>
      <c r="K84" s="34"/>
      <c r="L84" s="34"/>
    </row>
    <row r="85" ht="15.75" customHeight="1">
      <c r="A85" s="34"/>
      <c r="B85" s="34"/>
      <c r="C85" s="34"/>
      <c r="D85" s="35"/>
      <c r="E85" s="35"/>
      <c r="F85" s="34"/>
      <c r="G85" s="34"/>
      <c r="H85" s="34"/>
      <c r="I85" s="34"/>
      <c r="J85" s="34"/>
      <c r="K85" s="34"/>
      <c r="L85" s="34"/>
    </row>
    <row r="86" ht="15.75" customHeight="1">
      <c r="A86" s="34"/>
      <c r="B86" s="34"/>
      <c r="C86" s="34"/>
      <c r="D86" s="35"/>
      <c r="E86" s="35"/>
      <c r="F86" s="34"/>
      <c r="G86" s="34"/>
      <c r="H86" s="34"/>
      <c r="I86" s="34"/>
      <c r="J86" s="34"/>
      <c r="K86" s="34"/>
      <c r="L86" s="34"/>
    </row>
    <row r="87" ht="15.75" customHeight="1">
      <c r="A87" s="34"/>
      <c r="B87" s="34"/>
      <c r="C87" s="34"/>
      <c r="D87" s="35"/>
      <c r="E87" s="35"/>
      <c r="F87" s="34"/>
      <c r="G87" s="34"/>
      <c r="H87" s="34"/>
      <c r="I87" s="34"/>
      <c r="J87" s="34"/>
      <c r="K87" s="34"/>
      <c r="L87" s="34"/>
    </row>
    <row r="88" ht="15.75" customHeight="1">
      <c r="A88" s="34"/>
      <c r="B88" s="34"/>
      <c r="C88" s="34"/>
      <c r="D88" s="35"/>
      <c r="E88" s="35"/>
      <c r="F88" s="34"/>
      <c r="G88" s="34"/>
      <c r="H88" s="34"/>
      <c r="I88" s="34"/>
      <c r="J88" s="34"/>
      <c r="K88" s="34"/>
      <c r="L88" s="34"/>
    </row>
    <row r="89" ht="15.75" customHeight="1">
      <c r="A89" s="34"/>
      <c r="B89" s="34"/>
      <c r="C89" s="34"/>
      <c r="D89" s="35"/>
      <c r="E89" s="35"/>
      <c r="F89" s="34"/>
      <c r="G89" s="34"/>
      <c r="H89" s="34"/>
      <c r="I89" s="34"/>
      <c r="J89" s="34"/>
      <c r="K89" s="34"/>
      <c r="L89" s="34"/>
    </row>
    <row r="90" ht="15.75" customHeight="1">
      <c r="A90" s="34"/>
      <c r="B90" s="34"/>
      <c r="C90" s="34"/>
      <c r="D90" s="35"/>
      <c r="E90" s="35"/>
      <c r="F90" s="34"/>
      <c r="G90" s="34"/>
      <c r="H90" s="34"/>
      <c r="I90" s="34"/>
      <c r="J90" s="34"/>
      <c r="K90" s="34"/>
      <c r="L90" s="34"/>
    </row>
    <row r="91" ht="15.75" customHeight="1">
      <c r="A91" s="34"/>
      <c r="B91" s="34"/>
      <c r="C91" s="34"/>
      <c r="D91" s="35"/>
      <c r="E91" s="35"/>
      <c r="F91" s="34"/>
      <c r="G91" s="34"/>
      <c r="H91" s="34"/>
      <c r="I91" s="34"/>
      <c r="J91" s="34"/>
      <c r="K91" s="34"/>
      <c r="L91" s="34"/>
    </row>
    <row r="92" ht="15.75" customHeight="1">
      <c r="A92" s="34"/>
      <c r="B92" s="34"/>
      <c r="C92" s="34"/>
      <c r="D92" s="35"/>
      <c r="E92" s="35"/>
      <c r="F92" s="34"/>
      <c r="G92" s="34"/>
      <c r="H92" s="34"/>
      <c r="I92" s="34"/>
      <c r="J92" s="34"/>
      <c r="K92" s="34"/>
      <c r="L92" s="34"/>
    </row>
    <row r="93" ht="15.75" customHeight="1">
      <c r="A93" s="34"/>
      <c r="B93" s="34"/>
      <c r="C93" s="34"/>
      <c r="D93" s="35"/>
      <c r="E93" s="35"/>
      <c r="F93" s="34"/>
      <c r="G93" s="34"/>
      <c r="H93" s="34"/>
      <c r="I93" s="34"/>
      <c r="J93" s="34"/>
      <c r="K93" s="34"/>
      <c r="L93" s="34"/>
    </row>
    <row r="94" ht="15.75" customHeight="1">
      <c r="A94" s="34"/>
      <c r="B94" s="34"/>
      <c r="C94" s="34"/>
      <c r="D94" s="35"/>
      <c r="E94" s="35"/>
      <c r="F94" s="34"/>
      <c r="G94" s="34"/>
      <c r="H94" s="34"/>
      <c r="I94" s="34"/>
      <c r="J94" s="34"/>
      <c r="K94" s="34"/>
      <c r="L94" s="34"/>
    </row>
    <row r="95" ht="15.75" customHeight="1">
      <c r="A95" s="34"/>
      <c r="B95" s="34"/>
      <c r="C95" s="34"/>
      <c r="D95" s="35"/>
      <c r="E95" s="35"/>
      <c r="F95" s="34"/>
      <c r="G95" s="34"/>
      <c r="H95" s="34"/>
      <c r="I95" s="34"/>
      <c r="J95" s="34"/>
      <c r="K95" s="34"/>
      <c r="L95" s="34"/>
    </row>
    <row r="96" ht="15.75" customHeight="1">
      <c r="A96" s="34"/>
      <c r="B96" s="34"/>
      <c r="C96" s="34"/>
      <c r="D96" s="35"/>
      <c r="E96" s="35"/>
      <c r="F96" s="34"/>
      <c r="G96" s="34"/>
      <c r="H96" s="34"/>
      <c r="I96" s="34"/>
      <c r="J96" s="34"/>
      <c r="K96" s="34"/>
      <c r="L96" s="34"/>
    </row>
    <row r="97" ht="15.75" customHeight="1">
      <c r="A97" s="34"/>
      <c r="B97" s="34"/>
      <c r="C97" s="34"/>
      <c r="D97" s="35"/>
      <c r="E97" s="35"/>
      <c r="F97" s="34"/>
      <c r="G97" s="34"/>
      <c r="H97" s="34"/>
      <c r="I97" s="34"/>
      <c r="J97" s="34"/>
      <c r="K97" s="34"/>
      <c r="L97" s="34"/>
    </row>
    <row r="98" ht="15.75" customHeight="1">
      <c r="A98" s="34"/>
      <c r="B98" s="34"/>
      <c r="C98" s="34"/>
      <c r="D98" s="35"/>
      <c r="E98" s="35"/>
      <c r="F98" s="34"/>
      <c r="G98" s="34"/>
      <c r="H98" s="34"/>
      <c r="I98" s="34"/>
      <c r="J98" s="34"/>
      <c r="K98" s="34"/>
      <c r="L98" s="34"/>
    </row>
    <row r="99" ht="15.75" customHeight="1">
      <c r="A99" s="34"/>
      <c r="B99" s="34"/>
      <c r="C99" s="34"/>
      <c r="D99" s="35"/>
      <c r="E99" s="35"/>
      <c r="F99" s="34"/>
      <c r="G99" s="34"/>
      <c r="H99" s="34"/>
      <c r="I99" s="34"/>
      <c r="J99" s="34"/>
      <c r="K99" s="34"/>
      <c r="L99" s="34"/>
    </row>
    <row r="100" ht="15.75" customHeight="1">
      <c r="A100" s="34"/>
      <c r="B100" s="34"/>
      <c r="C100" s="34"/>
      <c r="D100" s="35"/>
      <c r="E100" s="35"/>
      <c r="F100" s="34"/>
      <c r="G100" s="34"/>
      <c r="H100" s="34"/>
      <c r="I100" s="34"/>
      <c r="J100" s="34"/>
      <c r="K100" s="34"/>
      <c r="L100" s="34"/>
    </row>
    <row r="101" ht="15.75" customHeight="1">
      <c r="A101" s="34"/>
      <c r="B101" s="34"/>
      <c r="C101" s="34"/>
      <c r="D101" s="35"/>
      <c r="E101" s="35"/>
      <c r="F101" s="34"/>
      <c r="G101" s="34"/>
      <c r="H101" s="34"/>
      <c r="I101" s="34"/>
      <c r="J101" s="34"/>
      <c r="K101" s="34"/>
      <c r="L101" s="34"/>
    </row>
    <row r="102" ht="15.75" customHeight="1">
      <c r="A102" s="34"/>
      <c r="B102" s="34"/>
      <c r="C102" s="34"/>
      <c r="D102" s="35"/>
      <c r="E102" s="35"/>
      <c r="F102" s="34"/>
      <c r="G102" s="34"/>
      <c r="H102" s="34"/>
      <c r="I102" s="34"/>
      <c r="J102" s="34"/>
      <c r="K102" s="34"/>
      <c r="L102" s="34"/>
    </row>
    <row r="103" ht="15.75" customHeight="1">
      <c r="A103" s="34"/>
      <c r="B103" s="34"/>
      <c r="C103" s="34"/>
      <c r="D103" s="35"/>
      <c r="E103" s="35"/>
      <c r="F103" s="34"/>
      <c r="G103" s="34"/>
      <c r="H103" s="34"/>
      <c r="I103" s="34"/>
      <c r="J103" s="34"/>
      <c r="K103" s="34"/>
      <c r="L103" s="34"/>
    </row>
    <row r="104" ht="15.75" customHeight="1">
      <c r="A104" s="34"/>
      <c r="B104" s="34"/>
      <c r="C104" s="34"/>
      <c r="D104" s="35"/>
      <c r="E104" s="35"/>
      <c r="F104" s="34"/>
      <c r="G104" s="34"/>
      <c r="H104" s="34"/>
      <c r="I104" s="34"/>
      <c r="J104" s="34"/>
      <c r="K104" s="34"/>
      <c r="L104" s="34"/>
    </row>
    <row r="105" ht="15.75" customHeight="1">
      <c r="A105" s="34"/>
      <c r="B105" s="34"/>
      <c r="C105" s="34"/>
      <c r="D105" s="35"/>
      <c r="E105" s="35"/>
      <c r="F105" s="34"/>
      <c r="G105" s="34"/>
      <c r="H105" s="34"/>
      <c r="I105" s="34"/>
      <c r="J105" s="34"/>
      <c r="K105" s="34"/>
      <c r="L105" s="34"/>
    </row>
    <row r="106" ht="15.75" customHeight="1">
      <c r="A106" s="34"/>
      <c r="B106" s="34"/>
      <c r="C106" s="34"/>
      <c r="D106" s="35"/>
      <c r="E106" s="35"/>
      <c r="F106" s="34"/>
      <c r="G106" s="34"/>
      <c r="H106" s="34"/>
      <c r="I106" s="34"/>
      <c r="J106" s="34"/>
      <c r="K106" s="34"/>
      <c r="L106" s="34"/>
    </row>
    <row r="107" ht="15.75" customHeight="1">
      <c r="A107" s="34"/>
      <c r="B107" s="34"/>
      <c r="C107" s="34"/>
      <c r="D107" s="35"/>
      <c r="E107" s="35"/>
      <c r="F107" s="34"/>
      <c r="G107" s="34"/>
      <c r="H107" s="34"/>
      <c r="I107" s="34"/>
      <c r="J107" s="34"/>
      <c r="K107" s="34"/>
      <c r="L107" s="34"/>
    </row>
    <row r="108" ht="15.75" customHeight="1">
      <c r="A108" s="34"/>
      <c r="B108" s="34"/>
      <c r="C108" s="34"/>
      <c r="D108" s="35"/>
      <c r="E108" s="35"/>
      <c r="F108" s="34"/>
      <c r="G108" s="34"/>
      <c r="H108" s="34"/>
      <c r="I108" s="34"/>
      <c r="J108" s="34"/>
      <c r="K108" s="34"/>
      <c r="L108" s="34"/>
    </row>
    <row r="109" ht="15.75" customHeight="1">
      <c r="A109" s="34"/>
      <c r="B109" s="34"/>
      <c r="C109" s="34"/>
      <c r="D109" s="35"/>
      <c r="E109" s="35"/>
      <c r="F109" s="34"/>
      <c r="G109" s="34"/>
      <c r="H109" s="34"/>
      <c r="I109" s="34"/>
      <c r="J109" s="34"/>
      <c r="K109" s="34"/>
      <c r="L109" s="34"/>
    </row>
    <row r="110" ht="15.75" customHeight="1">
      <c r="A110" s="34"/>
      <c r="B110" s="34"/>
      <c r="C110" s="34"/>
      <c r="D110" s="35"/>
      <c r="E110" s="35"/>
      <c r="F110" s="34"/>
      <c r="G110" s="34"/>
      <c r="H110" s="34"/>
      <c r="I110" s="34"/>
      <c r="J110" s="34"/>
      <c r="K110" s="34"/>
      <c r="L110" s="34"/>
    </row>
    <row r="111" ht="15.75" customHeight="1">
      <c r="A111" s="34"/>
      <c r="B111" s="34"/>
      <c r="C111" s="34"/>
      <c r="D111" s="35"/>
      <c r="E111" s="35"/>
      <c r="F111" s="34"/>
      <c r="G111" s="34"/>
      <c r="H111" s="34"/>
      <c r="I111" s="34"/>
      <c r="J111" s="34"/>
      <c r="K111" s="34"/>
      <c r="L111" s="34"/>
    </row>
    <row r="112" ht="15.75" customHeight="1">
      <c r="A112" s="34"/>
      <c r="B112" s="34"/>
      <c r="C112" s="34"/>
      <c r="D112" s="35"/>
      <c r="E112" s="35"/>
      <c r="F112" s="34"/>
      <c r="G112" s="34"/>
      <c r="H112" s="34"/>
      <c r="I112" s="34"/>
      <c r="J112" s="34"/>
      <c r="K112" s="34"/>
      <c r="L112" s="34"/>
    </row>
    <row r="113" ht="15.75" customHeight="1">
      <c r="A113" s="34"/>
      <c r="B113" s="34"/>
      <c r="C113" s="34"/>
      <c r="D113" s="35"/>
      <c r="E113" s="35"/>
      <c r="F113" s="34"/>
      <c r="G113" s="34"/>
      <c r="H113" s="34"/>
      <c r="I113" s="34"/>
      <c r="J113" s="34"/>
      <c r="K113" s="34"/>
      <c r="L113" s="34"/>
    </row>
    <row r="114" ht="15.75" customHeight="1">
      <c r="A114" s="34"/>
      <c r="B114" s="34"/>
      <c r="C114" s="34"/>
      <c r="D114" s="35"/>
      <c r="E114" s="35"/>
      <c r="F114" s="34"/>
      <c r="G114" s="34"/>
      <c r="H114" s="34"/>
      <c r="I114" s="34"/>
      <c r="J114" s="34"/>
      <c r="K114" s="34"/>
      <c r="L114" s="34"/>
    </row>
    <row r="115" ht="15.75" customHeight="1">
      <c r="A115" s="34"/>
      <c r="B115" s="34"/>
      <c r="C115" s="34"/>
      <c r="D115" s="35"/>
      <c r="E115" s="35"/>
      <c r="F115" s="34"/>
      <c r="G115" s="34"/>
      <c r="H115" s="34"/>
      <c r="I115" s="34"/>
      <c r="J115" s="34"/>
      <c r="K115" s="34"/>
      <c r="L115" s="34"/>
    </row>
    <row r="116" ht="15.75" customHeight="1">
      <c r="A116" s="34"/>
      <c r="B116" s="34"/>
      <c r="C116" s="34"/>
      <c r="D116" s="35"/>
      <c r="E116" s="35"/>
      <c r="F116" s="34"/>
      <c r="G116" s="34"/>
      <c r="H116" s="34"/>
      <c r="I116" s="34"/>
      <c r="J116" s="34"/>
      <c r="K116" s="34"/>
      <c r="L116" s="34"/>
    </row>
    <row r="117" ht="15.75" customHeight="1">
      <c r="A117" s="34"/>
      <c r="B117" s="34"/>
      <c r="C117" s="34"/>
      <c r="D117" s="35"/>
      <c r="E117" s="35"/>
      <c r="F117" s="34"/>
      <c r="G117" s="34"/>
      <c r="H117" s="34"/>
      <c r="I117" s="34"/>
      <c r="J117" s="34"/>
      <c r="K117" s="34"/>
      <c r="L117" s="34"/>
    </row>
    <row r="118" ht="15.75" customHeight="1">
      <c r="A118" s="34"/>
      <c r="B118" s="34"/>
      <c r="C118" s="34"/>
      <c r="D118" s="35"/>
      <c r="E118" s="35"/>
      <c r="F118" s="34"/>
      <c r="G118" s="34"/>
      <c r="H118" s="34"/>
      <c r="I118" s="34"/>
      <c r="J118" s="34"/>
      <c r="K118" s="34"/>
      <c r="L118" s="34"/>
    </row>
    <row r="119" ht="15.75" customHeight="1">
      <c r="A119" s="34"/>
      <c r="B119" s="34"/>
      <c r="C119" s="34"/>
      <c r="D119" s="35"/>
      <c r="E119" s="35"/>
      <c r="F119" s="34"/>
      <c r="G119" s="34"/>
      <c r="H119" s="34"/>
      <c r="I119" s="34"/>
      <c r="J119" s="34"/>
      <c r="K119" s="34"/>
      <c r="L119" s="34"/>
    </row>
    <row r="120" ht="15.75" customHeight="1">
      <c r="A120" s="34"/>
      <c r="B120" s="34"/>
      <c r="C120" s="34"/>
      <c r="D120" s="35"/>
      <c r="E120" s="35"/>
      <c r="F120" s="34"/>
      <c r="G120" s="34"/>
      <c r="H120" s="34"/>
      <c r="I120" s="34"/>
      <c r="J120" s="34"/>
      <c r="K120" s="34"/>
      <c r="L120" s="34"/>
    </row>
    <row r="121" ht="15.75" customHeight="1">
      <c r="A121" s="34"/>
      <c r="B121" s="34"/>
      <c r="C121" s="34"/>
      <c r="D121" s="35"/>
      <c r="E121" s="35"/>
      <c r="F121" s="34"/>
      <c r="G121" s="34"/>
      <c r="H121" s="34"/>
      <c r="I121" s="34"/>
      <c r="J121" s="34"/>
      <c r="K121" s="34"/>
      <c r="L121" s="34"/>
    </row>
    <row r="122" ht="15.75" customHeight="1">
      <c r="A122" s="34"/>
      <c r="B122" s="34"/>
      <c r="C122" s="34"/>
      <c r="D122" s="35"/>
      <c r="E122" s="35"/>
      <c r="F122" s="34"/>
      <c r="G122" s="34"/>
      <c r="H122" s="34"/>
      <c r="I122" s="34"/>
      <c r="J122" s="34"/>
      <c r="K122" s="34"/>
      <c r="L122" s="34"/>
    </row>
    <row r="123" ht="15.75" customHeight="1">
      <c r="A123" s="34"/>
      <c r="B123" s="34"/>
      <c r="C123" s="34"/>
      <c r="D123" s="35"/>
      <c r="E123" s="35"/>
      <c r="F123" s="34"/>
      <c r="G123" s="34"/>
      <c r="H123" s="34"/>
      <c r="I123" s="34"/>
      <c r="J123" s="34"/>
      <c r="K123" s="34"/>
      <c r="L123" s="34"/>
    </row>
    <row r="124" ht="15.75" customHeight="1">
      <c r="A124" s="34"/>
      <c r="B124" s="34"/>
      <c r="C124" s="34"/>
      <c r="D124" s="35"/>
      <c r="E124" s="35"/>
      <c r="F124" s="34"/>
      <c r="G124" s="34"/>
      <c r="H124" s="34"/>
      <c r="I124" s="34"/>
      <c r="J124" s="34"/>
      <c r="K124" s="34"/>
      <c r="L124" s="34"/>
    </row>
    <row r="125" ht="15.75" customHeight="1">
      <c r="A125" s="34"/>
      <c r="B125" s="34"/>
      <c r="C125" s="34"/>
      <c r="D125" s="35"/>
      <c r="E125" s="35"/>
      <c r="F125" s="34"/>
      <c r="G125" s="34"/>
      <c r="H125" s="34"/>
      <c r="I125" s="34"/>
      <c r="J125" s="34"/>
      <c r="K125" s="34"/>
      <c r="L125" s="34"/>
    </row>
    <row r="126" ht="15.75" customHeight="1">
      <c r="A126" s="34"/>
      <c r="B126" s="34"/>
      <c r="C126" s="34"/>
      <c r="D126" s="35"/>
      <c r="E126" s="35"/>
      <c r="F126" s="34"/>
      <c r="G126" s="34"/>
      <c r="H126" s="34"/>
      <c r="I126" s="34"/>
      <c r="J126" s="34"/>
      <c r="K126" s="34"/>
      <c r="L126" s="34"/>
    </row>
    <row r="127" ht="15.75" customHeight="1">
      <c r="A127" s="34"/>
      <c r="B127" s="34"/>
      <c r="C127" s="34"/>
      <c r="D127" s="35"/>
      <c r="E127" s="35"/>
      <c r="F127" s="34"/>
      <c r="G127" s="34"/>
      <c r="H127" s="34"/>
      <c r="I127" s="34"/>
      <c r="J127" s="34"/>
      <c r="K127" s="34"/>
      <c r="L127" s="34"/>
    </row>
    <row r="128" ht="15.75" customHeight="1">
      <c r="A128" s="34"/>
      <c r="B128" s="34"/>
      <c r="C128" s="34"/>
      <c r="D128" s="35"/>
      <c r="E128" s="35"/>
      <c r="F128" s="34"/>
      <c r="G128" s="34"/>
      <c r="H128" s="34"/>
      <c r="I128" s="34"/>
      <c r="J128" s="34"/>
      <c r="K128" s="34"/>
      <c r="L128" s="34"/>
    </row>
    <row r="129" ht="15.75" customHeight="1">
      <c r="A129" s="34"/>
      <c r="B129" s="34"/>
      <c r="C129" s="34"/>
      <c r="D129" s="35"/>
      <c r="E129" s="35"/>
      <c r="F129" s="34"/>
      <c r="G129" s="34"/>
      <c r="H129" s="34"/>
      <c r="I129" s="34"/>
      <c r="J129" s="34"/>
      <c r="K129" s="34"/>
      <c r="L129" s="34"/>
    </row>
    <row r="130" ht="15.75" customHeight="1">
      <c r="A130" s="34"/>
      <c r="B130" s="34"/>
      <c r="C130" s="34"/>
      <c r="D130" s="35"/>
      <c r="E130" s="35"/>
      <c r="F130" s="34"/>
      <c r="G130" s="34"/>
      <c r="H130" s="34"/>
      <c r="I130" s="34"/>
      <c r="J130" s="34"/>
      <c r="K130" s="34"/>
      <c r="L130" s="34"/>
    </row>
    <row r="131" ht="15.75" customHeight="1">
      <c r="A131" s="34"/>
      <c r="B131" s="34"/>
      <c r="C131" s="34"/>
      <c r="D131" s="35"/>
      <c r="E131" s="35"/>
      <c r="F131" s="34"/>
      <c r="G131" s="34"/>
      <c r="H131" s="34"/>
      <c r="I131" s="34"/>
      <c r="J131" s="34"/>
      <c r="K131" s="34"/>
      <c r="L131" s="34"/>
    </row>
    <row r="132" ht="15.75" customHeight="1">
      <c r="A132" s="34"/>
      <c r="B132" s="34"/>
      <c r="C132" s="34"/>
      <c r="D132" s="35"/>
      <c r="E132" s="35"/>
      <c r="F132" s="34"/>
      <c r="G132" s="34"/>
      <c r="H132" s="34"/>
      <c r="I132" s="34"/>
      <c r="J132" s="34"/>
      <c r="K132" s="34"/>
      <c r="L132" s="34"/>
    </row>
    <row r="133" ht="15.75" customHeight="1">
      <c r="A133" s="34"/>
      <c r="B133" s="34"/>
      <c r="C133" s="34"/>
      <c r="D133" s="35"/>
      <c r="E133" s="35"/>
      <c r="F133" s="34"/>
      <c r="G133" s="34"/>
      <c r="H133" s="34"/>
      <c r="I133" s="34"/>
      <c r="J133" s="34"/>
      <c r="K133" s="34"/>
      <c r="L133" s="34"/>
    </row>
    <row r="134" ht="15.75" customHeight="1">
      <c r="A134" s="34"/>
      <c r="B134" s="34"/>
      <c r="C134" s="34"/>
      <c r="D134" s="35"/>
      <c r="E134" s="35"/>
      <c r="F134" s="34"/>
      <c r="G134" s="34"/>
      <c r="H134" s="34"/>
      <c r="I134" s="34"/>
      <c r="J134" s="34"/>
      <c r="K134" s="34"/>
      <c r="L134" s="34"/>
    </row>
    <row r="135" ht="15.75" customHeight="1">
      <c r="A135" s="34"/>
      <c r="B135" s="34"/>
      <c r="C135" s="34"/>
      <c r="D135" s="35"/>
      <c r="E135" s="35"/>
      <c r="F135" s="34"/>
      <c r="G135" s="34"/>
      <c r="H135" s="34"/>
      <c r="I135" s="34"/>
      <c r="J135" s="34"/>
      <c r="K135" s="34"/>
      <c r="L135" s="34"/>
    </row>
    <row r="136" ht="15.75" customHeight="1">
      <c r="A136" s="34"/>
      <c r="B136" s="34"/>
      <c r="C136" s="34"/>
      <c r="D136" s="35"/>
      <c r="E136" s="35"/>
      <c r="F136" s="34"/>
      <c r="G136" s="34"/>
      <c r="H136" s="34"/>
      <c r="I136" s="34"/>
      <c r="J136" s="34"/>
      <c r="K136" s="34"/>
      <c r="L136" s="34"/>
    </row>
    <row r="137" ht="15.75" customHeight="1">
      <c r="A137" s="34"/>
      <c r="B137" s="34"/>
      <c r="C137" s="34"/>
      <c r="D137" s="35"/>
      <c r="E137" s="35"/>
      <c r="F137" s="34"/>
      <c r="G137" s="34"/>
      <c r="H137" s="34"/>
      <c r="I137" s="34"/>
      <c r="J137" s="34"/>
      <c r="K137" s="34"/>
      <c r="L137" s="34"/>
    </row>
    <row r="138" ht="15.75" customHeight="1">
      <c r="A138" s="34"/>
      <c r="B138" s="34"/>
      <c r="C138" s="34"/>
      <c r="D138" s="35"/>
      <c r="E138" s="35"/>
      <c r="F138" s="34"/>
      <c r="G138" s="34"/>
      <c r="H138" s="34"/>
      <c r="I138" s="34"/>
      <c r="J138" s="34"/>
      <c r="K138" s="34"/>
      <c r="L138" s="34"/>
    </row>
    <row r="139" ht="15.75" customHeight="1">
      <c r="A139" s="34"/>
      <c r="B139" s="34"/>
      <c r="C139" s="34"/>
      <c r="D139" s="35"/>
      <c r="E139" s="35"/>
      <c r="F139" s="34"/>
      <c r="G139" s="34"/>
      <c r="H139" s="34"/>
      <c r="I139" s="34"/>
      <c r="J139" s="34"/>
      <c r="K139" s="34"/>
      <c r="L139" s="34"/>
    </row>
    <row r="140" ht="15.75" customHeight="1">
      <c r="A140" s="34"/>
      <c r="B140" s="34"/>
      <c r="C140" s="34"/>
      <c r="D140" s="35"/>
      <c r="E140" s="35"/>
      <c r="F140" s="34"/>
      <c r="G140" s="34"/>
      <c r="H140" s="34"/>
      <c r="I140" s="34"/>
      <c r="J140" s="34"/>
      <c r="K140" s="34"/>
      <c r="L140" s="34"/>
    </row>
    <row r="141" ht="15.75" customHeight="1">
      <c r="A141" s="34"/>
      <c r="B141" s="34"/>
      <c r="C141" s="34"/>
      <c r="D141" s="35"/>
      <c r="E141" s="35"/>
      <c r="F141" s="34"/>
      <c r="G141" s="34"/>
      <c r="H141" s="34"/>
      <c r="I141" s="34"/>
      <c r="J141" s="34"/>
      <c r="K141" s="34"/>
      <c r="L141" s="34"/>
    </row>
    <row r="142" ht="15.75" customHeight="1">
      <c r="A142" s="34"/>
      <c r="B142" s="34"/>
      <c r="C142" s="34"/>
      <c r="D142" s="35"/>
      <c r="E142" s="35"/>
      <c r="F142" s="34"/>
      <c r="G142" s="34"/>
      <c r="H142" s="34"/>
      <c r="I142" s="34"/>
      <c r="J142" s="34"/>
      <c r="K142" s="34"/>
      <c r="L142" s="34"/>
    </row>
    <row r="143" ht="15.75" customHeight="1">
      <c r="A143" s="34"/>
      <c r="B143" s="34"/>
      <c r="C143" s="34"/>
      <c r="D143" s="35"/>
      <c r="E143" s="35"/>
      <c r="F143" s="34"/>
      <c r="G143" s="34"/>
      <c r="H143" s="34"/>
      <c r="I143" s="34"/>
      <c r="J143" s="34"/>
      <c r="K143" s="34"/>
      <c r="L143" s="34"/>
    </row>
    <row r="144" ht="15.75" customHeight="1">
      <c r="A144" s="34"/>
      <c r="B144" s="34"/>
      <c r="C144" s="34"/>
      <c r="D144" s="35"/>
      <c r="E144" s="35"/>
      <c r="F144" s="34"/>
      <c r="G144" s="34"/>
      <c r="H144" s="34"/>
      <c r="I144" s="34"/>
      <c r="J144" s="34"/>
      <c r="K144" s="34"/>
      <c r="L144" s="34"/>
    </row>
    <row r="145" ht="15.75" customHeight="1">
      <c r="A145" s="34"/>
      <c r="B145" s="34"/>
      <c r="C145" s="34"/>
      <c r="D145" s="35"/>
      <c r="E145" s="35"/>
      <c r="F145" s="34"/>
      <c r="G145" s="34"/>
      <c r="H145" s="34"/>
      <c r="I145" s="34"/>
      <c r="J145" s="34"/>
      <c r="K145" s="34"/>
      <c r="L145" s="34"/>
    </row>
    <row r="146" ht="15.75" customHeight="1">
      <c r="A146" s="34"/>
      <c r="B146" s="34"/>
      <c r="C146" s="34"/>
      <c r="D146" s="35"/>
      <c r="E146" s="35"/>
      <c r="F146" s="34"/>
      <c r="G146" s="34"/>
      <c r="H146" s="34"/>
      <c r="I146" s="34"/>
      <c r="J146" s="34"/>
      <c r="K146" s="34"/>
      <c r="L146" s="34"/>
    </row>
    <row r="147" ht="15.75" customHeight="1">
      <c r="A147" s="34"/>
      <c r="B147" s="34"/>
      <c r="C147" s="34"/>
      <c r="D147" s="35"/>
      <c r="E147" s="35"/>
      <c r="F147" s="34"/>
      <c r="G147" s="34"/>
      <c r="H147" s="34"/>
      <c r="I147" s="34"/>
      <c r="J147" s="34"/>
      <c r="K147" s="34"/>
      <c r="L147" s="34"/>
    </row>
    <row r="148" ht="15.75" customHeight="1">
      <c r="A148" s="34"/>
      <c r="B148" s="34"/>
      <c r="C148" s="34"/>
      <c r="D148" s="35"/>
      <c r="E148" s="35"/>
      <c r="F148" s="34"/>
      <c r="G148" s="34"/>
      <c r="H148" s="34"/>
      <c r="I148" s="34"/>
      <c r="J148" s="34"/>
      <c r="K148" s="34"/>
      <c r="L148" s="34"/>
    </row>
    <row r="149" ht="15.75" customHeight="1">
      <c r="A149" s="34"/>
      <c r="B149" s="34"/>
      <c r="C149" s="34"/>
      <c r="D149" s="35"/>
      <c r="E149" s="35"/>
      <c r="F149" s="34"/>
      <c r="G149" s="34"/>
      <c r="H149" s="34"/>
      <c r="I149" s="34"/>
      <c r="J149" s="34"/>
      <c r="K149" s="34"/>
      <c r="L149" s="34"/>
    </row>
    <row r="150" ht="15.75" customHeight="1">
      <c r="A150" s="34"/>
      <c r="B150" s="34"/>
      <c r="C150" s="34"/>
      <c r="D150" s="35"/>
      <c r="E150" s="35"/>
      <c r="F150" s="34"/>
      <c r="G150" s="34"/>
      <c r="H150" s="34"/>
      <c r="I150" s="34"/>
      <c r="J150" s="34"/>
      <c r="K150" s="34"/>
      <c r="L150" s="34"/>
    </row>
    <row r="151" ht="15.75" customHeight="1">
      <c r="A151" s="34"/>
      <c r="B151" s="34"/>
      <c r="C151" s="34"/>
      <c r="D151" s="35"/>
      <c r="E151" s="35"/>
      <c r="F151" s="34"/>
      <c r="G151" s="34"/>
      <c r="H151" s="34"/>
      <c r="I151" s="34"/>
      <c r="J151" s="34"/>
      <c r="K151" s="34"/>
      <c r="L151" s="34"/>
    </row>
    <row r="152" ht="15.75" customHeight="1">
      <c r="A152" s="34"/>
      <c r="B152" s="34"/>
      <c r="C152" s="34"/>
      <c r="D152" s="35"/>
      <c r="E152" s="35"/>
      <c r="F152" s="34"/>
      <c r="G152" s="34"/>
      <c r="H152" s="34"/>
      <c r="I152" s="34"/>
      <c r="J152" s="34"/>
      <c r="K152" s="34"/>
      <c r="L152" s="34"/>
    </row>
    <row r="153" ht="15.75" customHeight="1">
      <c r="A153" s="34"/>
      <c r="B153" s="34"/>
      <c r="C153" s="34"/>
      <c r="D153" s="35"/>
      <c r="E153" s="35"/>
      <c r="F153" s="34"/>
      <c r="G153" s="34"/>
      <c r="H153" s="34"/>
      <c r="I153" s="34"/>
      <c r="J153" s="34"/>
      <c r="K153" s="34"/>
      <c r="L153" s="34"/>
    </row>
    <row r="154" ht="15.75" customHeight="1">
      <c r="A154" s="34"/>
      <c r="B154" s="34"/>
      <c r="C154" s="34"/>
      <c r="D154" s="35"/>
      <c r="E154" s="35"/>
      <c r="F154" s="34"/>
      <c r="G154" s="34"/>
      <c r="H154" s="34"/>
      <c r="I154" s="34"/>
      <c r="J154" s="34"/>
      <c r="K154" s="34"/>
      <c r="L154" s="34"/>
    </row>
    <row r="155" ht="15.75" customHeight="1">
      <c r="A155" s="34"/>
      <c r="B155" s="34"/>
      <c r="C155" s="34"/>
      <c r="D155" s="35"/>
      <c r="E155" s="35"/>
      <c r="F155" s="34"/>
      <c r="G155" s="34"/>
      <c r="H155" s="34"/>
      <c r="I155" s="34"/>
      <c r="J155" s="34"/>
      <c r="K155" s="34"/>
      <c r="L155" s="34"/>
    </row>
    <row r="156" ht="15.75" customHeight="1">
      <c r="A156" s="34"/>
      <c r="B156" s="34"/>
      <c r="C156" s="34"/>
      <c r="D156" s="35"/>
      <c r="E156" s="35"/>
      <c r="F156" s="34"/>
      <c r="G156" s="34"/>
      <c r="H156" s="34"/>
      <c r="I156" s="34"/>
      <c r="J156" s="34"/>
      <c r="K156" s="34"/>
      <c r="L156" s="34"/>
    </row>
    <row r="157" ht="15.75" customHeight="1">
      <c r="A157" s="34"/>
      <c r="B157" s="34"/>
      <c r="C157" s="34"/>
      <c r="D157" s="35"/>
      <c r="E157" s="35"/>
      <c r="F157" s="34"/>
      <c r="G157" s="34"/>
      <c r="H157" s="34"/>
      <c r="I157" s="34"/>
      <c r="J157" s="34"/>
      <c r="K157" s="34"/>
      <c r="L157" s="34"/>
    </row>
    <row r="158" ht="15.75" customHeight="1">
      <c r="A158" s="34"/>
      <c r="B158" s="34"/>
      <c r="C158" s="34"/>
      <c r="D158" s="35"/>
      <c r="E158" s="35"/>
      <c r="F158" s="34"/>
      <c r="G158" s="34"/>
      <c r="H158" s="34"/>
      <c r="I158" s="34"/>
      <c r="J158" s="34"/>
      <c r="K158" s="34"/>
      <c r="L158" s="34"/>
    </row>
    <row r="159" ht="15.75" customHeight="1">
      <c r="A159" s="34"/>
      <c r="B159" s="34"/>
      <c r="C159" s="34"/>
      <c r="D159" s="35"/>
      <c r="E159" s="35"/>
      <c r="F159" s="34"/>
      <c r="G159" s="34"/>
      <c r="H159" s="34"/>
      <c r="I159" s="34"/>
      <c r="J159" s="34"/>
      <c r="K159" s="34"/>
      <c r="L159" s="34"/>
    </row>
    <row r="160" ht="15.75" customHeight="1">
      <c r="A160" s="34"/>
      <c r="B160" s="34"/>
      <c r="C160" s="34"/>
      <c r="D160" s="35"/>
      <c r="E160" s="35"/>
      <c r="F160" s="34"/>
      <c r="G160" s="34"/>
      <c r="H160" s="34"/>
      <c r="I160" s="34"/>
      <c r="J160" s="34"/>
      <c r="K160" s="34"/>
      <c r="L160" s="34"/>
    </row>
    <row r="161" ht="15.75" customHeight="1">
      <c r="A161" s="34"/>
      <c r="B161" s="34"/>
      <c r="C161" s="34"/>
      <c r="D161" s="35"/>
      <c r="E161" s="35"/>
      <c r="F161" s="34"/>
      <c r="G161" s="34"/>
      <c r="H161" s="34"/>
      <c r="I161" s="34"/>
      <c r="J161" s="34"/>
      <c r="K161" s="34"/>
      <c r="L161" s="34"/>
    </row>
    <row r="162" ht="15.75" customHeight="1">
      <c r="A162" s="34"/>
      <c r="B162" s="34"/>
      <c r="C162" s="34"/>
      <c r="D162" s="35"/>
      <c r="E162" s="35"/>
      <c r="F162" s="34"/>
      <c r="G162" s="34"/>
      <c r="H162" s="34"/>
      <c r="I162" s="34"/>
      <c r="J162" s="34"/>
      <c r="K162" s="34"/>
      <c r="L162" s="34"/>
    </row>
    <row r="163" ht="15.75" customHeight="1">
      <c r="A163" s="34"/>
      <c r="B163" s="34"/>
      <c r="C163" s="34"/>
      <c r="D163" s="35"/>
      <c r="E163" s="35"/>
      <c r="F163" s="34"/>
      <c r="G163" s="34"/>
      <c r="H163" s="34"/>
      <c r="I163" s="34"/>
      <c r="J163" s="34"/>
      <c r="K163" s="34"/>
      <c r="L163" s="34"/>
    </row>
    <row r="164" ht="15.75" customHeight="1">
      <c r="A164" s="34"/>
      <c r="B164" s="34"/>
      <c r="C164" s="34"/>
      <c r="D164" s="35"/>
      <c r="E164" s="35"/>
      <c r="F164" s="34"/>
      <c r="G164" s="34"/>
      <c r="H164" s="34"/>
      <c r="I164" s="34"/>
      <c r="J164" s="34"/>
      <c r="K164" s="34"/>
      <c r="L164" s="34"/>
    </row>
    <row r="165" ht="15.75" customHeight="1">
      <c r="A165" s="34"/>
      <c r="B165" s="34"/>
      <c r="C165" s="34"/>
      <c r="D165" s="35"/>
      <c r="E165" s="35"/>
      <c r="F165" s="34"/>
      <c r="G165" s="34"/>
      <c r="H165" s="34"/>
      <c r="I165" s="34"/>
      <c r="J165" s="34"/>
      <c r="K165" s="34"/>
      <c r="L165" s="34"/>
    </row>
    <row r="166" ht="15.75" customHeight="1">
      <c r="A166" s="34"/>
      <c r="B166" s="34"/>
      <c r="C166" s="34"/>
      <c r="D166" s="35"/>
      <c r="E166" s="35"/>
      <c r="F166" s="34"/>
      <c r="G166" s="34"/>
      <c r="H166" s="34"/>
      <c r="I166" s="34"/>
      <c r="J166" s="34"/>
      <c r="K166" s="34"/>
      <c r="L166" s="34"/>
    </row>
    <row r="167" ht="15.75" customHeight="1">
      <c r="A167" s="34"/>
      <c r="B167" s="34"/>
      <c r="C167" s="34"/>
      <c r="D167" s="35"/>
      <c r="E167" s="35"/>
      <c r="F167" s="34"/>
      <c r="G167" s="34"/>
      <c r="H167" s="34"/>
      <c r="I167" s="34"/>
      <c r="J167" s="34"/>
      <c r="K167" s="34"/>
      <c r="L167" s="34"/>
    </row>
    <row r="168" ht="15.75" customHeight="1">
      <c r="A168" s="34"/>
      <c r="B168" s="34"/>
      <c r="C168" s="34"/>
      <c r="D168" s="35"/>
      <c r="E168" s="35"/>
      <c r="F168" s="34"/>
      <c r="G168" s="34"/>
      <c r="H168" s="34"/>
      <c r="I168" s="34"/>
      <c r="J168" s="34"/>
      <c r="K168" s="34"/>
      <c r="L168" s="34"/>
    </row>
    <row r="169" ht="15.75" customHeight="1">
      <c r="A169" s="34"/>
      <c r="B169" s="34"/>
      <c r="C169" s="34"/>
      <c r="D169" s="35"/>
      <c r="E169" s="35"/>
      <c r="F169" s="34"/>
      <c r="G169" s="34"/>
      <c r="H169" s="34"/>
      <c r="I169" s="34"/>
      <c r="J169" s="34"/>
      <c r="K169" s="34"/>
      <c r="L169" s="34"/>
    </row>
    <row r="170" ht="15.75" customHeight="1">
      <c r="A170" s="34"/>
      <c r="B170" s="34"/>
      <c r="C170" s="34"/>
      <c r="D170" s="35"/>
      <c r="E170" s="35"/>
      <c r="F170" s="34"/>
      <c r="G170" s="34"/>
      <c r="H170" s="34"/>
      <c r="I170" s="34"/>
      <c r="J170" s="34"/>
      <c r="K170" s="34"/>
      <c r="L170" s="34"/>
    </row>
    <row r="171" ht="15.75" customHeight="1">
      <c r="A171" s="34"/>
      <c r="B171" s="34"/>
      <c r="C171" s="34"/>
      <c r="D171" s="35"/>
      <c r="E171" s="35"/>
      <c r="F171" s="34"/>
      <c r="G171" s="34"/>
      <c r="H171" s="34"/>
      <c r="I171" s="34"/>
      <c r="J171" s="34"/>
      <c r="K171" s="34"/>
      <c r="L171" s="34"/>
    </row>
    <row r="172" ht="15.75" customHeight="1">
      <c r="A172" s="34"/>
      <c r="B172" s="34"/>
      <c r="C172" s="34"/>
      <c r="D172" s="35"/>
      <c r="E172" s="35"/>
      <c r="F172" s="34"/>
      <c r="G172" s="34"/>
      <c r="H172" s="34"/>
      <c r="I172" s="34"/>
      <c r="J172" s="34"/>
      <c r="K172" s="34"/>
      <c r="L172" s="34"/>
    </row>
    <row r="173" ht="15.75" customHeight="1">
      <c r="A173" s="34"/>
      <c r="B173" s="34"/>
      <c r="C173" s="34"/>
      <c r="D173" s="35"/>
      <c r="E173" s="35"/>
      <c r="F173" s="34"/>
      <c r="G173" s="34"/>
      <c r="H173" s="34"/>
      <c r="I173" s="34"/>
      <c r="J173" s="34"/>
      <c r="K173" s="34"/>
      <c r="L173" s="34"/>
    </row>
    <row r="174" ht="15.75" customHeight="1">
      <c r="A174" s="34"/>
      <c r="B174" s="34"/>
      <c r="C174" s="34"/>
      <c r="D174" s="35"/>
      <c r="E174" s="35"/>
      <c r="F174" s="34"/>
      <c r="G174" s="34"/>
      <c r="H174" s="34"/>
      <c r="I174" s="34"/>
      <c r="J174" s="34"/>
      <c r="K174" s="34"/>
      <c r="L174" s="34"/>
    </row>
    <row r="175" ht="15.75" customHeight="1">
      <c r="A175" s="34"/>
      <c r="B175" s="34"/>
      <c r="C175" s="34"/>
      <c r="D175" s="35"/>
      <c r="E175" s="35"/>
      <c r="F175" s="34"/>
      <c r="G175" s="34"/>
      <c r="H175" s="34"/>
      <c r="I175" s="34"/>
      <c r="J175" s="34"/>
      <c r="K175" s="34"/>
      <c r="L175" s="34"/>
    </row>
    <row r="176" ht="15.75" customHeight="1">
      <c r="A176" s="34"/>
      <c r="B176" s="34"/>
      <c r="C176" s="34"/>
      <c r="D176" s="35"/>
      <c r="E176" s="35"/>
      <c r="F176" s="34"/>
      <c r="G176" s="34"/>
      <c r="H176" s="34"/>
      <c r="I176" s="34"/>
      <c r="J176" s="34"/>
      <c r="K176" s="34"/>
      <c r="L176" s="34"/>
    </row>
    <row r="177" ht="15.75" customHeight="1">
      <c r="A177" s="34"/>
      <c r="B177" s="34"/>
      <c r="C177" s="34"/>
      <c r="D177" s="35"/>
      <c r="E177" s="35"/>
      <c r="F177" s="34"/>
      <c r="G177" s="34"/>
      <c r="H177" s="34"/>
      <c r="I177" s="34"/>
      <c r="J177" s="34"/>
      <c r="K177" s="34"/>
      <c r="L177" s="34"/>
    </row>
    <row r="178" ht="15.75" customHeight="1">
      <c r="A178" s="34"/>
      <c r="B178" s="34"/>
      <c r="C178" s="34"/>
      <c r="D178" s="35"/>
      <c r="E178" s="35"/>
      <c r="F178" s="34"/>
      <c r="G178" s="34"/>
      <c r="H178" s="34"/>
      <c r="I178" s="34"/>
      <c r="J178" s="34"/>
      <c r="K178" s="34"/>
      <c r="L178" s="34"/>
    </row>
    <row r="179" ht="15.75" customHeight="1">
      <c r="A179" s="34"/>
      <c r="B179" s="34"/>
      <c r="C179" s="34"/>
      <c r="D179" s="35"/>
      <c r="E179" s="35"/>
      <c r="F179" s="34"/>
      <c r="G179" s="34"/>
      <c r="H179" s="34"/>
      <c r="I179" s="34"/>
      <c r="J179" s="34"/>
      <c r="K179" s="34"/>
      <c r="L179" s="34"/>
    </row>
    <row r="180" ht="15.75" customHeight="1">
      <c r="A180" s="34"/>
      <c r="B180" s="34"/>
      <c r="C180" s="34"/>
      <c r="D180" s="35"/>
      <c r="E180" s="35"/>
      <c r="F180" s="34"/>
      <c r="G180" s="34"/>
      <c r="H180" s="34"/>
      <c r="I180" s="34"/>
      <c r="J180" s="34"/>
      <c r="K180" s="34"/>
      <c r="L180" s="34"/>
    </row>
    <row r="181" ht="15.75" customHeight="1">
      <c r="A181" s="34"/>
      <c r="B181" s="34"/>
      <c r="C181" s="34"/>
      <c r="D181" s="35"/>
      <c r="E181" s="35"/>
      <c r="F181" s="34"/>
      <c r="G181" s="34"/>
      <c r="H181" s="34"/>
      <c r="I181" s="34"/>
      <c r="J181" s="34"/>
      <c r="K181" s="34"/>
      <c r="L181" s="34"/>
    </row>
    <row r="182" ht="15.75" customHeight="1">
      <c r="A182" s="34"/>
      <c r="B182" s="34"/>
      <c r="C182" s="34"/>
      <c r="D182" s="35"/>
      <c r="E182" s="35"/>
      <c r="F182" s="34"/>
      <c r="G182" s="34"/>
      <c r="H182" s="34"/>
      <c r="I182" s="34"/>
      <c r="J182" s="34"/>
      <c r="K182" s="34"/>
      <c r="L182" s="34"/>
    </row>
    <row r="183" ht="15.75" customHeight="1">
      <c r="A183" s="34"/>
      <c r="B183" s="34"/>
      <c r="C183" s="34"/>
      <c r="D183" s="35"/>
      <c r="E183" s="35"/>
      <c r="F183" s="34"/>
      <c r="G183" s="34"/>
      <c r="H183" s="34"/>
      <c r="I183" s="34"/>
      <c r="J183" s="34"/>
      <c r="K183" s="34"/>
      <c r="L183" s="34"/>
    </row>
    <row r="184" ht="15.75" customHeight="1">
      <c r="A184" s="34"/>
      <c r="B184" s="34"/>
      <c r="C184" s="34"/>
      <c r="D184" s="35"/>
      <c r="E184" s="35"/>
      <c r="F184" s="34"/>
      <c r="G184" s="34"/>
      <c r="H184" s="34"/>
      <c r="I184" s="34"/>
      <c r="J184" s="34"/>
      <c r="K184" s="34"/>
      <c r="L184" s="34"/>
    </row>
    <row r="185" ht="15.75" customHeight="1">
      <c r="A185" s="34"/>
      <c r="B185" s="34"/>
      <c r="C185" s="34"/>
      <c r="D185" s="35"/>
      <c r="E185" s="35"/>
      <c r="F185" s="34"/>
      <c r="G185" s="34"/>
      <c r="H185" s="34"/>
      <c r="I185" s="34"/>
      <c r="J185" s="34"/>
      <c r="K185" s="34"/>
      <c r="L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</row>
  </sheetData>
  <mergeCells count="2">
    <mergeCell ref="A1:C1"/>
    <mergeCell ref="A2:C2"/>
  </mergeCells>
  <printOptions gridLines="1"/>
  <pageMargins bottom="0.75" footer="0.0" header="0.0" left="0.25" right="0.25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4" t="s">
        <v>4</v>
      </c>
      <c r="B1" s="55" t="s">
        <v>5</v>
      </c>
      <c r="C1" s="56" t="s">
        <v>6</v>
      </c>
      <c r="D1" s="56" t="s">
        <v>7</v>
      </c>
      <c r="E1" s="2" t="s">
        <v>1</v>
      </c>
      <c r="F1" s="20" t="s">
        <v>43</v>
      </c>
      <c r="G1" s="2" t="s">
        <v>44</v>
      </c>
    </row>
    <row r="2">
      <c r="A2" s="57" t="s">
        <v>9</v>
      </c>
      <c r="B2" s="57" t="s">
        <v>9</v>
      </c>
      <c r="C2" s="58" t="s">
        <v>10</v>
      </c>
      <c r="D2" s="59">
        <v>1.0</v>
      </c>
      <c r="E2" s="2">
        <v>21.0</v>
      </c>
      <c r="F2" s="60">
        <v>0.8461538461538461</v>
      </c>
      <c r="G2" s="60">
        <v>0.5961538461538461</v>
      </c>
    </row>
    <row r="3">
      <c r="A3" s="57" t="s">
        <v>9</v>
      </c>
      <c r="B3" s="57" t="s">
        <v>9</v>
      </c>
      <c r="C3" s="61" t="s">
        <v>12</v>
      </c>
      <c r="D3" s="59">
        <v>2.0</v>
      </c>
      <c r="E3" s="2">
        <v>21.0</v>
      </c>
      <c r="F3" s="60">
        <v>0.7450980392156863</v>
      </c>
      <c r="G3" s="60">
        <v>0.6515151515151515</v>
      </c>
    </row>
    <row r="4">
      <c r="A4" s="62" t="s">
        <v>9</v>
      </c>
      <c r="B4" s="62" t="s">
        <v>9</v>
      </c>
      <c r="C4" s="63" t="s">
        <v>14</v>
      </c>
      <c r="D4" s="64">
        <v>3.0</v>
      </c>
      <c r="E4" s="2">
        <v>21.0</v>
      </c>
      <c r="F4" s="65">
        <v>0.18974358974358974</v>
      </c>
      <c r="G4" s="65">
        <v>0.1625</v>
      </c>
    </row>
    <row r="5">
      <c r="A5" s="57" t="s">
        <v>15</v>
      </c>
      <c r="B5" s="57" t="s">
        <v>15</v>
      </c>
      <c r="C5" s="58" t="s">
        <v>10</v>
      </c>
      <c r="D5" s="66">
        <v>10.0</v>
      </c>
      <c r="E5" s="2">
        <v>21.0</v>
      </c>
      <c r="F5" s="60">
        <v>0.07633829585049098</v>
      </c>
      <c r="G5" s="60">
        <v>0.0674519279170442</v>
      </c>
    </row>
    <row r="6">
      <c r="A6" s="57" t="s">
        <v>15</v>
      </c>
      <c r="B6" s="57" t="s">
        <v>15</v>
      </c>
      <c r="C6" s="61" t="s">
        <v>12</v>
      </c>
      <c r="D6" s="66">
        <v>11.0</v>
      </c>
      <c r="E6" s="2">
        <v>21.0</v>
      </c>
      <c r="F6" s="60">
        <v>0.0817099567099567</v>
      </c>
      <c r="G6" s="60">
        <v>0.05278249787595582</v>
      </c>
    </row>
    <row r="7">
      <c r="A7" s="62" t="s">
        <v>15</v>
      </c>
      <c r="B7" s="62" t="s">
        <v>15</v>
      </c>
      <c r="C7" s="63" t="s">
        <v>14</v>
      </c>
      <c r="D7" s="67">
        <v>12.0</v>
      </c>
      <c r="E7" s="2">
        <v>21.0</v>
      </c>
      <c r="F7" s="65">
        <v>0.1063321385902031</v>
      </c>
      <c r="G7" s="65">
        <v>0.0861222668451584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4" t="s">
        <v>4</v>
      </c>
      <c r="B1" s="55" t="s">
        <v>5</v>
      </c>
      <c r="C1" s="56" t="s">
        <v>6</v>
      </c>
      <c r="D1" s="56" t="s">
        <v>7</v>
      </c>
      <c r="E1" s="2" t="s">
        <v>1</v>
      </c>
      <c r="F1" s="2" t="s">
        <v>45</v>
      </c>
      <c r="G1" s="2" t="s">
        <v>46</v>
      </c>
    </row>
    <row r="2">
      <c r="A2" s="57" t="s">
        <v>9</v>
      </c>
      <c r="B2" s="57" t="s">
        <v>9</v>
      </c>
      <c r="C2" s="58" t="s">
        <v>10</v>
      </c>
      <c r="D2" s="59">
        <v>1.0</v>
      </c>
      <c r="E2" s="2">
        <v>2.0</v>
      </c>
      <c r="F2" s="68">
        <f>'Survival Means'!F4</f>
        <v>60666.66667</v>
      </c>
      <c r="G2" s="69">
        <f>'Survival Means'!F13</f>
        <v>1</v>
      </c>
    </row>
    <row r="3">
      <c r="A3" s="57" t="s">
        <v>9</v>
      </c>
      <c r="B3" s="57" t="s">
        <v>9</v>
      </c>
      <c r="C3" s="61" t="s">
        <v>12</v>
      </c>
      <c r="D3" s="59">
        <v>2.0</v>
      </c>
      <c r="E3" s="2">
        <v>2.0</v>
      </c>
      <c r="F3" s="68">
        <f>'Survival Means'!F5</f>
        <v>40133.33333</v>
      </c>
      <c r="G3" s="69">
        <f>'Survival Means'!F14</f>
        <v>1</v>
      </c>
    </row>
    <row r="4">
      <c r="A4" s="62" t="s">
        <v>9</v>
      </c>
      <c r="B4" s="62" t="s">
        <v>9</v>
      </c>
      <c r="C4" s="63" t="s">
        <v>14</v>
      </c>
      <c r="D4" s="64">
        <v>3.0</v>
      </c>
      <c r="E4" s="2">
        <v>2.0</v>
      </c>
      <c r="F4" s="68">
        <f>'Survival Means'!F6</f>
        <v>49200</v>
      </c>
      <c r="G4" s="69">
        <f>'Survival Means'!F15</f>
        <v>1</v>
      </c>
    </row>
    <row r="5">
      <c r="A5" s="57" t="s">
        <v>15</v>
      </c>
      <c r="B5" s="57" t="s">
        <v>15</v>
      </c>
      <c r="C5" s="58" t="s">
        <v>10</v>
      </c>
      <c r="D5" s="66">
        <v>10.0</v>
      </c>
      <c r="E5" s="2">
        <v>2.0</v>
      </c>
      <c r="F5" s="68">
        <f>'Survival Means'!F7</f>
        <v>63600</v>
      </c>
      <c r="G5" s="69">
        <f>'Survival Means'!F16</f>
        <v>1</v>
      </c>
    </row>
    <row r="6">
      <c r="A6" s="57" t="s">
        <v>15</v>
      </c>
      <c r="B6" s="57" t="s">
        <v>15</v>
      </c>
      <c r="C6" s="61" t="s">
        <v>12</v>
      </c>
      <c r="D6" s="66">
        <v>11.0</v>
      </c>
      <c r="E6" s="2">
        <v>2.0</v>
      </c>
      <c r="F6" s="68">
        <f>'Survival Means'!F8</f>
        <v>64000</v>
      </c>
      <c r="G6" s="69">
        <f>'Survival Means'!F17</f>
        <v>1</v>
      </c>
    </row>
    <row r="7">
      <c r="A7" s="62" t="s">
        <v>15</v>
      </c>
      <c r="B7" s="62" t="s">
        <v>15</v>
      </c>
      <c r="C7" s="63" t="s">
        <v>14</v>
      </c>
      <c r="D7" s="67">
        <v>12.0</v>
      </c>
      <c r="E7" s="2">
        <v>2.0</v>
      </c>
      <c r="F7" s="68">
        <f>'Survival Means'!F9</f>
        <v>74200</v>
      </c>
      <c r="G7" s="69">
        <f>'Survival Means'!F18</f>
        <v>1</v>
      </c>
    </row>
    <row r="8">
      <c r="A8" s="57" t="s">
        <v>9</v>
      </c>
      <c r="B8" s="57" t="s">
        <v>9</v>
      </c>
      <c r="C8" s="58" t="s">
        <v>10</v>
      </c>
      <c r="D8" s="59">
        <v>1.0</v>
      </c>
      <c r="E8" s="2">
        <v>6.0</v>
      </c>
      <c r="F8" s="68">
        <f>'Survival Means'!G4</f>
        <v>16800</v>
      </c>
      <c r="G8" s="69">
        <f>'Survival Means'!G13</f>
        <v>0.2769230769</v>
      </c>
    </row>
    <row r="9">
      <c r="A9" s="57" t="s">
        <v>9</v>
      </c>
      <c r="B9" s="57" t="s">
        <v>9</v>
      </c>
      <c r="C9" s="61" t="s">
        <v>12</v>
      </c>
      <c r="D9" s="59">
        <v>2.0</v>
      </c>
      <c r="E9" s="2">
        <v>6.0</v>
      </c>
      <c r="F9" s="68">
        <f>'Survival Means'!G5</f>
        <v>11250</v>
      </c>
      <c r="G9" s="69">
        <f>'Survival Means'!G14</f>
        <v>0.2803156146</v>
      </c>
    </row>
    <row r="10">
      <c r="A10" s="62" t="s">
        <v>9</v>
      </c>
      <c r="B10" s="62" t="s">
        <v>9</v>
      </c>
      <c r="C10" s="63" t="s">
        <v>14</v>
      </c>
      <c r="D10" s="64">
        <v>3.0</v>
      </c>
      <c r="E10" s="2">
        <v>6.0</v>
      </c>
      <c r="F10" s="68">
        <f>'Survival Means'!G6</f>
        <v>17400</v>
      </c>
      <c r="G10" s="69">
        <f>'Survival Means'!G15</f>
        <v>0.3536585366</v>
      </c>
    </row>
    <row r="11">
      <c r="A11" s="57" t="s">
        <v>15</v>
      </c>
      <c r="B11" s="57" t="s">
        <v>15</v>
      </c>
      <c r="C11" s="58" t="s">
        <v>10</v>
      </c>
      <c r="D11" s="66">
        <v>10.0</v>
      </c>
      <c r="E11" s="2">
        <v>6.0</v>
      </c>
      <c r="F11" s="68">
        <f>'Survival Means'!G7</f>
        <v>37200</v>
      </c>
      <c r="G11" s="69">
        <f>'Survival Means'!G16</f>
        <v>0.5849056604</v>
      </c>
    </row>
    <row r="12">
      <c r="A12" s="57" t="s">
        <v>15</v>
      </c>
      <c r="B12" s="57" t="s">
        <v>15</v>
      </c>
      <c r="C12" s="61" t="s">
        <v>12</v>
      </c>
      <c r="D12" s="66">
        <v>11.0</v>
      </c>
      <c r="E12" s="2">
        <v>6.0</v>
      </c>
      <c r="F12" s="68">
        <f>'Survival Means'!G8</f>
        <v>30000</v>
      </c>
      <c r="G12" s="69">
        <f>'Survival Means'!G17</f>
        <v>0.46875</v>
      </c>
    </row>
    <row r="13">
      <c r="A13" s="62" t="s">
        <v>15</v>
      </c>
      <c r="B13" s="62" t="s">
        <v>15</v>
      </c>
      <c r="C13" s="63" t="s">
        <v>14</v>
      </c>
      <c r="D13" s="67">
        <v>12.0</v>
      </c>
      <c r="E13" s="2">
        <v>6.0</v>
      </c>
      <c r="F13" s="68">
        <f>'Survival Means'!G9</f>
        <v>26600</v>
      </c>
      <c r="G13" s="69">
        <f>'Survival Means'!G18</f>
        <v>0.358490566</v>
      </c>
    </row>
    <row r="14">
      <c r="A14" s="57" t="s">
        <v>9</v>
      </c>
      <c r="B14" s="57" t="s">
        <v>9</v>
      </c>
      <c r="C14" s="58" t="s">
        <v>10</v>
      </c>
      <c r="D14" s="59">
        <v>1.0</v>
      </c>
      <c r="E14" s="2">
        <v>8.0</v>
      </c>
      <c r="F14" s="68">
        <f>'Survival Means'!H4</f>
        <v>12333.33333</v>
      </c>
      <c r="G14" s="69">
        <f>'Survival Means'!H13</f>
        <v>0.2032967033</v>
      </c>
    </row>
    <row r="15">
      <c r="A15" s="57" t="s">
        <v>9</v>
      </c>
      <c r="B15" s="57" t="s">
        <v>9</v>
      </c>
      <c r="C15" s="61" t="s">
        <v>12</v>
      </c>
      <c r="D15" s="59">
        <v>2.0</v>
      </c>
      <c r="E15" s="2">
        <v>8.0</v>
      </c>
      <c r="F15" s="68">
        <f>'Survival Means'!H5</f>
        <v>5866.666667</v>
      </c>
      <c r="G15" s="69">
        <f>'Survival Means'!H14</f>
        <v>0.146179402</v>
      </c>
    </row>
    <row r="16">
      <c r="A16" s="62" t="s">
        <v>9</v>
      </c>
      <c r="B16" s="62" t="s">
        <v>9</v>
      </c>
      <c r="C16" s="63" t="s">
        <v>14</v>
      </c>
      <c r="D16" s="64">
        <v>3.0</v>
      </c>
      <c r="E16" s="2">
        <v>8.0</v>
      </c>
      <c r="F16" s="68">
        <f>'Survival Means'!H6</f>
        <v>13770</v>
      </c>
      <c r="G16" s="69">
        <f>'Survival Means'!H15</f>
        <v>0.2798780488</v>
      </c>
    </row>
    <row r="17">
      <c r="A17" s="57" t="s">
        <v>15</v>
      </c>
      <c r="B17" s="57" t="s">
        <v>15</v>
      </c>
      <c r="C17" s="58" t="s">
        <v>10</v>
      </c>
      <c r="D17" s="66">
        <v>10.0</v>
      </c>
      <c r="E17" s="2">
        <v>8.0</v>
      </c>
      <c r="F17" s="68">
        <f>'Survival Means'!H7</f>
        <v>18000</v>
      </c>
      <c r="G17" s="69">
        <f>'Survival Means'!H16</f>
        <v>0.2830188679</v>
      </c>
    </row>
    <row r="18">
      <c r="A18" s="57" t="s">
        <v>15</v>
      </c>
      <c r="B18" s="57" t="s">
        <v>15</v>
      </c>
      <c r="C18" s="61" t="s">
        <v>12</v>
      </c>
      <c r="D18" s="66">
        <v>11.0</v>
      </c>
      <c r="E18" s="2">
        <v>8.0</v>
      </c>
      <c r="F18" s="68">
        <f>'Survival Means'!H8</f>
        <v>25250</v>
      </c>
      <c r="G18" s="69">
        <f>'Survival Means'!H17</f>
        <v>0.39453125</v>
      </c>
    </row>
    <row r="19">
      <c r="A19" s="62" t="s">
        <v>15</v>
      </c>
      <c r="B19" s="62" t="s">
        <v>15</v>
      </c>
      <c r="C19" s="63" t="s">
        <v>14</v>
      </c>
      <c r="D19" s="67">
        <v>12.0</v>
      </c>
      <c r="E19" s="2">
        <v>8.0</v>
      </c>
      <c r="F19" s="68">
        <f>'Survival Means'!H9</f>
        <v>19000</v>
      </c>
      <c r="G19" s="69">
        <f>'Survival Means'!H18</f>
        <v>0.25606469</v>
      </c>
    </row>
    <row r="20">
      <c r="A20" s="57" t="s">
        <v>9</v>
      </c>
      <c r="B20" s="57" t="s">
        <v>9</v>
      </c>
      <c r="C20" s="58" t="s">
        <v>10</v>
      </c>
      <c r="D20" s="59">
        <v>1.0</v>
      </c>
      <c r="E20" s="2">
        <v>10.0</v>
      </c>
      <c r="F20" s="68">
        <f>'Survival Means'!I4</f>
        <v>5800</v>
      </c>
      <c r="G20" s="69">
        <f>'Survival Means'!I13</f>
        <v>0.0956043956</v>
      </c>
    </row>
    <row r="21">
      <c r="A21" s="57" t="s">
        <v>9</v>
      </c>
      <c r="B21" s="57" t="s">
        <v>9</v>
      </c>
      <c r="C21" s="61" t="s">
        <v>12</v>
      </c>
      <c r="D21" s="59">
        <v>2.0</v>
      </c>
      <c r="E21" s="2">
        <v>10.0</v>
      </c>
      <c r="F21" s="68">
        <f>'Survival Means'!I5</f>
        <v>3200</v>
      </c>
      <c r="G21" s="69">
        <f>'Survival Means'!I14</f>
        <v>0.07973421927</v>
      </c>
    </row>
    <row r="22">
      <c r="A22" s="62" t="s">
        <v>9</v>
      </c>
      <c r="B22" s="62" t="s">
        <v>9</v>
      </c>
      <c r="C22" s="63" t="s">
        <v>14</v>
      </c>
      <c r="D22" s="64">
        <v>3.0</v>
      </c>
      <c r="E22" s="2">
        <v>10.0</v>
      </c>
      <c r="F22" s="68">
        <f>'Survival Means'!I6</f>
        <v>6000</v>
      </c>
      <c r="G22" s="69">
        <f>'Survival Means'!I15</f>
        <v>0.1219512195</v>
      </c>
    </row>
    <row r="23">
      <c r="A23" s="57" t="s">
        <v>15</v>
      </c>
      <c r="B23" s="57" t="s">
        <v>15</v>
      </c>
      <c r="C23" s="58" t="s">
        <v>10</v>
      </c>
      <c r="D23" s="66">
        <v>10.0</v>
      </c>
      <c r="E23" s="2">
        <v>10.0</v>
      </c>
      <c r="F23" s="68">
        <f>'Survival Means'!I7</f>
        <v>17200</v>
      </c>
      <c r="G23" s="69">
        <f>'Survival Means'!I16</f>
        <v>0.2704402516</v>
      </c>
    </row>
    <row r="24">
      <c r="A24" s="57" t="s">
        <v>15</v>
      </c>
      <c r="B24" s="57" t="s">
        <v>15</v>
      </c>
      <c r="C24" s="61" t="s">
        <v>12</v>
      </c>
      <c r="D24" s="66">
        <v>11.0</v>
      </c>
      <c r="E24" s="2">
        <v>10.0</v>
      </c>
      <c r="F24" s="68">
        <f>'Survival Means'!I8</f>
        <v>17000</v>
      </c>
      <c r="G24" s="69">
        <f>'Survival Means'!I17</f>
        <v>0.265625</v>
      </c>
    </row>
    <row r="25">
      <c r="A25" s="62" t="s">
        <v>15</v>
      </c>
      <c r="B25" s="62" t="s">
        <v>15</v>
      </c>
      <c r="C25" s="63" t="s">
        <v>14</v>
      </c>
      <c r="D25" s="67">
        <v>12.0</v>
      </c>
      <c r="E25" s="2">
        <v>10.0</v>
      </c>
      <c r="F25" s="68">
        <f>'Survival Means'!I9</f>
        <v>15000</v>
      </c>
      <c r="G25" s="69">
        <f>'Survival Means'!I18</f>
        <v>0.2021563342</v>
      </c>
    </row>
    <row r="26">
      <c r="A26" s="57" t="s">
        <v>9</v>
      </c>
      <c r="B26" s="57" t="s">
        <v>9</v>
      </c>
      <c r="C26" s="58" t="s">
        <v>10</v>
      </c>
      <c r="D26" s="59">
        <v>1.0</v>
      </c>
      <c r="E26" s="2">
        <v>14.0</v>
      </c>
      <c r="F26" s="68">
        <f>'Survival Means'!J4</f>
        <v>2400</v>
      </c>
      <c r="G26" s="69">
        <f>'Survival Means'!J13</f>
        <v>0.03956043956</v>
      </c>
    </row>
    <row r="27">
      <c r="A27" s="57" t="s">
        <v>9</v>
      </c>
      <c r="B27" s="57" t="s">
        <v>9</v>
      </c>
      <c r="C27" s="61" t="s">
        <v>12</v>
      </c>
      <c r="D27" s="59">
        <v>2.0</v>
      </c>
      <c r="E27" s="2">
        <v>14.0</v>
      </c>
      <c r="F27" s="68">
        <f>'Survival Means'!J5</f>
        <v>1333.333333</v>
      </c>
      <c r="G27" s="69">
        <f>'Survival Means'!J14</f>
        <v>0.03322259136</v>
      </c>
    </row>
    <row r="28">
      <c r="A28" s="62" t="s">
        <v>9</v>
      </c>
      <c r="B28" s="62" t="s">
        <v>9</v>
      </c>
      <c r="C28" s="63" t="s">
        <v>14</v>
      </c>
      <c r="D28" s="64">
        <v>3.0</v>
      </c>
      <c r="E28" s="2">
        <v>14.0</v>
      </c>
      <c r="F28" s="68">
        <f>'Survival Means'!J6</f>
        <v>6000</v>
      </c>
      <c r="G28" s="69">
        <f>'Survival Means'!J15</f>
        <v>0.1219512195</v>
      </c>
    </row>
    <row r="29">
      <c r="A29" s="57" t="s">
        <v>15</v>
      </c>
      <c r="B29" s="57" t="s">
        <v>15</v>
      </c>
      <c r="C29" s="58" t="s">
        <v>10</v>
      </c>
      <c r="D29" s="66">
        <v>10.0</v>
      </c>
      <c r="E29" s="2">
        <v>14.0</v>
      </c>
      <c r="F29" s="68">
        <f>'Survival Means'!J7</f>
        <v>11166.66667</v>
      </c>
      <c r="G29" s="69">
        <f>'Survival Means'!J16</f>
        <v>0.1755765199</v>
      </c>
    </row>
    <row r="30">
      <c r="A30" s="57" t="s">
        <v>15</v>
      </c>
      <c r="B30" s="57" t="s">
        <v>15</v>
      </c>
      <c r="C30" s="61" t="s">
        <v>12</v>
      </c>
      <c r="D30" s="66">
        <v>11.0</v>
      </c>
      <c r="E30" s="2">
        <v>14.0</v>
      </c>
      <c r="F30" s="68">
        <f>'Survival Means'!J8</f>
        <v>9000</v>
      </c>
      <c r="G30" s="69">
        <f>'Survival Means'!J17</f>
        <v>0.140625</v>
      </c>
    </row>
    <row r="31">
      <c r="A31" s="62" t="s">
        <v>15</v>
      </c>
      <c r="B31" s="62" t="s">
        <v>15</v>
      </c>
      <c r="C31" s="63" t="s">
        <v>14</v>
      </c>
      <c r="D31" s="67">
        <v>12.0</v>
      </c>
      <c r="E31" s="2">
        <v>14.0</v>
      </c>
      <c r="F31" s="68">
        <f>'Survival Means'!J9</f>
        <v>12000</v>
      </c>
      <c r="G31" s="69">
        <f>'Survival Means'!J18</f>
        <v>0.1617250674</v>
      </c>
    </row>
    <row r="32">
      <c r="A32" s="70" t="s">
        <v>9</v>
      </c>
      <c r="B32" s="70" t="s">
        <v>9</v>
      </c>
      <c r="C32" s="71" t="s">
        <v>10</v>
      </c>
      <c r="D32" s="72">
        <v>1.0</v>
      </c>
      <c r="E32" s="2">
        <v>21.0</v>
      </c>
      <c r="F32" s="73">
        <f>'Survival Means'!K4</f>
        <v>1139</v>
      </c>
      <c r="G32" s="69">
        <f>'Survival Means'!K13</f>
        <v>0.01877472527</v>
      </c>
    </row>
    <row r="33">
      <c r="A33" s="74" t="s">
        <v>9</v>
      </c>
      <c r="B33" s="74" t="s">
        <v>9</v>
      </c>
      <c r="C33" s="61" t="s">
        <v>12</v>
      </c>
      <c r="D33" s="59">
        <v>2.0</v>
      </c>
      <c r="E33" s="2">
        <v>21.0</v>
      </c>
      <c r="F33" s="73">
        <f>'Survival Means'!K5</f>
        <v>2208</v>
      </c>
      <c r="G33" s="69">
        <f>'Survival Means'!K14</f>
        <v>0.0550166113</v>
      </c>
    </row>
    <row r="34">
      <c r="A34" s="75" t="s">
        <v>9</v>
      </c>
      <c r="B34" s="75" t="s">
        <v>9</v>
      </c>
      <c r="C34" s="76" t="s">
        <v>14</v>
      </c>
      <c r="D34" s="64">
        <v>3.0</v>
      </c>
      <c r="E34" s="2">
        <v>21.0</v>
      </c>
      <c r="F34" s="73">
        <f>'Survival Means'!K6</f>
        <v>700</v>
      </c>
      <c r="G34" s="69">
        <f>'Survival Means'!K15</f>
        <v>0.01422764228</v>
      </c>
    </row>
    <row r="35">
      <c r="A35" s="74" t="s">
        <v>15</v>
      </c>
      <c r="B35" s="74" t="s">
        <v>15</v>
      </c>
      <c r="C35" s="61" t="s">
        <v>10</v>
      </c>
      <c r="D35" s="66">
        <v>10.0</v>
      </c>
      <c r="E35" s="2">
        <v>21.0</v>
      </c>
      <c r="F35" s="73">
        <f>'Survival Means'!K7</f>
        <v>600</v>
      </c>
      <c r="G35" s="69">
        <f>'Survival Means'!K16</f>
        <v>0.009433962264</v>
      </c>
    </row>
    <row r="36">
      <c r="A36" s="74" t="s">
        <v>15</v>
      </c>
      <c r="B36" s="74" t="s">
        <v>15</v>
      </c>
      <c r="C36" s="61" t="s">
        <v>12</v>
      </c>
      <c r="D36" s="66">
        <v>11.0</v>
      </c>
      <c r="E36" s="2">
        <v>21.0</v>
      </c>
      <c r="F36" s="73">
        <f>'Survival Means'!K8</f>
        <v>399</v>
      </c>
      <c r="G36" s="69">
        <f>'Survival Means'!K17</f>
        <v>0.006234375</v>
      </c>
    </row>
    <row r="37">
      <c r="A37" s="75" t="s">
        <v>15</v>
      </c>
      <c r="B37" s="75" t="s">
        <v>15</v>
      </c>
      <c r="C37" s="76" t="s">
        <v>14</v>
      </c>
      <c r="D37" s="67">
        <v>12.0</v>
      </c>
      <c r="E37" s="2">
        <v>21.0</v>
      </c>
      <c r="F37" s="73">
        <f>'Survival Means'!K9</f>
        <v>348</v>
      </c>
      <c r="G37" s="69">
        <f>'Survival Means'!K18</f>
        <v>0.004690026954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5" width="14.43"/>
    <col customWidth="1" min="6" max="8" width="11.43"/>
    <col customWidth="1" min="9" max="13" width="14.43"/>
    <col customWidth="1" min="14" max="14" width="24.0"/>
    <col customWidth="1" min="15" max="15" width="24.29"/>
    <col customWidth="1" min="16" max="16" width="20.14"/>
    <col customWidth="1" min="17" max="20" width="14.43"/>
    <col customWidth="1" min="21" max="21" width="6.43"/>
    <col customWidth="1" min="22" max="22" width="23.29"/>
    <col customWidth="1" min="23" max="24" width="22.29"/>
    <col customWidth="1" min="25" max="25" width="35.29"/>
  </cols>
  <sheetData>
    <row r="1" ht="15.75" customHeight="1">
      <c r="B1" s="77"/>
      <c r="C1" s="77"/>
      <c r="D1" s="78"/>
      <c r="E1" s="78"/>
      <c r="X1" s="2" t="s">
        <v>47</v>
      </c>
      <c r="Z1" s="2" t="s">
        <v>47</v>
      </c>
    </row>
    <row r="2" ht="15.75" customHeight="1">
      <c r="B2" s="77"/>
      <c r="C2" s="77"/>
      <c r="D2" s="78"/>
      <c r="E2" s="78"/>
      <c r="N2" s="2"/>
      <c r="U2" s="2"/>
      <c r="V2" s="2" t="s">
        <v>48</v>
      </c>
      <c r="W2" s="2" t="s">
        <v>49</v>
      </c>
      <c r="X2" s="79" t="s">
        <v>50</v>
      </c>
      <c r="Z2" s="20" t="s">
        <v>20</v>
      </c>
    </row>
    <row r="3" ht="15.75" customHeight="1">
      <c r="A3" s="54" t="s">
        <v>4</v>
      </c>
      <c r="B3" s="55" t="s">
        <v>5</v>
      </c>
      <c r="C3" s="56" t="s">
        <v>6</v>
      </c>
      <c r="D3" s="56" t="s">
        <v>7</v>
      </c>
      <c r="E3" s="80">
        <v>0.0</v>
      </c>
      <c r="F3" s="81">
        <v>2.0</v>
      </c>
      <c r="G3" s="81">
        <v>6.0</v>
      </c>
      <c r="H3" s="81">
        <v>8.0</v>
      </c>
      <c r="I3" s="82">
        <v>10.0</v>
      </c>
      <c r="J3" s="83">
        <v>14.0</v>
      </c>
      <c r="K3" s="83">
        <v>21.0</v>
      </c>
      <c r="N3" s="2" t="s">
        <v>51</v>
      </c>
      <c r="O3" s="84">
        <v>2.0</v>
      </c>
      <c r="P3" s="84">
        <v>6.0</v>
      </c>
      <c r="Q3" s="84">
        <v>8.0</v>
      </c>
      <c r="R3" s="84">
        <v>10.0</v>
      </c>
      <c r="S3" s="84">
        <v>14.0</v>
      </c>
      <c r="T3" s="84">
        <v>21.0</v>
      </c>
      <c r="X3" s="79" t="s">
        <v>52</v>
      </c>
      <c r="Z3" s="21" t="s">
        <v>24</v>
      </c>
    </row>
    <row r="4" ht="15.75" customHeight="1">
      <c r="A4" s="57" t="s">
        <v>9</v>
      </c>
      <c r="B4" s="57" t="s">
        <v>9</v>
      </c>
      <c r="C4" s="58" t="s">
        <v>10</v>
      </c>
      <c r="D4" s="59">
        <v>1.0</v>
      </c>
      <c r="E4" s="85">
        <v>609230.0</v>
      </c>
      <c r="F4" s="86">
        <f>' Counts (age 2 day)'!L4</f>
        <v>60666.66667</v>
      </c>
      <c r="G4" s="86">
        <f>' Counts (age 6  days)'!L4</f>
        <v>16800</v>
      </c>
      <c r="H4" s="87">
        <f>' Counts (age 8  days)'!L4</f>
        <v>12333.33333</v>
      </c>
      <c r="I4" s="88">
        <f>' Counts (age 10  days)'!L4</f>
        <v>5800</v>
      </c>
      <c r="J4" s="89">
        <f>' Counts (age 14 days)'!L4</f>
        <v>2400</v>
      </c>
      <c r="K4" s="90">
        <f>' Counts (age 21 days)'!L4</f>
        <v>1139</v>
      </c>
      <c r="L4" s="91"/>
      <c r="M4" s="91" t="s">
        <v>53</v>
      </c>
      <c r="N4" s="91" t="s">
        <v>45</v>
      </c>
      <c r="O4" s="92">
        <f t="shared" ref="O4:T4" si="1">AVERAGE(F4:F6)</f>
        <v>50000</v>
      </c>
      <c r="P4" s="92">
        <f t="shared" si="1"/>
        <v>15150</v>
      </c>
      <c r="Q4" s="92">
        <f t="shared" si="1"/>
        <v>10656.66667</v>
      </c>
      <c r="R4" s="92">
        <f t="shared" si="1"/>
        <v>5000</v>
      </c>
      <c r="S4" s="93">
        <f t="shared" si="1"/>
        <v>3244.444444</v>
      </c>
      <c r="T4" s="93">
        <f t="shared" si="1"/>
        <v>1349</v>
      </c>
      <c r="V4" s="22">
        <f>SUM(K4:K6)/4</f>
        <v>1011.75</v>
      </c>
      <c r="W4" s="22">
        <f>SUM(K4:K6)/8</f>
        <v>505.875</v>
      </c>
      <c r="X4" s="94">
        <f>AVERAGE(' Counts (age 21 days)'!L13:L15)</f>
        <v>0.5936651584</v>
      </c>
      <c r="Z4" s="94">
        <f>AVERAGE(' Counts (age 21 days)'!N13:N15)</f>
        <v>0.4700563326</v>
      </c>
    </row>
    <row r="5" ht="15.75" customHeight="1">
      <c r="A5" s="57" t="s">
        <v>9</v>
      </c>
      <c r="B5" s="57" t="s">
        <v>9</v>
      </c>
      <c r="C5" s="61" t="s">
        <v>12</v>
      </c>
      <c r="D5" s="59">
        <v>2.0</v>
      </c>
      <c r="E5" s="85"/>
      <c r="F5" s="86">
        <f>' Counts (age 2 day)'!L5</f>
        <v>40133.33333</v>
      </c>
      <c r="G5" s="86">
        <f>' Counts (age 6  days)'!L5</f>
        <v>11250</v>
      </c>
      <c r="H5" s="87">
        <f>' Counts (age 8  days)'!L5</f>
        <v>5866.666667</v>
      </c>
      <c r="I5" s="88">
        <f>' Counts (age 10  days)'!L5</f>
        <v>3200</v>
      </c>
      <c r="J5" s="89">
        <f>' Counts (age 14 days)'!L5</f>
        <v>1333.333333</v>
      </c>
      <c r="K5" s="90">
        <f>' Counts (age 21 days)'!L5</f>
        <v>2208</v>
      </c>
      <c r="L5" s="95"/>
      <c r="M5" s="91" t="s">
        <v>53</v>
      </c>
      <c r="N5" s="91" t="s">
        <v>54</v>
      </c>
      <c r="O5" s="95"/>
      <c r="P5" s="96">
        <f t="shared" ref="P5:T5" si="2">P4/$O$4</f>
        <v>0.303</v>
      </c>
      <c r="Q5" s="96">
        <f t="shared" si="2"/>
        <v>0.2131333333</v>
      </c>
      <c r="R5" s="96">
        <f t="shared" si="2"/>
        <v>0.1</v>
      </c>
      <c r="S5" s="96">
        <f t="shared" si="2"/>
        <v>0.06488888889</v>
      </c>
      <c r="T5" s="96">
        <f t="shared" si="2"/>
        <v>0.02698</v>
      </c>
      <c r="X5" s="97">
        <f>STDEV(' Counts (age 21 days)'!L13:L15)/SQRT(3)</f>
        <v>0.2040568093</v>
      </c>
      <c r="Z5" s="97">
        <f>STDEV(' Counts (age 21 days)'!N13:N15)/SQRT(3)</f>
        <v>0.1546063731</v>
      </c>
      <c r="AA5" s="2" t="s">
        <v>55</v>
      </c>
    </row>
    <row r="6" ht="15.75" customHeight="1">
      <c r="A6" s="62" t="s">
        <v>9</v>
      </c>
      <c r="B6" s="62" t="s">
        <v>9</v>
      </c>
      <c r="C6" s="63" t="s">
        <v>14</v>
      </c>
      <c r="D6" s="64">
        <v>3.0</v>
      </c>
      <c r="E6" s="98"/>
      <c r="F6" s="99">
        <f>' Counts (age 2 day)'!L6</f>
        <v>49200</v>
      </c>
      <c r="G6" s="99">
        <f>' Counts (age 6  days)'!L6</f>
        <v>17400</v>
      </c>
      <c r="H6" s="100">
        <f>' Counts (age 8  days)'!L6</f>
        <v>13770</v>
      </c>
      <c r="I6" s="101">
        <f>' Counts (age 10  days)'!L6</f>
        <v>6000</v>
      </c>
      <c r="J6" s="102">
        <f>' Counts (age 14 days)'!L6</f>
        <v>6000</v>
      </c>
      <c r="K6" s="103">
        <f>' Counts (age 21 days)'!L6</f>
        <v>700</v>
      </c>
      <c r="N6" s="2" t="s">
        <v>56</v>
      </c>
      <c r="O6" s="104">
        <f t="shared" ref="O6:T6" si="3">O4/10000</f>
        <v>5</v>
      </c>
      <c r="P6" s="104">
        <f t="shared" si="3"/>
        <v>1.515</v>
      </c>
      <c r="Q6" s="104">
        <f t="shared" si="3"/>
        <v>1.065666667</v>
      </c>
      <c r="R6" s="104">
        <f t="shared" si="3"/>
        <v>0.5</v>
      </c>
      <c r="S6" s="104">
        <f t="shared" si="3"/>
        <v>0.3244444444</v>
      </c>
      <c r="T6" s="104">
        <f t="shared" si="3"/>
        <v>0.1349</v>
      </c>
      <c r="X6" s="105"/>
    </row>
    <row r="7" ht="15.75" customHeight="1">
      <c r="A7" s="57" t="s">
        <v>15</v>
      </c>
      <c r="B7" s="57" t="s">
        <v>15</v>
      </c>
      <c r="C7" s="58" t="s">
        <v>10</v>
      </c>
      <c r="D7" s="66">
        <v>10.0</v>
      </c>
      <c r="E7" s="85">
        <v>1320255.0</v>
      </c>
      <c r="F7" s="86">
        <f>' Counts (age 2 day)'!L13</f>
        <v>63600</v>
      </c>
      <c r="G7" s="86">
        <f>' Counts (age 6  days)'!L13</f>
        <v>37200</v>
      </c>
      <c r="H7" s="87">
        <f>' Counts (age 8  days)'!L13</f>
        <v>18000</v>
      </c>
      <c r="I7" s="87">
        <f>' Counts (age 10  days)'!L13</f>
        <v>17200</v>
      </c>
      <c r="J7" s="90">
        <f>' Counts (age 14 days)'!L10</f>
        <v>11166.66667</v>
      </c>
      <c r="K7" s="90">
        <f>' Counts (age 21 days)'!L7</f>
        <v>600</v>
      </c>
      <c r="L7" s="106"/>
      <c r="M7" s="106" t="s">
        <v>57</v>
      </c>
      <c r="N7" s="106" t="s">
        <v>45</v>
      </c>
      <c r="O7" s="107">
        <f t="shared" ref="O7:T7" si="4">AVERAGE(F7:F9)</f>
        <v>67266.66667</v>
      </c>
      <c r="P7" s="107">
        <f t="shared" si="4"/>
        <v>31266.66667</v>
      </c>
      <c r="Q7" s="107">
        <f t="shared" si="4"/>
        <v>20750</v>
      </c>
      <c r="R7" s="107">
        <f t="shared" si="4"/>
        <v>16400</v>
      </c>
      <c r="S7" s="108">
        <f t="shared" si="4"/>
        <v>10722.22222</v>
      </c>
      <c r="T7" s="108">
        <f t="shared" si="4"/>
        <v>449</v>
      </c>
      <c r="V7" s="22">
        <f>SUM(K7:K9)/4</f>
        <v>336.75</v>
      </c>
      <c r="X7" s="94">
        <f>AVERAGE(' Counts (age 21 days)'!L16:L18)</f>
        <v>0.08812679705</v>
      </c>
      <c r="Z7" s="94">
        <f>AVERAGE(' Counts (age 21 days)'!N16:N18)</f>
        <v>0.06878556421</v>
      </c>
    </row>
    <row r="8" ht="15.75" customHeight="1">
      <c r="A8" s="57" t="s">
        <v>15</v>
      </c>
      <c r="B8" s="57" t="s">
        <v>15</v>
      </c>
      <c r="C8" s="61" t="s">
        <v>12</v>
      </c>
      <c r="D8" s="66">
        <v>11.0</v>
      </c>
      <c r="E8" s="109"/>
      <c r="F8" s="86">
        <f>' Counts (age 2 day)'!L14</f>
        <v>64000</v>
      </c>
      <c r="G8" s="86">
        <f>' Counts (age 6  days)'!L14</f>
        <v>30000</v>
      </c>
      <c r="H8" s="87">
        <f>' Counts (age 8  days)'!L14</f>
        <v>25250</v>
      </c>
      <c r="I8" s="87">
        <f>' Counts (age 10  days)'!L14</f>
        <v>17000</v>
      </c>
      <c r="J8" s="90">
        <f>' Counts (age 14 days)'!L11</f>
        <v>9000</v>
      </c>
      <c r="K8" s="90">
        <f>' Counts (age 21 days)'!L8</f>
        <v>399</v>
      </c>
      <c r="L8" s="110"/>
      <c r="M8" s="106" t="s">
        <v>57</v>
      </c>
      <c r="N8" s="106" t="s">
        <v>54</v>
      </c>
      <c r="O8" s="110"/>
      <c r="P8" s="111">
        <f t="shared" ref="P8:T8" si="5">P7/$O$4</f>
        <v>0.6253333333</v>
      </c>
      <c r="Q8" s="111">
        <f t="shared" si="5"/>
        <v>0.415</v>
      </c>
      <c r="R8" s="111">
        <f t="shared" si="5"/>
        <v>0.328</v>
      </c>
      <c r="S8" s="111">
        <f t="shared" si="5"/>
        <v>0.2144444444</v>
      </c>
      <c r="T8" s="111">
        <f t="shared" si="5"/>
        <v>0.00898</v>
      </c>
      <c r="X8" s="97">
        <f>STDEV(' Counts (age 21 days)'!L16:L18)/SQRT(3)</f>
        <v>0.009233806195</v>
      </c>
      <c r="Z8" s="97">
        <f>STDEV(' Counts (age 21 days)'!N16:N18)/SQRT(3)</f>
        <v>0.009647434686</v>
      </c>
      <c r="AA8" s="2" t="s">
        <v>55</v>
      </c>
    </row>
    <row r="9" ht="15.75" customHeight="1">
      <c r="A9" s="62" t="s">
        <v>15</v>
      </c>
      <c r="B9" s="62" t="s">
        <v>15</v>
      </c>
      <c r="C9" s="63" t="s">
        <v>14</v>
      </c>
      <c r="D9" s="67">
        <v>12.0</v>
      </c>
      <c r="E9" s="112"/>
      <c r="F9" s="99">
        <f>' Counts (age 2 day)'!L15</f>
        <v>74200</v>
      </c>
      <c r="G9" s="99">
        <f>' Counts (age 6  days)'!L15</f>
        <v>26600</v>
      </c>
      <c r="H9" s="100">
        <f>' Counts (age 8  days)'!L15</f>
        <v>19000</v>
      </c>
      <c r="I9" s="100">
        <f>' Counts (age 10  days)'!L15</f>
        <v>15000</v>
      </c>
      <c r="J9" s="103">
        <f>' Counts (age 14 days)'!L12</f>
        <v>12000</v>
      </c>
      <c r="K9" s="103">
        <f>' Counts (age 21 days)'!L9</f>
        <v>348</v>
      </c>
      <c r="N9" s="2" t="s">
        <v>56</v>
      </c>
      <c r="O9" s="104">
        <f t="shared" ref="O9:T9" si="6">O7/10000</f>
        <v>6.726666667</v>
      </c>
      <c r="P9" s="104">
        <f t="shared" si="6"/>
        <v>3.126666667</v>
      </c>
      <c r="Q9" s="104">
        <f t="shared" si="6"/>
        <v>2.075</v>
      </c>
      <c r="R9" s="104">
        <f t="shared" si="6"/>
        <v>1.64</v>
      </c>
      <c r="S9" s="104">
        <f t="shared" si="6"/>
        <v>1.072222222</v>
      </c>
      <c r="T9" s="104">
        <f t="shared" si="6"/>
        <v>0.0449</v>
      </c>
    </row>
    <row r="10" ht="15.75" customHeight="1">
      <c r="B10" s="77"/>
      <c r="C10" s="77"/>
      <c r="D10" s="78"/>
      <c r="E10" s="78"/>
    </row>
    <row r="11" ht="15.75" customHeight="1">
      <c r="B11" s="2" t="s">
        <v>58</v>
      </c>
      <c r="X11" s="2" t="s">
        <v>47</v>
      </c>
      <c r="Z11" s="2" t="s">
        <v>47</v>
      </c>
    </row>
    <row r="12" ht="15.75" customHeight="1">
      <c r="A12" s="54" t="s">
        <v>4</v>
      </c>
      <c r="B12" s="55" t="s">
        <v>5</v>
      </c>
      <c r="C12" s="56" t="s">
        <v>6</v>
      </c>
      <c r="D12" s="56" t="s">
        <v>7</v>
      </c>
      <c r="E12" s="80">
        <v>0.0</v>
      </c>
      <c r="F12" s="81">
        <v>2.0</v>
      </c>
      <c r="G12" s="81">
        <v>6.0</v>
      </c>
      <c r="H12" s="81">
        <v>8.0</v>
      </c>
      <c r="I12" s="82">
        <v>10.0</v>
      </c>
      <c r="J12" s="82">
        <v>14.0</v>
      </c>
      <c r="K12" s="83">
        <v>21.0</v>
      </c>
      <c r="X12" s="79" t="s">
        <v>50</v>
      </c>
      <c r="Z12" s="20" t="s">
        <v>20</v>
      </c>
    </row>
    <row r="13" ht="15.75" customHeight="1">
      <c r="A13" s="57" t="s">
        <v>9</v>
      </c>
      <c r="B13" s="57" t="s">
        <v>9</v>
      </c>
      <c r="C13" s="58" t="s">
        <v>10</v>
      </c>
      <c r="D13" s="59">
        <v>1.0</v>
      </c>
      <c r="E13" s="85">
        <v>609230.0</v>
      </c>
      <c r="F13" s="113">
        <f t="shared" ref="F13:K13" si="7">F4/$F4</f>
        <v>1</v>
      </c>
      <c r="G13" s="113">
        <f t="shared" si="7"/>
        <v>0.2769230769</v>
      </c>
      <c r="H13" s="113">
        <f t="shared" si="7"/>
        <v>0.2032967033</v>
      </c>
      <c r="I13" s="113">
        <f t="shared" si="7"/>
        <v>0.0956043956</v>
      </c>
      <c r="J13" s="113">
        <f t="shared" si="7"/>
        <v>0.03956043956</v>
      </c>
      <c r="K13" s="113">
        <f t="shared" si="7"/>
        <v>0.01877472527</v>
      </c>
      <c r="X13" s="79" t="s">
        <v>52</v>
      </c>
      <c r="Z13" s="21" t="s">
        <v>24</v>
      </c>
    </row>
    <row r="14" ht="15.75" customHeight="1">
      <c r="A14" s="57" t="s">
        <v>9</v>
      </c>
      <c r="B14" s="57" t="s">
        <v>9</v>
      </c>
      <c r="C14" s="61" t="s">
        <v>12</v>
      </c>
      <c r="D14" s="59">
        <v>2.0</v>
      </c>
      <c r="E14" s="85"/>
      <c r="F14" s="113">
        <f t="shared" ref="F14:K14" si="8">F5/$F5</f>
        <v>1</v>
      </c>
      <c r="G14" s="113">
        <f t="shared" si="8"/>
        <v>0.2803156146</v>
      </c>
      <c r="H14" s="113">
        <f t="shared" si="8"/>
        <v>0.146179402</v>
      </c>
      <c r="I14" s="113">
        <f t="shared" si="8"/>
        <v>0.07973421927</v>
      </c>
      <c r="J14" s="113">
        <f t="shared" si="8"/>
        <v>0.03322259136</v>
      </c>
      <c r="K14" s="113">
        <f t="shared" si="8"/>
        <v>0.0550166113</v>
      </c>
      <c r="U14" s="114"/>
      <c r="V14" s="114"/>
      <c r="W14" s="114" t="s">
        <v>53</v>
      </c>
      <c r="X14" s="97">
        <f t="shared" ref="X14:Z14" si="9">X4</f>
        <v>0.5936651584</v>
      </c>
      <c r="Y14" s="22" t="str">
        <f t="shared" si="9"/>
        <v/>
      </c>
      <c r="Z14" s="97">
        <f t="shared" si="9"/>
        <v>0.4700563326</v>
      </c>
    </row>
    <row r="15" ht="15.75" customHeight="1">
      <c r="A15" s="62" t="s">
        <v>9</v>
      </c>
      <c r="B15" s="62" t="s">
        <v>9</v>
      </c>
      <c r="C15" s="63" t="s">
        <v>14</v>
      </c>
      <c r="D15" s="64">
        <v>3.0</v>
      </c>
      <c r="E15" s="98"/>
      <c r="F15" s="115">
        <f t="shared" ref="F15:K15" si="10">F6/$F6</f>
        <v>1</v>
      </c>
      <c r="G15" s="115">
        <f t="shared" si="10"/>
        <v>0.3536585366</v>
      </c>
      <c r="H15" s="115">
        <f t="shared" si="10"/>
        <v>0.2798780488</v>
      </c>
      <c r="I15" s="115">
        <f t="shared" si="10"/>
        <v>0.1219512195</v>
      </c>
      <c r="J15" s="115">
        <f t="shared" si="10"/>
        <v>0.1219512195</v>
      </c>
      <c r="K15" s="115">
        <f t="shared" si="10"/>
        <v>0.01422764228</v>
      </c>
      <c r="U15" s="116"/>
      <c r="V15" s="116"/>
      <c r="W15" s="116" t="s">
        <v>57</v>
      </c>
      <c r="X15" s="97">
        <f t="shared" ref="X15:Z15" si="11">X7</f>
        <v>0.08812679705</v>
      </c>
      <c r="Y15" s="22" t="str">
        <f t="shared" si="11"/>
        <v/>
      </c>
      <c r="Z15" s="97">
        <f t="shared" si="11"/>
        <v>0.06878556421</v>
      </c>
    </row>
    <row r="16" ht="15.75" customHeight="1">
      <c r="A16" s="57" t="s">
        <v>15</v>
      </c>
      <c r="B16" s="57" t="s">
        <v>15</v>
      </c>
      <c r="C16" s="58" t="s">
        <v>10</v>
      </c>
      <c r="D16" s="66">
        <v>10.0</v>
      </c>
      <c r="E16" s="85">
        <v>1320255.0</v>
      </c>
      <c r="F16" s="113">
        <f t="shared" ref="F16:K16" si="12">F7/$F7</f>
        <v>1</v>
      </c>
      <c r="G16" s="113">
        <f t="shared" si="12"/>
        <v>0.5849056604</v>
      </c>
      <c r="H16" s="113">
        <f t="shared" si="12"/>
        <v>0.2830188679</v>
      </c>
      <c r="I16" s="113">
        <f t="shared" si="12"/>
        <v>0.2704402516</v>
      </c>
      <c r="J16" s="113">
        <f t="shared" si="12"/>
        <v>0.1755765199</v>
      </c>
      <c r="K16" s="113">
        <f t="shared" si="12"/>
        <v>0.009433962264</v>
      </c>
    </row>
    <row r="17" ht="15.75" customHeight="1">
      <c r="A17" s="57" t="s">
        <v>15</v>
      </c>
      <c r="B17" s="57" t="s">
        <v>15</v>
      </c>
      <c r="C17" s="61" t="s">
        <v>12</v>
      </c>
      <c r="D17" s="66">
        <v>11.0</v>
      </c>
      <c r="E17" s="109"/>
      <c r="F17" s="113">
        <f t="shared" ref="F17:K17" si="13">F8/$F8</f>
        <v>1</v>
      </c>
      <c r="G17" s="113">
        <f t="shared" si="13"/>
        <v>0.46875</v>
      </c>
      <c r="H17" s="113">
        <f t="shared" si="13"/>
        <v>0.39453125</v>
      </c>
      <c r="I17" s="113">
        <f t="shared" si="13"/>
        <v>0.265625</v>
      </c>
      <c r="J17" s="113">
        <f t="shared" si="13"/>
        <v>0.140625</v>
      </c>
      <c r="K17" s="113">
        <f t="shared" si="13"/>
        <v>0.006234375</v>
      </c>
    </row>
    <row r="18" ht="15.75" customHeight="1">
      <c r="A18" s="62" t="s">
        <v>15</v>
      </c>
      <c r="B18" s="62" t="s">
        <v>15</v>
      </c>
      <c r="C18" s="63" t="s">
        <v>14</v>
      </c>
      <c r="D18" s="67">
        <v>12.0</v>
      </c>
      <c r="E18" s="112"/>
      <c r="F18" s="115">
        <f t="shared" ref="F18:K18" si="14">F9/$F9</f>
        <v>1</v>
      </c>
      <c r="G18" s="115">
        <f t="shared" si="14"/>
        <v>0.358490566</v>
      </c>
      <c r="H18" s="115">
        <f t="shared" si="14"/>
        <v>0.25606469</v>
      </c>
      <c r="I18" s="115">
        <f t="shared" si="14"/>
        <v>0.2021563342</v>
      </c>
      <c r="J18" s="115">
        <f t="shared" si="14"/>
        <v>0.1617250674</v>
      </c>
      <c r="K18" s="115">
        <f t="shared" si="14"/>
        <v>0.004690026954</v>
      </c>
    </row>
    <row r="19" ht="15.75" customHeight="1"/>
    <row r="20" ht="15.75" customHeight="1">
      <c r="B20" s="2" t="s">
        <v>59</v>
      </c>
    </row>
    <row r="21" ht="21.0" customHeight="1">
      <c r="A21" s="54" t="s">
        <v>4</v>
      </c>
      <c r="B21" s="55" t="s">
        <v>5</v>
      </c>
      <c r="C21" s="56" t="s">
        <v>6</v>
      </c>
      <c r="D21" s="56" t="s">
        <v>7</v>
      </c>
      <c r="E21" s="80">
        <v>0.0</v>
      </c>
      <c r="F21" s="81">
        <v>2.0</v>
      </c>
      <c r="G21" s="81">
        <v>6.0</v>
      </c>
      <c r="H21" s="81">
        <v>8.0</v>
      </c>
      <c r="I21" s="82">
        <v>10.0</v>
      </c>
      <c r="J21" s="82">
        <v>14.0</v>
      </c>
      <c r="K21" s="83">
        <v>21.0</v>
      </c>
      <c r="M21" s="2" t="s">
        <v>60</v>
      </c>
    </row>
    <row r="22" ht="21.0" customHeight="1">
      <c r="A22" s="57" t="s">
        <v>9</v>
      </c>
      <c r="B22" s="57" t="s">
        <v>9</v>
      </c>
      <c r="C22" s="58" t="s">
        <v>10</v>
      </c>
      <c r="D22" s="59">
        <v>1.0</v>
      </c>
      <c r="E22" s="117"/>
      <c r="F22" s="118">
        <f t="shared" ref="F22:K22" si="15">F4/$E$4</f>
        <v>0.09957925031</v>
      </c>
      <c r="G22" s="118">
        <f t="shared" si="15"/>
        <v>0.02757579239</v>
      </c>
      <c r="H22" s="118">
        <f t="shared" si="15"/>
        <v>0.0202441333</v>
      </c>
      <c r="I22" s="118">
        <f t="shared" si="15"/>
        <v>0.009520214041</v>
      </c>
      <c r="J22" s="118">
        <f t="shared" si="15"/>
        <v>0.003939398913</v>
      </c>
      <c r="K22" s="118">
        <f t="shared" si="15"/>
        <v>0.001869573068</v>
      </c>
      <c r="M22" s="97">
        <f>AVERAGE(F22:F24)</f>
        <v>0.0820708107</v>
      </c>
      <c r="N22" s="2"/>
      <c r="O22" s="2" t="s">
        <v>61</v>
      </c>
      <c r="P22" s="25">
        <v>0.0</v>
      </c>
      <c r="Q22" s="25">
        <v>1.0</v>
      </c>
      <c r="R22" s="38">
        <v>4.0</v>
      </c>
      <c r="S22" s="38">
        <v>8.0</v>
      </c>
      <c r="T22" s="119">
        <v>11.0</v>
      </c>
      <c r="U22" s="119">
        <v>15.0</v>
      </c>
      <c r="V22" s="119">
        <v>18.0</v>
      </c>
      <c r="W22" s="119"/>
      <c r="X22" s="119"/>
    </row>
    <row r="23" ht="21.0" customHeight="1">
      <c r="A23" s="57" t="s">
        <v>9</v>
      </c>
      <c r="B23" s="57" t="s">
        <v>9</v>
      </c>
      <c r="C23" s="61" t="s">
        <v>12</v>
      </c>
      <c r="D23" s="59">
        <v>2.0</v>
      </c>
      <c r="E23" s="117"/>
      <c r="F23" s="118">
        <f t="shared" ref="F23:K23" si="16">F5/$E$4</f>
        <v>0.06587550405</v>
      </c>
      <c r="G23" s="118">
        <f t="shared" si="16"/>
        <v>0.01846593241</v>
      </c>
      <c r="H23" s="118">
        <f t="shared" si="16"/>
        <v>0.009629641788</v>
      </c>
      <c r="I23" s="118">
        <f t="shared" si="16"/>
        <v>0.005252531885</v>
      </c>
      <c r="J23" s="118">
        <f t="shared" si="16"/>
        <v>0.002188554952</v>
      </c>
      <c r="K23" s="118">
        <f t="shared" si="16"/>
        <v>0.003624247</v>
      </c>
      <c r="L23" s="120"/>
      <c r="M23" s="120"/>
      <c r="N23" s="41"/>
      <c r="O23" s="41" t="s">
        <v>62</v>
      </c>
      <c r="P23" s="121">
        <v>1.0</v>
      </c>
      <c r="Q23" s="121" t="str">
        <f t="shared" ref="Q23:U23" si="17">AVERAGE(F35:F37)</f>
        <v>#DIV/0!</v>
      </c>
      <c r="R23" s="121" t="str">
        <f t="shared" si="17"/>
        <v>#DIV/0!</v>
      </c>
      <c r="S23" s="122" t="str">
        <f t="shared" si="17"/>
        <v>#DIV/0!</v>
      </c>
      <c r="T23" s="122" t="str">
        <f t="shared" si="17"/>
        <v>#DIV/0!</v>
      </c>
      <c r="U23" s="121" t="str">
        <f t="shared" si="17"/>
        <v>#DIV/0!</v>
      </c>
      <c r="V23" s="121"/>
      <c r="W23" s="121"/>
      <c r="X23" s="121"/>
    </row>
    <row r="24" ht="21.0" customHeight="1">
      <c r="A24" s="62" t="s">
        <v>9</v>
      </c>
      <c r="B24" s="62" t="s">
        <v>9</v>
      </c>
      <c r="C24" s="63" t="s">
        <v>14</v>
      </c>
      <c r="D24" s="64">
        <v>3.0</v>
      </c>
      <c r="E24" s="123"/>
      <c r="F24" s="124">
        <f t="shared" ref="F24:K24" si="18">F6/$E$4</f>
        <v>0.08075767772</v>
      </c>
      <c r="G24" s="124">
        <f t="shared" si="18"/>
        <v>0.02856064212</v>
      </c>
      <c r="H24" s="124">
        <f t="shared" si="18"/>
        <v>0.02260230127</v>
      </c>
      <c r="I24" s="124">
        <f t="shared" si="18"/>
        <v>0.009848497283</v>
      </c>
      <c r="J24" s="124">
        <f t="shared" si="18"/>
        <v>0.009848497283</v>
      </c>
      <c r="K24" s="124">
        <f t="shared" si="18"/>
        <v>0.00114899135</v>
      </c>
      <c r="L24" s="120"/>
      <c r="M24" s="120"/>
      <c r="N24" s="41"/>
      <c r="O24" s="41" t="s">
        <v>63</v>
      </c>
      <c r="P24" s="121">
        <v>1.0</v>
      </c>
      <c r="Q24" s="121" t="str">
        <f t="shared" ref="Q24:U24" si="19">AVERAGE(F38:F40)</f>
        <v>#DIV/0!</v>
      </c>
      <c r="R24" s="121" t="str">
        <f t="shared" si="19"/>
        <v>#DIV/0!</v>
      </c>
      <c r="S24" s="121" t="str">
        <f t="shared" si="19"/>
        <v>#DIV/0!</v>
      </c>
      <c r="T24" s="121" t="str">
        <f t="shared" si="19"/>
        <v>#DIV/0!</v>
      </c>
      <c r="U24" s="121" t="str">
        <f t="shared" si="19"/>
        <v>#DIV/0!</v>
      </c>
      <c r="V24" s="121"/>
      <c r="W24" s="121"/>
      <c r="X24" s="121"/>
    </row>
    <row r="25" ht="21.0" customHeight="1">
      <c r="A25" s="57" t="s">
        <v>15</v>
      </c>
      <c r="B25" s="57" t="s">
        <v>15</v>
      </c>
      <c r="C25" s="58" t="s">
        <v>10</v>
      </c>
      <c r="D25" s="66">
        <v>10.0</v>
      </c>
      <c r="E25" s="85"/>
      <c r="F25" s="118">
        <f t="shared" ref="F25:K25" si="20">F7/$E$7</f>
        <v>0.04817251213</v>
      </c>
      <c r="G25" s="118">
        <f t="shared" si="20"/>
        <v>0.02817637502</v>
      </c>
      <c r="H25" s="118">
        <f t="shared" si="20"/>
        <v>0.01363372985</v>
      </c>
      <c r="I25" s="118">
        <f t="shared" si="20"/>
        <v>0.0130277863</v>
      </c>
      <c r="J25" s="118">
        <f t="shared" si="20"/>
        <v>0.008457962035</v>
      </c>
      <c r="K25" s="118">
        <f t="shared" si="20"/>
        <v>0.0004544576616</v>
      </c>
      <c r="L25" s="120"/>
      <c r="M25" s="97">
        <f>AVERAGE(F25:F27)</f>
        <v>0.05094975339</v>
      </c>
      <c r="N25" s="41"/>
      <c r="O25" s="41" t="s">
        <v>64</v>
      </c>
      <c r="P25" s="121">
        <v>1.0</v>
      </c>
      <c r="Q25" s="121" t="str">
        <f t="shared" ref="Q25:U25" si="21">AVERAGE(F41:F43)</f>
        <v>#DIV/0!</v>
      </c>
      <c r="R25" s="121" t="str">
        <f t="shared" si="21"/>
        <v>#DIV/0!</v>
      </c>
      <c r="S25" s="121" t="str">
        <f t="shared" si="21"/>
        <v>#DIV/0!</v>
      </c>
      <c r="T25" s="121" t="str">
        <f t="shared" si="21"/>
        <v>#DIV/0!</v>
      </c>
      <c r="U25" s="121" t="str">
        <f t="shared" si="21"/>
        <v>#DIV/0!</v>
      </c>
      <c r="V25" s="121"/>
      <c r="W25" s="121"/>
      <c r="X25" s="121"/>
    </row>
    <row r="26" ht="21.0" customHeight="1">
      <c r="A26" s="57" t="s">
        <v>15</v>
      </c>
      <c r="B26" s="57" t="s">
        <v>15</v>
      </c>
      <c r="C26" s="61" t="s">
        <v>12</v>
      </c>
      <c r="D26" s="66">
        <v>11.0</v>
      </c>
      <c r="E26" s="109"/>
      <c r="F26" s="118">
        <f t="shared" ref="F26:K26" si="22">F8/$E$7</f>
        <v>0.0484754839</v>
      </c>
      <c r="G26" s="118">
        <f t="shared" si="22"/>
        <v>0.02272288308</v>
      </c>
      <c r="H26" s="118">
        <f t="shared" si="22"/>
        <v>0.01912509326</v>
      </c>
      <c r="I26" s="118">
        <f t="shared" si="22"/>
        <v>0.01287630041</v>
      </c>
      <c r="J26" s="118">
        <f t="shared" si="22"/>
        <v>0.006816864924</v>
      </c>
      <c r="K26" s="118">
        <f t="shared" si="22"/>
        <v>0.000302214345</v>
      </c>
      <c r="L26" s="120"/>
      <c r="M26" s="120"/>
      <c r="N26" s="41"/>
      <c r="O26" s="41" t="s">
        <v>65</v>
      </c>
      <c r="P26" s="121">
        <v>1.0</v>
      </c>
      <c r="Q26" s="121" t="str">
        <f t="shared" ref="Q26:U26" si="23">AVERAGE(F44:F46)</f>
        <v>#DIV/0!</v>
      </c>
      <c r="R26" s="121" t="str">
        <f t="shared" si="23"/>
        <v>#DIV/0!</v>
      </c>
      <c r="S26" s="121" t="str">
        <f t="shared" si="23"/>
        <v>#DIV/0!</v>
      </c>
      <c r="T26" s="121" t="str">
        <f t="shared" si="23"/>
        <v>#DIV/0!</v>
      </c>
      <c r="U26" s="121" t="str">
        <f t="shared" si="23"/>
        <v>#DIV/0!</v>
      </c>
      <c r="V26" s="121"/>
      <c r="W26" s="121"/>
      <c r="X26" s="121"/>
    </row>
    <row r="27" ht="21.0" customHeight="1">
      <c r="A27" s="62" t="s">
        <v>15</v>
      </c>
      <c r="B27" s="62" t="s">
        <v>15</v>
      </c>
      <c r="C27" s="63" t="s">
        <v>14</v>
      </c>
      <c r="D27" s="67">
        <v>12.0</v>
      </c>
      <c r="E27" s="112"/>
      <c r="F27" s="124">
        <f t="shared" ref="F27:K27" si="24">F9/$E$7</f>
        <v>0.05620126415</v>
      </c>
      <c r="G27" s="124">
        <f t="shared" si="24"/>
        <v>0.020147623</v>
      </c>
      <c r="H27" s="124">
        <f t="shared" si="24"/>
        <v>0.01439115928</v>
      </c>
      <c r="I27" s="124">
        <f t="shared" si="24"/>
        <v>0.01136144154</v>
      </c>
      <c r="J27" s="124">
        <f t="shared" si="24"/>
        <v>0.009089153232</v>
      </c>
      <c r="K27" s="124">
        <f t="shared" si="24"/>
        <v>0.0002635854437</v>
      </c>
      <c r="L27" s="120"/>
      <c r="M27" s="120"/>
      <c r="N27" s="41"/>
      <c r="O27" s="41" t="s">
        <v>66</v>
      </c>
      <c r="P27" s="121">
        <v>1.0</v>
      </c>
      <c r="Q27" s="121" t="str">
        <f t="shared" ref="Q27:U27" si="25">AVERAGE(F47:F49)</f>
        <v>#DIV/0!</v>
      </c>
      <c r="R27" s="121" t="str">
        <f t="shared" si="25"/>
        <v>#DIV/0!</v>
      </c>
      <c r="S27" s="121" t="str">
        <f t="shared" si="25"/>
        <v>#DIV/0!</v>
      </c>
      <c r="T27" s="121" t="str">
        <f t="shared" si="25"/>
        <v>#DIV/0!</v>
      </c>
      <c r="U27" s="121" t="str">
        <f t="shared" si="25"/>
        <v>#DIV/0!</v>
      </c>
      <c r="V27" s="121"/>
      <c r="W27" s="121"/>
      <c r="X27" s="121"/>
    </row>
    <row r="28" ht="35.25" customHeight="1">
      <c r="L28" s="120"/>
      <c r="M28" s="120"/>
      <c r="N28" s="41"/>
      <c r="O28" s="41" t="s">
        <v>67</v>
      </c>
      <c r="P28" s="121">
        <v>1.0</v>
      </c>
      <c r="Q28" s="121" t="str">
        <f t="shared" ref="Q28:U28" si="26">AVERAGE(F50:F52)</f>
        <v>#DIV/0!</v>
      </c>
      <c r="R28" s="121" t="str">
        <f t="shared" si="26"/>
        <v>#DIV/0!</v>
      </c>
      <c r="S28" s="121" t="str">
        <f t="shared" si="26"/>
        <v>#DIV/0!</v>
      </c>
      <c r="T28" s="121" t="str">
        <f t="shared" si="26"/>
        <v>#DIV/0!</v>
      </c>
      <c r="U28" s="121" t="str">
        <f t="shared" si="26"/>
        <v>#DIV/0!</v>
      </c>
      <c r="V28" s="121"/>
      <c r="W28" s="121"/>
      <c r="X28" s="121"/>
    </row>
    <row r="29" ht="35.25" customHeight="1">
      <c r="A29" s="125"/>
      <c r="L29" s="120"/>
      <c r="M29" s="120"/>
      <c r="N29" s="41"/>
      <c r="O29" s="41" t="s">
        <v>68</v>
      </c>
      <c r="P29" s="121">
        <v>1.0</v>
      </c>
      <c r="Q29" s="121" t="str">
        <f t="shared" ref="Q29:U29" si="27">AVERAGE(F53:F55)</f>
        <v>#DIV/0!</v>
      </c>
      <c r="R29" s="121" t="str">
        <f t="shared" si="27"/>
        <v>#DIV/0!</v>
      </c>
      <c r="S29" s="121" t="str">
        <f t="shared" si="27"/>
        <v>#DIV/0!</v>
      </c>
      <c r="T29" s="122" t="str">
        <f t="shared" si="27"/>
        <v>#DIV/0!</v>
      </c>
      <c r="U29" s="122" t="str">
        <f t="shared" si="27"/>
        <v>#DIV/0!</v>
      </c>
      <c r="V29" s="121"/>
      <c r="W29" s="121"/>
      <c r="X29" s="121"/>
    </row>
    <row r="30" ht="35.25" customHeight="1">
      <c r="A30" s="41"/>
      <c r="L30" s="120"/>
      <c r="M30" s="120"/>
      <c r="N30" s="41"/>
      <c r="O30" s="41" t="s">
        <v>69</v>
      </c>
      <c r="P30" s="121">
        <v>1.0</v>
      </c>
      <c r="Q30" s="121" t="str">
        <f t="shared" ref="Q30:U30" si="28">AVERAGE(F56:F58)</f>
        <v>#DIV/0!</v>
      </c>
      <c r="R30" s="121" t="str">
        <f t="shared" si="28"/>
        <v>#DIV/0!</v>
      </c>
      <c r="S30" s="121" t="str">
        <f t="shared" si="28"/>
        <v>#DIV/0!</v>
      </c>
      <c r="T30" s="121" t="str">
        <f t="shared" si="28"/>
        <v>#DIV/0!</v>
      </c>
      <c r="U30" s="121" t="str">
        <f t="shared" si="28"/>
        <v>#DIV/0!</v>
      </c>
      <c r="V30" s="121"/>
      <c r="W30" s="121"/>
      <c r="X30" s="121"/>
    </row>
    <row r="31" ht="35.25" customHeight="1">
      <c r="A31" s="77"/>
      <c r="B31" s="77"/>
      <c r="C31" s="78"/>
      <c r="D31" s="78"/>
      <c r="L31" s="120"/>
      <c r="M31" s="120"/>
      <c r="N31" s="41"/>
      <c r="O31" s="41" t="s">
        <v>70</v>
      </c>
      <c r="P31" s="121">
        <v>1.0</v>
      </c>
      <c r="Q31" s="121" t="str">
        <f t="shared" ref="Q31:U31" si="29">AVERAGE(F59:F61)</f>
        <v>#DIV/0!</v>
      </c>
      <c r="R31" s="121" t="str">
        <f t="shared" si="29"/>
        <v>#DIV/0!</v>
      </c>
      <c r="S31" s="121" t="str">
        <f t="shared" si="29"/>
        <v>#DIV/0!</v>
      </c>
      <c r="T31" s="121" t="str">
        <f t="shared" si="29"/>
        <v>#DIV/0!</v>
      </c>
      <c r="U31" s="121" t="str">
        <f t="shared" si="29"/>
        <v>#DIV/0!</v>
      </c>
    </row>
    <row r="32" ht="35.25" customHeight="1">
      <c r="A32" s="126"/>
      <c r="B32" s="77"/>
      <c r="C32" s="78"/>
      <c r="D32" s="78"/>
      <c r="L32" s="120"/>
      <c r="M32" s="120"/>
    </row>
    <row r="33" ht="35.25" customHeight="1">
      <c r="C33" s="78"/>
      <c r="D33" s="127"/>
      <c r="E33" s="24"/>
      <c r="F33" s="24"/>
      <c r="G33" s="24"/>
      <c r="H33" s="24"/>
      <c r="I33" s="24"/>
      <c r="J33" s="24"/>
      <c r="L33" s="120"/>
      <c r="M33" s="120"/>
    </row>
    <row r="34" ht="35.25" customHeight="1">
      <c r="A34" s="128"/>
      <c r="B34" s="25"/>
      <c r="C34" s="129"/>
      <c r="D34" s="130"/>
      <c r="E34" s="37"/>
      <c r="F34" s="37"/>
      <c r="G34" s="37"/>
      <c r="H34" s="131"/>
      <c r="I34" s="131"/>
      <c r="J34" s="131"/>
      <c r="L34" s="120"/>
      <c r="M34" s="120"/>
      <c r="N34" s="132"/>
      <c r="O34" s="132" t="s">
        <v>71</v>
      </c>
      <c r="P34" s="25">
        <v>0.0</v>
      </c>
      <c r="Q34" s="25">
        <v>1.0</v>
      </c>
      <c r="R34" s="38">
        <v>4.0</v>
      </c>
      <c r="S34" s="38">
        <v>8.0</v>
      </c>
      <c r="T34" s="119">
        <v>11.0</v>
      </c>
      <c r="U34" s="119">
        <v>15.0</v>
      </c>
      <c r="V34" s="119">
        <v>18.0</v>
      </c>
      <c r="W34" s="119"/>
      <c r="X34" s="119"/>
    </row>
    <row r="35" ht="35.25" customHeight="1">
      <c r="A35" s="41"/>
      <c r="B35" s="35"/>
      <c r="C35" s="133"/>
      <c r="D35" s="134"/>
      <c r="E35" s="135"/>
      <c r="F35" s="120"/>
      <c r="G35" s="120"/>
      <c r="H35" s="136"/>
      <c r="I35" s="136"/>
      <c r="J35" s="120"/>
      <c r="L35" s="120"/>
      <c r="M35" s="120"/>
      <c r="N35" s="41"/>
      <c r="O35" s="41" t="s">
        <v>62</v>
      </c>
      <c r="P35" s="24"/>
      <c r="Q35" s="24" t="str">
        <f t="shared" ref="Q35:U35" si="30">STDEV(F35:F37)/SQRT(COUNT(F35:F37))</f>
        <v>#DIV/0!</v>
      </c>
      <c r="R35" s="24" t="str">
        <f t="shared" si="30"/>
        <v>#DIV/0!</v>
      </c>
      <c r="S35" s="24" t="str">
        <f t="shared" si="30"/>
        <v>#DIV/0!</v>
      </c>
      <c r="T35" s="24" t="str">
        <f t="shared" si="30"/>
        <v>#DIV/0!</v>
      </c>
      <c r="U35" s="24" t="str">
        <f t="shared" si="30"/>
        <v>#DIV/0!</v>
      </c>
      <c r="V35" s="24"/>
      <c r="W35" s="24"/>
      <c r="X35" s="24"/>
    </row>
    <row r="36" ht="35.25" customHeight="1">
      <c r="A36" s="41"/>
      <c r="B36" s="28"/>
      <c r="C36" s="133"/>
      <c r="D36" s="134"/>
      <c r="E36" s="135"/>
      <c r="F36" s="120"/>
      <c r="G36" s="120"/>
      <c r="H36" s="136"/>
      <c r="I36" s="136"/>
      <c r="J36" s="120"/>
      <c r="L36" s="120"/>
      <c r="M36" s="120"/>
      <c r="N36" s="41"/>
      <c r="O36" s="41" t="s">
        <v>63</v>
      </c>
      <c r="P36" s="24"/>
      <c r="Q36" s="24" t="str">
        <f t="shared" ref="Q36:U36" si="31">STDEV(F38:F40)/SQRT(COUNT(F38:F40))</f>
        <v>#DIV/0!</v>
      </c>
      <c r="R36" s="24" t="str">
        <f t="shared" si="31"/>
        <v>#DIV/0!</v>
      </c>
      <c r="S36" s="24" t="str">
        <f t="shared" si="31"/>
        <v>#DIV/0!</v>
      </c>
      <c r="T36" s="24" t="str">
        <f t="shared" si="31"/>
        <v>#DIV/0!</v>
      </c>
      <c r="U36" s="24" t="str">
        <f t="shared" si="31"/>
        <v>#DIV/0!</v>
      </c>
      <c r="V36" s="24"/>
      <c r="W36" s="24"/>
      <c r="X36" s="24"/>
    </row>
    <row r="37" ht="35.25" customHeight="1">
      <c r="A37" s="45"/>
      <c r="B37" s="47"/>
      <c r="C37" s="137"/>
      <c r="D37" s="134"/>
      <c r="E37" s="135"/>
      <c r="F37" s="120"/>
      <c r="G37" s="120"/>
      <c r="H37" s="138"/>
      <c r="I37" s="138"/>
      <c r="J37" s="139"/>
      <c r="L37" s="120"/>
      <c r="M37" s="120"/>
      <c r="N37" s="41"/>
      <c r="O37" s="41" t="s">
        <v>64</v>
      </c>
      <c r="P37" s="24"/>
      <c r="Q37" s="24" t="str">
        <f t="shared" ref="Q37:U37" si="32">STDEV(F41:F43)/SQRT(COUNT(F41:F43))</f>
        <v>#DIV/0!</v>
      </c>
      <c r="R37" s="24" t="str">
        <f t="shared" si="32"/>
        <v>#DIV/0!</v>
      </c>
      <c r="S37" s="24" t="str">
        <f t="shared" si="32"/>
        <v>#DIV/0!</v>
      </c>
      <c r="T37" s="24" t="str">
        <f t="shared" si="32"/>
        <v>#DIV/0!</v>
      </c>
      <c r="U37" s="24" t="str">
        <f t="shared" si="32"/>
        <v>#DIV/0!</v>
      </c>
      <c r="V37" s="24"/>
      <c r="W37" s="24"/>
      <c r="X37" s="24"/>
    </row>
    <row r="38" ht="35.25" customHeight="1">
      <c r="A38" s="41"/>
      <c r="B38" s="35"/>
      <c r="C38" s="133"/>
      <c r="E38" s="135"/>
      <c r="F38" s="120"/>
      <c r="G38" s="120"/>
      <c r="H38" s="120"/>
      <c r="I38" s="120"/>
      <c r="J38" s="120"/>
      <c r="L38" s="120"/>
      <c r="M38" s="120"/>
      <c r="N38" s="41"/>
      <c r="O38" s="41" t="s">
        <v>65</v>
      </c>
      <c r="P38" s="24"/>
      <c r="Q38" s="24" t="str">
        <f t="shared" ref="Q38:U38" si="33">STDEV(F44:F46)/SQRT(COUNT(F44:F46))</f>
        <v>#DIV/0!</v>
      </c>
      <c r="R38" s="24" t="str">
        <f t="shared" si="33"/>
        <v>#DIV/0!</v>
      </c>
      <c r="S38" s="24" t="str">
        <f t="shared" si="33"/>
        <v>#DIV/0!</v>
      </c>
      <c r="T38" s="24" t="str">
        <f t="shared" si="33"/>
        <v>#DIV/0!</v>
      </c>
      <c r="U38" s="24" t="str">
        <f t="shared" si="33"/>
        <v>#DIV/0!</v>
      </c>
      <c r="V38" s="24"/>
      <c r="W38" s="24"/>
      <c r="X38" s="24"/>
    </row>
    <row r="39" ht="35.25" customHeight="1">
      <c r="A39" s="41"/>
      <c r="B39" s="28"/>
      <c r="C39" s="133"/>
      <c r="D39" s="140"/>
      <c r="E39" s="135"/>
      <c r="F39" s="120"/>
      <c r="G39" s="120"/>
      <c r="H39" s="120"/>
      <c r="I39" s="120"/>
      <c r="J39" s="120"/>
      <c r="L39" s="120"/>
      <c r="M39" s="120"/>
      <c r="N39" s="41"/>
      <c r="O39" s="41" t="s">
        <v>66</v>
      </c>
      <c r="P39" s="24"/>
      <c r="Q39" s="24" t="str">
        <f t="shared" ref="Q39:U39" si="34">STDEV(F47:F49)/SQRT(COUNT(F47:F49))</f>
        <v>#DIV/0!</v>
      </c>
      <c r="R39" s="24" t="str">
        <f t="shared" si="34"/>
        <v>#DIV/0!</v>
      </c>
      <c r="S39" s="24" t="str">
        <f t="shared" si="34"/>
        <v>#DIV/0!</v>
      </c>
      <c r="T39" s="24" t="str">
        <f t="shared" si="34"/>
        <v>#DIV/0!</v>
      </c>
      <c r="U39" s="24" t="str">
        <f t="shared" si="34"/>
        <v>#DIV/0!</v>
      </c>
      <c r="V39" s="24"/>
      <c r="W39" s="24"/>
      <c r="X39" s="24"/>
    </row>
    <row r="40" ht="35.25" customHeight="1">
      <c r="A40" s="45"/>
      <c r="B40" s="47"/>
      <c r="C40" s="137"/>
      <c r="D40" s="134"/>
      <c r="E40" s="135"/>
      <c r="F40" s="120"/>
      <c r="G40" s="120"/>
      <c r="H40" s="139"/>
      <c r="I40" s="139"/>
      <c r="J40" s="139"/>
      <c r="L40" s="120"/>
      <c r="M40" s="120"/>
      <c r="N40" s="41"/>
      <c r="O40" s="41" t="s">
        <v>67</v>
      </c>
      <c r="P40" s="24"/>
      <c r="Q40" s="24" t="str">
        <f t="shared" ref="Q40:U40" si="35">STDEV(F50:F52)/SQRT(COUNT(F50:F52))</f>
        <v>#DIV/0!</v>
      </c>
      <c r="R40" s="24" t="str">
        <f t="shared" si="35"/>
        <v>#DIV/0!</v>
      </c>
      <c r="S40" s="24" t="str">
        <f t="shared" si="35"/>
        <v>#DIV/0!</v>
      </c>
      <c r="T40" s="24" t="str">
        <f t="shared" si="35"/>
        <v>#DIV/0!</v>
      </c>
      <c r="U40" s="24" t="str">
        <f t="shared" si="35"/>
        <v>#DIV/0!</v>
      </c>
      <c r="V40" s="24"/>
      <c r="W40" s="24"/>
      <c r="X40" s="24"/>
    </row>
    <row r="41" ht="35.25" customHeight="1">
      <c r="A41" s="41"/>
      <c r="B41" s="35"/>
      <c r="C41" s="133"/>
      <c r="D41" s="141"/>
      <c r="E41" s="135"/>
      <c r="F41" s="120"/>
      <c r="G41" s="120"/>
      <c r="H41" s="120"/>
      <c r="I41" s="120"/>
      <c r="J41" s="120"/>
      <c r="L41" s="120"/>
      <c r="M41" s="120"/>
      <c r="N41" s="41"/>
      <c r="O41" s="41" t="s">
        <v>68</v>
      </c>
      <c r="P41" s="24"/>
      <c r="Q41" s="24" t="str">
        <f t="shared" ref="Q41:U41" si="36">STDEV(F53:F55)/SQRT(COUNT(F53:F55))</f>
        <v>#DIV/0!</v>
      </c>
      <c r="R41" s="24" t="str">
        <f t="shared" si="36"/>
        <v>#DIV/0!</v>
      </c>
      <c r="S41" s="24" t="str">
        <f t="shared" si="36"/>
        <v>#DIV/0!</v>
      </c>
      <c r="T41" s="24" t="str">
        <f t="shared" si="36"/>
        <v>#DIV/0!</v>
      </c>
      <c r="U41" s="24" t="str">
        <f t="shared" si="36"/>
        <v>#DIV/0!</v>
      </c>
      <c r="V41" s="24"/>
      <c r="W41" s="24"/>
      <c r="X41" s="24"/>
    </row>
    <row r="42" ht="35.25" customHeight="1">
      <c r="A42" s="41"/>
      <c r="B42" s="28"/>
      <c r="C42" s="133"/>
      <c r="D42" s="140"/>
      <c r="E42" s="135"/>
      <c r="F42" s="120"/>
      <c r="G42" s="120"/>
      <c r="H42" s="120"/>
      <c r="I42" s="120"/>
      <c r="J42" s="120"/>
      <c r="L42" s="120"/>
      <c r="M42" s="120"/>
      <c r="N42" s="41"/>
      <c r="O42" s="41" t="s">
        <v>69</v>
      </c>
      <c r="P42" s="24"/>
      <c r="Q42" s="24" t="str">
        <f t="shared" ref="Q42:U42" si="37">STDEV(F56:F58)/SQRT(COUNT(F56:F58))</f>
        <v>#DIV/0!</v>
      </c>
      <c r="R42" s="24" t="str">
        <f t="shared" si="37"/>
        <v>#DIV/0!</v>
      </c>
      <c r="S42" s="24" t="str">
        <f t="shared" si="37"/>
        <v>#DIV/0!</v>
      </c>
      <c r="T42" s="24" t="str">
        <f t="shared" si="37"/>
        <v>#DIV/0!</v>
      </c>
      <c r="U42" s="24" t="str">
        <f t="shared" si="37"/>
        <v>#DIV/0!</v>
      </c>
      <c r="V42" s="24"/>
      <c r="W42" s="24"/>
      <c r="X42" s="24"/>
    </row>
    <row r="43" ht="35.25" customHeight="1">
      <c r="A43" s="45"/>
      <c r="B43" s="47"/>
      <c r="C43" s="137"/>
      <c r="D43" s="134"/>
      <c r="E43" s="135"/>
      <c r="F43" s="120"/>
      <c r="G43" s="120"/>
      <c r="H43" s="139"/>
      <c r="I43" s="139"/>
      <c r="J43" s="139"/>
      <c r="L43" s="120"/>
      <c r="M43" s="120"/>
      <c r="N43" s="41"/>
      <c r="O43" s="41" t="s">
        <v>70</v>
      </c>
    </row>
    <row r="44" ht="35.25" customHeight="1">
      <c r="A44" s="41"/>
      <c r="B44" s="35"/>
      <c r="C44" s="142"/>
      <c r="D44" s="141"/>
      <c r="E44" s="135"/>
      <c r="F44" s="120"/>
      <c r="G44" s="120"/>
      <c r="H44" s="120"/>
      <c r="I44" s="120"/>
      <c r="J44" s="120"/>
      <c r="L44" s="120"/>
      <c r="M44" s="120"/>
    </row>
    <row r="45" ht="35.25" customHeight="1">
      <c r="A45" s="41"/>
      <c r="B45" s="28"/>
      <c r="C45" s="142"/>
      <c r="D45" s="140"/>
      <c r="E45" s="135"/>
      <c r="F45" s="120"/>
      <c r="G45" s="120"/>
      <c r="H45" s="120"/>
      <c r="I45" s="120"/>
      <c r="J45" s="120"/>
      <c r="L45" s="120"/>
      <c r="M45" s="120"/>
    </row>
    <row r="46" ht="35.25" customHeight="1">
      <c r="A46" s="45"/>
      <c r="B46" s="47"/>
      <c r="C46" s="143"/>
      <c r="D46" s="134"/>
      <c r="E46" s="135"/>
      <c r="F46" s="120"/>
      <c r="G46" s="120"/>
      <c r="H46" s="139"/>
      <c r="I46" s="139"/>
      <c r="J46" s="139"/>
      <c r="L46" s="120"/>
      <c r="M46" s="120"/>
    </row>
    <row r="47" ht="39.75" customHeight="1">
      <c r="A47" s="41"/>
      <c r="B47" s="35"/>
      <c r="C47" s="142"/>
      <c r="D47" s="141"/>
      <c r="E47" s="135"/>
      <c r="F47" s="120"/>
      <c r="G47" s="120"/>
      <c r="H47" s="120"/>
      <c r="I47" s="120"/>
      <c r="J47" s="120"/>
    </row>
    <row r="48" ht="39.75" customHeight="1">
      <c r="A48" s="41"/>
      <c r="B48" s="28"/>
      <c r="C48" s="142"/>
      <c r="D48" s="140"/>
      <c r="E48" s="135"/>
      <c r="F48" s="120"/>
      <c r="G48" s="120"/>
      <c r="H48" s="120"/>
      <c r="I48" s="120"/>
      <c r="J48" s="120"/>
    </row>
    <row r="49" ht="39.75" customHeight="1">
      <c r="A49" s="45"/>
      <c r="B49" s="47"/>
      <c r="C49" s="143"/>
      <c r="D49" s="134"/>
      <c r="E49" s="135"/>
      <c r="F49" s="120"/>
      <c r="G49" s="120"/>
      <c r="H49" s="139"/>
      <c r="I49" s="139"/>
      <c r="J49" s="139"/>
    </row>
    <row r="50" ht="15.75" customHeight="1">
      <c r="A50" s="41"/>
      <c r="B50" s="35"/>
      <c r="C50" s="142"/>
      <c r="D50" s="141"/>
      <c r="E50" s="135"/>
      <c r="F50" s="120"/>
      <c r="G50" s="120"/>
      <c r="H50" s="120"/>
      <c r="I50" s="120"/>
      <c r="J50" s="120"/>
    </row>
    <row r="51" ht="15.75" customHeight="1">
      <c r="A51" s="41"/>
      <c r="B51" s="28"/>
      <c r="C51" s="142"/>
      <c r="D51" s="140"/>
      <c r="E51" s="135"/>
      <c r="F51" s="120"/>
      <c r="G51" s="120"/>
      <c r="H51" s="120"/>
      <c r="I51" s="120"/>
      <c r="J51" s="120"/>
    </row>
    <row r="52" ht="15.75" customHeight="1">
      <c r="A52" s="45"/>
      <c r="B52" s="47"/>
      <c r="C52" s="143"/>
      <c r="D52" s="134"/>
      <c r="E52" s="135"/>
      <c r="F52" s="120"/>
      <c r="G52" s="120"/>
      <c r="H52" s="139"/>
      <c r="I52" s="139"/>
      <c r="J52" s="139"/>
    </row>
    <row r="53" ht="15.75" customHeight="1">
      <c r="A53" s="41"/>
      <c r="B53" s="35"/>
      <c r="C53" s="144"/>
      <c r="D53" s="141"/>
      <c r="E53" s="135"/>
      <c r="F53" s="120"/>
      <c r="G53" s="120"/>
      <c r="H53" s="120"/>
      <c r="I53" s="136"/>
      <c r="J53" s="136"/>
    </row>
    <row r="54" ht="15.75" customHeight="1">
      <c r="A54" s="41"/>
      <c r="B54" s="28"/>
      <c r="C54" s="144"/>
      <c r="D54" s="140"/>
      <c r="E54" s="135"/>
      <c r="F54" s="120"/>
      <c r="G54" s="120"/>
      <c r="H54" s="120"/>
      <c r="I54" s="120"/>
      <c r="J54" s="120"/>
    </row>
    <row r="55" ht="15.75" customHeight="1">
      <c r="A55" s="45"/>
      <c r="B55" s="47"/>
      <c r="C55" s="145"/>
      <c r="D55" s="134"/>
      <c r="E55" s="135"/>
      <c r="F55" s="120"/>
      <c r="G55" s="120"/>
      <c r="H55" s="139"/>
      <c r="I55" s="138"/>
      <c r="J55" s="138"/>
    </row>
    <row r="56" ht="15.75" customHeight="1">
      <c r="A56" s="41"/>
      <c r="B56" s="35"/>
      <c r="C56" s="144"/>
      <c r="D56" s="141"/>
      <c r="E56" s="135"/>
      <c r="F56" s="120"/>
      <c r="G56" s="120"/>
      <c r="H56" s="120"/>
      <c r="I56" s="120"/>
      <c r="J56" s="120"/>
    </row>
    <row r="57" ht="15.75" customHeight="1">
      <c r="A57" s="41"/>
      <c r="B57" s="28"/>
      <c r="C57" s="144"/>
      <c r="D57" s="140"/>
      <c r="E57" s="135"/>
      <c r="F57" s="120"/>
      <c r="G57" s="120"/>
      <c r="H57" s="120"/>
      <c r="I57" s="120"/>
      <c r="J57" s="120"/>
    </row>
    <row r="58" ht="15.75" customHeight="1">
      <c r="A58" s="45"/>
      <c r="B58" s="47"/>
      <c r="C58" s="145"/>
      <c r="D58" s="134"/>
      <c r="E58" s="135"/>
      <c r="F58" s="120"/>
      <c r="G58" s="120"/>
      <c r="H58" s="139"/>
      <c r="I58" s="139"/>
      <c r="J58" s="139"/>
    </row>
    <row r="59" ht="15.75" customHeight="1">
      <c r="A59" s="41"/>
      <c r="B59" s="35"/>
      <c r="C59" s="146"/>
      <c r="D59" s="141"/>
      <c r="E59" s="135"/>
      <c r="F59" s="120"/>
      <c r="G59" s="120"/>
      <c r="H59" s="120"/>
      <c r="I59" s="120"/>
      <c r="J59" s="120"/>
    </row>
    <row r="60" ht="15.75" customHeight="1">
      <c r="A60" s="41"/>
      <c r="B60" s="28"/>
      <c r="C60" s="146"/>
      <c r="D60" s="147"/>
      <c r="E60" s="135"/>
      <c r="F60" s="120"/>
      <c r="G60" s="120"/>
      <c r="H60" s="120"/>
      <c r="I60" s="120"/>
      <c r="J60" s="120"/>
    </row>
    <row r="61" ht="15.75" customHeight="1">
      <c r="A61" s="45"/>
      <c r="B61" s="47"/>
      <c r="C61" s="148"/>
      <c r="D61" s="134"/>
      <c r="E61" s="135"/>
      <c r="F61" s="120"/>
      <c r="G61" s="120"/>
      <c r="H61" s="139"/>
      <c r="I61" s="139"/>
      <c r="J61" s="139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2.14"/>
    <col customWidth="1" min="3" max="9" width="8.29"/>
    <col customWidth="1" min="10" max="10" width="9.71"/>
    <col customWidth="1" min="11" max="11" width="13.43"/>
  </cols>
  <sheetData>
    <row r="1" ht="15.0" customHeight="1">
      <c r="A1" s="149" t="s">
        <v>72</v>
      </c>
    </row>
    <row r="2" ht="15.0" customHeight="1">
      <c r="A2" s="150" t="s">
        <v>34</v>
      </c>
    </row>
    <row r="3">
      <c r="A3" s="151"/>
      <c r="B3" s="152"/>
      <c r="C3" s="153"/>
      <c r="I3" s="154"/>
      <c r="J3" s="155"/>
      <c r="K3" s="155"/>
    </row>
    <row r="4" ht="45.0" customHeight="1">
      <c r="A4" s="40"/>
      <c r="B4" s="156"/>
      <c r="C4" s="157" t="s">
        <v>73</v>
      </c>
      <c r="D4" s="158" t="s">
        <v>74</v>
      </c>
      <c r="E4" s="158" t="s">
        <v>75</v>
      </c>
      <c r="F4" s="158" t="s">
        <v>76</v>
      </c>
      <c r="G4" s="159" t="s">
        <v>77</v>
      </c>
      <c r="H4" s="160" t="s">
        <v>78</v>
      </c>
      <c r="I4" s="160" t="s">
        <v>79</v>
      </c>
      <c r="J4" s="161" t="s">
        <v>80</v>
      </c>
      <c r="K4" s="162" t="s">
        <v>81</v>
      </c>
    </row>
    <row r="5">
      <c r="A5" s="163" t="s">
        <v>82</v>
      </c>
      <c r="B5" s="164" t="s">
        <v>45</v>
      </c>
      <c r="C5" s="165">
        <v>370000.0</v>
      </c>
      <c r="D5" s="166">
        <v>374000.0</v>
      </c>
      <c r="E5" s="166">
        <v>496600.0</v>
      </c>
      <c r="F5" s="166">
        <v>463200.0</v>
      </c>
      <c r="G5" s="166">
        <v>1040000.0</v>
      </c>
      <c r="H5" s="164">
        <v>1570000.0</v>
      </c>
      <c r="I5" s="167">
        <v>2690000.0</v>
      </c>
      <c r="J5" s="168"/>
      <c r="K5" s="168"/>
    </row>
    <row r="6">
      <c r="B6" s="169" t="s">
        <v>83</v>
      </c>
      <c r="C6" s="170">
        <v>0.95</v>
      </c>
      <c r="D6" s="171">
        <v>0.95</v>
      </c>
      <c r="E6" s="171">
        <v>0.95</v>
      </c>
      <c r="F6" s="171">
        <v>1.0</v>
      </c>
      <c r="G6" s="171">
        <v>0.95</v>
      </c>
      <c r="H6" s="172">
        <v>1.0</v>
      </c>
      <c r="I6" s="173">
        <v>0.95</v>
      </c>
      <c r="J6" s="174">
        <f>AVERAGE(C6:I6)</f>
        <v>0.9642857143</v>
      </c>
      <c r="K6" s="168"/>
    </row>
    <row r="7">
      <c r="B7" s="169" t="s">
        <v>84</v>
      </c>
      <c r="C7" s="170">
        <v>0.2</v>
      </c>
      <c r="D7" s="175">
        <v>0.15</v>
      </c>
      <c r="E7" s="171">
        <v>0.15</v>
      </c>
      <c r="F7" s="171">
        <v>0.2</v>
      </c>
      <c r="G7" s="176">
        <v>0.3</v>
      </c>
      <c r="H7" s="172">
        <v>0.5</v>
      </c>
      <c r="I7" s="177">
        <v>0.5</v>
      </c>
      <c r="J7" s="174">
        <f>AVERAGE(C7:G7)</f>
        <v>0.2</v>
      </c>
      <c r="K7" s="168"/>
    </row>
    <row r="8" ht="30.75" customHeight="1">
      <c r="A8" s="178"/>
      <c r="B8" s="179" t="s">
        <v>85</v>
      </c>
      <c r="C8" s="180">
        <f t="shared" ref="C8:I8" si="1">C5*C7</f>
        <v>74000</v>
      </c>
      <c r="D8" s="181">
        <f t="shared" si="1"/>
        <v>56100</v>
      </c>
      <c r="E8" s="181">
        <f t="shared" si="1"/>
        <v>74490</v>
      </c>
      <c r="F8" s="181">
        <f t="shared" si="1"/>
        <v>92640</v>
      </c>
      <c r="G8" s="181">
        <f t="shared" si="1"/>
        <v>312000</v>
      </c>
      <c r="H8" s="182">
        <f t="shared" si="1"/>
        <v>785000</v>
      </c>
      <c r="I8" s="183">
        <f t="shared" si="1"/>
        <v>1345000</v>
      </c>
      <c r="J8" s="184">
        <f>SUM(C8:G8)</f>
        <v>609230</v>
      </c>
      <c r="K8" s="184">
        <f>SUM(C8:G8)/3/10000</f>
        <v>20.30766667</v>
      </c>
      <c r="L8" s="68"/>
    </row>
    <row r="9">
      <c r="A9" s="163" t="s">
        <v>86</v>
      </c>
      <c r="B9" s="164" t="s">
        <v>45</v>
      </c>
      <c r="C9" s="185">
        <v>1360000.0</v>
      </c>
      <c r="D9" s="186">
        <v>641700.0</v>
      </c>
      <c r="E9" s="186">
        <v>863000.0</v>
      </c>
      <c r="F9" s="186">
        <v>906000.0</v>
      </c>
      <c r="G9" s="186">
        <v>1570000.0</v>
      </c>
      <c r="H9" s="187"/>
      <c r="I9" s="188"/>
      <c r="J9" s="168"/>
      <c r="K9" s="168"/>
    </row>
    <row r="10">
      <c r="B10" s="169" t="s">
        <v>83</v>
      </c>
      <c r="C10" s="189">
        <v>0.95</v>
      </c>
      <c r="D10" s="190">
        <v>0.9</v>
      </c>
      <c r="E10" s="190">
        <v>0.9</v>
      </c>
      <c r="F10" s="190">
        <v>0.95</v>
      </c>
      <c r="G10" s="191">
        <v>0.95</v>
      </c>
      <c r="H10" s="192"/>
      <c r="I10" s="193"/>
      <c r="J10" s="174">
        <f t="shared" ref="J10:J11" si="2">AVERAGE(C10:G10)</f>
        <v>0.93</v>
      </c>
      <c r="K10" s="168"/>
    </row>
    <row r="11">
      <c r="B11" s="169" t="s">
        <v>84</v>
      </c>
      <c r="C11" s="194">
        <v>0.5</v>
      </c>
      <c r="D11" s="191">
        <v>0.15</v>
      </c>
      <c r="E11" s="191">
        <v>0.2</v>
      </c>
      <c r="F11" s="191">
        <v>0.15</v>
      </c>
      <c r="G11" s="191">
        <v>0.15</v>
      </c>
      <c r="H11" s="192"/>
      <c r="I11" s="193"/>
      <c r="J11" s="174">
        <f t="shared" si="2"/>
        <v>0.23</v>
      </c>
      <c r="K11" s="168"/>
    </row>
    <row r="12">
      <c r="A12" s="178"/>
      <c r="B12" s="179" t="s">
        <v>85</v>
      </c>
      <c r="C12" s="195">
        <f t="shared" ref="C12:G12" si="3">C9*C11</f>
        <v>680000</v>
      </c>
      <c r="D12" s="196">
        <f t="shared" si="3"/>
        <v>96255</v>
      </c>
      <c r="E12" s="196">
        <f t="shared" si="3"/>
        <v>172600</v>
      </c>
      <c r="F12" s="196">
        <f t="shared" si="3"/>
        <v>135900</v>
      </c>
      <c r="G12" s="196">
        <f t="shared" si="3"/>
        <v>235500</v>
      </c>
      <c r="H12" s="197"/>
      <c r="I12" s="198"/>
      <c r="J12" s="184">
        <f>SUM(C12:G12)</f>
        <v>1320255</v>
      </c>
      <c r="K12" s="184">
        <f>SUM(C12:G12)/3/10000</f>
        <v>44.0085</v>
      </c>
    </row>
    <row r="13">
      <c r="A13" s="163" t="s">
        <v>87</v>
      </c>
      <c r="B13" s="192"/>
      <c r="C13" s="199"/>
      <c r="D13" s="192"/>
      <c r="E13" s="192"/>
      <c r="F13" s="192"/>
      <c r="G13" s="192"/>
      <c r="H13" s="187"/>
      <c r="I13" s="188"/>
      <c r="J13" s="155"/>
      <c r="K13" s="155"/>
    </row>
    <row r="14">
      <c r="B14" s="200"/>
      <c r="C14" s="201"/>
      <c r="D14" s="200"/>
      <c r="E14" s="200"/>
      <c r="F14" s="200"/>
      <c r="G14" s="192"/>
      <c r="H14" s="192"/>
      <c r="I14" s="193"/>
      <c r="J14" s="155"/>
      <c r="K14" s="155"/>
    </row>
    <row r="15">
      <c r="B15" s="200"/>
      <c r="C15" s="201"/>
      <c r="D15" s="200"/>
      <c r="E15" s="200"/>
      <c r="F15" s="200"/>
      <c r="G15" s="192"/>
      <c r="H15" s="192"/>
      <c r="I15" s="193"/>
      <c r="J15" s="202"/>
      <c r="K15" s="202"/>
    </row>
    <row r="16">
      <c r="A16" s="203"/>
      <c r="B16" s="203"/>
      <c r="C16" s="203"/>
      <c r="D16" s="203"/>
      <c r="E16" s="203"/>
      <c r="F16" s="203"/>
      <c r="G16" s="51"/>
      <c r="H16" s="51"/>
      <c r="I16" s="51"/>
    </row>
    <row r="17">
      <c r="G17" s="44"/>
      <c r="H17" s="44"/>
      <c r="I17" s="44"/>
    </row>
    <row r="18">
      <c r="G18" s="44"/>
      <c r="H18" s="44"/>
      <c r="I18" s="44"/>
    </row>
    <row r="19">
      <c r="A19" s="203"/>
      <c r="B19" s="203"/>
      <c r="C19" s="203"/>
      <c r="D19" s="203"/>
      <c r="E19" s="203"/>
      <c r="F19" s="203"/>
      <c r="G19" s="51"/>
      <c r="H19" s="51"/>
      <c r="I19" s="51"/>
    </row>
    <row r="20">
      <c r="G20" s="44"/>
      <c r="H20" s="44"/>
      <c r="I20" s="44"/>
    </row>
    <row r="21">
      <c r="G21" s="44"/>
      <c r="H21" s="44"/>
      <c r="I21" s="44"/>
    </row>
    <row r="22">
      <c r="A22" s="203"/>
      <c r="B22" s="203"/>
      <c r="C22" s="203"/>
      <c r="D22" s="203"/>
      <c r="E22" s="203"/>
      <c r="F22" s="203"/>
      <c r="G22" s="51"/>
      <c r="H22" s="51"/>
      <c r="I22" s="51"/>
    </row>
    <row r="23">
      <c r="G23" s="44"/>
      <c r="H23" s="44"/>
      <c r="I23" s="44"/>
    </row>
    <row r="24" ht="15.75" customHeight="1">
      <c r="G24" s="44"/>
      <c r="H24" s="44"/>
      <c r="I24" s="44"/>
    </row>
    <row r="25" ht="27.0" customHeight="1">
      <c r="A25" s="203"/>
      <c r="B25" s="203"/>
      <c r="C25" s="203"/>
      <c r="D25" s="203"/>
      <c r="E25" s="203"/>
      <c r="F25" s="203"/>
      <c r="G25" s="51"/>
      <c r="H25" s="51"/>
      <c r="I25" s="51"/>
    </row>
    <row r="26" ht="27.0" customHeight="1">
      <c r="G26" s="44"/>
      <c r="H26" s="44"/>
      <c r="I26" s="44"/>
    </row>
    <row r="27" ht="27.0" customHeight="1">
      <c r="G27" s="44"/>
      <c r="H27" s="44"/>
      <c r="I27" s="44"/>
    </row>
    <row r="28" ht="27.0" customHeight="1">
      <c r="A28" s="203"/>
      <c r="B28" s="203"/>
      <c r="C28" s="203"/>
      <c r="D28" s="203"/>
      <c r="E28" s="203"/>
      <c r="F28" s="203"/>
      <c r="G28" s="51"/>
      <c r="H28" s="51"/>
      <c r="I28" s="51"/>
    </row>
    <row r="29" ht="27.0" customHeight="1">
      <c r="G29" s="44"/>
      <c r="H29" s="44"/>
      <c r="I29" s="44"/>
    </row>
    <row r="30" ht="27.0" customHeight="1">
      <c r="G30" s="44"/>
      <c r="H30" s="44"/>
      <c r="I30" s="44"/>
    </row>
    <row r="31" ht="13.5" customHeight="1">
      <c r="A31" s="203"/>
      <c r="B31" s="203"/>
      <c r="C31" s="203"/>
      <c r="D31" s="203"/>
      <c r="E31" s="203"/>
      <c r="F31" s="203"/>
      <c r="G31" s="203"/>
      <c r="H31" s="203"/>
      <c r="I31" s="203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C3:I3"/>
  </mergeCells>
  <printOptions gridLines="1"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7.43"/>
    <col customWidth="1" min="3" max="4" width="9.14"/>
    <col customWidth="1" min="5" max="5" width="7.29"/>
    <col customWidth="1" min="6" max="6" width="6.57"/>
    <col customWidth="1" min="7" max="7" width="6.43"/>
    <col customWidth="1" min="8" max="8" width="6.57"/>
    <col customWidth="1" min="9" max="9" width="9.57"/>
    <col customWidth="1" min="10" max="10" width="10.0"/>
    <col customWidth="1" min="11" max="11" width="13.86"/>
    <col customWidth="1" min="12" max="12" width="11.43"/>
    <col customWidth="1" min="13" max="13" width="24.14"/>
    <col customWidth="1" min="14" max="14" width="15.86"/>
    <col customWidth="1" min="15" max="16" width="8.57"/>
  </cols>
  <sheetData>
    <row r="1" ht="15.0" customHeight="1">
      <c r="A1" s="149" t="s">
        <v>90</v>
      </c>
      <c r="D1" s="28"/>
      <c r="M1" s="204"/>
    </row>
    <row r="2" ht="15.0" customHeight="1">
      <c r="A2" s="150" t="s">
        <v>34</v>
      </c>
      <c r="D2" s="28"/>
      <c r="M2" s="204"/>
      <c r="N2" s="78"/>
    </row>
    <row r="3">
      <c r="A3" s="79" t="s">
        <v>4</v>
      </c>
      <c r="B3" s="128" t="s">
        <v>5</v>
      </c>
      <c r="C3" s="25" t="s">
        <v>6</v>
      </c>
      <c r="D3" s="129" t="s">
        <v>7</v>
      </c>
      <c r="E3" s="39" t="s">
        <v>35</v>
      </c>
      <c r="F3" s="40" t="s">
        <v>36</v>
      </c>
      <c r="G3" s="40" t="s">
        <v>37</v>
      </c>
      <c r="H3" s="40" t="s">
        <v>38</v>
      </c>
      <c r="I3" s="38" t="s">
        <v>91</v>
      </c>
      <c r="J3" s="38" t="s">
        <v>40</v>
      </c>
      <c r="K3" s="37" t="s">
        <v>92</v>
      </c>
      <c r="L3" s="38" t="s">
        <v>93</v>
      </c>
      <c r="M3" s="205" t="s">
        <v>94</v>
      </c>
      <c r="N3" s="20"/>
      <c r="P3" s="20"/>
    </row>
    <row r="4">
      <c r="A4" s="7" t="s">
        <v>9</v>
      </c>
      <c r="B4" s="8" t="s">
        <v>9</v>
      </c>
      <c r="C4" s="9" t="s">
        <v>10</v>
      </c>
      <c r="D4" s="10">
        <v>1.0</v>
      </c>
      <c r="E4" s="206">
        <v>38.0</v>
      </c>
      <c r="F4" s="206">
        <v>42.0</v>
      </c>
      <c r="G4" s="206">
        <v>50.0</v>
      </c>
      <c r="H4" s="206"/>
      <c r="I4" s="163">
        <v>50.0</v>
      </c>
      <c r="J4" s="163">
        <v>70.0</v>
      </c>
      <c r="K4" s="207">
        <f t="shared" ref="K4:K30" si="1">(AVERAGE(E4:H4)/(I4))*1000</f>
        <v>866.6666667</v>
      </c>
      <c r="L4" s="208">
        <f t="shared" ref="L4:L30" si="2">K4*J4</f>
        <v>60666.66667</v>
      </c>
      <c r="M4" s="204">
        <f t="shared" ref="M4:M30" si="3">L4/10000</f>
        <v>6.066666667</v>
      </c>
      <c r="N4" s="206"/>
    </row>
    <row r="5">
      <c r="A5" s="7" t="s">
        <v>9</v>
      </c>
      <c r="B5" s="8" t="s">
        <v>9</v>
      </c>
      <c r="C5" s="9" t="s">
        <v>12</v>
      </c>
      <c r="D5" s="10">
        <v>2.0</v>
      </c>
      <c r="E5" s="206">
        <v>21.0</v>
      </c>
      <c r="F5" s="206">
        <v>30.0</v>
      </c>
      <c r="G5" s="206">
        <v>35.0</v>
      </c>
      <c r="H5" s="78"/>
      <c r="I5" s="163">
        <v>50.0</v>
      </c>
      <c r="J5" s="163">
        <v>70.0</v>
      </c>
      <c r="K5" s="207">
        <f t="shared" si="1"/>
        <v>573.3333333</v>
      </c>
      <c r="L5" s="208">
        <f t="shared" si="2"/>
        <v>40133.33333</v>
      </c>
      <c r="M5" s="204">
        <f t="shared" si="3"/>
        <v>4.013333333</v>
      </c>
      <c r="N5" s="206"/>
    </row>
    <row r="6">
      <c r="A6" s="12" t="s">
        <v>9</v>
      </c>
      <c r="B6" s="13" t="s">
        <v>9</v>
      </c>
      <c r="C6" s="14" t="s">
        <v>14</v>
      </c>
      <c r="D6" s="15">
        <v>3.0</v>
      </c>
      <c r="E6" s="209">
        <v>40.0</v>
      </c>
      <c r="F6" s="209">
        <v>49.0</v>
      </c>
      <c r="G6" s="209">
        <v>34.0</v>
      </c>
      <c r="H6" s="209"/>
      <c r="I6" s="210">
        <v>50.0</v>
      </c>
      <c r="J6" s="210">
        <v>60.0</v>
      </c>
      <c r="K6" s="207">
        <f t="shared" si="1"/>
        <v>820</v>
      </c>
      <c r="L6" s="208">
        <f t="shared" si="2"/>
        <v>49200</v>
      </c>
      <c r="M6" s="211">
        <f t="shared" si="3"/>
        <v>4.92</v>
      </c>
      <c r="N6" s="206"/>
    </row>
    <row r="7">
      <c r="A7" s="7" t="s">
        <v>15</v>
      </c>
      <c r="B7" s="8" t="s">
        <v>9</v>
      </c>
      <c r="C7" s="9" t="s">
        <v>10</v>
      </c>
      <c r="D7" s="10">
        <v>4.0</v>
      </c>
      <c r="E7" s="212"/>
      <c r="F7" s="212"/>
      <c r="G7" s="203"/>
      <c r="H7" s="203"/>
      <c r="I7" s="44"/>
      <c r="J7" s="44"/>
      <c r="K7" s="213" t="str">
        <f t="shared" si="1"/>
        <v>#DIV/0!</v>
      </c>
      <c r="L7" s="214" t="str">
        <f t="shared" si="2"/>
        <v>#DIV/0!</v>
      </c>
      <c r="M7" s="204" t="str">
        <f t="shared" si="3"/>
        <v>#DIV/0!</v>
      </c>
      <c r="N7" s="206"/>
    </row>
    <row r="8">
      <c r="A8" s="7" t="s">
        <v>15</v>
      </c>
      <c r="B8" s="8" t="s">
        <v>9</v>
      </c>
      <c r="C8" s="9" t="s">
        <v>12</v>
      </c>
      <c r="D8" s="10">
        <v>5.0</v>
      </c>
      <c r="E8" s="206"/>
      <c r="F8" s="206"/>
      <c r="G8" s="78"/>
      <c r="H8" s="78"/>
      <c r="I8" s="163"/>
      <c r="J8" s="163"/>
      <c r="K8" s="207" t="str">
        <f t="shared" si="1"/>
        <v>#DIV/0!</v>
      </c>
      <c r="L8" s="208" t="str">
        <f t="shared" si="2"/>
        <v>#DIV/0!</v>
      </c>
      <c r="M8" s="204" t="str">
        <f t="shared" si="3"/>
        <v>#DIV/0!</v>
      </c>
      <c r="N8" s="206"/>
    </row>
    <row r="9">
      <c r="A9" s="12" t="s">
        <v>15</v>
      </c>
      <c r="B9" s="13" t="s">
        <v>9</v>
      </c>
      <c r="C9" s="14" t="s">
        <v>14</v>
      </c>
      <c r="D9" s="15">
        <v>6.0</v>
      </c>
      <c r="E9" s="206"/>
      <c r="F9" s="206"/>
      <c r="G9" s="206"/>
      <c r="H9" s="206"/>
      <c r="I9" s="210"/>
      <c r="J9" s="210"/>
      <c r="K9" s="207" t="str">
        <f t="shared" si="1"/>
        <v>#DIV/0!</v>
      </c>
      <c r="L9" s="208" t="str">
        <f t="shared" si="2"/>
        <v>#DIV/0!</v>
      </c>
      <c r="M9" s="211" t="str">
        <f t="shared" si="3"/>
        <v>#DIV/0!</v>
      </c>
      <c r="N9" s="206"/>
    </row>
    <row r="10">
      <c r="A10" s="7" t="s">
        <v>9</v>
      </c>
      <c r="B10" s="16" t="s">
        <v>15</v>
      </c>
      <c r="C10" s="9" t="s">
        <v>10</v>
      </c>
      <c r="D10" s="17">
        <v>7.0</v>
      </c>
      <c r="E10" s="212"/>
      <c r="F10" s="212"/>
      <c r="G10" s="203"/>
      <c r="H10" s="203"/>
      <c r="I10" s="44"/>
      <c r="J10" s="44"/>
      <c r="K10" s="213" t="str">
        <f t="shared" si="1"/>
        <v>#DIV/0!</v>
      </c>
      <c r="L10" s="214" t="str">
        <f t="shared" si="2"/>
        <v>#DIV/0!</v>
      </c>
      <c r="M10" s="204" t="str">
        <f t="shared" si="3"/>
        <v>#DIV/0!</v>
      </c>
      <c r="N10" s="206"/>
    </row>
    <row r="11">
      <c r="A11" s="7" t="s">
        <v>9</v>
      </c>
      <c r="B11" s="16" t="s">
        <v>15</v>
      </c>
      <c r="C11" s="9" t="s">
        <v>12</v>
      </c>
      <c r="D11" s="17">
        <v>8.0</v>
      </c>
      <c r="E11" s="209"/>
      <c r="F11" s="209"/>
      <c r="G11" s="78"/>
      <c r="H11" s="78"/>
      <c r="I11" s="44"/>
      <c r="J11" s="44"/>
      <c r="K11" s="207" t="str">
        <f t="shared" si="1"/>
        <v>#DIV/0!</v>
      </c>
      <c r="L11" s="208" t="str">
        <f t="shared" si="2"/>
        <v>#DIV/0!</v>
      </c>
      <c r="M11" s="204" t="str">
        <f t="shared" si="3"/>
        <v>#DIV/0!</v>
      </c>
      <c r="N11" s="206"/>
    </row>
    <row r="12">
      <c r="A12" s="12" t="s">
        <v>9</v>
      </c>
      <c r="B12" s="18" t="s">
        <v>15</v>
      </c>
      <c r="C12" s="14" t="s">
        <v>14</v>
      </c>
      <c r="D12" s="19">
        <v>9.0</v>
      </c>
      <c r="E12" s="206"/>
      <c r="F12" s="206"/>
      <c r="G12" s="78"/>
      <c r="H12" s="78"/>
      <c r="I12" s="210"/>
      <c r="J12" s="163"/>
      <c r="K12" s="207" t="str">
        <f t="shared" si="1"/>
        <v>#DIV/0!</v>
      </c>
      <c r="L12" s="208" t="str">
        <f t="shared" si="2"/>
        <v>#DIV/0!</v>
      </c>
      <c r="M12" s="211" t="str">
        <f t="shared" si="3"/>
        <v>#DIV/0!</v>
      </c>
      <c r="N12" s="206"/>
    </row>
    <row r="13">
      <c r="A13" s="7" t="s">
        <v>15</v>
      </c>
      <c r="B13" s="16" t="s">
        <v>15</v>
      </c>
      <c r="C13" s="9" t="s">
        <v>10</v>
      </c>
      <c r="D13" s="17">
        <v>10.0</v>
      </c>
      <c r="E13" s="215">
        <v>45.0</v>
      </c>
      <c r="F13" s="215">
        <v>55.0</v>
      </c>
      <c r="G13" s="215">
        <v>59.0</v>
      </c>
      <c r="H13" s="203"/>
      <c r="I13" s="163">
        <v>50.0</v>
      </c>
      <c r="J13" s="216">
        <v>60.0</v>
      </c>
      <c r="K13" s="213">
        <f t="shared" si="1"/>
        <v>1060</v>
      </c>
      <c r="L13" s="214">
        <f t="shared" si="2"/>
        <v>63600</v>
      </c>
      <c r="M13" s="204">
        <f t="shared" si="3"/>
        <v>6.36</v>
      </c>
      <c r="N13" s="206"/>
    </row>
    <row r="14">
      <c r="A14" s="7" t="s">
        <v>15</v>
      </c>
      <c r="B14" s="16" t="s">
        <v>15</v>
      </c>
      <c r="C14" s="9" t="s">
        <v>12</v>
      </c>
      <c r="D14" s="17">
        <v>11.0</v>
      </c>
      <c r="E14" s="206">
        <v>40.0</v>
      </c>
      <c r="F14" s="206">
        <v>44.0</v>
      </c>
      <c r="G14" s="206">
        <v>36.0</v>
      </c>
      <c r="I14" s="163">
        <v>50.0</v>
      </c>
      <c r="J14" s="163">
        <v>80.0</v>
      </c>
      <c r="K14" s="207">
        <f t="shared" si="1"/>
        <v>800</v>
      </c>
      <c r="L14" s="208">
        <f t="shared" si="2"/>
        <v>64000</v>
      </c>
      <c r="M14" s="204">
        <f t="shared" si="3"/>
        <v>6.4</v>
      </c>
      <c r="N14" s="206"/>
    </row>
    <row r="15">
      <c r="A15" s="12" t="s">
        <v>15</v>
      </c>
      <c r="B15" s="18" t="s">
        <v>15</v>
      </c>
      <c r="C15" s="14" t="s">
        <v>14</v>
      </c>
      <c r="D15" s="19">
        <v>12.0</v>
      </c>
      <c r="E15" s="206">
        <v>57.0</v>
      </c>
      <c r="F15" s="2">
        <v>50.0</v>
      </c>
      <c r="G15" s="163">
        <v>52.0</v>
      </c>
      <c r="H15" s="78"/>
      <c r="I15" s="210">
        <v>50.0</v>
      </c>
      <c r="J15" s="210">
        <v>70.0</v>
      </c>
      <c r="K15" s="207">
        <f t="shared" si="1"/>
        <v>1060</v>
      </c>
      <c r="L15" s="208">
        <f t="shared" si="2"/>
        <v>74200</v>
      </c>
      <c r="M15" s="211">
        <f t="shared" si="3"/>
        <v>7.42</v>
      </c>
      <c r="N15" s="206"/>
    </row>
    <row r="16">
      <c r="A16" s="7" t="s">
        <v>9</v>
      </c>
      <c r="B16" s="217" t="s">
        <v>95</v>
      </c>
      <c r="C16" s="9" t="s">
        <v>10</v>
      </c>
      <c r="D16" s="218">
        <v>13.0</v>
      </c>
      <c r="E16" s="212"/>
      <c r="F16" s="212"/>
      <c r="G16" s="203"/>
      <c r="H16" s="203"/>
      <c r="I16" s="163"/>
      <c r="J16" s="163"/>
      <c r="K16" s="213" t="str">
        <f t="shared" si="1"/>
        <v>#DIV/0!</v>
      </c>
      <c r="L16" s="214" t="str">
        <f t="shared" si="2"/>
        <v>#DIV/0!</v>
      </c>
      <c r="M16" s="204" t="str">
        <f t="shared" si="3"/>
        <v>#DIV/0!</v>
      </c>
      <c r="N16" s="206"/>
    </row>
    <row r="17">
      <c r="A17" s="7" t="s">
        <v>9</v>
      </c>
      <c r="B17" s="217" t="s">
        <v>95</v>
      </c>
      <c r="C17" s="9" t="s">
        <v>12</v>
      </c>
      <c r="D17" s="218">
        <v>14.0</v>
      </c>
      <c r="E17" s="206"/>
      <c r="F17" s="206"/>
      <c r="G17" s="78"/>
      <c r="H17" s="78"/>
      <c r="I17" s="163"/>
      <c r="J17" s="163"/>
      <c r="K17" s="207" t="str">
        <f t="shared" si="1"/>
        <v>#DIV/0!</v>
      </c>
      <c r="L17" s="208" t="str">
        <f t="shared" si="2"/>
        <v>#DIV/0!</v>
      </c>
      <c r="M17" s="204" t="str">
        <f t="shared" si="3"/>
        <v>#DIV/0!</v>
      </c>
      <c r="N17" s="206"/>
    </row>
    <row r="18">
      <c r="A18" s="12" t="s">
        <v>9</v>
      </c>
      <c r="B18" s="219" t="s">
        <v>95</v>
      </c>
      <c r="C18" s="14" t="s">
        <v>14</v>
      </c>
      <c r="D18" s="220">
        <v>15.0</v>
      </c>
      <c r="E18" s="206"/>
      <c r="F18" s="206"/>
      <c r="G18" s="78"/>
      <c r="H18" s="78"/>
      <c r="I18" s="210"/>
      <c r="J18" s="210"/>
      <c r="K18" s="207" t="str">
        <f t="shared" si="1"/>
        <v>#DIV/0!</v>
      </c>
      <c r="L18" s="208" t="str">
        <f t="shared" si="2"/>
        <v>#DIV/0!</v>
      </c>
      <c r="M18" s="211" t="str">
        <f t="shared" si="3"/>
        <v>#DIV/0!</v>
      </c>
      <c r="N18" s="206"/>
    </row>
    <row r="19">
      <c r="A19" s="7" t="s">
        <v>15</v>
      </c>
      <c r="B19" s="217" t="s">
        <v>95</v>
      </c>
      <c r="C19" s="9" t="s">
        <v>10</v>
      </c>
      <c r="D19" s="221">
        <v>16.0</v>
      </c>
      <c r="E19" s="215"/>
      <c r="F19" s="215"/>
      <c r="G19" s="203"/>
      <c r="H19" s="203"/>
      <c r="I19" s="163"/>
      <c r="J19" s="163"/>
      <c r="K19" s="213" t="str">
        <f t="shared" si="1"/>
        <v>#DIV/0!</v>
      </c>
      <c r="L19" s="214" t="str">
        <f t="shared" si="2"/>
        <v>#DIV/0!</v>
      </c>
      <c r="M19" s="204" t="str">
        <f t="shared" si="3"/>
        <v>#DIV/0!</v>
      </c>
      <c r="N19" s="206"/>
    </row>
    <row r="20">
      <c r="A20" s="7" t="s">
        <v>15</v>
      </c>
      <c r="B20" s="217" t="s">
        <v>95</v>
      </c>
      <c r="C20" s="9" t="s">
        <v>12</v>
      </c>
      <c r="D20" s="218">
        <v>17.0</v>
      </c>
      <c r="E20" s="209"/>
      <c r="F20" s="209"/>
      <c r="G20" s="78"/>
      <c r="H20" s="78"/>
      <c r="I20" s="163"/>
      <c r="J20" s="163"/>
      <c r="K20" s="207" t="str">
        <f t="shared" si="1"/>
        <v>#DIV/0!</v>
      </c>
      <c r="L20" s="208" t="str">
        <f t="shared" si="2"/>
        <v>#DIV/0!</v>
      </c>
      <c r="M20" s="204" t="str">
        <f t="shared" si="3"/>
        <v>#DIV/0!</v>
      </c>
      <c r="N20" s="206"/>
    </row>
    <row r="21" ht="15.75" customHeight="1">
      <c r="A21" s="7" t="s">
        <v>15</v>
      </c>
      <c r="B21" s="217" t="s">
        <v>95</v>
      </c>
      <c r="C21" s="9" t="s">
        <v>14</v>
      </c>
      <c r="D21" s="218">
        <v>18.0</v>
      </c>
      <c r="E21" s="206"/>
      <c r="F21" s="206"/>
      <c r="G21" s="78"/>
      <c r="H21" s="78"/>
      <c r="I21" s="210"/>
      <c r="J21" s="210"/>
      <c r="K21" s="207" t="str">
        <f t="shared" si="1"/>
        <v>#DIV/0!</v>
      </c>
      <c r="L21" s="208" t="str">
        <f t="shared" si="2"/>
        <v>#DIV/0!</v>
      </c>
      <c r="M21" s="211" t="str">
        <f t="shared" si="3"/>
        <v>#DIV/0!</v>
      </c>
      <c r="N21" s="206"/>
    </row>
    <row r="22" ht="27.0" customHeight="1">
      <c r="A22" s="222" t="s">
        <v>96</v>
      </c>
      <c r="B22" s="223" t="s">
        <v>9</v>
      </c>
      <c r="C22" s="224" t="s">
        <v>10</v>
      </c>
      <c r="D22" s="225">
        <v>19.0</v>
      </c>
      <c r="E22" s="215"/>
      <c r="F22" s="215"/>
      <c r="G22" s="203"/>
      <c r="H22" s="203"/>
      <c r="I22" s="163"/>
      <c r="J22" s="163"/>
      <c r="K22" s="213" t="str">
        <f t="shared" si="1"/>
        <v>#DIV/0!</v>
      </c>
      <c r="L22" s="214" t="str">
        <f t="shared" si="2"/>
        <v>#DIV/0!</v>
      </c>
      <c r="M22" s="204" t="str">
        <f t="shared" si="3"/>
        <v>#DIV/0!</v>
      </c>
      <c r="N22" s="206"/>
    </row>
    <row r="23" ht="27.0" customHeight="1">
      <c r="B23" s="8" t="s">
        <v>9</v>
      </c>
      <c r="C23" s="9" t="s">
        <v>12</v>
      </c>
      <c r="D23" s="10">
        <v>20.0</v>
      </c>
      <c r="E23" s="206"/>
      <c r="F23" s="206"/>
      <c r="G23" s="206"/>
      <c r="H23" s="206"/>
      <c r="I23" s="163"/>
      <c r="J23" s="163"/>
      <c r="K23" s="207" t="str">
        <f t="shared" si="1"/>
        <v>#DIV/0!</v>
      </c>
      <c r="L23" s="208" t="str">
        <f t="shared" si="2"/>
        <v>#DIV/0!</v>
      </c>
      <c r="M23" s="204" t="str">
        <f t="shared" si="3"/>
        <v>#DIV/0!</v>
      </c>
      <c r="N23" s="206"/>
    </row>
    <row r="24" ht="27.0" customHeight="1">
      <c r="B24" s="13" t="s">
        <v>9</v>
      </c>
      <c r="C24" s="14" t="s">
        <v>14</v>
      </c>
      <c r="D24" s="15">
        <v>21.0</v>
      </c>
      <c r="E24" s="206"/>
      <c r="F24" s="206"/>
      <c r="G24" s="78"/>
      <c r="H24" s="78"/>
      <c r="I24" s="210"/>
      <c r="J24" s="210"/>
      <c r="K24" s="207" t="str">
        <f t="shared" si="1"/>
        <v>#DIV/0!</v>
      </c>
      <c r="L24" s="208" t="str">
        <f t="shared" si="2"/>
        <v>#DIV/0!</v>
      </c>
      <c r="M24" s="211" t="str">
        <f t="shared" si="3"/>
        <v>#DIV/0!</v>
      </c>
      <c r="N24" s="206"/>
    </row>
    <row r="25" ht="27.0" customHeight="1">
      <c r="B25" s="16" t="s">
        <v>15</v>
      </c>
      <c r="C25" s="9" t="s">
        <v>10</v>
      </c>
      <c r="D25" s="17">
        <v>22.0</v>
      </c>
      <c r="E25" s="215"/>
      <c r="F25" s="215"/>
      <c r="G25" s="203"/>
      <c r="H25" s="203"/>
      <c r="I25" s="163"/>
      <c r="J25" s="163"/>
      <c r="K25" s="213" t="str">
        <f t="shared" si="1"/>
        <v>#DIV/0!</v>
      </c>
      <c r="L25" s="214" t="str">
        <f t="shared" si="2"/>
        <v>#DIV/0!</v>
      </c>
      <c r="M25" s="204" t="str">
        <f t="shared" si="3"/>
        <v>#DIV/0!</v>
      </c>
      <c r="N25" s="206"/>
    </row>
    <row r="26" ht="27.0" customHeight="1">
      <c r="B26" s="16" t="s">
        <v>15</v>
      </c>
      <c r="C26" s="9" t="s">
        <v>12</v>
      </c>
      <c r="D26" s="17">
        <v>23.0</v>
      </c>
      <c r="E26" s="206"/>
      <c r="F26" s="206"/>
      <c r="G26" s="78"/>
      <c r="I26" s="163"/>
      <c r="J26" s="163"/>
      <c r="K26" s="207" t="str">
        <f t="shared" si="1"/>
        <v>#DIV/0!</v>
      </c>
      <c r="L26" s="208" t="str">
        <f t="shared" si="2"/>
        <v>#DIV/0!</v>
      </c>
      <c r="M26" s="204" t="str">
        <f t="shared" si="3"/>
        <v>#DIV/0!</v>
      </c>
      <c r="N26" s="206"/>
    </row>
    <row r="27" ht="27.0" customHeight="1">
      <c r="B27" s="18" t="s">
        <v>15</v>
      </c>
      <c r="C27" s="14" t="s">
        <v>14</v>
      </c>
      <c r="D27" s="19">
        <v>24.0</v>
      </c>
      <c r="E27" s="78"/>
      <c r="F27" s="78"/>
      <c r="G27" s="78"/>
      <c r="I27" s="210"/>
      <c r="J27" s="210"/>
      <c r="K27" s="207" t="str">
        <f t="shared" si="1"/>
        <v>#DIV/0!</v>
      </c>
      <c r="L27" s="208" t="str">
        <f t="shared" si="2"/>
        <v>#DIV/0!</v>
      </c>
      <c r="M27" s="211" t="str">
        <f t="shared" si="3"/>
        <v>#DIV/0!</v>
      </c>
      <c r="N27" s="206"/>
    </row>
    <row r="28" ht="13.5" customHeight="1">
      <c r="B28" s="217" t="s">
        <v>95</v>
      </c>
      <c r="C28" s="9" t="s">
        <v>10</v>
      </c>
      <c r="D28" s="221">
        <v>25.0</v>
      </c>
      <c r="E28" s="215"/>
      <c r="F28" s="215"/>
      <c r="G28" s="203"/>
      <c r="H28" s="203"/>
      <c r="I28" s="163"/>
      <c r="J28" s="163"/>
      <c r="K28" s="213" t="str">
        <f t="shared" si="1"/>
        <v>#DIV/0!</v>
      </c>
      <c r="L28" s="214" t="str">
        <f t="shared" si="2"/>
        <v>#DIV/0!</v>
      </c>
      <c r="M28" s="204" t="str">
        <f t="shared" si="3"/>
        <v>#DIV/0!</v>
      </c>
      <c r="N28" s="206"/>
    </row>
    <row r="29" ht="15.75" customHeight="1">
      <c r="B29" s="217" t="s">
        <v>95</v>
      </c>
      <c r="C29" s="9" t="s">
        <v>12</v>
      </c>
      <c r="D29" s="221">
        <v>26.0</v>
      </c>
      <c r="I29" s="163"/>
      <c r="J29" s="163"/>
      <c r="K29" s="207" t="str">
        <f t="shared" si="1"/>
        <v>#DIV/0!</v>
      </c>
      <c r="L29" s="208" t="str">
        <f t="shared" si="2"/>
        <v>#DIV/0!</v>
      </c>
      <c r="M29" s="204" t="str">
        <f t="shared" si="3"/>
        <v>#DIV/0!</v>
      </c>
      <c r="N29" s="206"/>
    </row>
    <row r="30" ht="15.75" customHeight="1">
      <c r="B30" s="219" t="s">
        <v>95</v>
      </c>
      <c r="C30" s="14" t="s">
        <v>14</v>
      </c>
      <c r="D30" s="226">
        <v>27.0</v>
      </c>
      <c r="E30" s="227"/>
      <c r="F30" s="227"/>
      <c r="G30" s="178"/>
      <c r="H30" s="178"/>
      <c r="I30" s="210"/>
      <c r="J30" s="210"/>
      <c r="K30" s="228" t="str">
        <f t="shared" si="1"/>
        <v>#DIV/0!</v>
      </c>
      <c r="L30" s="229" t="str">
        <f t="shared" si="2"/>
        <v>#DIV/0!</v>
      </c>
      <c r="M30" s="211" t="str">
        <f t="shared" si="3"/>
        <v>#DIV/0!</v>
      </c>
      <c r="N30" s="206"/>
    </row>
    <row r="31" ht="15.75" customHeight="1">
      <c r="M31" s="204"/>
    </row>
    <row r="32" ht="15.75" customHeight="1">
      <c r="B32" s="230"/>
      <c r="C32" s="28"/>
      <c r="D32" s="35"/>
      <c r="M32" s="204"/>
    </row>
    <row r="33" ht="15.75" customHeight="1">
      <c r="B33" s="230"/>
      <c r="C33" s="28"/>
      <c r="D33" s="28"/>
      <c r="M33" s="204"/>
    </row>
    <row r="34" ht="15.75" customHeight="1">
      <c r="B34" s="230"/>
      <c r="C34" s="28"/>
      <c r="D34" s="35"/>
      <c r="M34" s="204"/>
    </row>
    <row r="35" ht="15.75" customHeight="1">
      <c r="B35" s="230"/>
      <c r="C35" s="28"/>
      <c r="D35" s="35"/>
      <c r="M35" s="204"/>
    </row>
    <row r="36" ht="15.75" customHeight="1">
      <c r="C36" s="28"/>
      <c r="D36" s="28"/>
      <c r="M36" s="204"/>
    </row>
    <row r="37" ht="15.75" customHeight="1">
      <c r="C37" s="28"/>
      <c r="D37" s="28"/>
      <c r="M37" s="204"/>
    </row>
    <row r="38" ht="15.75" customHeight="1">
      <c r="C38" s="28"/>
      <c r="D38" s="28"/>
      <c r="M38" s="204"/>
    </row>
    <row r="39" ht="15.75" customHeight="1">
      <c r="C39" s="28"/>
      <c r="D39" s="28"/>
      <c r="M39" s="204"/>
    </row>
    <row r="40" ht="15.75" customHeight="1">
      <c r="C40" s="28"/>
      <c r="D40" s="28"/>
      <c r="M40" s="204"/>
    </row>
    <row r="41" ht="15.75" customHeight="1">
      <c r="C41" s="28"/>
      <c r="D41" s="28"/>
      <c r="M41" s="204"/>
    </row>
    <row r="42" ht="15.75" customHeight="1">
      <c r="C42" s="28"/>
      <c r="D42" s="28"/>
      <c r="M42" s="204"/>
    </row>
    <row r="43" ht="15.75" customHeight="1">
      <c r="C43" s="28"/>
      <c r="D43" s="28"/>
      <c r="M43" s="204"/>
    </row>
    <row r="44" ht="15.75" customHeight="1">
      <c r="C44" s="28"/>
      <c r="D44" s="28"/>
      <c r="M44" s="204"/>
    </row>
    <row r="45" ht="15.75" customHeight="1">
      <c r="C45" s="28"/>
      <c r="D45" s="28"/>
      <c r="M45" s="204"/>
    </row>
    <row r="46" ht="15.75" customHeight="1">
      <c r="C46" s="28"/>
      <c r="D46" s="28"/>
      <c r="M46" s="204"/>
    </row>
    <row r="47" ht="15.75" customHeight="1">
      <c r="C47" s="28"/>
      <c r="D47" s="28"/>
      <c r="M47" s="204"/>
    </row>
    <row r="48" ht="15.75" customHeight="1">
      <c r="C48" s="28"/>
      <c r="D48" s="28"/>
      <c r="M48" s="204"/>
    </row>
    <row r="49" ht="15.75" customHeight="1">
      <c r="C49" s="28"/>
      <c r="D49" s="28"/>
      <c r="M49" s="204"/>
    </row>
    <row r="50" ht="15.75" customHeight="1">
      <c r="C50" s="28"/>
      <c r="D50" s="28"/>
      <c r="M50" s="204"/>
    </row>
    <row r="51" ht="15.75" customHeight="1">
      <c r="C51" s="28"/>
      <c r="D51" s="28"/>
      <c r="M51" s="204"/>
    </row>
    <row r="52" ht="15.75" customHeight="1">
      <c r="C52" s="28"/>
      <c r="D52" s="28"/>
      <c r="M52" s="204"/>
    </row>
    <row r="53" ht="15.75" customHeight="1">
      <c r="C53" s="28"/>
      <c r="D53" s="28"/>
      <c r="M53" s="204"/>
    </row>
    <row r="54" ht="15.75" customHeight="1">
      <c r="C54" s="28"/>
      <c r="D54" s="28"/>
      <c r="M54" s="204"/>
    </row>
    <row r="55" ht="15.75" customHeight="1">
      <c r="C55" s="28"/>
      <c r="D55" s="28"/>
      <c r="M55" s="204"/>
    </row>
    <row r="56" ht="15.75" customHeight="1">
      <c r="C56" s="28"/>
      <c r="D56" s="28"/>
      <c r="M56" s="204"/>
    </row>
    <row r="57" ht="15.75" customHeight="1">
      <c r="C57" s="28"/>
      <c r="D57" s="28"/>
      <c r="M57" s="204"/>
    </row>
    <row r="58" ht="15.75" customHeight="1">
      <c r="C58" s="28"/>
      <c r="D58" s="28"/>
      <c r="M58" s="204"/>
    </row>
    <row r="59" ht="15.75" customHeight="1">
      <c r="C59" s="28"/>
      <c r="D59" s="28"/>
      <c r="M59" s="204"/>
    </row>
    <row r="60" ht="15.75" customHeight="1">
      <c r="C60" s="28"/>
      <c r="D60" s="28"/>
      <c r="M60" s="204"/>
    </row>
    <row r="61" ht="15.75" customHeight="1">
      <c r="C61" s="28"/>
      <c r="D61" s="28"/>
      <c r="M61" s="204"/>
    </row>
    <row r="62" ht="15.75" customHeight="1">
      <c r="C62" s="28"/>
      <c r="D62" s="28"/>
      <c r="M62" s="204"/>
    </row>
    <row r="63" ht="15.75" customHeight="1">
      <c r="C63" s="28"/>
      <c r="D63" s="28"/>
      <c r="M63" s="204"/>
    </row>
    <row r="64" ht="15.75" customHeight="1">
      <c r="C64" s="28"/>
      <c r="D64" s="28"/>
      <c r="M64" s="204"/>
    </row>
    <row r="65" ht="15.75" customHeight="1">
      <c r="C65" s="28"/>
      <c r="D65" s="28"/>
      <c r="M65" s="204"/>
    </row>
    <row r="66" ht="15.75" customHeight="1">
      <c r="C66" s="28"/>
      <c r="D66" s="28"/>
      <c r="M66" s="204"/>
    </row>
    <row r="67" ht="15.75" customHeight="1">
      <c r="C67" s="28"/>
      <c r="D67" s="28"/>
      <c r="M67" s="204"/>
    </row>
    <row r="68" ht="15.75" customHeight="1">
      <c r="C68" s="28"/>
      <c r="D68" s="28"/>
      <c r="M68" s="204"/>
    </row>
    <row r="69" ht="15.75" customHeight="1">
      <c r="C69" s="28"/>
      <c r="D69" s="28"/>
      <c r="M69" s="204"/>
    </row>
    <row r="70" ht="15.75" customHeight="1">
      <c r="C70" s="28"/>
      <c r="D70" s="28"/>
      <c r="M70" s="204"/>
    </row>
    <row r="71" ht="15.75" customHeight="1">
      <c r="C71" s="28"/>
      <c r="D71" s="28"/>
      <c r="M71" s="204"/>
    </row>
    <row r="72" ht="15.75" customHeight="1">
      <c r="C72" s="28"/>
      <c r="D72" s="28"/>
      <c r="M72" s="204"/>
    </row>
    <row r="73" ht="15.75" customHeight="1">
      <c r="C73" s="28"/>
      <c r="D73" s="28"/>
      <c r="M73" s="204"/>
    </row>
    <row r="74" ht="15.75" customHeight="1">
      <c r="C74" s="28"/>
      <c r="D74" s="28"/>
      <c r="M74" s="204"/>
    </row>
    <row r="75" ht="15.75" customHeight="1">
      <c r="C75" s="28"/>
      <c r="D75" s="28"/>
      <c r="M75" s="204"/>
    </row>
    <row r="76" ht="15.75" customHeight="1">
      <c r="C76" s="28"/>
      <c r="D76" s="28"/>
      <c r="M76" s="204"/>
    </row>
    <row r="77" ht="15.75" customHeight="1">
      <c r="C77" s="28"/>
      <c r="D77" s="28"/>
      <c r="M77" s="204"/>
    </row>
    <row r="78" ht="15.75" customHeight="1">
      <c r="C78" s="28"/>
      <c r="D78" s="28"/>
      <c r="M78" s="204"/>
    </row>
    <row r="79" ht="15.75" customHeight="1">
      <c r="C79" s="28"/>
      <c r="D79" s="28"/>
      <c r="M79" s="204"/>
    </row>
    <row r="80" ht="15.75" customHeight="1">
      <c r="C80" s="28"/>
      <c r="D80" s="28"/>
      <c r="M80" s="204"/>
    </row>
    <row r="81" ht="15.75" customHeight="1">
      <c r="C81" s="28"/>
      <c r="D81" s="28"/>
      <c r="M81" s="204"/>
    </row>
    <row r="82" ht="15.75" customHeight="1">
      <c r="C82" s="28"/>
      <c r="D82" s="28"/>
      <c r="M82" s="204"/>
    </row>
    <row r="83" ht="15.75" customHeight="1">
      <c r="C83" s="28"/>
      <c r="D83" s="28"/>
      <c r="M83" s="204"/>
    </row>
    <row r="84" ht="15.75" customHeight="1">
      <c r="C84" s="28"/>
      <c r="D84" s="28"/>
      <c r="M84" s="204"/>
    </row>
    <row r="85" ht="15.75" customHeight="1">
      <c r="C85" s="28"/>
      <c r="D85" s="28"/>
      <c r="M85" s="204"/>
    </row>
    <row r="86" ht="15.75" customHeight="1">
      <c r="C86" s="28"/>
      <c r="D86" s="28"/>
      <c r="M86" s="204"/>
    </row>
    <row r="87" ht="15.75" customHeight="1">
      <c r="C87" s="28"/>
      <c r="D87" s="28"/>
      <c r="M87" s="204"/>
    </row>
    <row r="88" ht="15.75" customHeight="1">
      <c r="C88" s="28"/>
      <c r="D88" s="28"/>
      <c r="M88" s="204"/>
    </row>
    <row r="89" ht="15.75" customHeight="1">
      <c r="C89" s="28"/>
      <c r="D89" s="28"/>
      <c r="M89" s="204"/>
    </row>
    <row r="90" ht="15.75" customHeight="1">
      <c r="C90" s="28"/>
      <c r="D90" s="28"/>
      <c r="M90" s="204"/>
    </row>
    <row r="91" ht="15.75" customHeight="1">
      <c r="C91" s="28"/>
      <c r="D91" s="28"/>
      <c r="M91" s="204"/>
    </row>
    <row r="92" ht="15.75" customHeight="1">
      <c r="C92" s="28"/>
      <c r="D92" s="28"/>
      <c r="M92" s="204"/>
    </row>
    <row r="93" ht="15.75" customHeight="1">
      <c r="C93" s="28"/>
      <c r="D93" s="28"/>
      <c r="M93" s="204"/>
    </row>
    <row r="94" ht="15.75" customHeight="1">
      <c r="C94" s="28"/>
      <c r="D94" s="28"/>
      <c r="M94" s="204"/>
    </row>
    <row r="95" ht="15.75" customHeight="1">
      <c r="C95" s="28"/>
      <c r="D95" s="28"/>
      <c r="M95" s="204"/>
    </row>
    <row r="96" ht="15.75" customHeight="1">
      <c r="C96" s="28"/>
      <c r="D96" s="28"/>
      <c r="M96" s="204"/>
    </row>
    <row r="97" ht="15.75" customHeight="1">
      <c r="C97" s="28"/>
      <c r="D97" s="28"/>
      <c r="M97" s="204"/>
    </row>
    <row r="98" ht="15.75" customHeight="1">
      <c r="C98" s="28"/>
      <c r="D98" s="28"/>
      <c r="M98" s="204"/>
    </row>
    <row r="99" ht="15.75" customHeight="1">
      <c r="C99" s="28"/>
      <c r="D99" s="28"/>
      <c r="M99" s="204"/>
    </row>
    <row r="100" ht="15.75" customHeight="1">
      <c r="C100" s="28"/>
      <c r="D100" s="28"/>
      <c r="M100" s="204"/>
    </row>
    <row r="101" ht="15.75" customHeight="1">
      <c r="C101" s="28"/>
      <c r="D101" s="28"/>
      <c r="M101" s="204"/>
    </row>
    <row r="102" ht="15.75" customHeight="1">
      <c r="C102" s="28"/>
      <c r="D102" s="28"/>
      <c r="M102" s="204"/>
    </row>
    <row r="103" ht="15.75" customHeight="1">
      <c r="C103" s="28"/>
      <c r="D103" s="28"/>
      <c r="M103" s="204"/>
    </row>
    <row r="104" ht="15.75" customHeight="1">
      <c r="C104" s="28"/>
      <c r="D104" s="28"/>
      <c r="M104" s="204"/>
    </row>
    <row r="105" ht="15.75" customHeight="1">
      <c r="C105" s="28"/>
      <c r="D105" s="28"/>
      <c r="M105" s="204"/>
    </row>
    <row r="106" ht="15.75" customHeight="1">
      <c r="C106" s="28"/>
      <c r="D106" s="28"/>
      <c r="M106" s="204"/>
    </row>
    <row r="107" ht="15.75" customHeight="1">
      <c r="C107" s="28"/>
      <c r="D107" s="28"/>
      <c r="M107" s="204"/>
    </row>
    <row r="108" ht="15.75" customHeight="1">
      <c r="C108" s="28"/>
      <c r="D108" s="28"/>
      <c r="M108" s="204"/>
    </row>
    <row r="109" ht="15.75" customHeight="1">
      <c r="C109" s="28"/>
      <c r="D109" s="28"/>
      <c r="M109" s="204"/>
    </row>
    <row r="110" ht="15.75" customHeight="1">
      <c r="C110" s="28"/>
      <c r="D110" s="28"/>
      <c r="M110" s="204"/>
    </row>
    <row r="111" ht="15.75" customHeight="1">
      <c r="C111" s="28"/>
      <c r="D111" s="28"/>
      <c r="M111" s="204"/>
    </row>
    <row r="112" ht="15.75" customHeight="1">
      <c r="C112" s="28"/>
      <c r="D112" s="28"/>
      <c r="M112" s="204"/>
    </row>
    <row r="113" ht="15.75" customHeight="1">
      <c r="C113" s="28"/>
      <c r="D113" s="28"/>
      <c r="M113" s="204"/>
    </row>
    <row r="114" ht="15.75" customHeight="1">
      <c r="C114" s="28"/>
      <c r="D114" s="28"/>
      <c r="M114" s="204"/>
    </row>
    <row r="115" ht="15.75" customHeight="1">
      <c r="C115" s="28"/>
      <c r="D115" s="28"/>
      <c r="M115" s="204"/>
    </row>
    <row r="116" ht="15.75" customHeight="1">
      <c r="C116" s="28"/>
      <c r="D116" s="28"/>
      <c r="M116" s="204"/>
    </row>
    <row r="117" ht="15.75" customHeight="1">
      <c r="C117" s="28"/>
      <c r="D117" s="28"/>
      <c r="M117" s="204"/>
    </row>
    <row r="118" ht="15.75" customHeight="1">
      <c r="C118" s="28"/>
      <c r="D118" s="28"/>
      <c r="M118" s="204"/>
    </row>
    <row r="119" ht="15.75" customHeight="1">
      <c r="C119" s="28"/>
      <c r="D119" s="28"/>
      <c r="M119" s="204"/>
    </row>
    <row r="120" ht="15.75" customHeight="1">
      <c r="C120" s="28"/>
      <c r="D120" s="28"/>
      <c r="M120" s="204"/>
    </row>
    <row r="121" ht="15.75" customHeight="1">
      <c r="C121" s="28"/>
      <c r="D121" s="28"/>
      <c r="M121" s="204"/>
    </row>
    <row r="122" ht="15.75" customHeight="1">
      <c r="C122" s="28"/>
      <c r="D122" s="28"/>
      <c r="M122" s="204"/>
    </row>
    <row r="123" ht="15.75" customHeight="1">
      <c r="C123" s="28"/>
      <c r="D123" s="28"/>
      <c r="M123" s="204"/>
    </row>
    <row r="124" ht="15.75" customHeight="1">
      <c r="C124" s="28"/>
      <c r="D124" s="28"/>
      <c r="M124" s="204"/>
    </row>
    <row r="125" ht="15.75" customHeight="1">
      <c r="C125" s="28"/>
      <c r="D125" s="28"/>
      <c r="M125" s="204"/>
    </row>
    <row r="126" ht="15.75" customHeight="1">
      <c r="C126" s="28"/>
      <c r="D126" s="28"/>
      <c r="M126" s="204"/>
    </row>
    <row r="127" ht="15.75" customHeight="1">
      <c r="C127" s="28"/>
      <c r="D127" s="28"/>
      <c r="M127" s="204"/>
    </row>
    <row r="128" ht="15.75" customHeight="1">
      <c r="C128" s="28"/>
      <c r="D128" s="28"/>
      <c r="M128" s="204"/>
    </row>
    <row r="129" ht="15.75" customHeight="1">
      <c r="C129" s="28"/>
      <c r="D129" s="28"/>
      <c r="M129" s="204"/>
    </row>
    <row r="130" ht="15.75" customHeight="1">
      <c r="C130" s="28"/>
      <c r="D130" s="28"/>
      <c r="M130" s="204"/>
    </row>
    <row r="131" ht="15.75" customHeight="1">
      <c r="C131" s="28"/>
      <c r="D131" s="28"/>
      <c r="M131" s="204"/>
    </row>
    <row r="132" ht="15.75" customHeight="1">
      <c r="C132" s="28"/>
      <c r="D132" s="28"/>
      <c r="M132" s="204"/>
    </row>
    <row r="133" ht="15.75" customHeight="1">
      <c r="C133" s="28"/>
      <c r="D133" s="28"/>
      <c r="M133" s="204"/>
    </row>
    <row r="134" ht="15.75" customHeight="1">
      <c r="C134" s="28"/>
      <c r="D134" s="28"/>
      <c r="M134" s="204"/>
    </row>
    <row r="135" ht="15.75" customHeight="1">
      <c r="C135" s="28"/>
      <c r="D135" s="28"/>
      <c r="M135" s="204"/>
    </row>
    <row r="136" ht="15.75" customHeight="1">
      <c r="C136" s="28"/>
      <c r="D136" s="28"/>
      <c r="M136" s="204"/>
    </row>
    <row r="137" ht="15.75" customHeight="1">
      <c r="C137" s="28"/>
      <c r="D137" s="28"/>
      <c r="M137" s="204"/>
    </row>
    <row r="138" ht="15.75" customHeight="1">
      <c r="C138" s="28"/>
      <c r="D138" s="28"/>
      <c r="M138" s="204"/>
    </row>
    <row r="139" ht="15.75" customHeight="1">
      <c r="C139" s="28"/>
      <c r="D139" s="28"/>
      <c r="M139" s="204"/>
    </row>
    <row r="140" ht="15.75" customHeight="1">
      <c r="C140" s="28"/>
      <c r="D140" s="28"/>
      <c r="M140" s="204"/>
    </row>
    <row r="141" ht="15.75" customHeight="1">
      <c r="C141" s="28"/>
      <c r="D141" s="28"/>
      <c r="M141" s="204"/>
    </row>
    <row r="142" ht="15.75" customHeight="1">
      <c r="C142" s="28"/>
      <c r="D142" s="28"/>
      <c r="M142" s="204"/>
    </row>
    <row r="143" ht="15.75" customHeight="1">
      <c r="C143" s="28"/>
      <c r="D143" s="28"/>
      <c r="M143" s="204"/>
    </row>
    <row r="144" ht="15.75" customHeight="1">
      <c r="C144" s="28"/>
      <c r="D144" s="28"/>
      <c r="M144" s="204"/>
    </row>
    <row r="145" ht="15.75" customHeight="1">
      <c r="C145" s="28"/>
      <c r="D145" s="28"/>
      <c r="M145" s="204"/>
    </row>
    <row r="146" ht="15.75" customHeight="1">
      <c r="C146" s="28"/>
      <c r="D146" s="28"/>
      <c r="M146" s="204"/>
    </row>
    <row r="147" ht="15.75" customHeight="1">
      <c r="C147" s="28"/>
      <c r="D147" s="28"/>
      <c r="M147" s="204"/>
    </row>
    <row r="148" ht="15.75" customHeight="1">
      <c r="C148" s="28"/>
      <c r="D148" s="28"/>
      <c r="M148" s="204"/>
    </row>
    <row r="149" ht="15.75" customHeight="1">
      <c r="C149" s="28"/>
      <c r="D149" s="28"/>
      <c r="M149" s="204"/>
    </row>
    <row r="150" ht="15.75" customHeight="1">
      <c r="C150" s="28"/>
      <c r="D150" s="28"/>
      <c r="M150" s="204"/>
    </row>
    <row r="151" ht="15.75" customHeight="1">
      <c r="C151" s="28"/>
      <c r="D151" s="28"/>
      <c r="M151" s="204"/>
    </row>
    <row r="152" ht="15.75" customHeight="1">
      <c r="C152" s="28"/>
      <c r="D152" s="28"/>
      <c r="M152" s="204"/>
    </row>
    <row r="153" ht="15.75" customHeight="1">
      <c r="C153" s="28"/>
      <c r="D153" s="28"/>
      <c r="M153" s="204"/>
    </row>
    <row r="154" ht="15.75" customHeight="1">
      <c r="C154" s="28"/>
      <c r="D154" s="28"/>
      <c r="M154" s="204"/>
    </row>
    <row r="155" ht="15.75" customHeight="1">
      <c r="C155" s="28"/>
      <c r="D155" s="28"/>
      <c r="M155" s="204"/>
    </row>
    <row r="156" ht="15.75" customHeight="1">
      <c r="C156" s="28"/>
      <c r="D156" s="28"/>
      <c r="M156" s="204"/>
    </row>
    <row r="157" ht="15.75" customHeight="1">
      <c r="C157" s="28"/>
      <c r="D157" s="28"/>
      <c r="M157" s="204"/>
    </row>
    <row r="158" ht="15.75" customHeight="1">
      <c r="C158" s="28"/>
      <c r="D158" s="28"/>
      <c r="M158" s="204"/>
    </row>
    <row r="159" ht="15.75" customHeight="1">
      <c r="C159" s="28"/>
      <c r="D159" s="28"/>
      <c r="M159" s="204"/>
    </row>
    <row r="160" ht="15.75" customHeight="1">
      <c r="C160" s="28"/>
      <c r="D160" s="28"/>
      <c r="M160" s="204"/>
    </row>
    <row r="161" ht="15.75" customHeight="1">
      <c r="C161" s="28"/>
      <c r="D161" s="28"/>
      <c r="M161" s="204"/>
    </row>
    <row r="162" ht="15.75" customHeight="1">
      <c r="C162" s="28"/>
      <c r="D162" s="28"/>
      <c r="M162" s="204"/>
    </row>
    <row r="163" ht="15.75" customHeight="1">
      <c r="C163" s="28"/>
      <c r="D163" s="28"/>
      <c r="M163" s="204"/>
    </row>
    <row r="164" ht="15.75" customHeight="1">
      <c r="C164" s="28"/>
      <c r="D164" s="28"/>
      <c r="M164" s="204"/>
    </row>
    <row r="165" ht="15.75" customHeight="1">
      <c r="C165" s="28"/>
      <c r="D165" s="28"/>
      <c r="M165" s="204"/>
    </row>
    <row r="166" ht="15.75" customHeight="1">
      <c r="C166" s="28"/>
      <c r="D166" s="28"/>
      <c r="M166" s="204"/>
    </row>
    <row r="167" ht="15.75" customHeight="1">
      <c r="C167" s="28"/>
      <c r="D167" s="28"/>
      <c r="M167" s="204"/>
    </row>
    <row r="168" ht="15.75" customHeight="1">
      <c r="C168" s="28"/>
      <c r="D168" s="28"/>
      <c r="M168" s="204"/>
    </row>
    <row r="169" ht="15.75" customHeight="1">
      <c r="C169" s="28"/>
      <c r="D169" s="28"/>
      <c r="M169" s="204"/>
    </row>
    <row r="170" ht="15.75" customHeight="1">
      <c r="C170" s="28"/>
      <c r="D170" s="28"/>
      <c r="M170" s="204"/>
    </row>
    <row r="171" ht="15.75" customHeight="1">
      <c r="C171" s="28"/>
      <c r="D171" s="28"/>
      <c r="M171" s="204"/>
    </row>
    <row r="172" ht="15.75" customHeight="1">
      <c r="C172" s="28"/>
      <c r="D172" s="28"/>
      <c r="M172" s="204"/>
    </row>
    <row r="173" ht="15.75" customHeight="1">
      <c r="C173" s="28"/>
      <c r="D173" s="28"/>
      <c r="M173" s="204"/>
    </row>
    <row r="174" ht="15.75" customHeight="1">
      <c r="C174" s="28"/>
      <c r="D174" s="28"/>
      <c r="M174" s="204"/>
    </row>
    <row r="175" ht="15.75" customHeight="1">
      <c r="C175" s="28"/>
      <c r="D175" s="28"/>
      <c r="M175" s="204"/>
    </row>
    <row r="176" ht="15.75" customHeight="1">
      <c r="C176" s="28"/>
      <c r="D176" s="28"/>
      <c r="M176" s="204"/>
    </row>
    <row r="177" ht="15.75" customHeight="1">
      <c r="C177" s="28"/>
      <c r="D177" s="28"/>
      <c r="M177" s="204"/>
    </row>
    <row r="178" ht="15.75" customHeight="1">
      <c r="C178" s="28"/>
      <c r="D178" s="28"/>
      <c r="M178" s="204"/>
    </row>
    <row r="179" ht="15.75" customHeight="1">
      <c r="C179" s="28"/>
      <c r="D179" s="28"/>
      <c r="M179" s="204"/>
    </row>
    <row r="180" ht="15.75" customHeight="1">
      <c r="C180" s="28"/>
      <c r="D180" s="28"/>
      <c r="M180" s="204"/>
    </row>
    <row r="181" ht="15.75" customHeight="1">
      <c r="C181" s="28"/>
      <c r="D181" s="28"/>
      <c r="M181" s="204"/>
    </row>
    <row r="182" ht="15.75" customHeight="1">
      <c r="C182" s="28"/>
      <c r="D182" s="28"/>
      <c r="M182" s="204"/>
    </row>
    <row r="183" ht="15.75" customHeight="1">
      <c r="C183" s="28"/>
      <c r="D183" s="28"/>
      <c r="M183" s="204"/>
    </row>
    <row r="184" ht="15.75" customHeight="1">
      <c r="C184" s="28"/>
      <c r="D184" s="28"/>
      <c r="M184" s="204"/>
    </row>
    <row r="185" ht="15.75" customHeight="1">
      <c r="C185" s="28"/>
      <c r="D185" s="28"/>
      <c r="M185" s="204"/>
    </row>
    <row r="186" ht="15.75" customHeight="1">
      <c r="C186" s="28"/>
      <c r="D186" s="28"/>
      <c r="M186" s="204"/>
    </row>
    <row r="187" ht="15.75" customHeight="1">
      <c r="C187" s="28"/>
      <c r="D187" s="28"/>
      <c r="M187" s="204"/>
    </row>
    <row r="188" ht="15.75" customHeight="1">
      <c r="C188" s="28"/>
      <c r="D188" s="28"/>
      <c r="M188" s="204"/>
    </row>
    <row r="189" ht="15.75" customHeight="1">
      <c r="C189" s="28"/>
      <c r="D189" s="28"/>
      <c r="M189" s="204"/>
    </row>
    <row r="190" ht="15.75" customHeight="1">
      <c r="C190" s="28"/>
      <c r="D190" s="28"/>
      <c r="M190" s="204"/>
    </row>
    <row r="191" ht="15.75" customHeight="1">
      <c r="C191" s="28"/>
      <c r="D191" s="28"/>
      <c r="M191" s="204"/>
    </row>
    <row r="192" ht="15.75" customHeight="1">
      <c r="C192" s="28"/>
      <c r="D192" s="28"/>
      <c r="M192" s="204"/>
    </row>
    <row r="193" ht="15.75" customHeight="1">
      <c r="C193" s="28"/>
      <c r="D193" s="28"/>
      <c r="M193" s="204"/>
    </row>
    <row r="194" ht="15.75" customHeight="1">
      <c r="C194" s="28"/>
      <c r="D194" s="28"/>
      <c r="M194" s="204"/>
    </row>
    <row r="195" ht="15.75" customHeight="1">
      <c r="C195" s="28"/>
      <c r="D195" s="28"/>
      <c r="M195" s="204"/>
    </row>
    <row r="196" ht="15.75" customHeight="1">
      <c r="C196" s="28"/>
      <c r="D196" s="28"/>
      <c r="M196" s="204"/>
    </row>
    <row r="197" ht="15.75" customHeight="1">
      <c r="C197" s="28"/>
      <c r="D197" s="28"/>
      <c r="M197" s="204"/>
    </row>
    <row r="198" ht="15.75" customHeight="1">
      <c r="C198" s="28"/>
      <c r="D198" s="28"/>
      <c r="M198" s="204"/>
    </row>
    <row r="199" ht="15.75" customHeight="1">
      <c r="C199" s="28"/>
      <c r="D199" s="28"/>
      <c r="M199" s="204"/>
    </row>
    <row r="200" ht="15.75" customHeight="1">
      <c r="C200" s="28"/>
      <c r="D200" s="28"/>
      <c r="M200" s="204"/>
    </row>
    <row r="201" ht="15.75" customHeight="1">
      <c r="C201" s="28"/>
      <c r="D201" s="28"/>
      <c r="M201" s="204"/>
    </row>
    <row r="202" ht="15.75" customHeight="1">
      <c r="C202" s="28"/>
      <c r="D202" s="28"/>
      <c r="M202" s="204"/>
    </row>
    <row r="203" ht="15.75" customHeight="1">
      <c r="C203" s="28"/>
      <c r="D203" s="28"/>
      <c r="M203" s="204"/>
    </row>
    <row r="204" ht="15.75" customHeight="1">
      <c r="C204" s="28"/>
      <c r="D204" s="28"/>
      <c r="M204" s="204"/>
    </row>
    <row r="205" ht="15.75" customHeight="1">
      <c r="C205" s="28"/>
      <c r="D205" s="28"/>
      <c r="M205" s="204"/>
    </row>
    <row r="206" ht="15.75" customHeight="1">
      <c r="C206" s="28"/>
      <c r="D206" s="28"/>
      <c r="M206" s="204"/>
    </row>
    <row r="207" ht="15.75" customHeight="1">
      <c r="C207" s="28"/>
      <c r="D207" s="28"/>
      <c r="M207" s="204"/>
    </row>
    <row r="208" ht="15.75" customHeight="1">
      <c r="C208" s="28"/>
      <c r="D208" s="28"/>
      <c r="M208" s="204"/>
    </row>
    <row r="209" ht="15.75" customHeight="1">
      <c r="C209" s="28"/>
      <c r="D209" s="28"/>
      <c r="M209" s="204"/>
    </row>
    <row r="210" ht="15.75" customHeight="1">
      <c r="C210" s="28"/>
      <c r="D210" s="28"/>
      <c r="M210" s="204"/>
    </row>
    <row r="211" ht="15.75" customHeight="1">
      <c r="C211" s="28"/>
      <c r="D211" s="28"/>
      <c r="M211" s="204"/>
    </row>
    <row r="212" ht="15.75" customHeight="1">
      <c r="C212" s="28"/>
      <c r="D212" s="28"/>
      <c r="M212" s="204"/>
    </row>
    <row r="213" ht="15.75" customHeight="1">
      <c r="C213" s="28"/>
      <c r="D213" s="28"/>
      <c r="M213" s="204"/>
    </row>
    <row r="214" ht="15.75" customHeight="1">
      <c r="C214" s="28"/>
      <c r="D214" s="28"/>
      <c r="M214" s="204"/>
    </row>
    <row r="215" ht="15.75" customHeight="1">
      <c r="C215" s="28"/>
      <c r="D215" s="28"/>
      <c r="M215" s="204"/>
    </row>
    <row r="216" ht="15.75" customHeight="1">
      <c r="C216" s="28"/>
      <c r="D216" s="28"/>
      <c r="M216" s="204"/>
    </row>
    <row r="217" ht="15.75" customHeight="1">
      <c r="C217" s="28"/>
      <c r="D217" s="28"/>
      <c r="M217" s="204"/>
    </row>
    <row r="218" ht="15.75" customHeight="1">
      <c r="C218" s="28"/>
      <c r="D218" s="28"/>
      <c r="M218" s="204"/>
    </row>
    <row r="219" ht="15.75" customHeight="1">
      <c r="C219" s="28"/>
      <c r="D219" s="28"/>
      <c r="M219" s="204"/>
    </row>
    <row r="220" ht="15.75" customHeight="1">
      <c r="C220" s="28"/>
      <c r="D220" s="28"/>
      <c r="M220" s="204"/>
    </row>
    <row r="221" ht="15.75" customHeight="1">
      <c r="C221" s="28"/>
      <c r="D221" s="28"/>
      <c r="M221" s="204"/>
    </row>
    <row r="222" ht="15.75" customHeight="1">
      <c r="C222" s="28"/>
      <c r="D222" s="28"/>
      <c r="M222" s="204"/>
    </row>
    <row r="223" ht="15.75" customHeight="1">
      <c r="C223" s="28"/>
      <c r="D223" s="28"/>
      <c r="M223" s="204"/>
    </row>
    <row r="224" ht="15.75" customHeight="1">
      <c r="C224" s="28"/>
      <c r="D224" s="28"/>
      <c r="M224" s="204"/>
    </row>
    <row r="225" ht="15.75" customHeight="1">
      <c r="C225" s="28"/>
      <c r="D225" s="28"/>
      <c r="M225" s="204"/>
    </row>
    <row r="226" ht="15.75" customHeight="1">
      <c r="C226" s="28"/>
      <c r="D226" s="28"/>
      <c r="M226" s="204"/>
    </row>
    <row r="227" ht="15.75" customHeight="1">
      <c r="C227" s="28"/>
      <c r="D227" s="28"/>
      <c r="M227" s="204"/>
    </row>
    <row r="228" ht="15.75" customHeight="1">
      <c r="M228" s="204"/>
    </row>
    <row r="229" ht="15.75" customHeight="1">
      <c r="M229" s="204"/>
    </row>
    <row r="230" ht="15.75" customHeight="1">
      <c r="M230" s="204"/>
    </row>
    <row r="231" ht="15.75" customHeight="1">
      <c r="M231" s="204"/>
    </row>
    <row r="232" ht="15.75" customHeight="1">
      <c r="M232" s="204"/>
    </row>
    <row r="233" ht="15.75" customHeight="1">
      <c r="M233" s="204"/>
    </row>
    <row r="234" ht="15.75" customHeight="1">
      <c r="M234" s="204"/>
    </row>
    <row r="235" ht="15.75" customHeight="1">
      <c r="M235" s="204"/>
    </row>
    <row r="236" ht="15.75" customHeight="1">
      <c r="M236" s="204"/>
    </row>
    <row r="237" ht="15.75" customHeight="1">
      <c r="M237" s="204"/>
    </row>
    <row r="238" ht="15.75" customHeight="1">
      <c r="M238" s="204"/>
    </row>
    <row r="239" ht="15.75" customHeight="1">
      <c r="M239" s="204"/>
    </row>
    <row r="240" ht="15.75" customHeight="1">
      <c r="M240" s="204"/>
    </row>
    <row r="241" ht="15.75" customHeight="1">
      <c r="M241" s="204"/>
    </row>
    <row r="242" ht="15.75" customHeight="1">
      <c r="M242" s="204"/>
    </row>
    <row r="243" ht="15.75" customHeight="1">
      <c r="M243" s="204"/>
    </row>
    <row r="244" ht="15.75" customHeight="1">
      <c r="M244" s="204"/>
    </row>
    <row r="245" ht="15.75" customHeight="1">
      <c r="M245" s="204"/>
    </row>
    <row r="246" ht="15.75" customHeight="1">
      <c r="M246" s="204"/>
    </row>
    <row r="247" ht="15.75" customHeight="1">
      <c r="M247" s="204"/>
    </row>
    <row r="248" ht="15.75" customHeight="1">
      <c r="M248" s="204"/>
    </row>
    <row r="249" ht="15.75" customHeight="1">
      <c r="M249" s="204"/>
    </row>
    <row r="250" ht="15.75" customHeight="1">
      <c r="M250" s="204"/>
    </row>
    <row r="251" ht="15.75" customHeight="1">
      <c r="M251" s="204"/>
    </row>
    <row r="252" ht="15.75" customHeight="1">
      <c r="M252" s="204"/>
    </row>
    <row r="253" ht="15.75" customHeight="1">
      <c r="M253" s="204"/>
    </row>
    <row r="254" ht="15.75" customHeight="1">
      <c r="M254" s="204"/>
    </row>
    <row r="255" ht="15.75" customHeight="1">
      <c r="M255" s="204"/>
    </row>
    <row r="256" ht="15.75" customHeight="1">
      <c r="M256" s="204"/>
    </row>
    <row r="257" ht="15.75" customHeight="1">
      <c r="M257" s="204"/>
    </row>
    <row r="258" ht="15.75" customHeight="1">
      <c r="M258" s="204"/>
    </row>
    <row r="259" ht="15.75" customHeight="1">
      <c r="M259" s="204"/>
    </row>
    <row r="260" ht="15.75" customHeight="1">
      <c r="M260" s="204"/>
    </row>
    <row r="261" ht="15.75" customHeight="1">
      <c r="M261" s="204"/>
    </row>
    <row r="262" ht="15.75" customHeight="1">
      <c r="M262" s="204"/>
    </row>
    <row r="263" ht="15.75" customHeight="1">
      <c r="M263" s="204"/>
    </row>
    <row r="264" ht="15.75" customHeight="1">
      <c r="M264" s="204"/>
    </row>
    <row r="265" ht="15.75" customHeight="1">
      <c r="M265" s="204"/>
    </row>
    <row r="266" ht="15.75" customHeight="1">
      <c r="M266" s="204"/>
    </row>
    <row r="267" ht="15.75" customHeight="1">
      <c r="M267" s="204"/>
    </row>
    <row r="268" ht="15.75" customHeight="1">
      <c r="M268" s="204"/>
    </row>
    <row r="269" ht="15.75" customHeight="1">
      <c r="M269" s="204"/>
    </row>
    <row r="270" ht="15.75" customHeight="1">
      <c r="M270" s="204"/>
    </row>
    <row r="271" ht="15.75" customHeight="1">
      <c r="M271" s="204"/>
    </row>
    <row r="272" ht="15.75" customHeight="1">
      <c r="M272" s="204"/>
    </row>
    <row r="273" ht="15.75" customHeight="1">
      <c r="M273" s="204"/>
    </row>
    <row r="274" ht="15.75" customHeight="1">
      <c r="M274" s="204"/>
    </row>
    <row r="275" ht="15.75" customHeight="1">
      <c r="M275" s="204"/>
    </row>
    <row r="276" ht="15.75" customHeight="1">
      <c r="M276" s="204"/>
    </row>
    <row r="277" ht="15.75" customHeight="1">
      <c r="M277" s="204"/>
    </row>
    <row r="278" ht="15.75" customHeight="1">
      <c r="M278" s="204"/>
    </row>
    <row r="279" ht="15.75" customHeight="1">
      <c r="M279" s="204"/>
    </row>
    <row r="280" ht="15.75" customHeight="1">
      <c r="M280" s="204"/>
    </row>
    <row r="281" ht="15.75" customHeight="1">
      <c r="M281" s="204"/>
    </row>
    <row r="282" ht="15.75" customHeight="1">
      <c r="M282" s="204"/>
    </row>
    <row r="283" ht="15.75" customHeight="1">
      <c r="M283" s="204"/>
    </row>
    <row r="284" ht="15.75" customHeight="1">
      <c r="M284" s="204"/>
    </row>
    <row r="285" ht="15.75" customHeight="1">
      <c r="M285" s="204"/>
    </row>
    <row r="286" ht="15.75" customHeight="1">
      <c r="M286" s="204"/>
    </row>
    <row r="287" ht="15.75" customHeight="1">
      <c r="M287" s="204"/>
    </row>
    <row r="288" ht="15.75" customHeight="1">
      <c r="M288" s="204"/>
    </row>
    <row r="289" ht="15.75" customHeight="1">
      <c r="M289" s="204"/>
    </row>
    <row r="290" ht="15.75" customHeight="1">
      <c r="M290" s="204"/>
    </row>
    <row r="291" ht="15.75" customHeight="1">
      <c r="M291" s="204"/>
    </row>
    <row r="292" ht="15.75" customHeight="1">
      <c r="M292" s="204"/>
    </row>
    <row r="293" ht="15.75" customHeight="1">
      <c r="M293" s="204"/>
    </row>
    <row r="294" ht="15.75" customHeight="1">
      <c r="M294" s="204"/>
    </row>
    <row r="295" ht="15.75" customHeight="1">
      <c r="M295" s="204"/>
    </row>
    <row r="296" ht="15.75" customHeight="1">
      <c r="M296" s="204"/>
    </row>
    <row r="297" ht="15.75" customHeight="1">
      <c r="M297" s="204"/>
    </row>
    <row r="298" ht="15.75" customHeight="1">
      <c r="M298" s="204"/>
    </row>
    <row r="299" ht="15.75" customHeight="1">
      <c r="M299" s="204"/>
    </row>
    <row r="300" ht="15.75" customHeight="1">
      <c r="M300" s="204"/>
    </row>
    <row r="301" ht="15.75" customHeight="1">
      <c r="M301" s="204"/>
    </row>
    <row r="302" ht="15.75" customHeight="1">
      <c r="M302" s="204"/>
    </row>
    <row r="303" ht="15.75" customHeight="1">
      <c r="M303" s="204"/>
    </row>
    <row r="304" ht="15.75" customHeight="1">
      <c r="M304" s="204"/>
    </row>
    <row r="305" ht="15.75" customHeight="1">
      <c r="M305" s="204"/>
    </row>
    <row r="306" ht="15.75" customHeight="1">
      <c r="M306" s="204"/>
    </row>
    <row r="307" ht="15.75" customHeight="1">
      <c r="M307" s="204"/>
    </row>
    <row r="308" ht="15.75" customHeight="1">
      <c r="M308" s="204"/>
    </row>
    <row r="309" ht="15.75" customHeight="1">
      <c r="M309" s="204"/>
    </row>
    <row r="310" ht="15.75" customHeight="1">
      <c r="M310" s="204"/>
    </row>
    <row r="311" ht="15.75" customHeight="1">
      <c r="M311" s="204"/>
    </row>
    <row r="312" ht="15.75" customHeight="1">
      <c r="M312" s="204"/>
    </row>
    <row r="313" ht="15.75" customHeight="1">
      <c r="M313" s="204"/>
    </row>
    <row r="314" ht="15.75" customHeight="1">
      <c r="M314" s="204"/>
    </row>
    <row r="315" ht="15.75" customHeight="1">
      <c r="M315" s="204"/>
    </row>
    <row r="316" ht="15.75" customHeight="1">
      <c r="M316" s="204"/>
    </row>
    <row r="317" ht="15.75" customHeight="1">
      <c r="M317" s="204"/>
    </row>
    <row r="318" ht="15.75" customHeight="1">
      <c r="M318" s="204"/>
    </row>
    <row r="319" ht="15.75" customHeight="1">
      <c r="M319" s="204"/>
    </row>
    <row r="320" ht="15.75" customHeight="1">
      <c r="M320" s="204"/>
    </row>
    <row r="321" ht="15.75" customHeight="1">
      <c r="M321" s="204"/>
    </row>
    <row r="322" ht="15.75" customHeight="1">
      <c r="M322" s="204"/>
    </row>
    <row r="323" ht="15.75" customHeight="1">
      <c r="M323" s="204"/>
    </row>
    <row r="324" ht="15.75" customHeight="1">
      <c r="M324" s="204"/>
    </row>
    <row r="325" ht="15.75" customHeight="1">
      <c r="M325" s="204"/>
    </row>
    <row r="326" ht="15.75" customHeight="1">
      <c r="M326" s="204"/>
    </row>
    <row r="327" ht="15.75" customHeight="1">
      <c r="M327" s="204"/>
    </row>
    <row r="328" ht="15.75" customHeight="1">
      <c r="M328" s="204"/>
    </row>
    <row r="329" ht="15.75" customHeight="1">
      <c r="M329" s="204"/>
    </row>
    <row r="330" ht="15.75" customHeight="1">
      <c r="M330" s="204"/>
    </row>
    <row r="331" ht="15.75" customHeight="1">
      <c r="M331" s="204"/>
    </row>
    <row r="332" ht="15.75" customHeight="1">
      <c r="M332" s="204"/>
    </row>
    <row r="333" ht="15.75" customHeight="1">
      <c r="M333" s="204"/>
    </row>
    <row r="334" ht="15.75" customHeight="1">
      <c r="M334" s="204"/>
    </row>
    <row r="335" ht="15.75" customHeight="1">
      <c r="M335" s="204"/>
    </row>
    <row r="336" ht="15.75" customHeight="1">
      <c r="M336" s="204"/>
    </row>
    <row r="337" ht="15.75" customHeight="1">
      <c r="M337" s="204"/>
    </row>
    <row r="338" ht="15.75" customHeight="1">
      <c r="M338" s="204"/>
    </row>
    <row r="339" ht="15.75" customHeight="1">
      <c r="M339" s="204"/>
    </row>
    <row r="340" ht="15.75" customHeight="1">
      <c r="M340" s="204"/>
    </row>
    <row r="341" ht="15.75" customHeight="1">
      <c r="M341" s="204"/>
    </row>
    <row r="342" ht="15.75" customHeight="1">
      <c r="M342" s="204"/>
    </row>
    <row r="343" ht="15.75" customHeight="1">
      <c r="M343" s="204"/>
    </row>
    <row r="344" ht="15.75" customHeight="1">
      <c r="M344" s="204"/>
    </row>
    <row r="345" ht="15.75" customHeight="1">
      <c r="M345" s="204"/>
    </row>
    <row r="346" ht="15.75" customHeight="1">
      <c r="M346" s="204"/>
    </row>
    <row r="347" ht="15.75" customHeight="1">
      <c r="M347" s="204"/>
    </row>
    <row r="348" ht="15.75" customHeight="1">
      <c r="M348" s="204"/>
    </row>
    <row r="349" ht="15.75" customHeight="1">
      <c r="M349" s="204"/>
    </row>
    <row r="350" ht="15.75" customHeight="1">
      <c r="M350" s="204"/>
    </row>
    <row r="351" ht="15.75" customHeight="1">
      <c r="M351" s="204"/>
    </row>
    <row r="352" ht="15.75" customHeight="1">
      <c r="M352" s="204"/>
    </row>
    <row r="353" ht="15.75" customHeight="1">
      <c r="M353" s="204"/>
    </row>
    <row r="354" ht="15.75" customHeight="1">
      <c r="M354" s="204"/>
    </row>
    <row r="355" ht="15.75" customHeight="1">
      <c r="M355" s="204"/>
    </row>
    <row r="356" ht="15.75" customHeight="1">
      <c r="M356" s="204"/>
    </row>
    <row r="357" ht="15.75" customHeight="1">
      <c r="M357" s="204"/>
    </row>
    <row r="358" ht="15.75" customHeight="1">
      <c r="M358" s="204"/>
    </row>
    <row r="359" ht="15.75" customHeight="1">
      <c r="M359" s="204"/>
    </row>
    <row r="360" ht="15.75" customHeight="1">
      <c r="M360" s="204"/>
    </row>
    <row r="361" ht="15.75" customHeight="1">
      <c r="M361" s="204"/>
    </row>
    <row r="362" ht="15.75" customHeight="1">
      <c r="M362" s="204"/>
    </row>
    <row r="363" ht="15.75" customHeight="1">
      <c r="M363" s="204"/>
    </row>
    <row r="364" ht="15.75" customHeight="1">
      <c r="M364" s="204"/>
    </row>
    <row r="365" ht="15.75" customHeight="1">
      <c r="M365" s="204"/>
    </row>
    <row r="366" ht="15.75" customHeight="1">
      <c r="M366" s="204"/>
    </row>
    <row r="367" ht="15.75" customHeight="1">
      <c r="M367" s="204"/>
    </row>
    <row r="368" ht="15.75" customHeight="1">
      <c r="M368" s="204"/>
    </row>
    <row r="369" ht="15.75" customHeight="1">
      <c r="M369" s="204"/>
    </row>
    <row r="370" ht="15.75" customHeight="1">
      <c r="M370" s="204"/>
    </row>
    <row r="371" ht="15.75" customHeight="1">
      <c r="M371" s="204"/>
    </row>
    <row r="372" ht="15.75" customHeight="1">
      <c r="M372" s="204"/>
    </row>
    <row r="373" ht="15.75" customHeight="1">
      <c r="M373" s="204"/>
    </row>
    <row r="374" ht="15.75" customHeight="1">
      <c r="M374" s="204"/>
    </row>
    <row r="375" ht="15.75" customHeight="1">
      <c r="M375" s="204"/>
    </row>
    <row r="376" ht="15.75" customHeight="1">
      <c r="M376" s="204"/>
    </row>
    <row r="377" ht="15.75" customHeight="1">
      <c r="M377" s="204"/>
    </row>
    <row r="378" ht="15.75" customHeight="1">
      <c r="M378" s="204"/>
    </row>
    <row r="379" ht="15.75" customHeight="1">
      <c r="M379" s="204"/>
    </row>
    <row r="380" ht="15.75" customHeight="1">
      <c r="M380" s="204"/>
    </row>
    <row r="381" ht="15.75" customHeight="1">
      <c r="M381" s="204"/>
    </row>
    <row r="382" ht="15.75" customHeight="1">
      <c r="M382" s="204"/>
    </row>
    <row r="383" ht="15.75" customHeight="1">
      <c r="M383" s="204"/>
    </row>
    <row r="384" ht="15.75" customHeight="1">
      <c r="M384" s="204"/>
    </row>
    <row r="385" ht="15.75" customHeight="1">
      <c r="M385" s="204"/>
    </row>
    <row r="386" ht="15.75" customHeight="1">
      <c r="M386" s="204"/>
    </row>
    <row r="387" ht="15.75" customHeight="1">
      <c r="M387" s="204"/>
    </row>
    <row r="388" ht="15.75" customHeight="1">
      <c r="M388" s="204"/>
    </row>
    <row r="389" ht="15.75" customHeight="1">
      <c r="M389" s="204"/>
    </row>
    <row r="390" ht="15.75" customHeight="1">
      <c r="M390" s="204"/>
    </row>
    <row r="391" ht="15.75" customHeight="1">
      <c r="M391" s="204"/>
    </row>
    <row r="392" ht="15.75" customHeight="1">
      <c r="M392" s="204"/>
    </row>
    <row r="393" ht="15.75" customHeight="1">
      <c r="M393" s="204"/>
    </row>
    <row r="394" ht="15.75" customHeight="1">
      <c r="M394" s="204"/>
    </row>
    <row r="395" ht="15.75" customHeight="1">
      <c r="M395" s="204"/>
    </row>
    <row r="396" ht="15.75" customHeight="1">
      <c r="M396" s="204"/>
    </row>
    <row r="397" ht="15.75" customHeight="1">
      <c r="M397" s="204"/>
    </row>
    <row r="398" ht="15.75" customHeight="1">
      <c r="M398" s="204"/>
    </row>
    <row r="399" ht="15.75" customHeight="1">
      <c r="M399" s="204"/>
    </row>
    <row r="400" ht="15.75" customHeight="1">
      <c r="M400" s="204"/>
    </row>
    <row r="401" ht="15.75" customHeight="1">
      <c r="M401" s="204"/>
    </row>
    <row r="402" ht="15.75" customHeight="1">
      <c r="M402" s="204"/>
    </row>
    <row r="403" ht="15.75" customHeight="1">
      <c r="M403" s="204"/>
    </row>
    <row r="404" ht="15.75" customHeight="1">
      <c r="M404" s="204"/>
    </row>
    <row r="405" ht="15.75" customHeight="1">
      <c r="M405" s="204"/>
    </row>
    <row r="406" ht="15.75" customHeight="1">
      <c r="M406" s="204"/>
    </row>
    <row r="407" ht="15.75" customHeight="1">
      <c r="M407" s="204"/>
    </row>
    <row r="408" ht="15.75" customHeight="1">
      <c r="M408" s="204"/>
    </row>
    <row r="409" ht="15.75" customHeight="1">
      <c r="M409" s="204"/>
    </row>
    <row r="410" ht="15.75" customHeight="1">
      <c r="M410" s="204"/>
    </row>
    <row r="411" ht="15.75" customHeight="1">
      <c r="M411" s="204"/>
    </row>
    <row r="412" ht="15.75" customHeight="1">
      <c r="M412" s="204"/>
    </row>
    <row r="413" ht="15.75" customHeight="1">
      <c r="M413" s="204"/>
    </row>
    <row r="414" ht="15.75" customHeight="1">
      <c r="M414" s="204"/>
    </row>
    <row r="415" ht="15.75" customHeight="1">
      <c r="M415" s="204"/>
    </row>
    <row r="416" ht="15.75" customHeight="1">
      <c r="M416" s="204"/>
    </row>
    <row r="417" ht="15.75" customHeight="1">
      <c r="M417" s="204"/>
    </row>
    <row r="418" ht="15.75" customHeight="1">
      <c r="M418" s="204"/>
    </row>
    <row r="419" ht="15.75" customHeight="1">
      <c r="M419" s="204"/>
    </row>
    <row r="420" ht="15.75" customHeight="1">
      <c r="M420" s="204"/>
    </row>
    <row r="421" ht="15.75" customHeight="1">
      <c r="M421" s="204"/>
    </row>
    <row r="422" ht="15.75" customHeight="1">
      <c r="M422" s="204"/>
    </row>
    <row r="423" ht="15.75" customHeight="1">
      <c r="M423" s="204"/>
    </row>
    <row r="424" ht="15.75" customHeight="1">
      <c r="M424" s="204"/>
    </row>
    <row r="425" ht="15.75" customHeight="1">
      <c r="M425" s="204"/>
    </row>
    <row r="426" ht="15.75" customHeight="1">
      <c r="M426" s="204"/>
    </row>
    <row r="427" ht="15.75" customHeight="1">
      <c r="M427" s="204"/>
    </row>
    <row r="428" ht="15.75" customHeight="1">
      <c r="M428" s="204"/>
    </row>
    <row r="429" ht="15.75" customHeight="1">
      <c r="M429" s="204"/>
    </row>
    <row r="430" ht="15.75" customHeight="1">
      <c r="M430" s="204"/>
    </row>
    <row r="431" ht="15.75" customHeight="1">
      <c r="M431" s="204"/>
    </row>
    <row r="432" ht="15.75" customHeight="1">
      <c r="M432" s="204"/>
    </row>
    <row r="433" ht="15.75" customHeight="1">
      <c r="M433" s="204"/>
    </row>
    <row r="434" ht="15.75" customHeight="1">
      <c r="M434" s="204"/>
    </row>
    <row r="435" ht="15.75" customHeight="1">
      <c r="M435" s="204"/>
    </row>
    <row r="436" ht="15.75" customHeight="1">
      <c r="M436" s="204"/>
    </row>
    <row r="437" ht="15.75" customHeight="1">
      <c r="M437" s="204"/>
    </row>
    <row r="438" ht="15.75" customHeight="1">
      <c r="M438" s="204"/>
    </row>
    <row r="439" ht="15.75" customHeight="1">
      <c r="M439" s="204"/>
    </row>
    <row r="440" ht="15.75" customHeight="1">
      <c r="M440" s="204"/>
    </row>
    <row r="441" ht="15.75" customHeight="1">
      <c r="M441" s="204"/>
    </row>
    <row r="442" ht="15.75" customHeight="1">
      <c r="M442" s="204"/>
    </row>
    <row r="443" ht="15.75" customHeight="1">
      <c r="M443" s="204"/>
    </row>
    <row r="444" ht="15.75" customHeight="1">
      <c r="M444" s="204"/>
    </row>
    <row r="445" ht="15.75" customHeight="1">
      <c r="M445" s="204"/>
    </row>
    <row r="446" ht="15.75" customHeight="1">
      <c r="M446" s="204"/>
    </row>
    <row r="447" ht="15.75" customHeight="1">
      <c r="M447" s="204"/>
    </row>
    <row r="448" ht="15.75" customHeight="1">
      <c r="M448" s="204"/>
    </row>
    <row r="449" ht="15.75" customHeight="1">
      <c r="M449" s="204"/>
    </row>
    <row r="450" ht="15.75" customHeight="1">
      <c r="M450" s="204"/>
    </row>
    <row r="451" ht="15.75" customHeight="1">
      <c r="M451" s="204"/>
    </row>
    <row r="452" ht="15.75" customHeight="1">
      <c r="M452" s="204"/>
    </row>
    <row r="453" ht="15.75" customHeight="1">
      <c r="M453" s="204"/>
    </row>
    <row r="454" ht="15.75" customHeight="1">
      <c r="M454" s="204"/>
    </row>
    <row r="455" ht="15.75" customHeight="1">
      <c r="M455" s="204"/>
    </row>
    <row r="456" ht="15.75" customHeight="1">
      <c r="M456" s="204"/>
    </row>
    <row r="457" ht="15.75" customHeight="1">
      <c r="M457" s="204"/>
    </row>
    <row r="458" ht="15.75" customHeight="1">
      <c r="M458" s="204"/>
    </row>
    <row r="459" ht="15.75" customHeight="1">
      <c r="M459" s="204"/>
    </row>
    <row r="460" ht="15.75" customHeight="1">
      <c r="M460" s="204"/>
    </row>
    <row r="461" ht="15.75" customHeight="1">
      <c r="M461" s="204"/>
    </row>
    <row r="462" ht="15.75" customHeight="1">
      <c r="M462" s="204"/>
    </row>
    <row r="463" ht="15.75" customHeight="1">
      <c r="M463" s="204"/>
    </row>
    <row r="464" ht="15.75" customHeight="1">
      <c r="M464" s="204"/>
    </row>
    <row r="465" ht="15.75" customHeight="1">
      <c r="M465" s="204"/>
    </row>
    <row r="466" ht="15.75" customHeight="1">
      <c r="M466" s="204"/>
    </row>
    <row r="467" ht="15.75" customHeight="1">
      <c r="M467" s="204"/>
    </row>
    <row r="468" ht="15.75" customHeight="1">
      <c r="M468" s="204"/>
    </row>
    <row r="469" ht="15.75" customHeight="1">
      <c r="M469" s="204"/>
    </row>
    <row r="470" ht="15.75" customHeight="1">
      <c r="M470" s="204"/>
    </row>
    <row r="471" ht="15.75" customHeight="1">
      <c r="M471" s="204"/>
    </row>
    <row r="472" ht="15.75" customHeight="1">
      <c r="M472" s="204"/>
    </row>
    <row r="473" ht="15.75" customHeight="1">
      <c r="M473" s="204"/>
    </row>
    <row r="474" ht="15.75" customHeight="1">
      <c r="M474" s="204"/>
    </row>
    <row r="475" ht="15.75" customHeight="1">
      <c r="M475" s="204"/>
    </row>
    <row r="476" ht="15.75" customHeight="1">
      <c r="M476" s="204"/>
    </row>
    <row r="477" ht="15.75" customHeight="1">
      <c r="M477" s="204"/>
    </row>
    <row r="478" ht="15.75" customHeight="1">
      <c r="M478" s="204"/>
    </row>
    <row r="479" ht="15.75" customHeight="1">
      <c r="M479" s="204"/>
    </row>
    <row r="480" ht="15.75" customHeight="1">
      <c r="M480" s="204"/>
    </row>
    <row r="481" ht="15.75" customHeight="1">
      <c r="M481" s="204"/>
    </row>
    <row r="482" ht="15.75" customHeight="1">
      <c r="M482" s="204"/>
    </row>
    <row r="483" ht="15.75" customHeight="1">
      <c r="M483" s="204"/>
    </row>
    <row r="484" ht="15.75" customHeight="1">
      <c r="M484" s="204"/>
    </row>
    <row r="485" ht="15.75" customHeight="1">
      <c r="M485" s="204"/>
    </row>
    <row r="486" ht="15.75" customHeight="1">
      <c r="M486" s="204"/>
    </row>
    <row r="487" ht="15.75" customHeight="1">
      <c r="M487" s="204"/>
    </row>
    <row r="488" ht="15.75" customHeight="1">
      <c r="M488" s="204"/>
    </row>
    <row r="489" ht="15.75" customHeight="1">
      <c r="M489" s="204"/>
    </row>
    <row r="490" ht="15.75" customHeight="1">
      <c r="M490" s="204"/>
    </row>
    <row r="491" ht="15.75" customHeight="1">
      <c r="M491" s="204"/>
    </row>
    <row r="492" ht="15.75" customHeight="1">
      <c r="M492" s="204"/>
    </row>
    <row r="493" ht="15.75" customHeight="1">
      <c r="M493" s="204"/>
    </row>
    <row r="494" ht="15.75" customHeight="1">
      <c r="M494" s="204"/>
    </row>
    <row r="495" ht="15.75" customHeight="1">
      <c r="M495" s="204"/>
    </row>
    <row r="496" ht="15.75" customHeight="1">
      <c r="M496" s="204"/>
    </row>
    <row r="497" ht="15.75" customHeight="1">
      <c r="M497" s="204"/>
    </row>
    <row r="498" ht="15.75" customHeight="1">
      <c r="M498" s="204"/>
    </row>
    <row r="499" ht="15.75" customHeight="1">
      <c r="M499" s="204"/>
    </row>
    <row r="500" ht="15.75" customHeight="1">
      <c r="M500" s="204"/>
    </row>
    <row r="501" ht="15.75" customHeight="1">
      <c r="M501" s="204"/>
    </row>
    <row r="502" ht="15.75" customHeight="1">
      <c r="M502" s="204"/>
    </row>
    <row r="503" ht="15.75" customHeight="1">
      <c r="M503" s="204"/>
    </row>
    <row r="504" ht="15.75" customHeight="1">
      <c r="M504" s="204"/>
    </row>
    <row r="505" ht="15.75" customHeight="1">
      <c r="M505" s="204"/>
    </row>
    <row r="506" ht="15.75" customHeight="1">
      <c r="M506" s="204"/>
    </row>
    <row r="507" ht="15.75" customHeight="1">
      <c r="M507" s="204"/>
    </row>
    <row r="508" ht="15.75" customHeight="1">
      <c r="M508" s="204"/>
    </row>
    <row r="509" ht="15.75" customHeight="1">
      <c r="M509" s="204"/>
    </row>
    <row r="510" ht="15.75" customHeight="1">
      <c r="M510" s="204"/>
    </row>
    <row r="511" ht="15.75" customHeight="1">
      <c r="M511" s="204"/>
    </row>
    <row r="512" ht="15.75" customHeight="1">
      <c r="M512" s="204"/>
    </row>
    <row r="513" ht="15.75" customHeight="1">
      <c r="M513" s="204"/>
    </row>
    <row r="514" ht="15.75" customHeight="1">
      <c r="M514" s="204"/>
    </row>
    <row r="515" ht="15.75" customHeight="1">
      <c r="M515" s="204"/>
    </row>
    <row r="516" ht="15.75" customHeight="1">
      <c r="M516" s="204"/>
    </row>
    <row r="517" ht="15.75" customHeight="1">
      <c r="M517" s="204"/>
    </row>
    <row r="518" ht="15.75" customHeight="1">
      <c r="M518" s="204"/>
    </row>
    <row r="519" ht="15.75" customHeight="1">
      <c r="M519" s="204"/>
    </row>
    <row r="520" ht="15.75" customHeight="1">
      <c r="M520" s="204"/>
    </row>
    <row r="521" ht="15.75" customHeight="1">
      <c r="M521" s="204"/>
    </row>
    <row r="522" ht="15.75" customHeight="1">
      <c r="M522" s="204"/>
    </row>
    <row r="523" ht="15.75" customHeight="1">
      <c r="M523" s="204"/>
    </row>
    <row r="524" ht="15.75" customHeight="1">
      <c r="M524" s="204"/>
    </row>
    <row r="525" ht="15.75" customHeight="1">
      <c r="M525" s="204"/>
    </row>
    <row r="526" ht="15.75" customHeight="1">
      <c r="M526" s="204"/>
    </row>
    <row r="527" ht="15.75" customHeight="1">
      <c r="M527" s="204"/>
    </row>
    <row r="528" ht="15.75" customHeight="1">
      <c r="M528" s="204"/>
    </row>
    <row r="529" ht="15.75" customHeight="1">
      <c r="M529" s="204"/>
    </row>
    <row r="530" ht="15.75" customHeight="1">
      <c r="M530" s="204"/>
    </row>
    <row r="531" ht="15.75" customHeight="1">
      <c r="M531" s="204"/>
    </row>
    <row r="532" ht="15.75" customHeight="1">
      <c r="M532" s="204"/>
    </row>
    <row r="533" ht="15.75" customHeight="1">
      <c r="M533" s="204"/>
    </row>
    <row r="534" ht="15.75" customHeight="1">
      <c r="M534" s="204"/>
    </row>
    <row r="535" ht="15.75" customHeight="1">
      <c r="M535" s="204"/>
    </row>
    <row r="536" ht="15.75" customHeight="1">
      <c r="M536" s="204"/>
    </row>
    <row r="537" ht="15.75" customHeight="1">
      <c r="M537" s="204"/>
    </row>
    <row r="538" ht="15.75" customHeight="1">
      <c r="M538" s="204"/>
    </row>
    <row r="539" ht="15.75" customHeight="1">
      <c r="M539" s="204"/>
    </row>
    <row r="540" ht="15.75" customHeight="1">
      <c r="M540" s="204"/>
    </row>
    <row r="541" ht="15.75" customHeight="1">
      <c r="M541" s="204"/>
    </row>
    <row r="542" ht="15.75" customHeight="1">
      <c r="M542" s="204"/>
    </row>
    <row r="543" ht="15.75" customHeight="1">
      <c r="M543" s="204"/>
    </row>
    <row r="544" ht="15.75" customHeight="1">
      <c r="M544" s="204"/>
    </row>
    <row r="545" ht="15.75" customHeight="1">
      <c r="M545" s="204"/>
    </row>
    <row r="546" ht="15.75" customHeight="1">
      <c r="M546" s="204"/>
    </row>
    <row r="547" ht="15.75" customHeight="1">
      <c r="M547" s="204"/>
    </row>
    <row r="548" ht="15.75" customHeight="1">
      <c r="M548" s="204"/>
    </row>
    <row r="549" ht="15.75" customHeight="1">
      <c r="M549" s="204"/>
    </row>
    <row r="550" ht="15.75" customHeight="1">
      <c r="M550" s="204"/>
    </row>
    <row r="551" ht="15.75" customHeight="1">
      <c r="M551" s="204"/>
    </row>
    <row r="552" ht="15.75" customHeight="1">
      <c r="M552" s="204"/>
    </row>
    <row r="553" ht="15.75" customHeight="1">
      <c r="M553" s="204"/>
    </row>
    <row r="554" ht="15.75" customHeight="1">
      <c r="M554" s="204"/>
    </row>
    <row r="555" ht="15.75" customHeight="1">
      <c r="M555" s="204"/>
    </row>
    <row r="556" ht="15.75" customHeight="1">
      <c r="M556" s="204"/>
    </row>
    <row r="557" ht="15.75" customHeight="1">
      <c r="M557" s="204"/>
    </row>
    <row r="558" ht="15.75" customHeight="1">
      <c r="M558" s="204"/>
    </row>
    <row r="559" ht="15.75" customHeight="1">
      <c r="M559" s="204"/>
    </row>
    <row r="560" ht="15.75" customHeight="1">
      <c r="M560" s="204"/>
    </row>
    <row r="561" ht="15.75" customHeight="1">
      <c r="M561" s="204"/>
    </row>
    <row r="562" ht="15.75" customHeight="1">
      <c r="M562" s="204"/>
    </row>
    <row r="563" ht="15.75" customHeight="1">
      <c r="M563" s="204"/>
    </row>
    <row r="564" ht="15.75" customHeight="1">
      <c r="M564" s="204"/>
    </row>
    <row r="565" ht="15.75" customHeight="1">
      <c r="M565" s="204"/>
    </row>
    <row r="566" ht="15.75" customHeight="1">
      <c r="M566" s="204"/>
    </row>
    <row r="567" ht="15.75" customHeight="1">
      <c r="M567" s="204"/>
    </row>
    <row r="568" ht="15.75" customHeight="1">
      <c r="M568" s="204"/>
    </row>
    <row r="569" ht="15.75" customHeight="1">
      <c r="M569" s="204"/>
    </row>
    <row r="570" ht="15.75" customHeight="1">
      <c r="M570" s="204"/>
    </row>
    <row r="571" ht="15.75" customHeight="1">
      <c r="M571" s="204"/>
    </row>
    <row r="572" ht="15.75" customHeight="1">
      <c r="M572" s="204"/>
    </row>
    <row r="573" ht="15.75" customHeight="1">
      <c r="M573" s="204"/>
    </row>
    <row r="574" ht="15.75" customHeight="1">
      <c r="M574" s="204"/>
    </row>
    <row r="575" ht="15.75" customHeight="1">
      <c r="M575" s="204"/>
    </row>
    <row r="576" ht="15.75" customHeight="1">
      <c r="M576" s="204"/>
    </row>
    <row r="577" ht="15.75" customHeight="1">
      <c r="M577" s="204"/>
    </row>
    <row r="578" ht="15.75" customHeight="1">
      <c r="M578" s="204"/>
    </row>
    <row r="579" ht="15.75" customHeight="1">
      <c r="M579" s="204"/>
    </row>
    <row r="580" ht="15.75" customHeight="1">
      <c r="M580" s="204"/>
    </row>
    <row r="581" ht="15.75" customHeight="1">
      <c r="M581" s="204"/>
    </row>
    <row r="582" ht="15.75" customHeight="1">
      <c r="M582" s="204"/>
    </row>
    <row r="583" ht="15.75" customHeight="1">
      <c r="M583" s="204"/>
    </row>
    <row r="584" ht="15.75" customHeight="1">
      <c r="M584" s="204"/>
    </row>
    <row r="585" ht="15.75" customHeight="1">
      <c r="M585" s="204"/>
    </row>
    <row r="586" ht="15.75" customHeight="1">
      <c r="M586" s="204"/>
    </row>
    <row r="587" ht="15.75" customHeight="1">
      <c r="M587" s="204"/>
    </row>
    <row r="588" ht="15.75" customHeight="1">
      <c r="M588" s="204"/>
    </row>
    <row r="589" ht="15.75" customHeight="1">
      <c r="M589" s="204"/>
    </row>
    <row r="590" ht="15.75" customHeight="1">
      <c r="M590" s="204"/>
    </row>
    <row r="591" ht="15.75" customHeight="1">
      <c r="M591" s="204"/>
    </row>
    <row r="592" ht="15.75" customHeight="1">
      <c r="M592" s="204"/>
    </row>
    <row r="593" ht="15.75" customHeight="1">
      <c r="M593" s="204"/>
    </row>
    <row r="594" ht="15.75" customHeight="1">
      <c r="M594" s="204"/>
    </row>
    <row r="595" ht="15.75" customHeight="1">
      <c r="M595" s="204"/>
    </row>
    <row r="596" ht="15.75" customHeight="1">
      <c r="M596" s="204"/>
    </row>
    <row r="597" ht="15.75" customHeight="1">
      <c r="M597" s="204"/>
    </row>
    <row r="598" ht="15.75" customHeight="1">
      <c r="M598" s="204"/>
    </row>
    <row r="599" ht="15.75" customHeight="1">
      <c r="M599" s="204"/>
    </row>
    <row r="600" ht="15.75" customHeight="1">
      <c r="M600" s="204"/>
    </row>
    <row r="601" ht="15.75" customHeight="1">
      <c r="M601" s="204"/>
    </row>
    <row r="602" ht="15.75" customHeight="1">
      <c r="M602" s="204"/>
    </row>
    <row r="603" ht="15.75" customHeight="1">
      <c r="M603" s="204"/>
    </row>
    <row r="604" ht="15.75" customHeight="1">
      <c r="M604" s="204"/>
    </row>
    <row r="605" ht="15.75" customHeight="1">
      <c r="M605" s="204"/>
    </row>
    <row r="606" ht="15.75" customHeight="1">
      <c r="M606" s="204"/>
    </row>
    <row r="607" ht="15.75" customHeight="1">
      <c r="M607" s="204"/>
    </row>
    <row r="608" ht="15.75" customHeight="1">
      <c r="M608" s="204"/>
    </row>
    <row r="609" ht="15.75" customHeight="1">
      <c r="M609" s="204"/>
    </row>
    <row r="610" ht="15.75" customHeight="1">
      <c r="M610" s="204"/>
    </row>
    <row r="611" ht="15.75" customHeight="1">
      <c r="M611" s="204"/>
    </row>
    <row r="612" ht="15.75" customHeight="1">
      <c r="M612" s="204"/>
    </row>
    <row r="613" ht="15.75" customHeight="1">
      <c r="M613" s="204"/>
    </row>
    <row r="614" ht="15.75" customHeight="1">
      <c r="M614" s="204"/>
    </row>
    <row r="615" ht="15.75" customHeight="1">
      <c r="M615" s="204"/>
    </row>
    <row r="616" ht="15.75" customHeight="1">
      <c r="M616" s="204"/>
    </row>
    <row r="617" ht="15.75" customHeight="1">
      <c r="M617" s="204"/>
    </row>
    <row r="618" ht="15.75" customHeight="1">
      <c r="M618" s="204"/>
    </row>
    <row r="619" ht="15.75" customHeight="1">
      <c r="M619" s="204"/>
    </row>
    <row r="620" ht="15.75" customHeight="1">
      <c r="M620" s="204"/>
    </row>
    <row r="621" ht="15.75" customHeight="1">
      <c r="M621" s="204"/>
    </row>
    <row r="622" ht="15.75" customHeight="1">
      <c r="M622" s="204"/>
    </row>
    <row r="623" ht="15.75" customHeight="1">
      <c r="M623" s="204"/>
    </row>
    <row r="624" ht="15.75" customHeight="1">
      <c r="M624" s="204"/>
    </row>
    <row r="625" ht="15.75" customHeight="1">
      <c r="M625" s="204"/>
    </row>
    <row r="626" ht="15.75" customHeight="1">
      <c r="M626" s="204"/>
    </row>
    <row r="627" ht="15.75" customHeight="1">
      <c r="M627" s="204"/>
    </row>
    <row r="628" ht="15.75" customHeight="1">
      <c r="M628" s="204"/>
    </row>
    <row r="629" ht="15.75" customHeight="1">
      <c r="M629" s="204"/>
    </row>
    <row r="630" ht="15.75" customHeight="1">
      <c r="M630" s="204"/>
    </row>
    <row r="631" ht="15.75" customHeight="1">
      <c r="M631" s="204"/>
    </row>
    <row r="632" ht="15.75" customHeight="1">
      <c r="M632" s="204"/>
    </row>
    <row r="633" ht="15.75" customHeight="1">
      <c r="M633" s="204"/>
    </row>
    <row r="634" ht="15.75" customHeight="1">
      <c r="M634" s="204"/>
    </row>
    <row r="635" ht="15.75" customHeight="1">
      <c r="M635" s="204"/>
    </row>
    <row r="636" ht="15.75" customHeight="1">
      <c r="M636" s="204"/>
    </row>
    <row r="637" ht="15.75" customHeight="1">
      <c r="M637" s="204"/>
    </row>
    <row r="638" ht="15.75" customHeight="1">
      <c r="M638" s="204"/>
    </row>
    <row r="639" ht="15.75" customHeight="1">
      <c r="M639" s="204"/>
    </row>
    <row r="640" ht="15.75" customHeight="1">
      <c r="M640" s="204"/>
    </row>
    <row r="641" ht="15.75" customHeight="1">
      <c r="M641" s="204"/>
    </row>
    <row r="642" ht="15.75" customHeight="1">
      <c r="M642" s="204"/>
    </row>
    <row r="643" ht="15.75" customHeight="1">
      <c r="M643" s="204"/>
    </row>
    <row r="644" ht="15.75" customHeight="1">
      <c r="M644" s="204"/>
    </row>
    <row r="645" ht="15.75" customHeight="1">
      <c r="M645" s="204"/>
    </row>
    <row r="646" ht="15.75" customHeight="1">
      <c r="M646" s="204"/>
    </row>
    <row r="647" ht="15.75" customHeight="1">
      <c r="M647" s="204"/>
    </row>
    <row r="648" ht="15.75" customHeight="1">
      <c r="M648" s="204"/>
    </row>
    <row r="649" ht="15.75" customHeight="1">
      <c r="M649" s="204"/>
    </row>
    <row r="650" ht="15.75" customHeight="1">
      <c r="M650" s="204"/>
    </row>
    <row r="651" ht="15.75" customHeight="1">
      <c r="M651" s="204"/>
    </row>
    <row r="652" ht="15.75" customHeight="1">
      <c r="M652" s="204"/>
    </row>
    <row r="653" ht="15.75" customHeight="1">
      <c r="M653" s="204"/>
    </row>
    <row r="654" ht="15.75" customHeight="1">
      <c r="M654" s="204"/>
    </row>
    <row r="655" ht="15.75" customHeight="1">
      <c r="M655" s="204"/>
    </row>
    <row r="656" ht="15.75" customHeight="1">
      <c r="M656" s="204"/>
    </row>
    <row r="657" ht="15.75" customHeight="1">
      <c r="M657" s="204"/>
    </row>
    <row r="658" ht="15.75" customHeight="1">
      <c r="M658" s="204"/>
    </row>
    <row r="659" ht="15.75" customHeight="1">
      <c r="M659" s="204"/>
    </row>
    <row r="660" ht="15.75" customHeight="1">
      <c r="M660" s="204"/>
    </row>
    <row r="661" ht="15.75" customHeight="1">
      <c r="M661" s="204"/>
    </row>
    <row r="662" ht="15.75" customHeight="1">
      <c r="M662" s="204"/>
    </row>
    <row r="663" ht="15.75" customHeight="1">
      <c r="M663" s="204"/>
    </row>
    <row r="664" ht="15.75" customHeight="1">
      <c r="M664" s="204"/>
    </row>
    <row r="665" ht="15.75" customHeight="1">
      <c r="M665" s="204"/>
    </row>
    <row r="666" ht="15.75" customHeight="1">
      <c r="M666" s="204"/>
    </row>
    <row r="667" ht="15.75" customHeight="1">
      <c r="M667" s="204"/>
    </row>
    <row r="668" ht="15.75" customHeight="1">
      <c r="M668" s="204"/>
    </row>
    <row r="669" ht="15.75" customHeight="1">
      <c r="M669" s="204"/>
    </row>
    <row r="670" ht="15.75" customHeight="1">
      <c r="M670" s="204"/>
    </row>
    <row r="671" ht="15.75" customHeight="1">
      <c r="M671" s="204"/>
    </row>
    <row r="672" ht="15.75" customHeight="1">
      <c r="M672" s="204"/>
    </row>
    <row r="673" ht="15.75" customHeight="1">
      <c r="M673" s="204"/>
    </row>
    <row r="674" ht="15.75" customHeight="1">
      <c r="M674" s="204"/>
    </row>
    <row r="675" ht="15.75" customHeight="1">
      <c r="M675" s="204"/>
    </row>
    <row r="676" ht="15.75" customHeight="1">
      <c r="M676" s="204"/>
    </row>
    <row r="677" ht="15.75" customHeight="1">
      <c r="M677" s="204"/>
    </row>
    <row r="678" ht="15.75" customHeight="1">
      <c r="M678" s="204"/>
    </row>
    <row r="679" ht="15.75" customHeight="1">
      <c r="M679" s="204"/>
    </row>
    <row r="680" ht="15.75" customHeight="1">
      <c r="M680" s="204"/>
    </row>
    <row r="681" ht="15.75" customHeight="1">
      <c r="M681" s="204"/>
    </row>
    <row r="682" ht="15.75" customHeight="1">
      <c r="M682" s="204"/>
    </row>
    <row r="683" ht="15.75" customHeight="1">
      <c r="M683" s="204"/>
    </row>
    <row r="684" ht="15.75" customHeight="1">
      <c r="M684" s="204"/>
    </row>
    <row r="685" ht="15.75" customHeight="1">
      <c r="M685" s="204"/>
    </row>
    <row r="686" ht="15.75" customHeight="1">
      <c r="M686" s="204"/>
    </row>
    <row r="687" ht="15.75" customHeight="1">
      <c r="M687" s="204"/>
    </row>
    <row r="688" ht="15.75" customHeight="1">
      <c r="M688" s="204"/>
    </row>
    <row r="689" ht="15.75" customHeight="1">
      <c r="M689" s="204"/>
    </row>
    <row r="690" ht="15.75" customHeight="1">
      <c r="M690" s="204"/>
    </row>
    <row r="691" ht="15.75" customHeight="1">
      <c r="M691" s="204"/>
    </row>
    <row r="692" ht="15.75" customHeight="1">
      <c r="M692" s="204"/>
    </row>
    <row r="693" ht="15.75" customHeight="1">
      <c r="M693" s="204"/>
    </row>
    <row r="694" ht="15.75" customHeight="1">
      <c r="M694" s="204"/>
    </row>
    <row r="695" ht="15.75" customHeight="1">
      <c r="M695" s="204"/>
    </row>
    <row r="696" ht="15.75" customHeight="1">
      <c r="M696" s="204"/>
    </row>
    <row r="697" ht="15.75" customHeight="1">
      <c r="M697" s="204"/>
    </row>
    <row r="698" ht="15.75" customHeight="1">
      <c r="M698" s="204"/>
    </row>
    <row r="699" ht="15.75" customHeight="1">
      <c r="M699" s="204"/>
    </row>
    <row r="700" ht="15.75" customHeight="1">
      <c r="M700" s="204"/>
    </row>
    <row r="701" ht="15.75" customHeight="1">
      <c r="M701" s="204"/>
    </row>
    <row r="702" ht="15.75" customHeight="1">
      <c r="M702" s="204"/>
    </row>
    <row r="703" ht="15.75" customHeight="1">
      <c r="M703" s="204"/>
    </row>
    <row r="704" ht="15.75" customHeight="1">
      <c r="M704" s="204"/>
    </row>
    <row r="705" ht="15.75" customHeight="1">
      <c r="M705" s="204"/>
    </row>
    <row r="706" ht="15.75" customHeight="1">
      <c r="M706" s="204"/>
    </row>
    <row r="707" ht="15.75" customHeight="1">
      <c r="M707" s="204"/>
    </row>
    <row r="708" ht="15.75" customHeight="1">
      <c r="M708" s="204"/>
    </row>
    <row r="709" ht="15.75" customHeight="1">
      <c r="M709" s="204"/>
    </row>
    <row r="710" ht="15.75" customHeight="1">
      <c r="M710" s="204"/>
    </row>
    <row r="711" ht="15.75" customHeight="1">
      <c r="M711" s="204"/>
    </row>
    <row r="712" ht="15.75" customHeight="1">
      <c r="M712" s="204"/>
    </row>
    <row r="713" ht="15.75" customHeight="1">
      <c r="M713" s="204"/>
    </row>
    <row r="714" ht="15.75" customHeight="1">
      <c r="M714" s="204"/>
    </row>
    <row r="715" ht="15.75" customHeight="1">
      <c r="M715" s="204"/>
    </row>
    <row r="716" ht="15.75" customHeight="1">
      <c r="M716" s="204"/>
    </row>
    <row r="717" ht="15.75" customHeight="1">
      <c r="M717" s="204"/>
    </row>
    <row r="718" ht="15.75" customHeight="1">
      <c r="M718" s="204"/>
    </row>
    <row r="719" ht="15.75" customHeight="1">
      <c r="M719" s="204"/>
    </row>
    <row r="720" ht="15.75" customHeight="1">
      <c r="M720" s="204"/>
    </row>
    <row r="721" ht="15.75" customHeight="1">
      <c r="M721" s="204"/>
    </row>
    <row r="722" ht="15.75" customHeight="1">
      <c r="M722" s="204"/>
    </row>
    <row r="723" ht="15.75" customHeight="1">
      <c r="M723" s="204"/>
    </row>
    <row r="724" ht="15.75" customHeight="1">
      <c r="M724" s="204"/>
    </row>
    <row r="725" ht="15.75" customHeight="1">
      <c r="M725" s="204"/>
    </row>
    <row r="726" ht="15.75" customHeight="1">
      <c r="M726" s="204"/>
    </row>
    <row r="727" ht="15.75" customHeight="1">
      <c r="M727" s="204"/>
    </row>
    <row r="728" ht="15.75" customHeight="1">
      <c r="M728" s="204"/>
    </row>
    <row r="729" ht="15.75" customHeight="1">
      <c r="M729" s="204"/>
    </row>
    <row r="730" ht="15.75" customHeight="1">
      <c r="M730" s="204"/>
    </row>
    <row r="731" ht="15.75" customHeight="1">
      <c r="M731" s="204"/>
    </row>
    <row r="732" ht="15.75" customHeight="1">
      <c r="M732" s="204"/>
    </row>
    <row r="733" ht="15.75" customHeight="1">
      <c r="M733" s="204"/>
    </row>
    <row r="734" ht="15.75" customHeight="1">
      <c r="M734" s="204"/>
    </row>
    <row r="735" ht="15.75" customHeight="1">
      <c r="M735" s="204"/>
    </row>
    <row r="736" ht="15.75" customHeight="1">
      <c r="M736" s="204"/>
    </row>
    <row r="737" ht="15.75" customHeight="1">
      <c r="M737" s="204"/>
    </row>
    <row r="738" ht="15.75" customHeight="1">
      <c r="M738" s="204"/>
    </row>
    <row r="739" ht="15.75" customHeight="1">
      <c r="M739" s="204"/>
    </row>
    <row r="740" ht="15.75" customHeight="1">
      <c r="M740" s="204"/>
    </row>
    <row r="741" ht="15.75" customHeight="1">
      <c r="M741" s="204"/>
    </row>
    <row r="742" ht="15.75" customHeight="1">
      <c r="M742" s="204"/>
    </row>
    <row r="743" ht="15.75" customHeight="1">
      <c r="M743" s="204"/>
    </row>
    <row r="744" ht="15.75" customHeight="1">
      <c r="M744" s="204"/>
    </row>
    <row r="745" ht="15.75" customHeight="1">
      <c r="M745" s="204"/>
    </row>
    <row r="746" ht="15.75" customHeight="1">
      <c r="M746" s="204"/>
    </row>
    <row r="747" ht="15.75" customHeight="1">
      <c r="M747" s="204"/>
    </row>
    <row r="748" ht="15.75" customHeight="1">
      <c r="M748" s="204"/>
    </row>
    <row r="749" ht="15.75" customHeight="1">
      <c r="M749" s="204"/>
    </row>
    <row r="750" ht="15.75" customHeight="1">
      <c r="M750" s="204"/>
    </row>
    <row r="751" ht="15.75" customHeight="1">
      <c r="M751" s="204"/>
    </row>
    <row r="752" ht="15.75" customHeight="1">
      <c r="M752" s="204"/>
    </row>
    <row r="753" ht="15.75" customHeight="1">
      <c r="M753" s="204"/>
    </row>
    <row r="754" ht="15.75" customHeight="1">
      <c r="M754" s="204"/>
    </row>
    <row r="755" ht="15.75" customHeight="1">
      <c r="M755" s="204"/>
    </row>
    <row r="756" ht="15.75" customHeight="1">
      <c r="M756" s="204"/>
    </row>
    <row r="757" ht="15.75" customHeight="1">
      <c r="M757" s="204"/>
    </row>
    <row r="758" ht="15.75" customHeight="1">
      <c r="M758" s="204"/>
    </row>
    <row r="759" ht="15.75" customHeight="1">
      <c r="M759" s="204"/>
    </row>
    <row r="760" ht="15.75" customHeight="1">
      <c r="M760" s="204"/>
    </row>
    <row r="761" ht="15.75" customHeight="1">
      <c r="M761" s="204"/>
    </row>
    <row r="762" ht="15.75" customHeight="1">
      <c r="M762" s="204"/>
    </row>
    <row r="763" ht="15.75" customHeight="1">
      <c r="M763" s="204"/>
    </row>
    <row r="764" ht="15.75" customHeight="1">
      <c r="M764" s="204"/>
    </row>
    <row r="765" ht="15.75" customHeight="1">
      <c r="M765" s="204"/>
    </row>
    <row r="766" ht="15.75" customHeight="1">
      <c r="M766" s="204"/>
    </row>
    <row r="767" ht="15.75" customHeight="1">
      <c r="M767" s="204"/>
    </row>
    <row r="768" ht="15.75" customHeight="1">
      <c r="M768" s="204"/>
    </row>
    <row r="769" ht="15.75" customHeight="1">
      <c r="M769" s="204"/>
    </row>
    <row r="770" ht="15.75" customHeight="1">
      <c r="M770" s="204"/>
    </row>
    <row r="771" ht="15.75" customHeight="1">
      <c r="M771" s="204"/>
    </row>
    <row r="772" ht="15.75" customHeight="1">
      <c r="M772" s="204"/>
    </row>
    <row r="773" ht="15.75" customHeight="1">
      <c r="M773" s="204"/>
    </row>
    <row r="774" ht="15.75" customHeight="1">
      <c r="M774" s="204"/>
    </row>
    <row r="775" ht="15.75" customHeight="1">
      <c r="M775" s="204"/>
    </row>
    <row r="776" ht="15.75" customHeight="1">
      <c r="M776" s="204"/>
    </row>
    <row r="777" ht="15.75" customHeight="1">
      <c r="M777" s="204"/>
    </row>
    <row r="778" ht="15.75" customHeight="1">
      <c r="M778" s="204"/>
    </row>
    <row r="779" ht="15.75" customHeight="1">
      <c r="M779" s="204"/>
    </row>
    <row r="780" ht="15.75" customHeight="1">
      <c r="M780" s="204"/>
    </row>
    <row r="781" ht="15.75" customHeight="1">
      <c r="M781" s="204"/>
    </row>
    <row r="782" ht="15.75" customHeight="1">
      <c r="M782" s="204"/>
    </row>
    <row r="783" ht="15.75" customHeight="1">
      <c r="M783" s="204"/>
    </row>
    <row r="784" ht="15.75" customHeight="1">
      <c r="M784" s="204"/>
    </row>
    <row r="785" ht="15.75" customHeight="1">
      <c r="M785" s="204"/>
    </row>
    <row r="786" ht="15.75" customHeight="1">
      <c r="M786" s="204"/>
    </row>
    <row r="787" ht="15.75" customHeight="1">
      <c r="M787" s="204"/>
    </row>
    <row r="788" ht="15.75" customHeight="1">
      <c r="M788" s="204"/>
    </row>
    <row r="789" ht="15.75" customHeight="1">
      <c r="M789" s="204"/>
    </row>
    <row r="790" ht="15.75" customHeight="1">
      <c r="M790" s="204"/>
    </row>
    <row r="791" ht="15.75" customHeight="1">
      <c r="M791" s="204"/>
    </row>
    <row r="792" ht="15.75" customHeight="1">
      <c r="M792" s="204"/>
    </row>
    <row r="793" ht="15.75" customHeight="1">
      <c r="M793" s="204"/>
    </row>
    <row r="794" ht="15.75" customHeight="1">
      <c r="M794" s="204"/>
    </row>
    <row r="795" ht="15.75" customHeight="1">
      <c r="M795" s="204"/>
    </row>
    <row r="796" ht="15.75" customHeight="1">
      <c r="M796" s="204"/>
    </row>
    <row r="797" ht="15.75" customHeight="1">
      <c r="M797" s="204"/>
    </row>
    <row r="798" ht="15.75" customHeight="1">
      <c r="M798" s="204"/>
    </row>
    <row r="799" ht="15.75" customHeight="1">
      <c r="M799" s="204"/>
    </row>
    <row r="800" ht="15.75" customHeight="1">
      <c r="M800" s="204"/>
    </row>
    <row r="801" ht="15.75" customHeight="1">
      <c r="M801" s="204"/>
    </row>
    <row r="802" ht="15.75" customHeight="1">
      <c r="M802" s="204"/>
    </row>
    <row r="803" ht="15.75" customHeight="1">
      <c r="M803" s="204"/>
    </row>
    <row r="804" ht="15.75" customHeight="1">
      <c r="M804" s="204"/>
    </row>
    <row r="805" ht="15.75" customHeight="1">
      <c r="M805" s="204"/>
    </row>
    <row r="806" ht="15.75" customHeight="1">
      <c r="M806" s="204"/>
    </row>
    <row r="807" ht="15.75" customHeight="1">
      <c r="M807" s="204"/>
    </row>
    <row r="808" ht="15.75" customHeight="1">
      <c r="M808" s="204"/>
    </row>
    <row r="809" ht="15.75" customHeight="1">
      <c r="M809" s="204"/>
    </row>
    <row r="810" ht="15.75" customHeight="1">
      <c r="M810" s="204"/>
    </row>
    <row r="811" ht="15.75" customHeight="1">
      <c r="M811" s="204"/>
    </row>
    <row r="812" ht="15.75" customHeight="1">
      <c r="M812" s="204"/>
    </row>
    <row r="813" ht="15.75" customHeight="1">
      <c r="M813" s="204"/>
    </row>
    <row r="814" ht="15.75" customHeight="1">
      <c r="M814" s="204"/>
    </row>
    <row r="815" ht="15.75" customHeight="1">
      <c r="M815" s="204"/>
    </row>
    <row r="816" ht="15.75" customHeight="1">
      <c r="M816" s="204"/>
    </row>
    <row r="817" ht="15.75" customHeight="1">
      <c r="M817" s="204"/>
    </row>
    <row r="818" ht="15.75" customHeight="1">
      <c r="M818" s="204"/>
    </row>
    <row r="819" ht="15.75" customHeight="1">
      <c r="M819" s="204"/>
    </row>
    <row r="820" ht="15.75" customHeight="1">
      <c r="M820" s="204"/>
    </row>
    <row r="821" ht="15.75" customHeight="1">
      <c r="M821" s="204"/>
    </row>
    <row r="822" ht="15.75" customHeight="1">
      <c r="M822" s="204"/>
    </row>
    <row r="823" ht="15.75" customHeight="1">
      <c r="M823" s="204"/>
    </row>
    <row r="824" ht="15.75" customHeight="1">
      <c r="M824" s="204"/>
    </row>
    <row r="825" ht="15.75" customHeight="1">
      <c r="M825" s="204"/>
    </row>
    <row r="826" ht="15.75" customHeight="1">
      <c r="M826" s="204"/>
    </row>
    <row r="827" ht="15.75" customHeight="1">
      <c r="M827" s="204"/>
    </row>
    <row r="828" ht="15.75" customHeight="1">
      <c r="M828" s="204"/>
    </row>
    <row r="829" ht="15.75" customHeight="1">
      <c r="M829" s="204"/>
    </row>
    <row r="830" ht="15.75" customHeight="1">
      <c r="M830" s="204"/>
    </row>
    <row r="831" ht="15.75" customHeight="1">
      <c r="M831" s="204"/>
    </row>
    <row r="832" ht="15.75" customHeight="1">
      <c r="M832" s="204"/>
    </row>
    <row r="833" ht="15.75" customHeight="1">
      <c r="M833" s="204"/>
    </row>
    <row r="834" ht="15.75" customHeight="1">
      <c r="M834" s="204"/>
    </row>
    <row r="835" ht="15.75" customHeight="1">
      <c r="M835" s="204"/>
    </row>
    <row r="836" ht="15.75" customHeight="1">
      <c r="M836" s="204"/>
    </row>
    <row r="837" ht="15.75" customHeight="1">
      <c r="M837" s="204"/>
    </row>
    <row r="838" ht="15.75" customHeight="1">
      <c r="M838" s="204"/>
    </row>
    <row r="839" ht="15.75" customHeight="1">
      <c r="M839" s="204"/>
    </row>
    <row r="840" ht="15.75" customHeight="1">
      <c r="M840" s="204"/>
    </row>
    <row r="841" ht="15.75" customHeight="1">
      <c r="M841" s="204"/>
    </row>
    <row r="842" ht="15.75" customHeight="1">
      <c r="M842" s="204"/>
    </row>
    <row r="843" ht="15.75" customHeight="1">
      <c r="M843" s="204"/>
    </row>
    <row r="844" ht="15.75" customHeight="1">
      <c r="M844" s="204"/>
    </row>
    <row r="845" ht="15.75" customHeight="1">
      <c r="M845" s="204"/>
    </row>
    <row r="846" ht="15.75" customHeight="1">
      <c r="M846" s="204"/>
    </row>
    <row r="847" ht="15.75" customHeight="1">
      <c r="M847" s="204"/>
    </row>
    <row r="848" ht="15.75" customHeight="1">
      <c r="M848" s="204"/>
    </row>
    <row r="849" ht="15.75" customHeight="1">
      <c r="M849" s="204"/>
    </row>
    <row r="850" ht="15.75" customHeight="1">
      <c r="M850" s="204"/>
    </row>
    <row r="851" ht="15.75" customHeight="1">
      <c r="M851" s="204"/>
    </row>
    <row r="852" ht="15.75" customHeight="1">
      <c r="M852" s="204"/>
    </row>
    <row r="853" ht="15.75" customHeight="1">
      <c r="M853" s="204"/>
    </row>
    <row r="854" ht="15.75" customHeight="1">
      <c r="M854" s="204"/>
    </row>
    <row r="855" ht="15.75" customHeight="1">
      <c r="M855" s="204"/>
    </row>
    <row r="856" ht="15.75" customHeight="1">
      <c r="M856" s="204"/>
    </row>
    <row r="857" ht="15.75" customHeight="1">
      <c r="M857" s="204"/>
    </row>
    <row r="858" ht="15.75" customHeight="1">
      <c r="M858" s="204"/>
    </row>
    <row r="859" ht="15.75" customHeight="1">
      <c r="M859" s="204"/>
    </row>
    <row r="860" ht="15.75" customHeight="1">
      <c r="M860" s="204"/>
    </row>
    <row r="861" ht="15.75" customHeight="1">
      <c r="M861" s="204"/>
    </row>
    <row r="862" ht="15.75" customHeight="1">
      <c r="M862" s="204"/>
    </row>
    <row r="863" ht="15.75" customHeight="1">
      <c r="M863" s="204"/>
    </row>
    <row r="864" ht="15.75" customHeight="1">
      <c r="M864" s="204"/>
    </row>
    <row r="865" ht="15.75" customHeight="1">
      <c r="M865" s="204"/>
    </row>
    <row r="866" ht="15.75" customHeight="1">
      <c r="M866" s="204"/>
    </row>
    <row r="867" ht="15.75" customHeight="1">
      <c r="M867" s="204"/>
    </row>
    <row r="868" ht="15.75" customHeight="1">
      <c r="M868" s="204"/>
    </row>
    <row r="869" ht="15.75" customHeight="1">
      <c r="M869" s="204"/>
    </row>
    <row r="870" ht="15.75" customHeight="1">
      <c r="M870" s="204"/>
    </row>
    <row r="871" ht="15.75" customHeight="1">
      <c r="M871" s="204"/>
    </row>
    <row r="872" ht="15.75" customHeight="1">
      <c r="M872" s="204"/>
    </row>
    <row r="873" ht="15.75" customHeight="1">
      <c r="M873" s="204"/>
    </row>
    <row r="874" ht="15.75" customHeight="1">
      <c r="M874" s="204"/>
    </row>
    <row r="875" ht="15.75" customHeight="1">
      <c r="M875" s="204"/>
    </row>
    <row r="876" ht="15.75" customHeight="1">
      <c r="M876" s="204"/>
    </row>
    <row r="877" ht="15.75" customHeight="1">
      <c r="M877" s="204"/>
    </row>
    <row r="878" ht="15.75" customHeight="1">
      <c r="M878" s="204"/>
    </row>
    <row r="879" ht="15.75" customHeight="1">
      <c r="M879" s="204"/>
    </row>
    <row r="880" ht="15.75" customHeight="1">
      <c r="M880" s="204"/>
    </row>
    <row r="881" ht="15.75" customHeight="1">
      <c r="M881" s="204"/>
    </row>
    <row r="882" ht="15.75" customHeight="1">
      <c r="M882" s="204"/>
    </row>
    <row r="883" ht="15.75" customHeight="1">
      <c r="M883" s="204"/>
    </row>
    <row r="884" ht="15.75" customHeight="1">
      <c r="M884" s="204"/>
    </row>
    <row r="885" ht="15.75" customHeight="1">
      <c r="M885" s="204"/>
    </row>
    <row r="886" ht="15.75" customHeight="1">
      <c r="M886" s="204"/>
    </row>
    <row r="887" ht="15.75" customHeight="1">
      <c r="M887" s="204"/>
    </row>
    <row r="888" ht="15.75" customHeight="1">
      <c r="M888" s="204"/>
    </row>
    <row r="889" ht="15.75" customHeight="1">
      <c r="M889" s="204"/>
    </row>
    <row r="890" ht="15.75" customHeight="1">
      <c r="M890" s="204"/>
    </row>
    <row r="891" ht="15.75" customHeight="1">
      <c r="M891" s="204"/>
    </row>
    <row r="892" ht="15.75" customHeight="1">
      <c r="M892" s="204"/>
    </row>
    <row r="893" ht="15.75" customHeight="1">
      <c r="M893" s="204"/>
    </row>
    <row r="894" ht="15.75" customHeight="1">
      <c r="M894" s="204"/>
    </row>
    <row r="895" ht="15.75" customHeight="1">
      <c r="M895" s="204"/>
    </row>
    <row r="896" ht="15.75" customHeight="1">
      <c r="M896" s="204"/>
    </row>
    <row r="897" ht="15.75" customHeight="1">
      <c r="M897" s="204"/>
    </row>
    <row r="898" ht="15.75" customHeight="1">
      <c r="M898" s="204"/>
    </row>
    <row r="899" ht="15.75" customHeight="1">
      <c r="M899" s="204"/>
    </row>
    <row r="900" ht="15.75" customHeight="1">
      <c r="M900" s="204"/>
    </row>
    <row r="901" ht="15.75" customHeight="1">
      <c r="M901" s="204"/>
    </row>
    <row r="902" ht="15.75" customHeight="1">
      <c r="M902" s="204"/>
    </row>
    <row r="903" ht="15.75" customHeight="1">
      <c r="M903" s="204"/>
    </row>
    <row r="904" ht="15.75" customHeight="1">
      <c r="M904" s="204"/>
    </row>
    <row r="905" ht="15.75" customHeight="1">
      <c r="M905" s="204"/>
    </row>
    <row r="906" ht="15.75" customHeight="1">
      <c r="M906" s="204"/>
    </row>
    <row r="907" ht="15.75" customHeight="1">
      <c r="M907" s="204"/>
    </row>
    <row r="908" ht="15.75" customHeight="1">
      <c r="M908" s="204"/>
    </row>
    <row r="909" ht="15.75" customHeight="1">
      <c r="M909" s="204"/>
    </row>
    <row r="910" ht="15.75" customHeight="1">
      <c r="M910" s="204"/>
    </row>
    <row r="911" ht="15.75" customHeight="1">
      <c r="M911" s="204"/>
    </row>
    <row r="912" ht="15.75" customHeight="1">
      <c r="M912" s="204"/>
    </row>
    <row r="913" ht="15.75" customHeight="1">
      <c r="M913" s="204"/>
    </row>
    <row r="914" ht="15.75" customHeight="1">
      <c r="M914" s="204"/>
    </row>
    <row r="915" ht="15.75" customHeight="1">
      <c r="M915" s="204"/>
    </row>
    <row r="916" ht="15.75" customHeight="1">
      <c r="M916" s="204"/>
    </row>
    <row r="917" ht="15.75" customHeight="1">
      <c r="M917" s="204"/>
    </row>
    <row r="918" ht="15.75" customHeight="1">
      <c r="M918" s="204"/>
    </row>
    <row r="919" ht="15.75" customHeight="1">
      <c r="M919" s="204"/>
    </row>
    <row r="920" ht="15.75" customHeight="1">
      <c r="M920" s="204"/>
    </row>
    <row r="921" ht="15.75" customHeight="1">
      <c r="M921" s="204"/>
    </row>
    <row r="922" ht="15.75" customHeight="1">
      <c r="M922" s="204"/>
    </row>
    <row r="923" ht="15.75" customHeight="1">
      <c r="M923" s="204"/>
    </row>
    <row r="924" ht="15.75" customHeight="1">
      <c r="M924" s="204"/>
    </row>
    <row r="925" ht="15.75" customHeight="1">
      <c r="M925" s="204"/>
    </row>
    <row r="926" ht="15.75" customHeight="1">
      <c r="M926" s="204"/>
    </row>
    <row r="927" ht="15.75" customHeight="1">
      <c r="M927" s="204"/>
    </row>
    <row r="928" ht="15.75" customHeight="1">
      <c r="M928" s="204"/>
    </row>
    <row r="929" ht="15.75" customHeight="1">
      <c r="M929" s="204"/>
    </row>
    <row r="930" ht="15.75" customHeight="1">
      <c r="M930" s="204"/>
    </row>
    <row r="931" ht="15.75" customHeight="1">
      <c r="M931" s="204"/>
    </row>
    <row r="932" ht="15.75" customHeight="1">
      <c r="M932" s="204"/>
    </row>
    <row r="933" ht="15.75" customHeight="1">
      <c r="M933" s="204"/>
    </row>
    <row r="934" ht="15.75" customHeight="1">
      <c r="M934" s="204"/>
    </row>
    <row r="935" ht="15.75" customHeight="1">
      <c r="M935" s="204"/>
    </row>
    <row r="936" ht="15.75" customHeight="1">
      <c r="M936" s="204"/>
    </row>
    <row r="937" ht="15.75" customHeight="1">
      <c r="M937" s="204"/>
    </row>
    <row r="938" ht="15.75" customHeight="1">
      <c r="M938" s="204"/>
    </row>
    <row r="939" ht="15.75" customHeight="1">
      <c r="M939" s="204"/>
    </row>
    <row r="940" ht="15.75" customHeight="1">
      <c r="M940" s="204"/>
    </row>
    <row r="941" ht="15.75" customHeight="1">
      <c r="M941" s="204"/>
    </row>
    <row r="942" ht="15.75" customHeight="1">
      <c r="M942" s="204"/>
    </row>
    <row r="943" ht="15.75" customHeight="1">
      <c r="M943" s="204"/>
    </row>
    <row r="944" ht="15.75" customHeight="1">
      <c r="M944" s="204"/>
    </row>
    <row r="945" ht="15.75" customHeight="1">
      <c r="M945" s="204"/>
    </row>
    <row r="946" ht="15.75" customHeight="1">
      <c r="M946" s="204"/>
    </row>
    <row r="947" ht="15.75" customHeight="1">
      <c r="M947" s="204"/>
    </row>
    <row r="948" ht="15.75" customHeight="1">
      <c r="M948" s="204"/>
    </row>
    <row r="949" ht="15.75" customHeight="1">
      <c r="M949" s="204"/>
    </row>
    <row r="950" ht="15.75" customHeight="1">
      <c r="M950" s="204"/>
    </row>
    <row r="951" ht="15.75" customHeight="1">
      <c r="M951" s="204"/>
    </row>
    <row r="952" ht="15.75" customHeight="1">
      <c r="M952" s="204"/>
    </row>
    <row r="953" ht="15.75" customHeight="1">
      <c r="M953" s="204"/>
    </row>
    <row r="954" ht="15.75" customHeight="1">
      <c r="M954" s="204"/>
    </row>
    <row r="955" ht="15.75" customHeight="1">
      <c r="M955" s="204"/>
    </row>
    <row r="956" ht="15.75" customHeight="1">
      <c r="M956" s="204"/>
    </row>
    <row r="957" ht="15.75" customHeight="1">
      <c r="M957" s="204"/>
    </row>
    <row r="958" ht="15.75" customHeight="1">
      <c r="M958" s="204"/>
    </row>
    <row r="959" ht="15.75" customHeight="1">
      <c r="M959" s="204"/>
    </row>
    <row r="960" ht="15.75" customHeight="1">
      <c r="M960" s="204"/>
    </row>
    <row r="961" ht="15.75" customHeight="1">
      <c r="M961" s="204"/>
    </row>
    <row r="962" ht="15.75" customHeight="1">
      <c r="M962" s="204"/>
    </row>
    <row r="963" ht="15.75" customHeight="1">
      <c r="M963" s="204"/>
    </row>
    <row r="964" ht="15.75" customHeight="1">
      <c r="M964" s="204"/>
    </row>
    <row r="965" ht="15.75" customHeight="1">
      <c r="M965" s="204"/>
    </row>
    <row r="966" ht="15.75" customHeight="1">
      <c r="M966" s="204"/>
    </row>
    <row r="967" ht="15.75" customHeight="1">
      <c r="M967" s="204"/>
    </row>
    <row r="968" ht="15.75" customHeight="1">
      <c r="M968" s="204"/>
    </row>
    <row r="969" ht="15.75" customHeight="1">
      <c r="M969" s="204"/>
    </row>
    <row r="970" ht="15.75" customHeight="1">
      <c r="M970" s="204"/>
    </row>
    <row r="971" ht="15.75" customHeight="1">
      <c r="M971" s="204"/>
    </row>
    <row r="972" ht="15.75" customHeight="1">
      <c r="M972" s="204"/>
    </row>
    <row r="973" ht="15.75" customHeight="1">
      <c r="M973" s="204"/>
    </row>
    <row r="974" ht="15.75" customHeight="1">
      <c r="M974" s="204"/>
    </row>
    <row r="975" ht="15.75" customHeight="1">
      <c r="M975" s="204"/>
    </row>
    <row r="976" ht="15.75" customHeight="1">
      <c r="M976" s="204"/>
    </row>
    <row r="977" ht="15.75" customHeight="1">
      <c r="M977" s="204"/>
    </row>
    <row r="978" ht="15.75" customHeight="1">
      <c r="M978" s="204"/>
    </row>
    <row r="979" ht="15.75" customHeight="1">
      <c r="M979" s="204"/>
    </row>
    <row r="980" ht="15.75" customHeight="1">
      <c r="M980" s="204"/>
    </row>
    <row r="981" ht="15.75" customHeight="1">
      <c r="M981" s="204"/>
    </row>
    <row r="982" ht="15.75" customHeight="1">
      <c r="M982" s="204"/>
    </row>
    <row r="983" ht="15.75" customHeight="1">
      <c r="M983" s="204"/>
    </row>
    <row r="984" ht="15.75" customHeight="1">
      <c r="M984" s="204"/>
    </row>
    <row r="985" ht="15.75" customHeight="1">
      <c r="M985" s="204"/>
    </row>
    <row r="986" ht="15.75" customHeight="1">
      <c r="M986" s="204"/>
    </row>
    <row r="987" ht="15.75" customHeight="1">
      <c r="M987" s="204"/>
    </row>
    <row r="988" ht="15.75" customHeight="1">
      <c r="M988" s="204"/>
    </row>
    <row r="989" ht="15.75" customHeight="1">
      <c r="M989" s="204"/>
    </row>
    <row r="990" ht="15.75" customHeight="1">
      <c r="M990" s="204"/>
    </row>
    <row r="991" ht="15.75" customHeight="1">
      <c r="M991" s="204"/>
    </row>
    <row r="992" ht="15.75" customHeight="1">
      <c r="M992" s="204"/>
    </row>
    <row r="993" ht="15.75" customHeight="1">
      <c r="M993" s="204"/>
    </row>
    <row r="994" ht="15.75" customHeight="1">
      <c r="M994" s="204"/>
    </row>
    <row r="995" ht="15.75" customHeight="1">
      <c r="M995" s="204"/>
    </row>
    <row r="996" ht="15.75" customHeight="1">
      <c r="M996" s="204"/>
    </row>
    <row r="997" ht="15.75" customHeight="1">
      <c r="M997" s="204"/>
    </row>
    <row r="998" ht="15.75" customHeight="1">
      <c r="M998" s="204"/>
    </row>
    <row r="999" ht="15.75" customHeight="1">
      <c r="M999" s="204"/>
    </row>
    <row r="1000" ht="15.75" customHeight="1">
      <c r="M1000" s="204"/>
    </row>
  </sheetData>
  <mergeCells count="3">
    <mergeCell ref="A1:C1"/>
    <mergeCell ref="A2:C2"/>
    <mergeCell ref="A22:A30"/>
  </mergeCells>
  <printOptions gridLines="1"/>
  <pageMargins bottom="0.75" footer="0.0" header="0.0" left="0.7" right="0.7" top="0.75"/>
  <pageSetup orientation="portrait"/>
  <drawing r:id="rId1"/>
</worksheet>
</file>