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_ME" sheetId="1" r:id="rId4"/>
    <sheet state="visible" name="Mortality" sheetId="2" r:id="rId5"/>
    <sheet state="visible" name="Detail1-7" sheetId="3" r:id="rId6"/>
    <sheet state="visible" name="Pivot Table 1" sheetId="4" r:id="rId7"/>
    <sheet state="visible" name="RAW.data" sheetId="5" r:id="rId8"/>
    <sheet state="visible" name="Pivot Table 2" sheetId="6" r:id="rId9"/>
    <sheet state="visible" name="Sheet4" sheetId="7" r:id="rId10"/>
    <sheet state="visible" name="Sheet3" sheetId="8" r:id="rId11"/>
  </sheets>
  <definedNames/>
  <calcPr/>
  <pivotCaches>
    <pivotCache cacheId="0" r:id="rId12"/>
    <pivotCache cacheId="1" r:id="rId13"/>
    <pivotCache cacheId="2" r:id="rId14"/>
    <pivotCache cacheId="3" r:id="rId15"/>
  </pivotCaches>
</workbook>
</file>

<file path=xl/sharedStrings.xml><?xml version="1.0" encoding="utf-8"?>
<sst xmlns="http://schemas.openxmlformats.org/spreadsheetml/2006/main" count="607" uniqueCount="110">
  <si>
    <t>Date</t>
  </si>
  <si>
    <t>Age (days)</t>
  </si>
  <si>
    <t>Note</t>
  </si>
  <si>
    <t>Spawn</t>
  </si>
  <si>
    <t>2 treatments: low and moderate OA</t>
  </si>
  <si>
    <t>move to basement</t>
  </si>
  <si>
    <t>3 treatments: extra low OA spat were split into a treatment that is slowly being adjusted to the high OA treatment</t>
  </si>
  <si>
    <t>First real count (a subset measured)</t>
  </si>
  <si>
    <t>High OA treatment still closer to the Low OA treatment</t>
  </si>
  <si>
    <t>Coutned (a subset measured)</t>
  </si>
  <si>
    <t>High OA treatment ~ at the Moderate OA treatment</t>
  </si>
  <si>
    <t>High OA treatment ~ at the High OA treatment</t>
  </si>
  <si>
    <t xml:space="preserve">number culled = # culled during counts + 2 removed the following wek for physiology </t>
  </si>
  <si>
    <t xml:space="preserve">counted (all measured) </t>
  </si>
  <si>
    <t>drak green on RAW indicates number actuall removed</t>
  </si>
  <si>
    <t>reorganized to add bins - 4 blue bins and 3 gray bins</t>
  </si>
  <si>
    <t>green highlight on RAW indicates where calculations are being attempted to account for reshuffeling</t>
  </si>
  <si>
    <t>2/2/23 reorg</t>
  </si>
  <si>
    <t>pH 7:</t>
  </si>
  <si>
    <t>7E: 9 from each 7A,7B,7C,7D plus 1 from 7A and 1 from 7B</t>
  </si>
  <si>
    <t xml:space="preserve">reorganized - all into gray bins - n = 6 per treatment </t>
  </si>
  <si>
    <t>7F: 9 from each 7A,7B,7C,7D plus 1 from 7C and 1 from 7D</t>
  </si>
  <si>
    <t>n = 5 sampled for gonad index</t>
  </si>
  <si>
    <t>7G: 9 from each 7A,7B,7C,7D plus 1 from 7C and 1 from 7D</t>
  </si>
  <si>
    <t>n = 5 tagged for Sam's hemolymph experiment</t>
  </si>
  <si>
    <t>Sam's scallops removed for hemolymph experiment</t>
  </si>
  <si>
    <t>pH 7.5:</t>
  </si>
  <si>
    <t>7.5E: 9 from each 7A,7B,7C,7D plus 1 from 7.5A and 1 from 7.5B</t>
  </si>
  <si>
    <t>7.5F: 9 from each 7A,7B,7C,7D plus 1 from 7.5C and 1 from 7.5D</t>
  </si>
  <si>
    <t>7.5G: 9 from each 7A,7B,7C,7D plus 1 from 7.5A and 1 from 7.5B</t>
  </si>
  <si>
    <t>pH</t>
  </si>
  <si>
    <t>Replicate</t>
  </si>
  <si>
    <t>Length (mm)</t>
  </si>
  <si>
    <t>Tag #</t>
  </si>
  <si>
    <t>D</t>
  </si>
  <si>
    <t>Number dead per treatment (Nov. 30 - present)</t>
  </si>
  <si>
    <t>C</t>
  </si>
  <si>
    <t>COUNT of pH</t>
  </si>
  <si>
    <t>AVERAGE of Length (mm)</t>
  </si>
  <si>
    <t>A</t>
  </si>
  <si>
    <t>Grand Total</t>
  </si>
  <si>
    <t>B</t>
  </si>
  <si>
    <t>Number dead per treatment during May mortality event (May 19 - present)</t>
  </si>
  <si>
    <t>F</t>
  </si>
  <si>
    <t>E</t>
  </si>
  <si>
    <t>Treatment</t>
  </si>
  <si>
    <t>Count dead 5/15</t>
  </si>
  <si>
    <t>Average size</t>
  </si>
  <si>
    <t>AVERAGE of Survival</t>
  </si>
  <si>
    <t>High</t>
  </si>
  <si>
    <t>Low</t>
  </si>
  <si>
    <t>Moderate</t>
  </si>
  <si>
    <t>April</t>
  </si>
  <si>
    <t>Age</t>
  </si>
  <si>
    <t>Count</t>
  </si>
  <si>
    <t>Culled</t>
  </si>
  <si>
    <t>Dead</t>
  </si>
  <si>
    <t>N_postCull</t>
  </si>
  <si>
    <t>Survival</t>
  </si>
  <si>
    <t>Interval_Survival</t>
  </si>
  <si>
    <t>G</t>
  </si>
  <si>
    <t>SUM of Count</t>
  </si>
  <si>
    <t>SUM of Culled</t>
  </si>
  <si>
    <t>SUM of Dead</t>
  </si>
  <si>
    <t>SUM of N_postCull</t>
  </si>
  <si>
    <t xml:space="preserve"> Total</t>
  </si>
  <si>
    <t>9/21/22 Total</t>
  </si>
  <si>
    <t>10/5/22 Total</t>
  </si>
  <si>
    <t>10/26/22 Total</t>
  </si>
  <si>
    <t>11/14/22 Total</t>
  </si>
  <si>
    <t>12/5/22 Total</t>
  </si>
  <si>
    <t>1/27/23 Total</t>
  </si>
  <si>
    <t>2/2/23 Total</t>
  </si>
  <si>
    <t>2/27/23 Total</t>
  </si>
  <si>
    <t>3/23/23 Total</t>
  </si>
  <si>
    <t>April Total</t>
  </si>
  <si>
    <t>Low OA - A</t>
  </si>
  <si>
    <t>Low OA - B</t>
  </si>
  <si>
    <t>Low OA - C</t>
  </si>
  <si>
    <t>Low OA - D</t>
  </si>
  <si>
    <t>Low OA - E</t>
  </si>
  <si>
    <t>Low OA - F</t>
  </si>
  <si>
    <t>Low OA - G</t>
  </si>
  <si>
    <t>Mod OA - A</t>
  </si>
  <si>
    <t>Mod OA - B</t>
  </si>
  <si>
    <t>Mod OA - C</t>
  </si>
  <si>
    <t>Mod OA - D</t>
  </si>
  <si>
    <t>Mod OA - E</t>
  </si>
  <si>
    <t>Mod OA - F</t>
  </si>
  <si>
    <t>Mod OA - G</t>
  </si>
  <si>
    <t>High OA - A</t>
  </si>
  <si>
    <t>High OA - B</t>
  </si>
  <si>
    <t>High OA - C</t>
  </si>
  <si>
    <t>High OA - D</t>
  </si>
  <si>
    <t>High OA - E</t>
  </si>
  <si>
    <t>High OA - F</t>
  </si>
  <si>
    <t>High OA - G</t>
  </si>
  <si>
    <t>removed 11/17</t>
  </si>
  <si>
    <t>new count 11/17</t>
  </si>
  <si>
    <t>culled 1/23/27</t>
  </si>
  <si>
    <t>split 2/2/23 - removed</t>
  </si>
  <si>
    <t>NEw N 2/2/23</t>
  </si>
  <si>
    <t>3/24/23 - inital count</t>
  </si>
  <si>
    <t>3/24/23 - removed</t>
  </si>
  <si>
    <t>3/24/23 - after cull</t>
  </si>
  <si>
    <t>4/5/23 - culled for spawn</t>
  </si>
  <si>
    <t>4/5 after cull</t>
  </si>
  <si>
    <t>Count 1</t>
  </si>
  <si>
    <t>Count 2</t>
  </si>
  <si>
    <t>Aveage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</si>
</sst>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0.0"/>
  </numFmts>
  <fonts count="12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sz val="12.0"/>
      <color rgb="FF000000"/>
      <name val="Arial"/>
    </font>
    <font>
      <color theme="1"/>
      <name val="Arial"/>
    </font>
    <font>
      <b/>
      <color rgb="FFFFFFFF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color theme="1"/>
      <name val="Arial"/>
      <scheme val="minor"/>
    </font>
    <font>
      <sz val="11.0"/>
      <color rgb="FF000000"/>
      <name val="Arial"/>
    </font>
    <font>
      <color rgb="FFFF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F2F2F2"/>
        <bgColor rgb="FFF2F2F2"/>
      </patternFill>
    </fill>
  </fills>
  <borders count="8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ill="1" applyFont="1" applyNumberFormat="1">
      <alignment horizontal="right" vertical="bottom"/>
    </xf>
    <xf borderId="0" fillId="2" fontId="2" numFmtId="0" xfId="0" applyAlignment="1" applyFont="1">
      <alignment horizontal="right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vertical="bottom"/>
    </xf>
    <xf borderId="0" fillId="0" fontId="3" numFmtId="0" xfId="0" applyFont="1"/>
    <xf borderId="0" fillId="0" fontId="3" numFmtId="165" xfId="0" applyFont="1" applyNumberFormat="1"/>
    <xf borderId="1" fillId="0" fontId="6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 readingOrder="0"/>
    </xf>
    <xf borderId="4" fillId="0" fontId="3" numFmtId="164" xfId="0" applyAlignment="1" applyBorder="1" applyFont="1" applyNumberFormat="1">
      <alignment readingOrder="0"/>
    </xf>
    <xf borderId="5" fillId="0" fontId="3" numFmtId="0" xfId="0" applyAlignment="1" applyBorder="1" applyFont="1">
      <alignment readingOrder="0"/>
    </xf>
    <xf borderId="6" fillId="0" fontId="3" numFmtId="0" xfId="0" applyBorder="1" applyFont="1"/>
    <xf borderId="0" fillId="0" fontId="3" numFmtId="2" xfId="0" applyFont="1" applyNumberFormat="1"/>
    <xf borderId="0" fillId="0" fontId="3" numFmtId="164" xfId="0" applyFont="1" applyNumberFormat="1"/>
    <xf borderId="7" fillId="0" fontId="1" numFmtId="164" xfId="0" applyAlignment="1" applyBorder="1" applyFont="1" applyNumberFormat="1">
      <alignment horizontal="right" vertical="bottom"/>
    </xf>
    <xf borderId="7" fillId="0" fontId="2" numFmtId="0" xfId="0" applyAlignment="1" applyBorder="1" applyFont="1">
      <alignment horizontal="right" vertical="bottom"/>
    </xf>
    <xf borderId="7" fillId="0" fontId="3" numFmtId="0" xfId="0" applyAlignment="1" applyBorder="1" applyFont="1">
      <alignment readingOrder="0"/>
    </xf>
    <xf borderId="7" fillId="0" fontId="3" numFmtId="0" xfId="0" applyBorder="1" applyFont="1"/>
    <xf borderId="7" fillId="0" fontId="3" numFmtId="2" xfId="0" applyBorder="1" applyFont="1" applyNumberFormat="1"/>
    <xf borderId="7" fillId="0" fontId="3" numFmtId="164" xfId="0" applyAlignment="1" applyBorder="1" applyFont="1" applyNumberFormat="1">
      <alignment readingOrder="0"/>
    </xf>
    <xf borderId="0" fillId="0" fontId="7" numFmtId="0" xfId="0" applyAlignment="1" applyFont="1">
      <alignment horizontal="right" readingOrder="0" vertical="bottom"/>
    </xf>
    <xf borderId="0" fillId="0" fontId="8" numFmtId="0" xfId="0" applyAlignment="1" applyFont="1">
      <alignment horizontal="right" readingOrder="0" shrinkToFit="0" vertical="bottom" wrapText="0"/>
    </xf>
    <xf borderId="7" fillId="0" fontId="7" numFmtId="0" xfId="0" applyAlignment="1" applyBorder="1" applyFont="1">
      <alignment horizontal="right" readingOrder="0" vertical="bottom"/>
    </xf>
    <xf borderId="7" fillId="0" fontId="8" numFmtId="0" xfId="0" applyAlignment="1" applyBorder="1" applyFont="1">
      <alignment horizontal="right" readingOrder="0" shrinkToFit="0" vertical="bottom" wrapText="0"/>
    </xf>
    <xf borderId="0" fillId="5" fontId="3" numFmtId="0" xfId="0" applyAlignment="1" applyFill="1" applyFont="1">
      <alignment readingOrder="0"/>
    </xf>
    <xf borderId="0" fillId="0" fontId="3" numFmtId="1" xfId="0" applyAlignment="1" applyFont="1" applyNumberFormat="1">
      <alignment readingOrder="0"/>
    </xf>
    <xf borderId="0" fillId="4" fontId="9" numFmtId="0" xfId="0" applyFont="1"/>
    <xf borderId="0" fillId="4" fontId="3" numFmtId="0" xfId="0" applyFont="1"/>
    <xf borderId="0" fillId="5" fontId="3" numFmtId="1" xfId="0" applyAlignment="1" applyFont="1" applyNumberFormat="1">
      <alignment readingOrder="0"/>
    </xf>
    <xf borderId="0" fillId="4" fontId="9" numFmtId="1" xfId="0" applyFont="1" applyNumberFormat="1"/>
    <xf borderId="0" fillId="0" fontId="3" numFmtId="2" xfId="0" applyAlignment="1" applyFont="1" applyNumberFormat="1">
      <alignment readingOrder="0"/>
    </xf>
    <xf borderId="7" fillId="4" fontId="9" numFmtId="0" xfId="0" applyBorder="1" applyFont="1"/>
    <xf borderId="7" fillId="0" fontId="3" numFmtId="1" xfId="0" applyAlignment="1" applyBorder="1" applyFont="1" applyNumberFormat="1">
      <alignment readingOrder="0"/>
    </xf>
    <xf borderId="7" fillId="0" fontId="3" numFmtId="2" xfId="0" applyAlignment="1" applyBorder="1" applyFont="1" applyNumberFormat="1">
      <alignment readingOrder="0"/>
    </xf>
    <xf borderId="0" fillId="0" fontId="3" numFmtId="1" xfId="0" applyFont="1" applyNumberFormat="1"/>
    <xf borderId="0" fillId="0" fontId="10" numFmtId="0" xfId="0" applyAlignment="1" applyFont="1">
      <alignment readingOrder="0" shrinkToFit="0" vertical="bottom" wrapText="1"/>
    </xf>
    <xf borderId="0" fillId="6" fontId="10" numFmtId="0" xfId="0" applyAlignment="1" applyFill="1" applyFont="1">
      <alignment readingOrder="0" shrinkToFit="0" vertical="bottom" wrapText="1"/>
    </xf>
    <xf borderId="0" fillId="6" fontId="3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0" xfId="0" applyFont="1"/>
    <xf borderId="0" fillId="6" fontId="11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  <xf borderId="0" fillId="6" fontId="3" numFmtId="0" xfId="0" applyFont="1"/>
    <xf borderId="0" fillId="0" fontId="7" numFmtId="0" xfId="0" applyAlignment="1" applyFont="1">
      <alignment vertical="bottom"/>
    </xf>
    <xf borderId="0" fillId="7" fontId="7" numFmtId="0" xfId="0" applyAlignment="1" applyFill="1" applyFont="1">
      <alignment vertical="bottom"/>
    </xf>
    <xf borderId="0" fillId="6" fontId="8" numFmtId="0" xfId="0" applyAlignment="1" applyFont="1">
      <alignment horizontal="right" readingOrder="0" vertical="bottom"/>
    </xf>
    <xf borderId="0" fillId="0" fontId="8" numFmtId="0" xfId="0" applyAlignment="1" applyFont="1">
      <alignment shrinkToFit="0" vertical="bottom" wrapText="0"/>
    </xf>
    <xf borderId="0" fillId="6" fontId="8" numFmtId="0" xfId="0" applyAlignment="1" applyFont="1">
      <alignment horizontal="right" readingOrder="0" shrinkToFit="0" vertical="bottom" wrapText="0"/>
    </xf>
    <xf borderId="0" fillId="6" fontId="8" numFmtId="0" xfId="0" applyAlignment="1" applyFont="1">
      <alignment vertical="bottom"/>
    </xf>
    <xf borderId="0" fillId="0" fontId="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1-7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High, Low and Moderate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1'!$C$1:$C$2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1'!$A$3:$A$11</c:f>
            </c:strRef>
          </c:cat>
          <c:val>
            <c:numRef>
              <c:f>'Pivot Table 1'!$C$3:$C$11</c:f>
              <c:numCache/>
            </c:numRef>
          </c:val>
          <c:smooth val="0"/>
        </c:ser>
        <c:ser>
          <c:idx val="1"/>
          <c:order val="1"/>
          <c:tx>
            <c:strRef>
              <c:f>'Pivot Table 1'!$D$1:$D$2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1'!$A$3:$A$11</c:f>
            </c:strRef>
          </c:cat>
          <c:val>
            <c:numRef>
              <c:f>'Pivot Table 1'!$D$3:$D$11</c:f>
              <c:numCache/>
            </c:numRef>
          </c:val>
          <c:smooth val="0"/>
        </c:ser>
        <c:ser>
          <c:idx val="2"/>
          <c:order val="2"/>
          <c:tx>
            <c:strRef>
              <c:f>'Pivot Table 1'!$E$1:$E$2</c:f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1'!$A$3:$A$11</c:f>
            </c:strRef>
          </c:cat>
          <c:val>
            <c:numRef>
              <c:f>'Pivot Table 1'!$E$3:$E$11</c:f>
              <c:numCache/>
            </c:numRef>
          </c:val>
          <c:smooth val="0"/>
        </c:ser>
        <c:axId val="1562354818"/>
        <c:axId val="1010463199"/>
      </c:lineChart>
      <c:catAx>
        <c:axId val="1562354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463199"/>
      </c:catAx>
      <c:valAx>
        <c:axId val="1010463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354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F2 survival (growout)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1'!$J$2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1'!$I$3:$I$8</c:f>
            </c:strRef>
          </c:cat>
          <c:val>
            <c:numRef>
              <c:f>'Pivot Table 1'!$J$3:$J$8</c:f>
              <c:numCache/>
            </c:numRef>
          </c:val>
          <c:smooth val="0"/>
        </c:ser>
        <c:ser>
          <c:idx val="1"/>
          <c:order val="1"/>
          <c:tx>
            <c:strRef>
              <c:f>'Pivot Table 1'!$K$2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1'!$I$3:$I$8</c:f>
            </c:strRef>
          </c:cat>
          <c:val>
            <c:numRef>
              <c:f>'Pivot Table 1'!$K$3:$K$8</c:f>
              <c:numCache/>
            </c:numRef>
          </c:val>
          <c:smooth val="0"/>
        </c:ser>
        <c:ser>
          <c:idx val="2"/>
          <c:order val="2"/>
          <c:tx>
            <c:strRef>
              <c:f>'Pivot Table 1'!$L$2</c:f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1'!$I$3:$I$8</c:f>
            </c:strRef>
          </c:cat>
          <c:val>
            <c:numRef>
              <c:f>'Pivot Table 1'!$L$3:$L$8</c:f>
              <c:numCache/>
            </c:numRef>
          </c:val>
          <c:smooth val="0"/>
        </c:ser>
        <c:axId val="635397453"/>
        <c:axId val="1023302744"/>
      </c:lineChart>
      <c:catAx>
        <c:axId val="635397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302744"/>
      </c:catAx>
      <c:valAx>
        <c:axId val="1023302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397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695325</xdr:colOff>
      <xdr:row>15</xdr:row>
      <xdr:rowOff>133350</xdr:rowOff>
    </xdr:from>
    <xdr:ext cx="8020050" cy="4953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371475</xdr:colOff>
      <xdr:row>11</xdr:row>
      <xdr:rowOff>133350</xdr:rowOff>
    </xdr:from>
    <xdr:ext cx="6210300" cy="3838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00" sheet="Mortality"/>
  </cacheSource>
  <cacheFields>
    <cacheField name="Date" numFmtId="164">
      <sharedItems containsDate="1" containsString="0" containsBlank="1">
        <d v="2022-11-30T00:00:00Z"/>
        <d v="2022-12-15T00:00:00Z"/>
        <d v="2022-12-16T00:00:00Z"/>
        <d v="2022-12-28T00:00:00Z"/>
        <d v="2023-01-13T00:00:00Z"/>
        <d v="2023-01-24T00:00:00Z"/>
        <d v="2023-03-02T00:00:00Z"/>
        <d v="2023-03-14T00:00:00Z"/>
        <d v="2023-03-23T00:00:00Z"/>
        <d v="2023-04-13T00:00:00Z"/>
        <d v="2023-05-02T00:00:00Z"/>
        <d v="2023-05-15T00:00:00Z"/>
        <d v="2023-05-19T00:00:00Z"/>
        <d v="2023-05-22T00:00:00Z"/>
        <d v="2023-05-25T00:00:00Z"/>
        <d v="2023-05-26T00:00:00Z"/>
        <d v="2023-05-28T00:00:00Z"/>
        <d v="2023-05-30T00:00:00Z"/>
        <d v="2023-06-01T00:00:00Z"/>
        <d v="2023-06-02T00:00:00Z"/>
        <d v="2023-06-04T00:00:00Z"/>
        <d v="2023-06-05T00:00:00Z"/>
        <d v="2023-06-06T00:00:00Z"/>
        <d v="2023-06-08T00:00:00Z"/>
        <d v="2023-06-09T00:00:00Z"/>
        <d v="2023-06-10T00:00:00Z"/>
        <d v="2023-06-11T00:00:00Z"/>
        <d v="2023-06-12T00:00:00Z"/>
        <d v="2023-06-13T00:00:00Z"/>
        <d v="2023-06-14T00:00:00Z"/>
        <m/>
      </sharedItems>
    </cacheField>
    <cacheField name="pH" numFmtId="0">
      <sharedItems containsString="0" containsBlank="1" containsNumber="1">
        <n v="7.0"/>
        <n v="8.0"/>
        <m/>
        <n v="7.5"/>
      </sharedItems>
    </cacheField>
    <cacheField name="Replicate" numFmtId="0">
      <sharedItems containsBlank="1">
        <s v="D"/>
        <s v="C"/>
        <s v="A"/>
        <m/>
        <s v="B"/>
        <s v="F"/>
        <s v="E"/>
      </sharedItems>
    </cacheField>
    <cacheField name="Length (mm)" numFmtId="0">
      <sharedItems containsString="0" containsBlank="1" containsNumber="1">
        <n v="9.9"/>
        <n v="8.0"/>
        <n v="9.6"/>
        <n v="16.5"/>
        <n v="18.8"/>
        <n v="19.1"/>
        <n v="16.8"/>
        <n v="18.3"/>
        <n v="10.9"/>
        <n v="10.2"/>
        <n v="7.0"/>
        <n v="10.5"/>
        <n v="11.0"/>
        <n v="9.0"/>
        <n v="12.15"/>
        <n v="17.6"/>
        <n v="39.0"/>
        <n v="40.7"/>
        <n v="43.0"/>
        <n v="21.4"/>
        <n v="38.7"/>
        <n v="35.5"/>
        <n v="40.9"/>
        <n v="40.8"/>
        <n v="36.9"/>
        <n v="46.3"/>
        <n v="38.5"/>
        <n v="45.5"/>
        <n v="43.8"/>
        <n v="37.4"/>
        <n v="34.5"/>
        <n v="27.3"/>
        <n v="35.65"/>
        <n v="44.85"/>
        <n v="41.9"/>
        <n v="32.35"/>
        <n v="45.65"/>
        <n v="42.7"/>
        <n v="39.4"/>
        <n v="43.05"/>
        <n v="43.45"/>
        <n v="36.0"/>
        <n v="44.05"/>
        <n v="39.7"/>
        <n v="25.9"/>
        <n v="39.65"/>
        <n v="46.65"/>
        <n v="36.5"/>
        <n v="42.2"/>
        <n v="41.75"/>
        <n v="43.7"/>
        <n v="48.0"/>
        <m/>
      </sharedItems>
    </cacheField>
    <cacheField name="Tag #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" sheet="Mortality"/>
  </cacheSource>
  <cacheFields>
    <cacheField name="Date" numFmtId="164">
      <sharedItems containsSemiMixedTypes="0" containsDate="1" containsString="0">
        <d v="2022-11-30T00:00:00Z"/>
        <d v="2022-12-15T00:00:00Z"/>
        <d v="2022-12-16T00:00:00Z"/>
        <d v="2022-12-28T00:00:00Z"/>
        <d v="2023-01-13T00:00:00Z"/>
        <d v="2023-01-24T00:00:00Z"/>
        <d v="2023-03-02T00:00:00Z"/>
        <d v="2023-03-14T00:00:00Z"/>
        <d v="2023-03-23T00:00:00Z"/>
        <d v="2023-04-13T00:00:00Z"/>
        <d v="2023-05-02T00:00:00Z"/>
        <d v="2023-05-15T00:00:00Z"/>
        <d v="2023-05-19T00:00:00Z"/>
        <d v="2023-05-22T00:00:00Z"/>
        <d v="2023-05-25T00:00:00Z"/>
        <d v="2023-05-26T00:00:00Z"/>
        <d v="2023-05-28T00:00:00Z"/>
        <d v="2023-05-30T00:00:00Z"/>
        <d v="2023-06-01T00:00:00Z"/>
        <d v="2023-06-02T00:00:00Z"/>
        <d v="2023-06-04T00:00:00Z"/>
        <d v="2023-06-05T00:00:00Z"/>
        <d v="2023-06-06T00:00:00Z"/>
        <d v="2023-06-08T00:00:00Z"/>
        <d v="2023-06-09T00:00:00Z"/>
        <d v="2023-06-10T00:00:00Z"/>
        <d v="2023-06-11T00:00:00Z"/>
        <d v="2023-06-12T00:00:00Z"/>
        <d v="2023-06-13T00:00:00Z"/>
        <d v="2023-06-14T00:00:00Z"/>
      </sharedItems>
    </cacheField>
    <cacheField name="pH" numFmtId="0">
      <sharedItems containsString="0" containsBlank="1" containsNumber="1">
        <n v="7.0"/>
        <n v="8.0"/>
        <m/>
        <n v="7.5"/>
      </sharedItems>
    </cacheField>
    <cacheField name="Replicate" numFmtId="0">
      <sharedItems containsBlank="1">
        <s v="D"/>
        <s v="C"/>
        <s v="A"/>
        <m/>
        <s v="B"/>
        <s v="F"/>
        <s v="E"/>
      </sharedItems>
    </cacheField>
    <cacheField name="Length (mm)" numFmtId="0">
      <sharedItems containsSemiMixedTypes="0" containsString="0" containsNumber="1">
        <n v="9.9"/>
        <n v="8.0"/>
        <n v="9.6"/>
        <n v="16.5"/>
        <n v="18.8"/>
        <n v="19.1"/>
        <n v="16.8"/>
        <n v="18.3"/>
        <n v="10.9"/>
        <n v="10.2"/>
        <n v="7.0"/>
        <n v="10.5"/>
        <n v="11.0"/>
        <n v="9.0"/>
        <n v="12.15"/>
        <n v="17.6"/>
        <n v="39.0"/>
        <n v="40.7"/>
        <n v="43.0"/>
        <n v="21.4"/>
        <n v="38.7"/>
        <n v="35.5"/>
        <n v="40.9"/>
        <n v="40.8"/>
        <n v="36.9"/>
        <n v="46.3"/>
        <n v="38.5"/>
        <n v="45.5"/>
        <n v="43.8"/>
        <n v="37.4"/>
        <n v="34.5"/>
        <n v="27.3"/>
        <n v="35.65"/>
        <n v="44.85"/>
        <n v="41.9"/>
        <n v="32.35"/>
        <n v="45.65"/>
        <n v="42.7"/>
        <n v="39.4"/>
        <n v="43.05"/>
        <n v="43.45"/>
        <n v="36.0"/>
        <n v="44.05"/>
        <n v="39.7"/>
        <n v="25.9"/>
        <n v="39.65"/>
        <n v="46.65"/>
        <n v="36.5"/>
        <n v="42.2"/>
        <n v="41.75"/>
        <n v="43.7"/>
        <n v="48.0"/>
      </sharedItems>
    </cacheField>
    <cacheField name="Tag #" numFmtId="0">
      <sharedItems containsString="0" containsBlank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9:D61" sheet="Mortality"/>
  </cacheSource>
  <cacheFields>
    <cacheField name="5/15/23" numFmtId="164">
      <sharedItems containsSemiMixedTypes="0" containsDate="1" containsString="0">
        <d v="2023-05-19T00:00:00Z"/>
        <d v="2023-05-22T00:00:00Z"/>
        <d v="2023-05-25T00:00:00Z"/>
        <d v="2023-05-26T00:00:00Z"/>
        <d v="2023-05-28T00:00:00Z"/>
        <d v="2023-05-30T00:00:00Z"/>
        <d v="2023-06-01T00:00:00Z"/>
        <d v="2023-06-02T00:00:00Z"/>
        <d v="2023-06-04T00:00:00Z"/>
        <d v="2023-06-05T00:00:00Z"/>
        <d v="2023-06-06T00:00:00Z"/>
        <d v="2023-06-08T00:00:00Z"/>
        <d v="2023-06-09T00:00:00Z"/>
        <d v="2023-06-10T00:00:00Z"/>
        <d v="2023-06-11T00:00:00Z"/>
        <d v="2023-06-12T00:00:00Z"/>
        <d v="2023-06-13T00:00:00Z"/>
        <d v="2023-06-14T00:00:00Z"/>
      </sharedItems>
    </cacheField>
    <cacheField name="7" numFmtId="0">
      <sharedItems containsSemiMixedTypes="0" containsString="0" containsNumber="1">
        <n v="7.0"/>
        <n v="7.5"/>
        <n v="8.0"/>
      </sharedItems>
    </cacheField>
    <cacheField name="F" numFmtId="0">
      <sharedItems>
        <s v="F"/>
        <s v="C"/>
        <s v="E"/>
        <s v="D"/>
      </sharedItems>
    </cacheField>
    <cacheField name="40.7" numFmtId="0">
      <sharedItems containsSemiMixedTypes="0" containsString="0" containsNumber="1">
        <n v="43.0"/>
        <n v="21.4"/>
        <n v="38.7"/>
        <n v="35.5"/>
        <n v="40.9"/>
        <n v="40.8"/>
        <n v="36.9"/>
        <n v="46.3"/>
        <n v="38.5"/>
        <n v="45.5"/>
        <n v="43.8"/>
        <n v="37.4"/>
        <n v="34.5"/>
        <n v="27.3"/>
        <n v="35.65"/>
        <n v="44.85"/>
        <n v="41.9"/>
        <n v="32.35"/>
        <n v="45.65"/>
        <n v="42.7"/>
        <n v="39.4"/>
        <n v="43.05"/>
        <n v="43.45"/>
        <n v="36.0"/>
        <n v="44.05"/>
        <n v="39.7"/>
        <n v="25.9"/>
        <n v="39.65"/>
        <n v="46.65"/>
        <n v="36.5"/>
        <n v="42.2"/>
        <n v="41.75"/>
        <n v="43.7"/>
        <n v="48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030" sheet="RAW.data"/>
  </cacheSource>
  <cacheFields>
    <cacheField name="Date">
      <sharedItems containsDate="1" containsBlank="1" containsMixedTypes="1">
        <d v="2022-09-21T00:00:00Z"/>
        <d v="2022-10-05T00:00:00Z"/>
        <d v="2022-10-26T00:00:00Z"/>
        <d v="2022-11-14T00:00:00Z"/>
        <d v="2022-12-05T00:00:00Z"/>
        <d v="2023-01-27T00:00:00Z"/>
        <d v="2023-02-02T00:00:00Z"/>
        <d v="2023-02-27T00:00:00Z"/>
        <d v="2023-03-23T00:00:00Z"/>
        <s v="April"/>
        <m/>
      </sharedItems>
    </cacheField>
    <cacheField name="Age" numFmtId="0">
      <sharedItems containsString="0" containsBlank="1" containsNumber="1" containsInteger="1">
        <n v="36.0"/>
        <n v="50.0"/>
        <n v="71.0"/>
        <n v="90.0"/>
        <n v="111.0"/>
        <n v="164.0"/>
        <n v="195.0"/>
        <n v="222.0"/>
        <m/>
      </sharedItems>
    </cacheField>
    <cacheField name="Treatment" numFmtId="0">
      <sharedItems containsBlank="1">
        <s v="Low"/>
        <s v="Moderate"/>
        <s v="High"/>
        <m/>
      </sharedItems>
    </cacheField>
    <cacheField name="Replicate" numFmtId="0">
      <sharedItems containsBlank="1">
        <s v="A"/>
        <s v="B"/>
        <s v="C"/>
        <s v="D"/>
        <s v="E"/>
        <s v="F"/>
        <s v="G"/>
        <m/>
      </sharedItems>
    </cacheField>
    <cacheField name="Count" numFmtId="0">
      <sharedItems containsString="0" containsBlank="1" containsNumber="1">
        <n v="100.0"/>
        <n v="107.0"/>
        <n v="108.0"/>
        <n v="119.0"/>
        <n v="115.0"/>
        <n v="114.0"/>
        <n v="95.0"/>
        <n v="105.0"/>
        <n v="113.0"/>
        <n v="132.0"/>
        <n v="118.0"/>
        <n v="116.0"/>
        <n v="106.5"/>
        <n v="113.5"/>
        <n v="114.5"/>
        <n v="109.5"/>
        <n v="109.0"/>
        <n v="147.0"/>
        <n v="117.0"/>
        <n v="104.0"/>
        <n v="111.0"/>
        <n v="106.0"/>
        <n v="143.0"/>
        <n v="73.0"/>
        <n v="66.0"/>
        <n v="72.0"/>
        <n v="74.0"/>
        <n v="77.0"/>
        <n v="65.0"/>
        <n v="79.0"/>
        <n v="69.0"/>
        <n v="110.0"/>
        <n v="85.0"/>
        <n v="76.0"/>
        <n v="82.0"/>
        <n v="62.0"/>
        <n v="78.0"/>
        <n v="75.0"/>
        <n v="83.0"/>
        <n v="32.0"/>
        <n v="31.0"/>
        <m/>
        <n v="30.0"/>
        <n v="29.0"/>
        <n v="37.0"/>
        <n v="28.0"/>
        <n v="33.0"/>
        <n v="38.0"/>
        <n v="40.0"/>
        <n v="22.0"/>
        <n v="36.0"/>
      </sharedItems>
    </cacheField>
    <cacheField name="Culled" numFmtId="0">
      <sharedItems containsString="0" containsBlank="1" containsNumber="1" containsInteger="1">
        <m/>
        <n v="23.0"/>
        <n v="16.0"/>
        <n v="5.0"/>
        <n v="13.0"/>
        <n v="22.0"/>
        <n v="2.0"/>
        <n v="17.0"/>
        <n v="21.0"/>
        <n v="18.0"/>
        <n v="49.0"/>
        <n v="15.0"/>
        <n v="28.0"/>
        <n v="29.0"/>
        <n v="48.0"/>
        <n v="37.0"/>
        <n v="47.0"/>
        <n v="53.0"/>
        <n v="33.0"/>
        <n v="50.0"/>
        <n v="81.0"/>
        <n v="46.0"/>
        <n v="10.0"/>
        <n v="11.0"/>
      </sharedItems>
    </cacheField>
    <cacheField name="Dead" numFmtId="0">
      <sharedItems containsString="0" containsBlank="1" containsNumber="1">
        <m/>
        <n v="1.0"/>
        <n v="2.0"/>
        <n v="6.0"/>
        <n v="44.0"/>
        <n v="45.333333333333336"/>
        <n v="59.0"/>
      </sharedItems>
    </cacheField>
    <cacheField name="N_postCull" numFmtId="0">
      <sharedItems containsString="0" containsBlank="1" containsNumber="1" containsInteger="1">
        <m/>
        <n v="60.0"/>
        <n v="32.0"/>
        <n v="31.0"/>
        <n v="38.0"/>
        <n v="21.0"/>
        <n v="20.0"/>
        <n v="22.0"/>
        <n v="19.0"/>
        <n v="23.0"/>
      </sharedItems>
    </cacheField>
    <cacheField name="Survival">
      <sharedItems containsBlank="1" containsMixedTypes="1" containsNumber="1">
        <m/>
        <n v="1.07"/>
        <n v="1.08"/>
        <n v="1.19"/>
        <n v="1.15"/>
        <n v="1.14"/>
        <n v="0.95"/>
        <n v="1.05"/>
        <n v="1.13"/>
        <n v="1.32"/>
        <n v="1.18"/>
        <n v="1.16"/>
        <n v="1.065"/>
        <n v="1.135"/>
        <n v="1.145"/>
        <n v="1.095"/>
        <n v="1.09"/>
        <n v="1.47"/>
        <n v="1.17"/>
        <n v="1.04"/>
        <n v="1.11"/>
        <n v="1.06"/>
        <n v="1.43"/>
        <n v="0.948051948051948"/>
        <n v="0.8571428571428571"/>
        <n v="0.935064935064935"/>
        <n v="0.961038961038961"/>
        <n v="1.0"/>
        <n v="0.8441558441558441"/>
        <n v="1.025974025974026"/>
        <n v="0.8961038961038961"/>
        <n v="1.4285714285714286"/>
        <n v="1.103896103896104"/>
        <n v="0.987012987012987"/>
        <n v="1.0649350649350648"/>
        <n v="0.8051948051948052"/>
        <n v="1.0129870129870129"/>
        <n v="1.4155844155844155"/>
        <n v="0.974025974025974"/>
        <n v="1.077922077922078"/>
        <n v="0.9090909090909091"/>
        <n v="0.6818181818181818"/>
        <n v="0.90625"/>
        <n v="0.4166666666666667"/>
        <n v="0.6086956521739131"/>
        <n v="0.96875"/>
        <n v="1.1785714285714286"/>
        <n v="1.2903225806451613"/>
        <e v="#DIV/0!"/>
        <n v="1.2"/>
        <n v="0.9393939393939394"/>
        <n v="0.9142857142857143"/>
        <n v="1.1153846153846154"/>
        <n v="0.6956521739130435"/>
        <n v="0.41025641025641024"/>
        <n v="0.4189189189189189"/>
        <n v="0.967741935483871"/>
        <n v="1.1071428571428572"/>
        <n v="0.0"/>
      </sharedItems>
    </cacheField>
    <cacheField name="Interval_Survival" numFmtId="0">
      <sharedItems containsString="0" containsBlank="1" containsNumber="1">
        <m/>
        <n v="0.9953271028037384"/>
        <n v="1.0"/>
        <n v="0.9537815126050421"/>
        <n v="0.9869565217391304"/>
        <n v="1.0043859649122806"/>
        <n v="1.0142857142857142"/>
        <n v="0.9690265486725663"/>
        <n v="1.0186915887850467"/>
        <n v="1.1136363636363635"/>
        <n v="0.9915254237288136"/>
        <n v="1.0086206896551724"/>
        <n v="0.9859154929577465"/>
        <n v="0.9629629629629629"/>
        <n v="0.9779735682819384"/>
        <n v="0.960352422907489"/>
        <n v="1.0043668122270741"/>
        <n v="0.9953051643192489"/>
        <n v="0.9954337899543378"/>
        <n v="0.963302752293578"/>
        <n v="0.9727891156462585"/>
        <n v="0.905982905982906"/>
        <n v="0.9829059829059829"/>
        <n v="0.6952380952380952"/>
        <n v="0.6346153846153846"/>
        <n v="0.6486486486486487"/>
        <n v="0.6788990825688074"/>
        <n v="0.6695652173913044"/>
        <n v="0.6842105263157895"/>
        <n v="0.7452830188679245"/>
        <n v="0.7247706422018348"/>
        <n v="0.6571428571428571"/>
        <n v="0.7692307692307693"/>
        <n v="0.6886792452830188"/>
        <n v="0.7391304347826086"/>
        <n v="1.0410958904109588"/>
        <n v="0.9848484848484849"/>
        <n v="1.0555555555555556"/>
        <n v="0.9864864864864865"/>
        <n v="1.0649350649350648"/>
        <n v="0.9538461538461539"/>
        <n v="0.9873417721518988"/>
        <n v="0.9367088607594937"/>
        <n v="1.1304347826086956"/>
        <n v="0.990909090909091"/>
        <n v="1.0273972602739727"/>
        <n v="0.9764705882352941"/>
        <n v="0.9375"/>
        <n v="0.9354838709677419"/>
        <n v="0.967741935483871"/>
        <n v="0.9736842105263158"/>
        <n v="0.9032258064516129"/>
        <n v="0.96875"/>
        <n v="1.03125"/>
        <n v="0.7631578947368421"/>
        <n v="1.25"/>
        <n v="0.6875"/>
        <n v="0.9473684210526315"/>
        <n v="0.90625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Mortality" cacheId="0" dataCaption="" compact="0" compactData="0">
  <location ref="H3:J8" firstHeaderRow="0" firstDataRow="2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H" axis="axisRow" dataField="1" compact="0" outline="0" multipleItemSelectionAllowed="1" showAll="0" sortType="ascending">
      <items>
        <item x="2"/>
        <item x="0"/>
        <item x="3"/>
        <item x="1"/>
        <item t="default"/>
      </items>
    </pivotField>
    <pivotField name="Replica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ength (mm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Tag #" compact="0" outline="0" multipleItemSelectionAllowed="1" showAll="0">
      <items>
        <item x="0"/>
        <item t="default"/>
      </items>
    </pivotField>
  </pivotFields>
  <rowFields>
    <field x="1"/>
  </rowFields>
  <colFields>
    <field x="-2"/>
  </colFields>
  <dataFields>
    <dataField name="COUNT of pH" fld="1" subtotal="countNums" baseField="0"/>
    <dataField name="AVERAGE of Length (mm)" fld="3" subtotal="average" baseField="0"/>
  </dataFields>
</pivotTableDefinition>
</file>

<file path=xl/pivotTables/pivotTable2.xml><?xml version="1.0" encoding="utf-8"?>
<pivotTableDefinition xmlns="http://schemas.openxmlformats.org/spreadsheetml/2006/main" name="Mortality 2" cacheId="1" dataCaption="" compact="0" compactData="0">
  <location ref="H13:J17" firstHeaderRow="0" firstDataRow="2" firstDataCol="0" rowPageCount="1" colPageCount="1"/>
  <pivotFields>
    <pivotField name="Date" axis="axisPage" compact="0" numFmtId="164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h="1" x="19"/>
        <item x="20"/>
        <item x="21"/>
        <item h="1" x="22"/>
        <item h="1" x="23"/>
        <item h="1" x="24"/>
        <item h="1" x="25"/>
        <item h="1" x="26"/>
        <item h="1" x="27"/>
        <item h="1" x="28"/>
        <item h="1" x="29"/>
        <item t="default"/>
      </items>
    </pivotField>
    <pivotField name="pH" axis="axisRow" dataField="1" compact="0" outline="0" multipleItemSelectionAllowed="1" showAll="0" sortType="ascending">
      <items>
        <item x="2"/>
        <item x="0"/>
        <item x="3"/>
        <item x="1"/>
        <item t="default"/>
      </items>
    </pivotField>
    <pivotField name="Replica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ength (mm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Tag #" compact="0" outline="0" multipleItemSelectionAllowed="1" showAll="0">
      <items>
        <item x="0"/>
        <item t="default"/>
      </items>
    </pivotField>
  </pivotFields>
  <rowFields>
    <field x="1"/>
  </rowFields>
  <colFields>
    <field x="-2"/>
  </colFields>
  <pageFields>
    <pageField fld="0"/>
  </pageFields>
  <dataFields>
    <dataField name="COUNT of pH" fld="1" subtotal="countNums" baseField="0"/>
    <dataField name="AVERAGE of Length (mm)" fld="3" subtotal="average" baseField="0"/>
  </dataFields>
</pivotTableDefinition>
</file>

<file path=xl/pivotTables/pivotTable3.xml><?xml version="1.0" encoding="utf-8"?>
<pivotTableDefinition xmlns="http://schemas.openxmlformats.org/spreadsheetml/2006/main" name="Mortality 3" cacheId="2" dataCaption="" compact="0" compactData="0">
  <location ref="H37:J41" firstHeaderRow="0" firstDataRow="2" firstDataCol="0"/>
  <pivotFields>
    <pivotField name="5/15/23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reatment" axis="axisRow" compact="0" outline="0" multipleItemSelectionAllowed="1" showAll="0" sortType="ascending">
      <items>
        <item x="0"/>
        <item x="1"/>
        <item x="2"/>
        <item t="default"/>
      </items>
    </pivotField>
    <pivotField name="F" compact="0" outline="0" multipleItemSelectionAllowed="1" showAll="0">
      <items>
        <item x="0"/>
        <item x="1"/>
        <item x="2"/>
        <item x="3"/>
        <item t="default"/>
      </items>
    </pivotField>
    <pivotField name="40.7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</pivotFields>
  <rowFields>
    <field x="1"/>
  </rowFields>
  <colFields>
    <field x="-2"/>
  </colFields>
  <dataFields>
    <dataField name="Count dead 5/15" fld="3" subtotal="countNums" baseField="0"/>
    <dataField name="Average size" fld="3" subtotal="average" baseField="0"/>
  </dataFields>
</pivotTableDefinition>
</file>

<file path=xl/pivotTables/pivotTable4.xml><?xml version="1.0" encoding="utf-8"?>
<pivotTableDefinition xmlns="http://schemas.openxmlformats.org/spreadsheetml/2006/main" name="Pivot Table 1" cacheId="3" dataCaption="" compact="0" compactData="0">
  <location ref="A1:F14" firstHeaderRow="0" firstDataRow="1" firstDataCol="1"/>
  <pivotFields>
    <pivotField name="Date" axis="axisRow" compact="0" outline="0" multipleItemSelectionAllowed="1" showAll="0" sortType="ascending">
      <items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reatment" axis="axisCol" compact="0" outline="0" multipleItemSelectionAllowed="1" showAll="0" sortType="ascending">
      <items>
        <item x="3"/>
        <item x="2"/>
        <item x="0"/>
        <item x="1"/>
        <item t="default"/>
      </items>
    </pivotField>
    <pivotField name="Replicat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ull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ea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_postCu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urviv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Interval_Surviv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</pivotFields>
  <rowFields>
    <field x="0"/>
  </rowFields>
  <colFields>
    <field x="2"/>
  </colFields>
  <dataFields>
    <dataField name="AVERAGE of Survival" fld="8" subtotal="average" baseField="0"/>
  </dataFields>
</pivotTableDefinition>
</file>

<file path=xl/pivotTables/pivotTable5.xml><?xml version="1.0" encoding="utf-8"?>
<pivotTableDefinition xmlns="http://schemas.openxmlformats.org/spreadsheetml/2006/main" name="Pivot Table 2" cacheId="3" dataCaption="" compact="0" compactData="0">
  <location ref="A1:F45" firstHeaderRow="0" firstDataRow="3" firstDataCol="0"/>
  <pivotFields>
    <pivotField name="Date" axis="axisRow" compact="0" outline="0" multipleItemSelectionAllowed="1" showAll="0" sortType="ascending">
      <items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reatment" axis="axisRow" compact="0" outline="0" multipleItemSelectionAllowed="1" showAll="0" sortType="ascending">
      <items>
        <item x="3"/>
        <item x="2"/>
        <item x="0"/>
        <item x="1"/>
        <item t="default"/>
      </items>
    </pivotField>
    <pivotField name="Replicat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ull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ead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_postCul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urviv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Interval_Surviv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</pivotFields>
  <rowFields>
    <field x="0"/>
    <field x="2"/>
  </rowFields>
  <colFields>
    <field x="-2"/>
  </colFields>
  <dataFields>
    <dataField name="SUM of Count" fld="4" baseField="0"/>
    <dataField name="SUM of Culled" fld="5" baseField="0"/>
    <dataField name="SUM of Dead" fld="6" baseField="0"/>
    <dataField name="SUM of N_postCull" fld="7" baseField="0"/>
  </dataFields>
</pivotTableDefinition>
</file>

<file path=xl/tables/table1.xml><?xml version="1.0" encoding="utf-8"?>
<table xmlns="http://schemas.openxmlformats.org/spreadsheetml/2006/main" ref="A1:E28" displayName="Table_1" id="1">
  <tableColumns count="5">
    <tableColumn name="Date" id="1"/>
    <tableColumn name="pH" id="2"/>
    <tableColumn name="Replicate" id="3"/>
    <tableColumn name="Length (mm)" id="4"/>
    <tableColumn name="Tag #" id="5"/>
  </tableColumns>
  <tableStyleInfo name="Detail1-7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9.13"/>
    <col customWidth="1" min="4" max="4" width="70.13"/>
  </cols>
  <sheetData>
    <row r="1">
      <c r="A1" s="1" t="s">
        <v>0</v>
      </c>
      <c r="B1" s="1" t="s">
        <v>1</v>
      </c>
      <c r="C1" s="1" t="s">
        <v>2</v>
      </c>
      <c r="D1" s="2"/>
    </row>
    <row r="2">
      <c r="A2" s="2"/>
      <c r="B2" s="2"/>
      <c r="C2" s="2"/>
      <c r="D2" s="2"/>
    </row>
    <row r="3">
      <c r="A3" s="3">
        <v>44789.0</v>
      </c>
      <c r="B3" s="4">
        <f t="shared" ref="B3:B12" si="1">A3-$A$3</f>
        <v>0</v>
      </c>
      <c r="C3" s="5" t="s">
        <v>3</v>
      </c>
      <c r="D3" s="6" t="s">
        <v>4</v>
      </c>
    </row>
    <row r="4">
      <c r="A4" s="3">
        <v>44812.0</v>
      </c>
      <c r="B4" s="4">
        <f t="shared" si="1"/>
        <v>23</v>
      </c>
      <c r="C4" s="5" t="s">
        <v>5</v>
      </c>
      <c r="D4" s="6" t="s">
        <v>6</v>
      </c>
    </row>
    <row r="5">
      <c r="A5" s="7">
        <v>44825.0</v>
      </c>
      <c r="B5" s="8">
        <f t="shared" si="1"/>
        <v>36</v>
      </c>
      <c r="C5" s="9" t="s">
        <v>7</v>
      </c>
      <c r="D5" s="10" t="s">
        <v>8</v>
      </c>
    </row>
    <row r="6">
      <c r="A6" s="7">
        <v>44839.0</v>
      </c>
      <c r="B6" s="8">
        <f t="shared" si="1"/>
        <v>50</v>
      </c>
      <c r="C6" s="11" t="s">
        <v>9</v>
      </c>
      <c r="D6" s="10" t="s">
        <v>10</v>
      </c>
    </row>
    <row r="7">
      <c r="A7" s="7">
        <v>44853.0</v>
      </c>
      <c r="B7" s="8">
        <f t="shared" si="1"/>
        <v>64</v>
      </c>
      <c r="C7" s="12"/>
      <c r="D7" s="2"/>
    </row>
    <row r="8">
      <c r="A8" s="7">
        <v>44860.0</v>
      </c>
      <c r="B8" s="8">
        <f t="shared" si="1"/>
        <v>71</v>
      </c>
      <c r="C8" s="11" t="s">
        <v>9</v>
      </c>
      <c r="D8" s="10" t="s">
        <v>11</v>
      </c>
    </row>
    <row r="9">
      <c r="A9" s="7">
        <v>44879.0</v>
      </c>
      <c r="B9" s="8">
        <f t="shared" si="1"/>
        <v>90</v>
      </c>
      <c r="C9" s="1"/>
      <c r="D9" s="2"/>
    </row>
    <row r="10">
      <c r="A10" s="13">
        <v>44900.0</v>
      </c>
      <c r="B10" s="8">
        <f t="shared" si="1"/>
        <v>111</v>
      </c>
    </row>
    <row r="11">
      <c r="A11" s="14">
        <v>44953.0</v>
      </c>
      <c r="B11" s="8">
        <f t="shared" si="1"/>
        <v>164</v>
      </c>
      <c r="D11" s="15" t="s">
        <v>12</v>
      </c>
    </row>
    <row r="12">
      <c r="A12" s="14">
        <v>44959.0</v>
      </c>
      <c r="B12" s="8">
        <f t="shared" si="1"/>
        <v>170</v>
      </c>
      <c r="C12" s="15" t="s">
        <v>13</v>
      </c>
      <c r="D12" s="16" t="s">
        <v>14</v>
      </c>
    </row>
    <row r="13">
      <c r="A13" s="14"/>
      <c r="B13" s="8"/>
      <c r="C13" s="15" t="s">
        <v>15</v>
      </c>
      <c r="D13" s="17" t="s">
        <v>16</v>
      </c>
      <c r="E13" s="15" t="s">
        <v>17</v>
      </c>
      <c r="F13" s="18" t="s">
        <v>18</v>
      </c>
    </row>
    <row r="14">
      <c r="A14" s="14">
        <v>44984.0</v>
      </c>
      <c r="B14" s="8">
        <f>A14-$A$3</f>
        <v>195</v>
      </c>
      <c r="C14" s="15" t="s">
        <v>13</v>
      </c>
      <c r="F14" s="18" t="s">
        <v>19</v>
      </c>
    </row>
    <row r="15">
      <c r="C15" s="15" t="s">
        <v>20</v>
      </c>
      <c r="F15" s="18" t="s">
        <v>21</v>
      </c>
    </row>
    <row r="16">
      <c r="A16" s="14">
        <v>45009.0</v>
      </c>
      <c r="B16" s="8">
        <f>A16-$A$3</f>
        <v>220</v>
      </c>
      <c r="C16" s="15" t="s">
        <v>13</v>
      </c>
      <c r="D16" s="15" t="s">
        <v>22</v>
      </c>
      <c r="F16" s="18" t="s">
        <v>23</v>
      </c>
    </row>
    <row r="17">
      <c r="D17" s="15" t="s">
        <v>24</v>
      </c>
      <c r="F17" s="19"/>
    </row>
    <row r="18">
      <c r="A18" s="14">
        <v>45019.0</v>
      </c>
      <c r="B18" s="8">
        <f>A18-$A$3</f>
        <v>230</v>
      </c>
      <c r="D18" s="15" t="s">
        <v>25</v>
      </c>
      <c r="F18" s="18" t="s">
        <v>26</v>
      </c>
    </row>
    <row r="19">
      <c r="F19" s="18" t="s">
        <v>27</v>
      </c>
    </row>
    <row r="20">
      <c r="F20" s="18" t="s">
        <v>28</v>
      </c>
    </row>
    <row r="21">
      <c r="F21" s="18" t="s">
        <v>29</v>
      </c>
    </row>
    <row r="22">
      <c r="F22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6.63"/>
  </cols>
  <sheetData>
    <row r="1">
      <c r="A1" s="20" t="s">
        <v>0</v>
      </c>
      <c r="B1" s="20" t="s">
        <v>30</v>
      </c>
      <c r="C1" s="20" t="s">
        <v>31</v>
      </c>
      <c r="D1" s="20" t="s">
        <v>32</v>
      </c>
      <c r="E1" s="20" t="s">
        <v>33</v>
      </c>
    </row>
    <row r="2">
      <c r="A2" s="14">
        <v>44895.0</v>
      </c>
      <c r="B2" s="15">
        <v>7.0</v>
      </c>
      <c r="C2" s="15" t="s">
        <v>34</v>
      </c>
      <c r="D2" s="15">
        <v>9.9</v>
      </c>
      <c r="H2" s="15" t="s">
        <v>35</v>
      </c>
    </row>
    <row r="3">
      <c r="A3" s="14">
        <v>44910.0</v>
      </c>
      <c r="B3" s="15">
        <v>8.0</v>
      </c>
      <c r="C3" s="15" t="s">
        <v>36</v>
      </c>
      <c r="D3" s="15">
        <v>8.0</v>
      </c>
    </row>
    <row r="4">
      <c r="A4" s="14">
        <v>44911.0</v>
      </c>
      <c r="B4" s="15">
        <v>7.0</v>
      </c>
      <c r="C4" s="15" t="s">
        <v>39</v>
      </c>
      <c r="D4" s="15">
        <v>9.6</v>
      </c>
    </row>
    <row r="5">
      <c r="A5" s="14">
        <v>44923.0</v>
      </c>
      <c r="D5" s="15">
        <v>16.5</v>
      </c>
    </row>
    <row r="6">
      <c r="A6" s="14">
        <v>44923.0</v>
      </c>
      <c r="D6" s="15">
        <v>18.8</v>
      </c>
    </row>
    <row r="7">
      <c r="A7" s="14">
        <v>44923.0</v>
      </c>
      <c r="D7" s="15">
        <v>19.1</v>
      </c>
    </row>
    <row r="8">
      <c r="A8" s="14">
        <v>44923.0</v>
      </c>
      <c r="D8" s="15">
        <v>16.8</v>
      </c>
    </row>
    <row r="9">
      <c r="A9" s="14">
        <v>44923.0</v>
      </c>
      <c r="D9" s="15">
        <v>18.3</v>
      </c>
    </row>
    <row r="10">
      <c r="A10" s="14">
        <v>44939.0</v>
      </c>
      <c r="B10" s="15">
        <v>7.0</v>
      </c>
      <c r="C10" s="15" t="s">
        <v>41</v>
      </c>
      <c r="D10" s="15">
        <v>10.9</v>
      </c>
    </row>
    <row r="11">
      <c r="A11" s="14">
        <v>44950.0</v>
      </c>
      <c r="B11" s="15">
        <v>8.0</v>
      </c>
      <c r="C11" s="15" t="s">
        <v>41</v>
      </c>
      <c r="D11" s="15">
        <v>10.2</v>
      </c>
    </row>
    <row r="12">
      <c r="A12" s="14">
        <v>44987.0</v>
      </c>
      <c r="B12" s="15">
        <v>7.0</v>
      </c>
      <c r="C12" s="15" t="s">
        <v>41</v>
      </c>
      <c r="D12" s="15">
        <v>7.0</v>
      </c>
      <c r="H12" s="15" t="s">
        <v>42</v>
      </c>
    </row>
    <row r="13">
      <c r="A13" s="14">
        <v>44999.0</v>
      </c>
      <c r="B13" s="15">
        <v>7.0</v>
      </c>
      <c r="C13" s="15" t="s">
        <v>39</v>
      </c>
      <c r="D13" s="15">
        <v>10.5</v>
      </c>
    </row>
    <row r="14">
      <c r="A14" s="14">
        <v>45008.0</v>
      </c>
      <c r="B14" s="15">
        <v>8.0</v>
      </c>
      <c r="C14" s="15" t="s">
        <v>39</v>
      </c>
      <c r="D14" s="15">
        <v>11.0</v>
      </c>
    </row>
    <row r="15">
      <c r="A15" s="14">
        <v>45008.0</v>
      </c>
      <c r="B15" s="15">
        <v>7.0</v>
      </c>
      <c r="C15" s="15" t="s">
        <v>39</v>
      </c>
      <c r="D15" s="15">
        <v>9.0</v>
      </c>
    </row>
    <row r="16">
      <c r="A16" s="14">
        <v>45008.0</v>
      </c>
      <c r="B16" s="15">
        <v>7.0</v>
      </c>
      <c r="C16" s="15" t="s">
        <v>41</v>
      </c>
      <c r="D16" s="15">
        <v>12.15</v>
      </c>
    </row>
    <row r="17">
      <c r="A17" s="14">
        <v>45029.0</v>
      </c>
      <c r="B17" s="15">
        <v>7.0</v>
      </c>
      <c r="C17" s="15" t="s">
        <v>43</v>
      </c>
      <c r="D17" s="15">
        <v>17.6</v>
      </c>
    </row>
    <row r="18">
      <c r="A18" s="14">
        <v>45048.0</v>
      </c>
      <c r="B18" s="15">
        <v>7.0</v>
      </c>
      <c r="C18" s="15" t="s">
        <v>36</v>
      </c>
      <c r="D18" s="15">
        <v>39.0</v>
      </c>
    </row>
    <row r="19">
      <c r="A19" s="14">
        <v>45061.0</v>
      </c>
      <c r="B19" s="15">
        <v>7.0</v>
      </c>
      <c r="C19" s="15" t="s">
        <v>43</v>
      </c>
      <c r="D19" s="15">
        <v>40.7</v>
      </c>
    </row>
    <row r="20">
      <c r="A20" s="14">
        <v>45065.0</v>
      </c>
      <c r="B20" s="15">
        <v>7.0</v>
      </c>
      <c r="C20" s="15" t="s">
        <v>43</v>
      </c>
      <c r="D20" s="15">
        <v>43.0</v>
      </c>
    </row>
    <row r="21">
      <c r="A21" s="14">
        <v>45068.0</v>
      </c>
      <c r="B21" s="15">
        <v>7.0</v>
      </c>
      <c r="C21" s="15" t="s">
        <v>36</v>
      </c>
      <c r="D21" s="15">
        <v>21.4</v>
      </c>
    </row>
    <row r="22">
      <c r="A22" s="14">
        <v>45071.0</v>
      </c>
      <c r="B22" s="15">
        <v>7.0</v>
      </c>
      <c r="C22" s="15" t="s">
        <v>36</v>
      </c>
      <c r="D22" s="15">
        <v>38.7</v>
      </c>
    </row>
    <row r="23">
      <c r="A23" s="14">
        <v>45071.0</v>
      </c>
      <c r="B23" s="15">
        <v>7.0</v>
      </c>
      <c r="C23" s="15" t="s">
        <v>44</v>
      </c>
      <c r="D23" s="15">
        <v>35.5</v>
      </c>
    </row>
    <row r="24">
      <c r="A24" s="14">
        <v>45071.0</v>
      </c>
      <c r="B24" s="15">
        <v>7.0</v>
      </c>
      <c r="C24" s="15" t="s">
        <v>43</v>
      </c>
      <c r="D24" s="15">
        <v>40.9</v>
      </c>
    </row>
    <row r="25">
      <c r="A25" s="14">
        <v>45071.0</v>
      </c>
      <c r="B25" s="15">
        <v>7.5</v>
      </c>
      <c r="C25" s="15" t="s">
        <v>44</v>
      </c>
      <c r="D25" s="15">
        <v>40.8</v>
      </c>
    </row>
    <row r="26">
      <c r="A26" s="14">
        <v>45071.0</v>
      </c>
      <c r="B26" s="15">
        <v>7.5</v>
      </c>
      <c r="C26" s="15" t="s">
        <v>43</v>
      </c>
      <c r="D26" s="15">
        <v>36.9</v>
      </c>
    </row>
    <row r="27">
      <c r="A27" s="14">
        <v>45071.0</v>
      </c>
      <c r="B27" s="15">
        <v>7.5</v>
      </c>
      <c r="C27" s="15" t="s">
        <v>44</v>
      </c>
      <c r="D27" s="15">
        <v>46.3</v>
      </c>
    </row>
    <row r="28">
      <c r="A28" s="14">
        <v>45072.0</v>
      </c>
      <c r="B28" s="15">
        <v>8.0</v>
      </c>
      <c r="C28" s="15" t="s">
        <v>44</v>
      </c>
      <c r="D28" s="15">
        <v>38.5</v>
      </c>
    </row>
    <row r="29">
      <c r="A29" s="14">
        <v>45072.0</v>
      </c>
      <c r="B29" s="15">
        <v>7.5</v>
      </c>
      <c r="C29" s="15" t="s">
        <v>43</v>
      </c>
      <c r="D29" s="15">
        <v>45.5</v>
      </c>
    </row>
    <row r="30">
      <c r="A30" s="14">
        <v>45074.0</v>
      </c>
      <c r="B30" s="15">
        <v>7.5</v>
      </c>
      <c r="C30" s="15" t="s">
        <v>44</v>
      </c>
      <c r="D30" s="15">
        <v>43.8</v>
      </c>
    </row>
    <row r="31">
      <c r="A31" s="14">
        <v>45076.0</v>
      </c>
      <c r="B31" s="15">
        <v>7.5</v>
      </c>
      <c r="C31" s="15" t="s">
        <v>34</v>
      </c>
      <c r="D31" s="15">
        <v>37.4</v>
      </c>
    </row>
    <row r="32">
      <c r="A32" s="14">
        <v>45076.0</v>
      </c>
      <c r="B32" s="15">
        <v>7.5</v>
      </c>
      <c r="C32" s="15" t="s">
        <v>34</v>
      </c>
      <c r="D32" s="15">
        <v>34.5</v>
      </c>
    </row>
    <row r="33">
      <c r="A33" s="14">
        <v>45078.0</v>
      </c>
      <c r="B33" s="15">
        <v>7.0</v>
      </c>
      <c r="C33" s="15" t="s">
        <v>44</v>
      </c>
      <c r="D33" s="15">
        <v>40.8</v>
      </c>
    </row>
    <row r="34">
      <c r="A34" s="14">
        <v>45079.0</v>
      </c>
      <c r="B34" s="15">
        <v>8.0</v>
      </c>
      <c r="C34" s="15" t="s">
        <v>34</v>
      </c>
      <c r="D34" s="15">
        <v>27.3</v>
      </c>
    </row>
    <row r="35">
      <c r="A35" s="14">
        <v>45079.0</v>
      </c>
      <c r="B35" s="15">
        <v>7.0</v>
      </c>
      <c r="C35" s="15" t="s">
        <v>44</v>
      </c>
      <c r="D35" s="15">
        <v>35.65</v>
      </c>
    </row>
    <row r="36">
      <c r="A36" s="14">
        <v>45081.0</v>
      </c>
      <c r="B36" s="15">
        <v>8.0</v>
      </c>
      <c r="C36" s="15" t="s">
        <v>34</v>
      </c>
      <c r="D36" s="15">
        <v>44.85</v>
      </c>
    </row>
    <row r="37">
      <c r="A37" s="14">
        <v>45081.0</v>
      </c>
      <c r="B37" s="15">
        <v>8.0</v>
      </c>
      <c r="C37" s="15" t="s">
        <v>34</v>
      </c>
      <c r="D37" s="15">
        <v>38.5</v>
      </c>
    </row>
    <row r="38">
      <c r="A38" s="14">
        <v>45081.0</v>
      </c>
      <c r="B38" s="15">
        <v>7.5</v>
      </c>
      <c r="C38" s="15" t="s">
        <v>34</v>
      </c>
      <c r="D38" s="15">
        <v>41.9</v>
      </c>
    </row>
    <row r="39">
      <c r="A39" s="14">
        <v>45081.0</v>
      </c>
      <c r="B39" s="15">
        <v>7.5</v>
      </c>
      <c r="C39" s="15" t="s">
        <v>34</v>
      </c>
      <c r="D39" s="15">
        <v>32.35</v>
      </c>
    </row>
    <row r="40">
      <c r="A40" s="14">
        <v>45081.0</v>
      </c>
      <c r="B40" s="15">
        <v>7.0</v>
      </c>
      <c r="C40" s="15" t="s">
        <v>44</v>
      </c>
      <c r="D40" s="15">
        <v>45.65</v>
      </c>
    </row>
    <row r="41">
      <c r="A41" s="14">
        <v>45082.0</v>
      </c>
      <c r="B41" s="15">
        <v>8.0</v>
      </c>
      <c r="C41" s="15" t="s">
        <v>44</v>
      </c>
      <c r="D41" s="15">
        <v>42.7</v>
      </c>
    </row>
    <row r="42">
      <c r="A42" s="14">
        <v>45082.0</v>
      </c>
      <c r="B42" s="15">
        <v>8.0</v>
      </c>
      <c r="C42" s="15" t="s">
        <v>43</v>
      </c>
      <c r="D42" s="15">
        <v>46.3</v>
      </c>
    </row>
    <row r="43">
      <c r="A43" s="14">
        <v>45082.0</v>
      </c>
      <c r="B43" s="15">
        <v>7.0</v>
      </c>
      <c r="C43" s="15" t="s">
        <v>44</v>
      </c>
      <c r="D43" s="15">
        <v>39.4</v>
      </c>
    </row>
    <row r="44">
      <c r="A44" s="14">
        <v>45082.0</v>
      </c>
      <c r="B44" s="15">
        <v>8.0</v>
      </c>
      <c r="C44" s="15" t="s">
        <v>43</v>
      </c>
      <c r="D44" s="15">
        <v>34.5</v>
      </c>
    </row>
    <row r="45">
      <c r="A45" s="14">
        <v>45082.0</v>
      </c>
      <c r="B45" s="15">
        <v>7.0</v>
      </c>
      <c r="C45" s="15" t="s">
        <v>43</v>
      </c>
      <c r="D45" s="15">
        <v>39.4</v>
      </c>
    </row>
    <row r="46">
      <c r="A46" s="14">
        <v>45082.0</v>
      </c>
      <c r="B46" s="15">
        <v>8.0</v>
      </c>
      <c r="C46" s="15" t="s">
        <v>44</v>
      </c>
      <c r="D46" s="15">
        <v>34.5</v>
      </c>
    </row>
    <row r="47">
      <c r="A47" s="14">
        <v>45083.0</v>
      </c>
      <c r="B47" s="15">
        <v>7.5</v>
      </c>
      <c r="C47" s="15" t="s">
        <v>34</v>
      </c>
      <c r="D47" s="15">
        <v>43.05</v>
      </c>
    </row>
    <row r="48">
      <c r="A48" s="14">
        <v>45085.0</v>
      </c>
      <c r="B48" s="15">
        <v>7.0</v>
      </c>
      <c r="C48" s="15" t="s">
        <v>43</v>
      </c>
      <c r="D48" s="15">
        <v>43.45</v>
      </c>
    </row>
    <row r="49">
      <c r="A49" s="14">
        <v>45086.0</v>
      </c>
      <c r="B49" s="15">
        <v>7.5</v>
      </c>
      <c r="C49" s="15" t="s">
        <v>43</v>
      </c>
      <c r="D49" s="15">
        <v>36.0</v>
      </c>
    </row>
    <row r="50">
      <c r="A50" s="14">
        <v>45086.0</v>
      </c>
      <c r="B50" s="15">
        <v>7.5</v>
      </c>
      <c r="C50" s="15" t="s">
        <v>44</v>
      </c>
      <c r="D50" s="15">
        <v>44.05</v>
      </c>
    </row>
    <row r="51">
      <c r="A51" s="14">
        <v>45087.0</v>
      </c>
      <c r="B51" s="15">
        <v>7.0</v>
      </c>
      <c r="C51" s="15" t="s">
        <v>43</v>
      </c>
      <c r="D51" s="15">
        <v>39.7</v>
      </c>
    </row>
    <row r="52">
      <c r="A52" s="14">
        <v>45087.0</v>
      </c>
      <c r="B52" s="15">
        <v>8.0</v>
      </c>
      <c r="C52" s="15" t="s">
        <v>43</v>
      </c>
      <c r="D52" s="15">
        <v>25.9</v>
      </c>
    </row>
    <row r="53">
      <c r="A53" s="14">
        <v>45087.0</v>
      </c>
      <c r="B53" s="15">
        <v>7.0</v>
      </c>
      <c r="C53" s="15" t="s">
        <v>36</v>
      </c>
      <c r="D53" s="15">
        <v>39.65</v>
      </c>
    </row>
    <row r="54">
      <c r="A54" s="14">
        <v>45087.0</v>
      </c>
      <c r="B54" s="15">
        <v>7.0</v>
      </c>
      <c r="C54" s="15" t="s">
        <v>44</v>
      </c>
      <c r="D54" s="15">
        <v>46.65</v>
      </c>
    </row>
    <row r="55">
      <c r="A55" s="14">
        <v>45088.0</v>
      </c>
      <c r="B55" s="15">
        <v>7.5</v>
      </c>
      <c r="C55" s="15" t="s">
        <v>43</v>
      </c>
      <c r="D55" s="15">
        <v>36.5</v>
      </c>
    </row>
    <row r="56">
      <c r="A56" s="14">
        <v>45088.0</v>
      </c>
      <c r="B56" s="15">
        <v>8.0</v>
      </c>
      <c r="C56" s="15" t="s">
        <v>34</v>
      </c>
      <c r="D56" s="15">
        <v>42.2</v>
      </c>
    </row>
    <row r="57">
      <c r="A57" s="14">
        <v>45088.0</v>
      </c>
      <c r="B57" s="15">
        <v>7.0</v>
      </c>
      <c r="C57" s="15" t="s">
        <v>43</v>
      </c>
      <c r="D57" s="15">
        <v>41.75</v>
      </c>
    </row>
    <row r="58">
      <c r="A58" s="14">
        <v>45089.0</v>
      </c>
      <c r="B58" s="15">
        <v>8.0</v>
      </c>
      <c r="C58" s="15" t="s">
        <v>34</v>
      </c>
      <c r="D58" s="15">
        <v>43.7</v>
      </c>
    </row>
    <row r="59">
      <c r="A59" s="14">
        <v>45090.0</v>
      </c>
      <c r="B59" s="15">
        <v>7.0</v>
      </c>
      <c r="C59" s="15" t="s">
        <v>36</v>
      </c>
      <c r="D59" s="15">
        <v>38.5</v>
      </c>
    </row>
    <row r="60">
      <c r="A60" s="14">
        <v>45091.0</v>
      </c>
      <c r="B60" s="15">
        <v>7.5</v>
      </c>
      <c r="C60" s="15" t="s">
        <v>43</v>
      </c>
      <c r="D60" s="15">
        <v>43.7</v>
      </c>
    </row>
    <row r="61">
      <c r="A61" s="14">
        <v>45091.0</v>
      </c>
      <c r="B61" s="15">
        <v>7.0</v>
      </c>
      <c r="C61" s="15" t="s">
        <v>44</v>
      </c>
      <c r="D61" s="15">
        <v>48.0</v>
      </c>
    </row>
  </sheetData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3" t="s">
        <v>0</v>
      </c>
      <c r="B1" s="24" t="s">
        <v>30</v>
      </c>
      <c r="C1" s="24" t="s">
        <v>31</v>
      </c>
      <c r="D1" s="24" t="s">
        <v>32</v>
      </c>
      <c r="E1" s="25" t="s">
        <v>33</v>
      </c>
    </row>
    <row r="2">
      <c r="A2" s="26">
        <v>44895.0</v>
      </c>
      <c r="B2" s="27">
        <v>7.0</v>
      </c>
      <c r="C2" s="27" t="s">
        <v>34</v>
      </c>
      <c r="D2" s="27">
        <v>9.9</v>
      </c>
      <c r="E2" s="28"/>
    </row>
    <row r="3">
      <c r="A3" s="26">
        <v>44911.0</v>
      </c>
      <c r="B3" s="27">
        <v>7.0</v>
      </c>
      <c r="C3" s="27" t="s">
        <v>39</v>
      </c>
      <c r="D3" s="27">
        <v>9.6</v>
      </c>
      <c r="E3" s="28"/>
    </row>
    <row r="4">
      <c r="A4" s="26">
        <v>44939.0</v>
      </c>
      <c r="B4" s="27">
        <v>7.0</v>
      </c>
      <c r="C4" s="27" t="s">
        <v>41</v>
      </c>
      <c r="D4" s="27">
        <v>10.9</v>
      </c>
      <c r="E4" s="28"/>
    </row>
    <row r="5">
      <c r="A5" s="26">
        <v>44987.0</v>
      </c>
      <c r="B5" s="27">
        <v>7.0</v>
      </c>
      <c r="C5" s="27" t="s">
        <v>41</v>
      </c>
      <c r="D5" s="27">
        <v>7.0</v>
      </c>
      <c r="E5" s="28"/>
    </row>
    <row r="6">
      <c r="A6" s="26">
        <v>44999.0</v>
      </c>
      <c r="B6" s="27">
        <v>7.0</v>
      </c>
      <c r="C6" s="27" t="s">
        <v>39</v>
      </c>
      <c r="D6" s="27">
        <v>10.5</v>
      </c>
      <c r="E6" s="28"/>
    </row>
    <row r="7">
      <c r="A7" s="26">
        <v>45008.0</v>
      </c>
      <c r="B7" s="27">
        <v>7.0</v>
      </c>
      <c r="C7" s="27" t="s">
        <v>39</v>
      </c>
      <c r="D7" s="27">
        <v>9.0</v>
      </c>
      <c r="E7" s="28"/>
    </row>
    <row r="8">
      <c r="A8" s="26">
        <v>45008.0</v>
      </c>
      <c r="B8" s="27">
        <v>7.0</v>
      </c>
      <c r="C8" s="27" t="s">
        <v>41</v>
      </c>
      <c r="D8" s="27">
        <v>12.15</v>
      </c>
      <c r="E8" s="28"/>
    </row>
    <row r="9">
      <c r="A9" s="26">
        <v>45029.0</v>
      </c>
      <c r="B9" s="27">
        <v>7.0</v>
      </c>
      <c r="C9" s="27" t="s">
        <v>43</v>
      </c>
      <c r="D9" s="27">
        <v>17.6</v>
      </c>
      <c r="E9" s="28"/>
    </row>
    <row r="10">
      <c r="A10" s="26">
        <v>45048.0</v>
      </c>
      <c r="B10" s="27">
        <v>7.0</v>
      </c>
      <c r="C10" s="27" t="s">
        <v>36</v>
      </c>
      <c r="D10" s="27">
        <v>39.0</v>
      </c>
      <c r="E10" s="28"/>
    </row>
    <row r="11">
      <c r="A11" s="26">
        <v>45061.0</v>
      </c>
      <c r="B11" s="27">
        <v>7.0</v>
      </c>
      <c r="C11" s="27" t="s">
        <v>43</v>
      </c>
      <c r="D11" s="27">
        <v>40.7</v>
      </c>
      <c r="E11" s="28"/>
    </row>
    <row r="12">
      <c r="A12" s="26">
        <v>45065.0</v>
      </c>
      <c r="B12" s="27">
        <v>7.0</v>
      </c>
      <c r="C12" s="27" t="s">
        <v>43</v>
      </c>
      <c r="D12" s="27">
        <v>43.0</v>
      </c>
      <c r="E12" s="28"/>
    </row>
    <row r="13">
      <c r="A13" s="26">
        <v>45068.0</v>
      </c>
      <c r="B13" s="27">
        <v>7.0</v>
      </c>
      <c r="C13" s="27" t="s">
        <v>36</v>
      </c>
      <c r="D13" s="27">
        <v>21.4</v>
      </c>
      <c r="E13" s="28"/>
    </row>
    <row r="14">
      <c r="A14" s="26">
        <v>45071.0</v>
      </c>
      <c r="B14" s="27">
        <v>7.0</v>
      </c>
      <c r="C14" s="27" t="s">
        <v>36</v>
      </c>
      <c r="D14" s="27">
        <v>38.7</v>
      </c>
      <c r="E14" s="28"/>
    </row>
    <row r="15">
      <c r="A15" s="26">
        <v>45071.0</v>
      </c>
      <c r="B15" s="27">
        <v>7.0</v>
      </c>
      <c r="C15" s="27" t="s">
        <v>44</v>
      </c>
      <c r="D15" s="27">
        <v>35.5</v>
      </c>
      <c r="E15" s="28"/>
    </row>
    <row r="16">
      <c r="A16" s="26">
        <v>45071.0</v>
      </c>
      <c r="B16" s="27">
        <v>7.0</v>
      </c>
      <c r="C16" s="27" t="s">
        <v>43</v>
      </c>
      <c r="D16" s="27">
        <v>40.9</v>
      </c>
      <c r="E16" s="28"/>
    </row>
    <row r="17">
      <c r="A17" s="26">
        <v>45078.0</v>
      </c>
      <c r="B17" s="27">
        <v>7.0</v>
      </c>
      <c r="C17" s="27" t="s">
        <v>44</v>
      </c>
      <c r="D17" s="27">
        <v>40.8</v>
      </c>
      <c r="E17" s="28"/>
    </row>
    <row r="18">
      <c r="A18" s="26">
        <v>45079.0</v>
      </c>
      <c r="B18" s="27">
        <v>7.0</v>
      </c>
      <c r="C18" s="27" t="s">
        <v>44</v>
      </c>
      <c r="D18" s="27">
        <v>35.65</v>
      </c>
      <c r="E18" s="28"/>
    </row>
    <row r="19">
      <c r="A19" s="26">
        <v>45081.0</v>
      </c>
      <c r="B19" s="27">
        <v>7.0</v>
      </c>
      <c r="C19" s="27" t="s">
        <v>44</v>
      </c>
      <c r="D19" s="27">
        <v>45.65</v>
      </c>
      <c r="E19" s="28"/>
    </row>
    <row r="20">
      <c r="A20" s="26">
        <v>45082.0</v>
      </c>
      <c r="B20" s="27">
        <v>7.0</v>
      </c>
      <c r="C20" s="27" t="s">
        <v>44</v>
      </c>
      <c r="D20" s="27">
        <v>39.4</v>
      </c>
      <c r="E20" s="28"/>
    </row>
    <row r="21">
      <c r="A21" s="26">
        <v>45082.0</v>
      </c>
      <c r="B21" s="27">
        <v>7.0</v>
      </c>
      <c r="C21" s="27" t="s">
        <v>43</v>
      </c>
      <c r="D21" s="27">
        <v>39.4</v>
      </c>
      <c r="E21" s="28"/>
    </row>
    <row r="22">
      <c r="A22" s="26">
        <v>45085.0</v>
      </c>
      <c r="B22" s="27">
        <v>7.0</v>
      </c>
      <c r="C22" s="27" t="s">
        <v>43</v>
      </c>
      <c r="D22" s="27">
        <v>43.45</v>
      </c>
      <c r="E22" s="28"/>
    </row>
    <row r="23">
      <c r="A23" s="26">
        <v>45087.0</v>
      </c>
      <c r="B23" s="27">
        <v>7.0</v>
      </c>
      <c r="C23" s="27" t="s">
        <v>43</v>
      </c>
      <c r="D23" s="27">
        <v>39.7</v>
      </c>
      <c r="E23" s="28"/>
    </row>
    <row r="24">
      <c r="A24" s="26">
        <v>45087.0</v>
      </c>
      <c r="B24" s="27">
        <v>7.0</v>
      </c>
      <c r="C24" s="27" t="s">
        <v>36</v>
      </c>
      <c r="D24" s="27">
        <v>39.65</v>
      </c>
      <c r="E24" s="28"/>
    </row>
    <row r="25">
      <c r="A25" s="26">
        <v>45087.0</v>
      </c>
      <c r="B25" s="27">
        <v>7.0</v>
      </c>
      <c r="C25" s="27" t="s">
        <v>44</v>
      </c>
      <c r="D25" s="27">
        <v>46.65</v>
      </c>
      <c r="E25" s="28"/>
    </row>
    <row r="26">
      <c r="A26" s="26">
        <v>45088.0</v>
      </c>
      <c r="B26" s="27">
        <v>7.0</v>
      </c>
      <c r="C26" s="27" t="s">
        <v>43</v>
      </c>
      <c r="D26" s="27">
        <v>41.75</v>
      </c>
      <c r="E26" s="28"/>
    </row>
    <row r="27">
      <c r="A27" s="26">
        <v>45090.0</v>
      </c>
      <c r="B27" s="27">
        <v>7.0</v>
      </c>
      <c r="C27" s="27" t="s">
        <v>36</v>
      </c>
      <c r="D27" s="27">
        <v>38.5</v>
      </c>
      <c r="E27" s="28"/>
    </row>
    <row r="28">
      <c r="A28" s="26">
        <v>45091.0</v>
      </c>
      <c r="B28" s="27">
        <v>7.0</v>
      </c>
      <c r="C28" s="27" t="s">
        <v>44</v>
      </c>
      <c r="D28" s="27">
        <v>48.0</v>
      </c>
      <c r="E28" s="28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>
      <c r="I2" s="21" t="s">
        <v>0</v>
      </c>
      <c r="K2" s="21" t="s">
        <v>49</v>
      </c>
      <c r="L2" s="21" t="s">
        <v>51</v>
      </c>
      <c r="M2" s="21" t="s">
        <v>50</v>
      </c>
    </row>
    <row r="3">
      <c r="I3" s="30">
        <v>44839.0</v>
      </c>
      <c r="K3" s="29">
        <v>1.1825</v>
      </c>
      <c r="L3" s="29">
        <v>1.0675</v>
      </c>
      <c r="M3" s="29">
        <v>1.1225</v>
      </c>
      <c r="O3" s="29"/>
    </row>
    <row r="4">
      <c r="I4" s="30">
        <v>44860.0</v>
      </c>
      <c r="K4" s="29">
        <v>1.225</v>
      </c>
      <c r="L4" s="29">
        <v>1.06375</v>
      </c>
      <c r="M4" s="29">
        <v>1.10375</v>
      </c>
      <c r="O4" s="29"/>
    </row>
    <row r="5">
      <c r="I5" s="30">
        <v>44879.0</v>
      </c>
      <c r="K5" s="29">
        <v>1.1724999999999999</v>
      </c>
      <c r="L5" s="29">
        <v>1.0625</v>
      </c>
      <c r="M5" s="29">
        <v>1.0725</v>
      </c>
      <c r="O5" s="29"/>
    </row>
    <row r="6">
      <c r="I6" s="30">
        <v>44900.0</v>
      </c>
      <c r="K6" s="29">
        <v>0.8425</v>
      </c>
      <c r="L6" s="29">
        <v>0.75</v>
      </c>
      <c r="M6" s="29">
        <v>0.7125000000000001</v>
      </c>
      <c r="O6" s="29"/>
    </row>
    <row r="7">
      <c r="I7" s="30">
        <v>44953.0</v>
      </c>
      <c r="K7" s="29">
        <v>0.8625</v>
      </c>
      <c r="L7" s="29">
        <v>0.74</v>
      </c>
      <c r="M7" s="29">
        <v>0.725</v>
      </c>
      <c r="O7" s="29"/>
    </row>
    <row r="8">
      <c r="I8" s="30">
        <v>44984.0</v>
      </c>
      <c r="K8" s="29">
        <v>0.7144941913963653</v>
      </c>
      <c r="L8" s="29">
        <v>0.5571842966435586</v>
      </c>
      <c r="M8" s="29">
        <v>0.5069973965818021</v>
      </c>
      <c r="O8" s="29"/>
    </row>
    <row r="9"/>
    <row r="10"/>
    <row r="11"/>
    <row r="12"/>
    <row r="13"/>
    <row r="14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0</v>
      </c>
      <c r="B1" s="15" t="s">
        <v>53</v>
      </c>
      <c r="C1" s="15" t="s">
        <v>45</v>
      </c>
      <c r="D1" s="15" t="s">
        <v>31</v>
      </c>
      <c r="E1" s="15" t="s">
        <v>54</v>
      </c>
      <c r="F1" s="15" t="s">
        <v>55</v>
      </c>
      <c r="G1" s="15" t="s">
        <v>56</v>
      </c>
      <c r="H1" s="15" t="s">
        <v>57</v>
      </c>
      <c r="I1" s="15" t="s">
        <v>58</v>
      </c>
      <c r="J1" s="15" t="s">
        <v>59</v>
      </c>
    </row>
    <row r="2">
      <c r="A2" s="7">
        <v>44825.0</v>
      </c>
      <c r="B2" s="8">
        <v>36.0</v>
      </c>
      <c r="C2" s="15" t="s">
        <v>50</v>
      </c>
      <c r="D2" s="15" t="s">
        <v>39</v>
      </c>
      <c r="E2" s="15">
        <v>100.0</v>
      </c>
    </row>
    <row r="3">
      <c r="A3" s="7">
        <v>44825.0</v>
      </c>
      <c r="B3" s="8">
        <v>36.0</v>
      </c>
      <c r="C3" s="15" t="s">
        <v>50</v>
      </c>
      <c r="D3" s="15" t="s">
        <v>41</v>
      </c>
      <c r="E3" s="15">
        <v>100.0</v>
      </c>
    </row>
    <row r="4">
      <c r="A4" s="7">
        <v>44825.0</v>
      </c>
      <c r="B4" s="8">
        <v>36.0</v>
      </c>
      <c r="C4" s="15" t="s">
        <v>50</v>
      </c>
      <c r="D4" s="15" t="s">
        <v>36</v>
      </c>
      <c r="E4" s="15">
        <v>100.0</v>
      </c>
    </row>
    <row r="5">
      <c r="A5" s="7">
        <v>44825.0</v>
      </c>
      <c r="B5" s="8">
        <v>36.0</v>
      </c>
      <c r="C5" s="15" t="s">
        <v>50</v>
      </c>
      <c r="D5" s="15" t="s">
        <v>34</v>
      </c>
      <c r="E5" s="15">
        <v>100.0</v>
      </c>
    </row>
    <row r="6">
      <c r="A6" s="7">
        <v>44825.0</v>
      </c>
      <c r="B6" s="8">
        <v>36.0</v>
      </c>
      <c r="C6" s="15" t="s">
        <v>51</v>
      </c>
      <c r="D6" s="15" t="s">
        <v>39</v>
      </c>
      <c r="E6" s="15">
        <v>100.0</v>
      </c>
    </row>
    <row r="7">
      <c r="A7" s="7">
        <v>44825.0</v>
      </c>
      <c r="B7" s="8">
        <v>36.0</v>
      </c>
      <c r="C7" s="15" t="s">
        <v>51</v>
      </c>
      <c r="D7" s="15" t="s">
        <v>41</v>
      </c>
      <c r="E7" s="15">
        <v>100.0</v>
      </c>
    </row>
    <row r="8">
      <c r="A8" s="7">
        <v>44825.0</v>
      </c>
      <c r="B8" s="8">
        <v>36.0</v>
      </c>
      <c r="C8" s="15" t="s">
        <v>51</v>
      </c>
      <c r="D8" s="15" t="s">
        <v>36</v>
      </c>
      <c r="E8" s="15">
        <v>100.0</v>
      </c>
    </row>
    <row r="9">
      <c r="A9" s="7">
        <v>44825.0</v>
      </c>
      <c r="B9" s="8">
        <v>36.0</v>
      </c>
      <c r="C9" s="15" t="s">
        <v>51</v>
      </c>
      <c r="D9" s="15" t="s">
        <v>34</v>
      </c>
      <c r="E9" s="15">
        <v>100.0</v>
      </c>
    </row>
    <row r="10">
      <c r="A10" s="7">
        <v>44825.0</v>
      </c>
      <c r="B10" s="8">
        <v>36.0</v>
      </c>
      <c r="C10" s="15" t="s">
        <v>49</v>
      </c>
      <c r="D10" s="15" t="s">
        <v>39</v>
      </c>
      <c r="E10" s="15">
        <v>100.0</v>
      </c>
    </row>
    <row r="11">
      <c r="A11" s="7">
        <v>44825.0</v>
      </c>
      <c r="B11" s="8">
        <v>36.0</v>
      </c>
      <c r="C11" s="15" t="s">
        <v>49</v>
      </c>
      <c r="D11" s="15" t="s">
        <v>41</v>
      </c>
      <c r="E11" s="15">
        <v>100.0</v>
      </c>
    </row>
    <row r="12">
      <c r="A12" s="7">
        <v>44825.0</v>
      </c>
      <c r="B12" s="8">
        <v>36.0</v>
      </c>
      <c r="C12" s="15" t="s">
        <v>49</v>
      </c>
      <c r="D12" s="15" t="s">
        <v>36</v>
      </c>
      <c r="E12" s="15">
        <v>100.0</v>
      </c>
    </row>
    <row r="13">
      <c r="A13" s="31">
        <v>44825.0</v>
      </c>
      <c r="B13" s="32">
        <v>36.0</v>
      </c>
      <c r="C13" s="33" t="s">
        <v>49</v>
      </c>
      <c r="D13" s="33" t="s">
        <v>34</v>
      </c>
      <c r="E13" s="33">
        <v>100.0</v>
      </c>
      <c r="F13" s="34"/>
      <c r="G13" s="34"/>
      <c r="H13" s="34"/>
      <c r="I13" s="34"/>
    </row>
    <row r="14">
      <c r="A14" s="7">
        <v>44839.0</v>
      </c>
      <c r="B14" s="8">
        <v>50.0</v>
      </c>
      <c r="C14" s="15" t="s">
        <v>50</v>
      </c>
      <c r="D14" s="15" t="s">
        <v>39</v>
      </c>
      <c r="E14" s="15">
        <v>107.0</v>
      </c>
      <c r="H14" s="29"/>
      <c r="I14" s="29">
        <f t="shared" ref="I14:I49" si="1">E14/100</f>
        <v>1.07</v>
      </c>
      <c r="J14" s="29"/>
    </row>
    <row r="15">
      <c r="A15" s="7">
        <v>44839.0</v>
      </c>
      <c r="B15" s="8">
        <v>50.0</v>
      </c>
      <c r="C15" s="15" t="s">
        <v>50</v>
      </c>
      <c r="D15" s="15" t="s">
        <v>41</v>
      </c>
      <c r="E15" s="15">
        <v>108.0</v>
      </c>
      <c r="H15" s="29"/>
      <c r="I15" s="29">
        <f t="shared" si="1"/>
        <v>1.08</v>
      </c>
      <c r="J15" s="29"/>
    </row>
    <row r="16">
      <c r="A16" s="7">
        <v>44839.0</v>
      </c>
      <c r="B16" s="8">
        <v>50.0</v>
      </c>
      <c r="C16" s="15" t="s">
        <v>50</v>
      </c>
      <c r="D16" s="15" t="s">
        <v>36</v>
      </c>
      <c r="E16" s="15">
        <v>119.0</v>
      </c>
      <c r="H16" s="29"/>
      <c r="I16" s="29">
        <f t="shared" si="1"/>
        <v>1.19</v>
      </c>
      <c r="J16" s="29"/>
    </row>
    <row r="17">
      <c r="A17" s="7">
        <v>44839.0</v>
      </c>
      <c r="B17" s="8">
        <v>50.0</v>
      </c>
      <c r="C17" s="15" t="s">
        <v>50</v>
      </c>
      <c r="D17" s="15" t="s">
        <v>34</v>
      </c>
      <c r="E17" s="15">
        <v>115.0</v>
      </c>
      <c r="H17" s="29"/>
      <c r="I17" s="29">
        <f t="shared" si="1"/>
        <v>1.15</v>
      </c>
      <c r="J17" s="29"/>
    </row>
    <row r="18">
      <c r="A18" s="7">
        <v>44839.0</v>
      </c>
      <c r="B18" s="8">
        <v>50.0</v>
      </c>
      <c r="C18" s="15" t="s">
        <v>51</v>
      </c>
      <c r="D18" s="15" t="s">
        <v>39</v>
      </c>
      <c r="E18" s="15">
        <v>114.0</v>
      </c>
      <c r="H18" s="29"/>
      <c r="I18" s="29">
        <f t="shared" si="1"/>
        <v>1.14</v>
      </c>
      <c r="J18" s="29"/>
    </row>
    <row r="19">
      <c r="A19" s="7">
        <v>44839.0</v>
      </c>
      <c r="B19" s="8">
        <v>50.0</v>
      </c>
      <c r="C19" s="15" t="s">
        <v>51</v>
      </c>
      <c r="D19" s="15" t="s">
        <v>41</v>
      </c>
      <c r="E19" s="15">
        <v>95.0</v>
      </c>
      <c r="H19" s="29"/>
      <c r="I19" s="29">
        <f t="shared" si="1"/>
        <v>0.95</v>
      </c>
      <c r="J19" s="29"/>
    </row>
    <row r="20">
      <c r="A20" s="7">
        <v>44839.0</v>
      </c>
      <c r="B20" s="8">
        <v>50.0</v>
      </c>
      <c r="C20" s="15" t="s">
        <v>51</v>
      </c>
      <c r="D20" s="15" t="s">
        <v>36</v>
      </c>
      <c r="E20" s="15">
        <v>105.0</v>
      </c>
      <c r="H20" s="29"/>
      <c r="I20" s="29">
        <f t="shared" si="1"/>
        <v>1.05</v>
      </c>
      <c r="J20" s="29"/>
    </row>
    <row r="21">
      <c r="A21" s="7">
        <v>44839.0</v>
      </c>
      <c r="B21" s="8">
        <v>50.0</v>
      </c>
      <c r="C21" s="15" t="s">
        <v>51</v>
      </c>
      <c r="D21" s="15" t="s">
        <v>34</v>
      </c>
      <c r="E21" s="15">
        <v>113.0</v>
      </c>
      <c r="H21" s="29"/>
      <c r="I21" s="29">
        <f t="shared" si="1"/>
        <v>1.13</v>
      </c>
      <c r="J21" s="29"/>
    </row>
    <row r="22">
      <c r="A22" s="7">
        <v>44839.0</v>
      </c>
      <c r="B22" s="8">
        <v>50.0</v>
      </c>
      <c r="C22" s="15" t="s">
        <v>49</v>
      </c>
      <c r="D22" s="15" t="s">
        <v>39</v>
      </c>
      <c r="E22" s="15">
        <v>107.0</v>
      </c>
      <c r="H22" s="29"/>
      <c r="I22" s="29">
        <f t="shared" si="1"/>
        <v>1.07</v>
      </c>
      <c r="J22" s="29"/>
    </row>
    <row r="23">
      <c r="A23" s="7">
        <v>44839.0</v>
      </c>
      <c r="B23" s="8">
        <v>50.0</v>
      </c>
      <c r="C23" s="15" t="s">
        <v>49</v>
      </c>
      <c r="D23" s="15" t="s">
        <v>41</v>
      </c>
      <c r="E23" s="15">
        <v>132.0</v>
      </c>
      <c r="H23" s="29"/>
      <c r="I23" s="29">
        <f t="shared" si="1"/>
        <v>1.32</v>
      </c>
      <c r="J23" s="29"/>
    </row>
    <row r="24">
      <c r="A24" s="7">
        <v>44839.0</v>
      </c>
      <c r="B24" s="8">
        <v>50.0</v>
      </c>
      <c r="C24" s="15" t="s">
        <v>49</v>
      </c>
      <c r="D24" s="15" t="s">
        <v>36</v>
      </c>
      <c r="E24" s="15">
        <v>118.0</v>
      </c>
      <c r="H24" s="29"/>
      <c r="I24" s="29">
        <f t="shared" si="1"/>
        <v>1.18</v>
      </c>
      <c r="J24" s="29"/>
    </row>
    <row r="25">
      <c r="A25" s="31">
        <v>44839.0</v>
      </c>
      <c r="B25" s="32">
        <v>50.0</v>
      </c>
      <c r="C25" s="33" t="s">
        <v>49</v>
      </c>
      <c r="D25" s="33" t="s">
        <v>34</v>
      </c>
      <c r="E25" s="33">
        <v>116.0</v>
      </c>
      <c r="F25" s="34"/>
      <c r="G25" s="34"/>
      <c r="H25" s="35"/>
      <c r="I25" s="35">
        <f t="shared" si="1"/>
        <v>1.16</v>
      </c>
      <c r="J25" s="35"/>
    </row>
    <row r="26">
      <c r="A26" s="7">
        <v>44860.0</v>
      </c>
      <c r="B26" s="8">
        <v>71.0</v>
      </c>
      <c r="C26" s="15" t="s">
        <v>50</v>
      </c>
      <c r="D26" s="15" t="s">
        <v>39</v>
      </c>
      <c r="E26" s="21">
        <v>106.5</v>
      </c>
      <c r="H26" s="29"/>
      <c r="I26" s="29">
        <f t="shared" si="1"/>
        <v>1.065</v>
      </c>
      <c r="J26" s="29">
        <f t="shared" ref="J26:J73" si="2">E26/E14</f>
        <v>0.9953271028</v>
      </c>
    </row>
    <row r="27">
      <c r="A27" s="7">
        <v>44860.0</v>
      </c>
      <c r="B27" s="8">
        <v>71.0</v>
      </c>
      <c r="C27" s="15" t="s">
        <v>50</v>
      </c>
      <c r="D27" s="15" t="s">
        <v>41</v>
      </c>
      <c r="E27" s="21">
        <v>108.0</v>
      </c>
      <c r="H27" s="29"/>
      <c r="I27" s="29">
        <f t="shared" si="1"/>
        <v>1.08</v>
      </c>
      <c r="J27" s="29">
        <f t="shared" si="2"/>
        <v>1</v>
      </c>
    </row>
    <row r="28">
      <c r="A28" s="7">
        <v>44860.0</v>
      </c>
      <c r="B28" s="8">
        <v>71.0</v>
      </c>
      <c r="C28" s="15" t="s">
        <v>50</v>
      </c>
      <c r="D28" s="15" t="s">
        <v>36</v>
      </c>
      <c r="E28" s="21">
        <v>113.5</v>
      </c>
      <c r="H28" s="29"/>
      <c r="I28" s="29">
        <f t="shared" si="1"/>
        <v>1.135</v>
      </c>
      <c r="J28" s="29">
        <f t="shared" si="2"/>
        <v>0.9537815126</v>
      </c>
    </row>
    <row r="29">
      <c r="A29" s="7">
        <v>44860.0</v>
      </c>
      <c r="B29" s="8">
        <v>71.0</v>
      </c>
      <c r="C29" s="15" t="s">
        <v>50</v>
      </c>
      <c r="D29" s="15" t="s">
        <v>34</v>
      </c>
      <c r="E29" s="21">
        <v>113.5</v>
      </c>
      <c r="H29" s="29"/>
      <c r="I29" s="29">
        <f t="shared" si="1"/>
        <v>1.135</v>
      </c>
      <c r="J29" s="29">
        <f t="shared" si="2"/>
        <v>0.9869565217</v>
      </c>
    </row>
    <row r="30">
      <c r="A30" s="7">
        <v>44860.0</v>
      </c>
      <c r="B30" s="8">
        <v>71.0</v>
      </c>
      <c r="C30" s="15" t="s">
        <v>51</v>
      </c>
      <c r="D30" s="15" t="s">
        <v>39</v>
      </c>
      <c r="E30" s="21">
        <v>114.5</v>
      </c>
      <c r="H30" s="29"/>
      <c r="I30" s="29">
        <f t="shared" si="1"/>
        <v>1.145</v>
      </c>
      <c r="J30" s="29">
        <f t="shared" si="2"/>
        <v>1.004385965</v>
      </c>
    </row>
    <row r="31">
      <c r="A31" s="7">
        <v>44860.0</v>
      </c>
      <c r="B31" s="8">
        <v>71.0</v>
      </c>
      <c r="C31" s="15" t="s">
        <v>51</v>
      </c>
      <c r="D31" s="15" t="s">
        <v>41</v>
      </c>
      <c r="E31" s="21">
        <v>95.0</v>
      </c>
      <c r="H31" s="29"/>
      <c r="I31" s="29">
        <f t="shared" si="1"/>
        <v>0.95</v>
      </c>
      <c r="J31" s="29">
        <f t="shared" si="2"/>
        <v>1</v>
      </c>
    </row>
    <row r="32">
      <c r="A32" s="7">
        <v>44860.0</v>
      </c>
      <c r="B32" s="8">
        <v>71.0</v>
      </c>
      <c r="C32" s="15" t="s">
        <v>51</v>
      </c>
      <c r="D32" s="15" t="s">
        <v>36</v>
      </c>
      <c r="E32" s="21">
        <v>106.5</v>
      </c>
      <c r="H32" s="29"/>
      <c r="I32" s="29">
        <f t="shared" si="1"/>
        <v>1.065</v>
      </c>
      <c r="J32" s="29">
        <f t="shared" si="2"/>
        <v>1.014285714</v>
      </c>
    </row>
    <row r="33">
      <c r="A33" s="7">
        <v>44860.0</v>
      </c>
      <c r="B33" s="8">
        <v>71.0</v>
      </c>
      <c r="C33" s="15" t="s">
        <v>51</v>
      </c>
      <c r="D33" s="15" t="s">
        <v>34</v>
      </c>
      <c r="E33" s="21">
        <v>109.5</v>
      </c>
      <c r="H33" s="29"/>
      <c r="I33" s="29">
        <f t="shared" si="1"/>
        <v>1.095</v>
      </c>
      <c r="J33" s="29">
        <f t="shared" si="2"/>
        <v>0.9690265487</v>
      </c>
    </row>
    <row r="34">
      <c r="A34" s="7">
        <v>44860.0</v>
      </c>
      <c r="B34" s="8">
        <v>71.0</v>
      </c>
      <c r="C34" s="15" t="s">
        <v>49</v>
      </c>
      <c r="D34" s="15" t="s">
        <v>39</v>
      </c>
      <c r="E34" s="21">
        <v>109.0</v>
      </c>
      <c r="H34" s="29"/>
      <c r="I34" s="29">
        <f t="shared" si="1"/>
        <v>1.09</v>
      </c>
      <c r="J34" s="29">
        <f t="shared" si="2"/>
        <v>1.018691589</v>
      </c>
    </row>
    <row r="35">
      <c r="A35" s="7">
        <v>44860.0</v>
      </c>
      <c r="B35" s="8">
        <v>71.0</v>
      </c>
      <c r="C35" s="15" t="s">
        <v>49</v>
      </c>
      <c r="D35" s="15" t="s">
        <v>41</v>
      </c>
      <c r="E35" s="21">
        <v>147.0</v>
      </c>
      <c r="H35" s="29"/>
      <c r="I35" s="29">
        <f t="shared" si="1"/>
        <v>1.47</v>
      </c>
      <c r="J35" s="29">
        <f t="shared" si="2"/>
        <v>1.113636364</v>
      </c>
    </row>
    <row r="36">
      <c r="A36" s="7">
        <v>44860.0</v>
      </c>
      <c r="B36" s="8">
        <v>71.0</v>
      </c>
      <c r="C36" s="15" t="s">
        <v>49</v>
      </c>
      <c r="D36" s="15" t="s">
        <v>36</v>
      </c>
      <c r="E36" s="21">
        <v>117.0</v>
      </c>
      <c r="H36" s="29"/>
      <c r="I36" s="29">
        <f t="shared" si="1"/>
        <v>1.17</v>
      </c>
      <c r="J36" s="29">
        <f t="shared" si="2"/>
        <v>0.9915254237</v>
      </c>
    </row>
    <row r="37">
      <c r="A37" s="31">
        <v>44860.0</v>
      </c>
      <c r="B37" s="32">
        <v>71.0</v>
      </c>
      <c r="C37" s="33" t="s">
        <v>49</v>
      </c>
      <c r="D37" s="33" t="s">
        <v>34</v>
      </c>
      <c r="E37" s="34">
        <v>117.0</v>
      </c>
      <c r="F37" s="34"/>
      <c r="G37" s="34"/>
      <c r="H37" s="35"/>
      <c r="I37" s="35">
        <f t="shared" si="1"/>
        <v>1.17</v>
      </c>
      <c r="J37" s="35">
        <f t="shared" si="2"/>
        <v>1.00862069</v>
      </c>
    </row>
    <row r="38">
      <c r="A38" s="7">
        <v>44879.0</v>
      </c>
      <c r="B38" s="8">
        <v>90.0</v>
      </c>
      <c r="C38" s="15" t="s">
        <v>50</v>
      </c>
      <c r="D38" s="15" t="s">
        <v>39</v>
      </c>
      <c r="E38" s="15">
        <v>105.0</v>
      </c>
      <c r="F38" s="15">
        <v>23.0</v>
      </c>
      <c r="H38" s="29"/>
      <c r="I38" s="29">
        <f t="shared" si="1"/>
        <v>1.05</v>
      </c>
      <c r="J38" s="29">
        <f t="shared" si="2"/>
        <v>0.985915493</v>
      </c>
    </row>
    <row r="39">
      <c r="A39" s="7">
        <v>44879.0</v>
      </c>
      <c r="B39" s="8">
        <v>90.0</v>
      </c>
      <c r="C39" s="15" t="s">
        <v>50</v>
      </c>
      <c r="D39" s="15" t="s">
        <v>41</v>
      </c>
      <c r="E39" s="15">
        <v>104.0</v>
      </c>
      <c r="F39" s="15">
        <v>23.0</v>
      </c>
      <c r="G39" s="15">
        <v>1.0</v>
      </c>
      <c r="H39" s="29"/>
      <c r="I39" s="29">
        <f t="shared" si="1"/>
        <v>1.04</v>
      </c>
      <c r="J39" s="29">
        <f t="shared" si="2"/>
        <v>0.962962963</v>
      </c>
    </row>
    <row r="40">
      <c r="A40" s="7">
        <v>44879.0</v>
      </c>
      <c r="B40" s="8">
        <v>90.0</v>
      </c>
      <c r="C40" s="15" t="s">
        <v>50</v>
      </c>
      <c r="D40" s="15" t="s">
        <v>36</v>
      </c>
      <c r="E40" s="15">
        <v>111.0</v>
      </c>
      <c r="F40" s="15">
        <v>23.0</v>
      </c>
      <c r="H40" s="29"/>
      <c r="I40" s="29">
        <f t="shared" si="1"/>
        <v>1.11</v>
      </c>
      <c r="J40" s="29">
        <f t="shared" si="2"/>
        <v>0.9779735683</v>
      </c>
    </row>
    <row r="41">
      <c r="A41" s="7">
        <v>44879.0</v>
      </c>
      <c r="B41" s="8">
        <v>90.0</v>
      </c>
      <c r="C41" s="15" t="s">
        <v>50</v>
      </c>
      <c r="D41" s="15" t="s">
        <v>34</v>
      </c>
      <c r="E41" s="15">
        <v>109.0</v>
      </c>
      <c r="F41" s="15">
        <v>23.0</v>
      </c>
      <c r="H41" s="29"/>
      <c r="I41" s="29">
        <f t="shared" si="1"/>
        <v>1.09</v>
      </c>
      <c r="J41" s="29">
        <f t="shared" si="2"/>
        <v>0.9603524229</v>
      </c>
    </row>
    <row r="42">
      <c r="A42" s="7">
        <v>44879.0</v>
      </c>
      <c r="B42" s="8">
        <v>90.0</v>
      </c>
      <c r="C42" s="15" t="s">
        <v>51</v>
      </c>
      <c r="D42" s="15" t="s">
        <v>39</v>
      </c>
      <c r="E42" s="15">
        <v>115.0</v>
      </c>
      <c r="F42" s="15">
        <v>23.0</v>
      </c>
      <c r="H42" s="29"/>
      <c r="I42" s="29">
        <f t="shared" si="1"/>
        <v>1.15</v>
      </c>
      <c r="J42" s="29">
        <f t="shared" si="2"/>
        <v>1.004366812</v>
      </c>
    </row>
    <row r="43">
      <c r="A43" s="7">
        <v>44879.0</v>
      </c>
      <c r="B43" s="8">
        <v>90.0</v>
      </c>
      <c r="C43" s="15" t="s">
        <v>51</v>
      </c>
      <c r="D43" s="15" t="s">
        <v>41</v>
      </c>
      <c r="E43" s="15">
        <v>95.0</v>
      </c>
      <c r="F43" s="15">
        <v>23.0</v>
      </c>
      <c r="H43" s="29"/>
      <c r="I43" s="29">
        <f t="shared" si="1"/>
        <v>0.95</v>
      </c>
      <c r="J43" s="29">
        <f t="shared" si="2"/>
        <v>1</v>
      </c>
    </row>
    <row r="44">
      <c r="A44" s="7">
        <v>44879.0</v>
      </c>
      <c r="B44" s="8">
        <v>90.0</v>
      </c>
      <c r="C44" s="15" t="s">
        <v>51</v>
      </c>
      <c r="D44" s="15" t="s">
        <v>36</v>
      </c>
      <c r="E44" s="15">
        <v>106.0</v>
      </c>
      <c r="F44" s="15">
        <v>23.0</v>
      </c>
      <c r="H44" s="29"/>
      <c r="I44" s="29">
        <f t="shared" si="1"/>
        <v>1.06</v>
      </c>
      <c r="J44" s="29">
        <f t="shared" si="2"/>
        <v>0.9953051643</v>
      </c>
    </row>
    <row r="45">
      <c r="A45" s="7">
        <v>44879.0</v>
      </c>
      <c r="B45" s="8">
        <v>90.0</v>
      </c>
      <c r="C45" s="15" t="s">
        <v>51</v>
      </c>
      <c r="D45" s="15" t="s">
        <v>34</v>
      </c>
      <c r="E45" s="15">
        <v>109.0</v>
      </c>
      <c r="F45" s="15">
        <v>23.0</v>
      </c>
      <c r="H45" s="29"/>
      <c r="I45" s="29">
        <f t="shared" si="1"/>
        <v>1.09</v>
      </c>
      <c r="J45" s="29">
        <f t="shared" si="2"/>
        <v>0.99543379</v>
      </c>
    </row>
    <row r="46">
      <c r="A46" s="7">
        <v>44879.0</v>
      </c>
      <c r="B46" s="8">
        <v>90.0</v>
      </c>
      <c r="C46" s="15" t="s">
        <v>49</v>
      </c>
      <c r="D46" s="15" t="s">
        <v>39</v>
      </c>
      <c r="E46" s="15">
        <v>105.0</v>
      </c>
      <c r="F46" s="15">
        <v>23.0</v>
      </c>
      <c r="H46" s="29"/>
      <c r="I46" s="29">
        <f t="shared" si="1"/>
        <v>1.05</v>
      </c>
      <c r="J46" s="29">
        <f t="shared" si="2"/>
        <v>0.9633027523</v>
      </c>
    </row>
    <row r="47">
      <c r="A47" s="7">
        <v>44879.0</v>
      </c>
      <c r="B47" s="8">
        <v>90.0</v>
      </c>
      <c r="C47" s="15" t="s">
        <v>49</v>
      </c>
      <c r="D47" s="15" t="s">
        <v>41</v>
      </c>
      <c r="E47" s="15">
        <v>143.0</v>
      </c>
      <c r="F47" s="15">
        <v>23.0</v>
      </c>
      <c r="H47" s="29"/>
      <c r="I47" s="29">
        <f t="shared" si="1"/>
        <v>1.43</v>
      </c>
      <c r="J47" s="29">
        <f t="shared" si="2"/>
        <v>0.9727891156</v>
      </c>
    </row>
    <row r="48">
      <c r="A48" s="7">
        <v>44879.0</v>
      </c>
      <c r="B48" s="8">
        <v>90.0</v>
      </c>
      <c r="C48" s="15" t="s">
        <v>49</v>
      </c>
      <c r="D48" s="15" t="s">
        <v>36</v>
      </c>
      <c r="E48" s="15">
        <v>106.0</v>
      </c>
      <c r="F48" s="15">
        <v>23.0</v>
      </c>
      <c r="H48" s="29"/>
      <c r="I48" s="29">
        <f t="shared" si="1"/>
        <v>1.06</v>
      </c>
      <c r="J48" s="29">
        <f t="shared" si="2"/>
        <v>0.905982906</v>
      </c>
    </row>
    <row r="49">
      <c r="A49" s="31">
        <v>44879.0</v>
      </c>
      <c r="B49" s="32">
        <v>90.0</v>
      </c>
      <c r="C49" s="33" t="s">
        <v>49</v>
      </c>
      <c r="D49" s="33" t="s">
        <v>34</v>
      </c>
      <c r="E49" s="33">
        <v>115.0</v>
      </c>
      <c r="F49" s="33">
        <v>23.0</v>
      </c>
      <c r="G49" s="34"/>
      <c r="H49" s="35"/>
      <c r="I49" s="35">
        <f t="shared" si="1"/>
        <v>1.15</v>
      </c>
      <c r="J49" s="35">
        <f t="shared" si="2"/>
        <v>0.9829059829</v>
      </c>
    </row>
    <row r="50">
      <c r="A50" s="14">
        <v>44900.0</v>
      </c>
      <c r="B50" s="15">
        <v>111.0</v>
      </c>
      <c r="C50" s="15" t="s">
        <v>50</v>
      </c>
      <c r="D50" s="15" t="s">
        <v>39</v>
      </c>
      <c r="E50" s="15">
        <v>73.0</v>
      </c>
      <c r="H50" s="29"/>
      <c r="I50" s="29">
        <f t="shared" ref="I50:I61" si="3">E50/(100-F38)</f>
        <v>0.9480519481</v>
      </c>
      <c r="J50" s="29">
        <f t="shared" si="2"/>
        <v>0.6952380952</v>
      </c>
    </row>
    <row r="51">
      <c r="A51" s="14">
        <v>44900.0</v>
      </c>
      <c r="B51" s="15">
        <v>111.0</v>
      </c>
      <c r="C51" s="15" t="s">
        <v>50</v>
      </c>
      <c r="D51" s="15" t="s">
        <v>41</v>
      </c>
      <c r="E51" s="15">
        <v>66.0</v>
      </c>
      <c r="H51" s="29"/>
      <c r="I51" s="29">
        <f t="shared" si="3"/>
        <v>0.8571428571</v>
      </c>
      <c r="J51" s="29">
        <f t="shared" si="2"/>
        <v>0.6346153846</v>
      </c>
    </row>
    <row r="52">
      <c r="A52" s="14">
        <v>44900.0</v>
      </c>
      <c r="B52" s="15">
        <v>111.0</v>
      </c>
      <c r="C52" s="15" t="s">
        <v>50</v>
      </c>
      <c r="D52" s="15" t="s">
        <v>36</v>
      </c>
      <c r="E52" s="15">
        <v>72.0</v>
      </c>
      <c r="H52" s="29"/>
      <c r="I52" s="29">
        <f t="shared" si="3"/>
        <v>0.9350649351</v>
      </c>
      <c r="J52" s="29">
        <f t="shared" si="2"/>
        <v>0.6486486486</v>
      </c>
    </row>
    <row r="53">
      <c r="A53" s="14">
        <v>44900.0</v>
      </c>
      <c r="B53" s="15">
        <v>111.0</v>
      </c>
      <c r="C53" s="15" t="s">
        <v>50</v>
      </c>
      <c r="D53" s="15" t="s">
        <v>34</v>
      </c>
      <c r="E53" s="15">
        <v>74.0</v>
      </c>
      <c r="H53" s="29"/>
      <c r="I53" s="29">
        <f t="shared" si="3"/>
        <v>0.961038961</v>
      </c>
      <c r="J53" s="29">
        <f t="shared" si="2"/>
        <v>0.6788990826</v>
      </c>
    </row>
    <row r="54">
      <c r="A54" s="14">
        <v>44900.0</v>
      </c>
      <c r="B54" s="15">
        <v>111.0</v>
      </c>
      <c r="C54" s="15" t="s">
        <v>51</v>
      </c>
      <c r="D54" s="15" t="s">
        <v>39</v>
      </c>
      <c r="E54" s="15">
        <v>77.0</v>
      </c>
      <c r="G54" s="15">
        <v>1.0</v>
      </c>
      <c r="H54" s="29"/>
      <c r="I54" s="29">
        <f t="shared" si="3"/>
        <v>1</v>
      </c>
      <c r="J54" s="29">
        <f t="shared" si="2"/>
        <v>0.6695652174</v>
      </c>
    </row>
    <row r="55">
      <c r="A55" s="14">
        <v>44900.0</v>
      </c>
      <c r="B55" s="15">
        <v>111.0</v>
      </c>
      <c r="C55" s="15" t="s">
        <v>51</v>
      </c>
      <c r="D55" s="15" t="s">
        <v>41</v>
      </c>
      <c r="E55" s="15">
        <v>65.0</v>
      </c>
      <c r="H55" s="29"/>
      <c r="I55" s="29">
        <f t="shared" si="3"/>
        <v>0.8441558442</v>
      </c>
      <c r="J55" s="29">
        <f t="shared" si="2"/>
        <v>0.6842105263</v>
      </c>
    </row>
    <row r="56">
      <c r="A56" s="14">
        <v>44900.0</v>
      </c>
      <c r="B56" s="15">
        <v>111.0</v>
      </c>
      <c r="C56" s="15" t="s">
        <v>51</v>
      </c>
      <c r="D56" s="15" t="s">
        <v>36</v>
      </c>
      <c r="E56" s="15">
        <v>79.0</v>
      </c>
      <c r="H56" s="29"/>
      <c r="I56" s="29">
        <f t="shared" si="3"/>
        <v>1.025974026</v>
      </c>
      <c r="J56" s="29">
        <f t="shared" si="2"/>
        <v>0.7452830189</v>
      </c>
    </row>
    <row r="57">
      <c r="A57" s="14">
        <v>44900.0</v>
      </c>
      <c r="B57" s="15">
        <v>111.0</v>
      </c>
      <c r="C57" s="15" t="s">
        <v>51</v>
      </c>
      <c r="D57" s="15" t="s">
        <v>34</v>
      </c>
      <c r="E57" s="15">
        <v>79.0</v>
      </c>
      <c r="H57" s="29"/>
      <c r="I57" s="29">
        <f t="shared" si="3"/>
        <v>1.025974026</v>
      </c>
      <c r="J57" s="29">
        <f t="shared" si="2"/>
        <v>0.7247706422</v>
      </c>
    </row>
    <row r="58">
      <c r="A58" s="14">
        <v>44900.0</v>
      </c>
      <c r="B58" s="15">
        <v>111.0</v>
      </c>
      <c r="C58" s="15" t="s">
        <v>49</v>
      </c>
      <c r="D58" s="15" t="s">
        <v>39</v>
      </c>
      <c r="E58" s="15">
        <v>69.0</v>
      </c>
      <c r="H58" s="29"/>
      <c r="I58" s="29">
        <f t="shared" si="3"/>
        <v>0.8961038961</v>
      </c>
      <c r="J58" s="29">
        <f t="shared" si="2"/>
        <v>0.6571428571</v>
      </c>
    </row>
    <row r="59">
      <c r="A59" s="14">
        <v>44900.0</v>
      </c>
      <c r="B59" s="15">
        <v>111.0</v>
      </c>
      <c r="C59" s="15" t="s">
        <v>49</v>
      </c>
      <c r="D59" s="15" t="s">
        <v>41</v>
      </c>
      <c r="E59" s="15">
        <v>110.0</v>
      </c>
      <c r="G59" s="15">
        <v>2.0</v>
      </c>
      <c r="H59" s="29"/>
      <c r="I59" s="29">
        <f t="shared" si="3"/>
        <v>1.428571429</v>
      </c>
      <c r="J59" s="29">
        <f t="shared" si="2"/>
        <v>0.7692307692</v>
      </c>
    </row>
    <row r="60">
      <c r="A60" s="14">
        <v>44900.0</v>
      </c>
      <c r="B60" s="15">
        <v>111.0</v>
      </c>
      <c r="C60" s="15" t="s">
        <v>49</v>
      </c>
      <c r="D60" s="15" t="s">
        <v>36</v>
      </c>
      <c r="E60" s="15">
        <v>73.0</v>
      </c>
      <c r="H60" s="29"/>
      <c r="I60" s="29">
        <f t="shared" si="3"/>
        <v>0.9480519481</v>
      </c>
      <c r="J60" s="29">
        <f t="shared" si="2"/>
        <v>0.6886792453</v>
      </c>
    </row>
    <row r="61">
      <c r="A61" s="36">
        <v>44900.0</v>
      </c>
      <c r="B61" s="33">
        <v>111.0</v>
      </c>
      <c r="C61" s="33" t="s">
        <v>49</v>
      </c>
      <c r="D61" s="33" t="s">
        <v>34</v>
      </c>
      <c r="E61" s="33">
        <v>85.0</v>
      </c>
      <c r="F61" s="34"/>
      <c r="G61" s="33">
        <v>1.0</v>
      </c>
      <c r="H61" s="35"/>
      <c r="I61" s="29">
        <f t="shared" si="3"/>
        <v>1.103896104</v>
      </c>
      <c r="J61" s="35">
        <f t="shared" si="2"/>
        <v>0.7391304348</v>
      </c>
    </row>
    <row r="62">
      <c r="A62" s="14">
        <v>44953.0</v>
      </c>
      <c r="B62" s="15">
        <v>164.0</v>
      </c>
      <c r="C62" s="15" t="s">
        <v>50</v>
      </c>
      <c r="D62" s="15" t="s">
        <v>39</v>
      </c>
      <c r="E62" s="37">
        <v>76.0</v>
      </c>
      <c r="F62" s="38">
        <v>16.0</v>
      </c>
      <c r="H62" s="38">
        <v>60.0</v>
      </c>
      <c r="I62" s="29">
        <f t="shared" ref="I62:I73" si="4">E62/(100-23)</f>
        <v>0.987012987</v>
      </c>
      <c r="J62" s="29">
        <f t="shared" si="2"/>
        <v>1.04109589</v>
      </c>
    </row>
    <row r="63">
      <c r="A63" s="14">
        <v>44953.0</v>
      </c>
      <c r="B63" s="15">
        <v>164.0</v>
      </c>
      <c r="C63" s="15" t="s">
        <v>50</v>
      </c>
      <c r="D63" s="15" t="s">
        <v>41</v>
      </c>
      <c r="E63" s="37">
        <v>65.0</v>
      </c>
      <c r="F63" s="38">
        <v>5.0</v>
      </c>
      <c r="G63" s="15">
        <v>1.0</v>
      </c>
      <c r="H63" s="38">
        <v>60.0</v>
      </c>
      <c r="I63" s="29">
        <f t="shared" si="4"/>
        <v>0.8441558442</v>
      </c>
      <c r="J63" s="29">
        <f t="shared" si="2"/>
        <v>0.9848484848</v>
      </c>
    </row>
    <row r="64">
      <c r="A64" s="14">
        <v>44953.0</v>
      </c>
      <c r="B64" s="15">
        <v>164.0</v>
      </c>
      <c r="C64" s="15" t="s">
        <v>50</v>
      </c>
      <c r="D64" s="15" t="s">
        <v>36</v>
      </c>
      <c r="E64" s="37">
        <v>76.0</v>
      </c>
      <c r="F64" s="38">
        <v>16.0</v>
      </c>
      <c r="H64" s="38">
        <v>60.0</v>
      </c>
      <c r="I64" s="29">
        <f t="shared" si="4"/>
        <v>0.987012987</v>
      </c>
      <c r="J64" s="29">
        <f t="shared" si="2"/>
        <v>1.055555556</v>
      </c>
    </row>
    <row r="65">
      <c r="A65" s="14">
        <v>44953.0</v>
      </c>
      <c r="B65" s="15">
        <v>164.0</v>
      </c>
      <c r="C65" s="15" t="s">
        <v>50</v>
      </c>
      <c r="D65" s="15" t="s">
        <v>34</v>
      </c>
      <c r="E65" s="37">
        <v>73.0</v>
      </c>
      <c r="F65" s="38">
        <v>13.0</v>
      </c>
      <c r="H65" s="38">
        <v>60.0</v>
      </c>
      <c r="I65" s="29">
        <f t="shared" si="4"/>
        <v>0.9480519481</v>
      </c>
      <c r="J65" s="29">
        <f t="shared" si="2"/>
        <v>0.9864864865</v>
      </c>
    </row>
    <row r="66">
      <c r="A66" s="14">
        <v>44953.0</v>
      </c>
      <c r="B66" s="15">
        <v>164.0</v>
      </c>
      <c r="C66" s="15" t="s">
        <v>51</v>
      </c>
      <c r="D66" s="15" t="s">
        <v>39</v>
      </c>
      <c r="E66" s="37">
        <v>82.0</v>
      </c>
      <c r="F66" s="38">
        <v>22.0</v>
      </c>
      <c r="H66" s="38">
        <v>60.0</v>
      </c>
      <c r="I66" s="29">
        <f t="shared" si="4"/>
        <v>1.064935065</v>
      </c>
      <c r="J66" s="29">
        <f t="shared" si="2"/>
        <v>1.064935065</v>
      </c>
    </row>
    <row r="67">
      <c r="A67" s="14">
        <v>44953.0</v>
      </c>
      <c r="B67" s="15">
        <v>164.0</v>
      </c>
      <c r="C67" s="15" t="s">
        <v>51</v>
      </c>
      <c r="D67" s="15" t="s">
        <v>41</v>
      </c>
      <c r="E67" s="37">
        <v>62.0</v>
      </c>
      <c r="F67" s="38">
        <v>2.0</v>
      </c>
      <c r="H67" s="38">
        <v>60.0</v>
      </c>
      <c r="I67" s="29">
        <f t="shared" si="4"/>
        <v>0.8051948052</v>
      </c>
      <c r="J67" s="29">
        <f t="shared" si="2"/>
        <v>0.9538461538</v>
      </c>
    </row>
    <row r="68">
      <c r="A68" s="14">
        <v>44953.0</v>
      </c>
      <c r="B68" s="15">
        <v>164.0</v>
      </c>
      <c r="C68" s="15" t="s">
        <v>51</v>
      </c>
      <c r="D68" s="15" t="s">
        <v>36</v>
      </c>
      <c r="E68" s="37">
        <v>78.0</v>
      </c>
      <c r="F68" s="38">
        <v>17.0</v>
      </c>
      <c r="H68" s="38">
        <v>60.0</v>
      </c>
      <c r="I68" s="29">
        <f t="shared" si="4"/>
        <v>1.012987013</v>
      </c>
      <c r="J68" s="29">
        <f t="shared" si="2"/>
        <v>0.9873417722</v>
      </c>
    </row>
    <row r="69">
      <c r="A69" s="14">
        <v>44953.0</v>
      </c>
      <c r="B69" s="15">
        <v>164.0</v>
      </c>
      <c r="C69" s="15" t="s">
        <v>51</v>
      </c>
      <c r="D69" s="15" t="s">
        <v>34</v>
      </c>
      <c r="E69" s="37">
        <v>74.0</v>
      </c>
      <c r="F69" s="38">
        <v>21.0</v>
      </c>
      <c r="H69" s="38">
        <v>60.0</v>
      </c>
      <c r="I69" s="29">
        <f t="shared" si="4"/>
        <v>0.961038961</v>
      </c>
      <c r="J69" s="29">
        <f t="shared" si="2"/>
        <v>0.9367088608</v>
      </c>
    </row>
    <row r="70">
      <c r="A70" s="14">
        <v>44953.0</v>
      </c>
      <c r="B70" s="15">
        <v>164.0</v>
      </c>
      <c r="C70" s="15" t="s">
        <v>49</v>
      </c>
      <c r="D70" s="15" t="s">
        <v>39</v>
      </c>
      <c r="E70" s="37">
        <v>78.0</v>
      </c>
      <c r="F70" s="38">
        <v>18.0</v>
      </c>
      <c r="G70" s="15">
        <v>6.0</v>
      </c>
      <c r="H70" s="38">
        <v>60.0</v>
      </c>
      <c r="I70" s="29">
        <f t="shared" si="4"/>
        <v>1.012987013</v>
      </c>
      <c r="J70" s="29">
        <f t="shared" si="2"/>
        <v>1.130434783</v>
      </c>
    </row>
    <row r="71">
      <c r="A71" s="14">
        <v>44953.0</v>
      </c>
      <c r="B71" s="15">
        <v>164.0</v>
      </c>
      <c r="C71" s="15" t="s">
        <v>49</v>
      </c>
      <c r="D71" s="15" t="s">
        <v>41</v>
      </c>
      <c r="E71" s="37">
        <v>109.0</v>
      </c>
      <c r="F71" s="38">
        <v>49.0</v>
      </c>
      <c r="G71" s="15">
        <v>1.0</v>
      </c>
      <c r="H71" s="38">
        <v>60.0</v>
      </c>
      <c r="I71" s="29">
        <f t="shared" si="4"/>
        <v>1.415584416</v>
      </c>
      <c r="J71" s="29">
        <f t="shared" si="2"/>
        <v>0.9909090909</v>
      </c>
    </row>
    <row r="72">
      <c r="A72" s="14">
        <v>44953.0</v>
      </c>
      <c r="B72" s="15">
        <v>164.0</v>
      </c>
      <c r="C72" s="15" t="s">
        <v>49</v>
      </c>
      <c r="D72" s="15" t="s">
        <v>36</v>
      </c>
      <c r="E72" s="37">
        <v>75.0</v>
      </c>
      <c r="F72" s="38">
        <v>15.0</v>
      </c>
      <c r="H72" s="38">
        <v>60.0</v>
      </c>
      <c r="I72" s="29">
        <f t="shared" si="4"/>
        <v>0.974025974</v>
      </c>
      <c r="J72" s="29">
        <f t="shared" si="2"/>
        <v>1.02739726</v>
      </c>
    </row>
    <row r="73">
      <c r="A73" s="36">
        <v>44953.0</v>
      </c>
      <c r="B73" s="33">
        <v>164.0</v>
      </c>
      <c r="C73" s="33" t="s">
        <v>49</v>
      </c>
      <c r="D73" s="33" t="s">
        <v>34</v>
      </c>
      <c r="E73" s="39">
        <v>83.0</v>
      </c>
      <c r="F73" s="40">
        <v>23.0</v>
      </c>
      <c r="G73" s="34"/>
      <c r="H73" s="40">
        <v>60.0</v>
      </c>
      <c r="I73" s="35">
        <f t="shared" si="4"/>
        <v>1.077922078</v>
      </c>
      <c r="J73" s="35">
        <f t="shared" si="2"/>
        <v>0.9764705882</v>
      </c>
    </row>
    <row r="74">
      <c r="A74" s="14">
        <v>44959.0</v>
      </c>
      <c r="B74" s="15">
        <v>164.0</v>
      </c>
      <c r="C74" s="15" t="s">
        <v>50</v>
      </c>
      <c r="D74" s="15" t="s">
        <v>39</v>
      </c>
      <c r="E74" s="29">
        <f t="shared" ref="E74:E77" si="5">E62-F74-F62</f>
        <v>32</v>
      </c>
      <c r="F74" s="41">
        <v>28.0</v>
      </c>
      <c r="H74" s="42">
        <v>32.0</v>
      </c>
      <c r="J74" s="29"/>
    </row>
    <row r="75">
      <c r="A75" s="14">
        <v>44959.0</v>
      </c>
      <c r="B75" s="15">
        <v>164.0</v>
      </c>
      <c r="C75" s="15" t="s">
        <v>50</v>
      </c>
      <c r="D75" s="15" t="s">
        <v>41</v>
      </c>
      <c r="E75" s="29">
        <f t="shared" si="5"/>
        <v>32</v>
      </c>
      <c r="F75" s="41">
        <v>28.0</v>
      </c>
      <c r="H75" s="42">
        <v>32.0</v>
      </c>
      <c r="I75" s="29"/>
      <c r="J75" s="29"/>
    </row>
    <row r="76">
      <c r="A76" s="14">
        <v>44959.0</v>
      </c>
      <c r="B76" s="15">
        <v>164.0</v>
      </c>
      <c r="C76" s="15" t="s">
        <v>50</v>
      </c>
      <c r="D76" s="15" t="s">
        <v>36</v>
      </c>
      <c r="E76" s="29">
        <f t="shared" si="5"/>
        <v>31</v>
      </c>
      <c r="F76" s="41">
        <v>29.0</v>
      </c>
      <c r="H76" s="42">
        <v>31.0</v>
      </c>
      <c r="I76" s="29"/>
      <c r="J76" s="29"/>
    </row>
    <row r="77">
      <c r="A77" s="14">
        <v>44959.0</v>
      </c>
      <c r="B77" s="15">
        <v>164.0</v>
      </c>
      <c r="C77" s="15" t="s">
        <v>50</v>
      </c>
      <c r="D77" s="15" t="s">
        <v>34</v>
      </c>
      <c r="E77" s="29">
        <f t="shared" si="5"/>
        <v>31</v>
      </c>
      <c r="F77" s="41">
        <v>29.0</v>
      </c>
      <c r="H77" s="42">
        <v>31.0</v>
      </c>
      <c r="I77" s="29"/>
      <c r="J77" s="29"/>
    </row>
    <row r="78">
      <c r="A78" s="14">
        <v>44959.0</v>
      </c>
      <c r="B78" s="15">
        <v>164.0</v>
      </c>
      <c r="C78" s="15" t="s">
        <v>50</v>
      </c>
      <c r="D78" s="15" t="s">
        <v>44</v>
      </c>
      <c r="F78" s="43">
        <f t="shared" ref="F78:F80" si="6">E62-F74</f>
        <v>48</v>
      </c>
      <c r="G78" s="44">
        <f>SUM(F78:F80)/3</f>
        <v>44</v>
      </c>
      <c r="H78" s="42">
        <v>38.0</v>
      </c>
      <c r="I78" s="29"/>
      <c r="J78" s="29"/>
    </row>
    <row r="79">
      <c r="A79" s="14">
        <v>44959.0</v>
      </c>
      <c r="B79" s="15">
        <v>164.0</v>
      </c>
      <c r="C79" s="15" t="s">
        <v>50</v>
      </c>
      <c r="D79" s="15" t="s">
        <v>43</v>
      </c>
      <c r="F79" s="43">
        <f t="shared" si="6"/>
        <v>37</v>
      </c>
      <c r="H79" s="42">
        <v>38.0</v>
      </c>
      <c r="I79" s="29"/>
      <c r="J79" s="29"/>
    </row>
    <row r="80">
      <c r="A80" s="14">
        <v>44959.0</v>
      </c>
      <c r="B80" s="15">
        <v>164.0</v>
      </c>
      <c r="C80" s="15" t="s">
        <v>50</v>
      </c>
      <c r="D80" s="15" t="s">
        <v>60</v>
      </c>
      <c r="F80" s="43">
        <f t="shared" si="6"/>
        <v>47</v>
      </c>
      <c r="H80" s="42">
        <v>38.0</v>
      </c>
      <c r="I80" s="29"/>
      <c r="J80" s="29"/>
    </row>
    <row r="81">
      <c r="A81" s="14">
        <v>44959.0</v>
      </c>
      <c r="B81" s="15">
        <v>164.0</v>
      </c>
      <c r="C81" s="15" t="s">
        <v>51</v>
      </c>
      <c r="D81" s="15" t="s">
        <v>39</v>
      </c>
      <c r="F81" s="45">
        <v>29.0</v>
      </c>
      <c r="H81" s="42">
        <v>31.0</v>
      </c>
      <c r="I81" s="29"/>
      <c r="J81" s="29"/>
    </row>
    <row r="82">
      <c r="A82" s="14">
        <v>44959.0</v>
      </c>
      <c r="B82" s="15">
        <v>164.0</v>
      </c>
      <c r="C82" s="15" t="s">
        <v>51</v>
      </c>
      <c r="D82" s="15" t="s">
        <v>41</v>
      </c>
      <c r="F82" s="41">
        <v>29.0</v>
      </c>
      <c r="H82" s="42">
        <v>31.0</v>
      </c>
      <c r="I82" s="29"/>
      <c r="J82" s="29"/>
    </row>
    <row r="83">
      <c r="A83" s="14">
        <v>44959.0</v>
      </c>
      <c r="B83" s="15">
        <v>164.0</v>
      </c>
      <c r="C83" s="15" t="s">
        <v>51</v>
      </c>
      <c r="D83" s="15" t="s">
        <v>36</v>
      </c>
      <c r="F83" s="41">
        <v>28.0</v>
      </c>
      <c r="H83" s="42">
        <v>32.0</v>
      </c>
      <c r="I83" s="29"/>
      <c r="J83" s="29"/>
    </row>
    <row r="84">
      <c r="A84" s="14">
        <v>44959.0</v>
      </c>
      <c r="B84" s="15">
        <v>164.0</v>
      </c>
      <c r="C84" s="15" t="s">
        <v>51</v>
      </c>
      <c r="D84" s="15" t="s">
        <v>34</v>
      </c>
      <c r="F84" s="41">
        <v>28.0</v>
      </c>
      <c r="H84" s="42">
        <v>32.0</v>
      </c>
      <c r="I84" s="29"/>
      <c r="J84" s="29"/>
    </row>
    <row r="85">
      <c r="A85" s="14">
        <v>44959.0</v>
      </c>
      <c r="B85" s="15">
        <v>164.0</v>
      </c>
      <c r="C85" s="15" t="s">
        <v>51</v>
      </c>
      <c r="D85" s="15" t="s">
        <v>44</v>
      </c>
      <c r="F85" s="46">
        <f t="shared" ref="F85:F87" si="7">E66-F81</f>
        <v>53</v>
      </c>
      <c r="G85" s="44">
        <f>SUM(F85:F87)/3</f>
        <v>45.33333333</v>
      </c>
      <c r="H85" s="42">
        <v>38.0</v>
      </c>
      <c r="I85" s="29"/>
      <c r="J85" s="29"/>
    </row>
    <row r="86">
      <c r="A86" s="14">
        <v>44959.0</v>
      </c>
      <c r="B86" s="15">
        <v>164.0</v>
      </c>
      <c r="C86" s="15" t="s">
        <v>51</v>
      </c>
      <c r="D86" s="15" t="s">
        <v>43</v>
      </c>
      <c r="F86" s="43">
        <f t="shared" si="7"/>
        <v>33</v>
      </c>
      <c r="H86" s="42">
        <v>38.0</v>
      </c>
      <c r="I86" s="29"/>
      <c r="J86" s="29"/>
    </row>
    <row r="87">
      <c r="A87" s="14">
        <v>44959.0</v>
      </c>
      <c r="B87" s="15">
        <v>164.0</v>
      </c>
      <c r="C87" s="15" t="s">
        <v>51</v>
      </c>
      <c r="D87" s="15" t="s">
        <v>60</v>
      </c>
      <c r="F87" s="43">
        <f t="shared" si="7"/>
        <v>50</v>
      </c>
      <c r="H87" s="42">
        <v>38.0</v>
      </c>
      <c r="I87" s="29"/>
      <c r="J87" s="29"/>
    </row>
    <row r="88">
      <c r="A88" s="14">
        <v>44959.0</v>
      </c>
      <c r="B88" s="15">
        <v>164.0</v>
      </c>
      <c r="C88" s="15" t="s">
        <v>49</v>
      </c>
      <c r="D88" s="15" t="s">
        <v>39</v>
      </c>
      <c r="F88" s="41">
        <v>28.0</v>
      </c>
      <c r="H88" s="42">
        <v>32.0</v>
      </c>
      <c r="I88" s="29"/>
      <c r="J88" s="29"/>
    </row>
    <row r="89">
      <c r="A89" s="14">
        <v>44959.0</v>
      </c>
      <c r="B89" s="15">
        <v>164.0</v>
      </c>
      <c r="C89" s="15" t="s">
        <v>49</v>
      </c>
      <c r="D89" s="15" t="s">
        <v>41</v>
      </c>
      <c r="F89" s="41">
        <v>28.0</v>
      </c>
      <c r="H89" s="42">
        <v>32.0</v>
      </c>
      <c r="I89" s="29"/>
      <c r="J89" s="47"/>
    </row>
    <row r="90">
      <c r="A90" s="14">
        <v>44959.0</v>
      </c>
      <c r="B90" s="15">
        <v>164.0</v>
      </c>
      <c r="C90" s="15" t="s">
        <v>49</v>
      </c>
      <c r="D90" s="15" t="s">
        <v>36</v>
      </c>
      <c r="F90" s="41">
        <v>29.0</v>
      </c>
      <c r="H90" s="42">
        <v>31.0</v>
      </c>
      <c r="I90" s="29"/>
      <c r="J90" s="29"/>
    </row>
    <row r="91">
      <c r="A91" s="14">
        <v>44959.0</v>
      </c>
      <c r="B91" s="15">
        <v>164.0</v>
      </c>
      <c r="C91" s="15" t="s">
        <v>49</v>
      </c>
      <c r="D91" s="15" t="s">
        <v>34</v>
      </c>
      <c r="F91" s="41">
        <v>29.0</v>
      </c>
      <c r="H91" s="42">
        <v>31.0</v>
      </c>
      <c r="I91" s="29"/>
      <c r="J91" s="29"/>
    </row>
    <row r="92">
      <c r="A92" s="14">
        <v>44959.0</v>
      </c>
      <c r="B92" s="15">
        <v>164.0</v>
      </c>
      <c r="C92" s="15" t="s">
        <v>49</v>
      </c>
      <c r="D92" s="15" t="s">
        <v>44</v>
      </c>
      <c r="F92" s="43">
        <f t="shared" ref="F92:F94" si="8">E70-F88</f>
        <v>50</v>
      </c>
      <c r="G92" s="44">
        <f>SUM(F92:F94)/3</f>
        <v>59</v>
      </c>
      <c r="H92" s="42">
        <v>38.0</v>
      </c>
      <c r="I92" s="29"/>
      <c r="J92" s="29"/>
    </row>
    <row r="93">
      <c r="A93" s="14">
        <v>44959.0</v>
      </c>
      <c r="B93" s="15">
        <v>164.0</v>
      </c>
      <c r="C93" s="15" t="s">
        <v>49</v>
      </c>
      <c r="D93" s="15" t="s">
        <v>43</v>
      </c>
      <c r="F93" s="43">
        <f t="shared" si="8"/>
        <v>81</v>
      </c>
      <c r="H93" s="42">
        <v>38.0</v>
      </c>
      <c r="I93" s="29"/>
      <c r="J93" s="29"/>
    </row>
    <row r="94">
      <c r="A94" s="36">
        <v>44959.0</v>
      </c>
      <c r="B94" s="33">
        <v>164.0</v>
      </c>
      <c r="C94" s="33" t="s">
        <v>49</v>
      </c>
      <c r="D94" s="33" t="s">
        <v>60</v>
      </c>
      <c r="E94" s="34"/>
      <c r="F94" s="48">
        <f t="shared" si="8"/>
        <v>46</v>
      </c>
      <c r="G94" s="34"/>
      <c r="H94" s="49">
        <v>38.0</v>
      </c>
      <c r="I94" s="35"/>
      <c r="J94" s="35"/>
    </row>
    <row r="95">
      <c r="A95" s="14">
        <v>44984.0</v>
      </c>
      <c r="B95" s="15">
        <v>195.0</v>
      </c>
      <c r="C95" s="15" t="s">
        <v>50</v>
      </c>
      <c r="D95" s="15" t="s">
        <v>39</v>
      </c>
      <c r="E95" s="15">
        <v>30.0</v>
      </c>
      <c r="H95" s="42">
        <v>32.0</v>
      </c>
      <c r="I95" s="29">
        <f>E95/(100-$F$38-$F62-$F74)</f>
        <v>0.9090909091</v>
      </c>
      <c r="J95" s="29">
        <f t="shared" ref="J95:J121" si="9">E95/H74</f>
        <v>0.9375</v>
      </c>
    </row>
    <row r="96">
      <c r="A96" s="14">
        <v>44984.0</v>
      </c>
      <c r="B96" s="15">
        <v>195.0</v>
      </c>
      <c r="C96" s="15" t="s">
        <v>50</v>
      </c>
      <c r="D96" s="15" t="s">
        <v>41</v>
      </c>
      <c r="E96" s="15">
        <v>30.0</v>
      </c>
      <c r="H96" s="42">
        <v>32.0</v>
      </c>
      <c r="I96" s="29">
        <f>E96/(100-$F$39-$F63-$F75)</f>
        <v>0.6818181818</v>
      </c>
      <c r="J96" s="29">
        <f t="shared" si="9"/>
        <v>0.9375</v>
      </c>
    </row>
    <row r="97">
      <c r="A97" s="14">
        <v>44984.0</v>
      </c>
      <c r="B97" s="15">
        <v>195.0</v>
      </c>
      <c r="C97" s="15" t="s">
        <v>50</v>
      </c>
      <c r="D97" s="15" t="s">
        <v>36</v>
      </c>
      <c r="E97" s="15">
        <v>29.0</v>
      </c>
      <c r="G97" s="15">
        <v>1.0</v>
      </c>
      <c r="H97" s="42">
        <v>32.0</v>
      </c>
      <c r="I97" s="29">
        <f>E97/(100-$F$40-$F64-$F76)</f>
        <v>0.90625</v>
      </c>
      <c r="J97" s="29">
        <f t="shared" si="9"/>
        <v>0.935483871</v>
      </c>
    </row>
    <row r="98">
      <c r="A98" s="14">
        <v>44984.0</v>
      </c>
      <c r="B98" s="15">
        <v>195.0</v>
      </c>
      <c r="C98" s="15" t="s">
        <v>50</v>
      </c>
      <c r="D98" s="15" t="s">
        <v>34</v>
      </c>
      <c r="E98" s="15">
        <v>30.0</v>
      </c>
      <c r="G98" s="15">
        <v>1.0</v>
      </c>
      <c r="H98" s="42">
        <v>32.0</v>
      </c>
      <c r="I98" s="29">
        <f>E98/(100-$F$41-$F65-$F77)</f>
        <v>0.8571428571</v>
      </c>
      <c r="J98" s="29">
        <f t="shared" si="9"/>
        <v>0.9677419355</v>
      </c>
    </row>
    <row r="99">
      <c r="A99" s="14">
        <v>44984.0</v>
      </c>
      <c r="B99" s="15">
        <v>195.0</v>
      </c>
      <c r="C99" s="15" t="s">
        <v>50</v>
      </c>
      <c r="D99" s="15" t="s">
        <v>44</v>
      </c>
      <c r="E99" s="15">
        <v>37.0</v>
      </c>
      <c r="H99" s="42">
        <v>32.0</v>
      </c>
      <c r="I99" s="29"/>
      <c r="J99" s="29">
        <f t="shared" si="9"/>
        <v>0.9736842105</v>
      </c>
    </row>
    <row r="100">
      <c r="A100" s="14">
        <v>44984.0</v>
      </c>
      <c r="B100" s="15">
        <v>195.0</v>
      </c>
      <c r="C100" s="15" t="s">
        <v>50</v>
      </c>
      <c r="D100" s="15" t="s">
        <v>43</v>
      </c>
      <c r="E100" s="15">
        <v>37.0</v>
      </c>
      <c r="H100" s="42">
        <v>32.0</v>
      </c>
      <c r="I100" s="29"/>
      <c r="J100" s="29">
        <f t="shared" si="9"/>
        <v>0.9736842105</v>
      </c>
    </row>
    <row r="101">
      <c r="A101" s="14">
        <v>44984.0</v>
      </c>
      <c r="B101" s="15">
        <v>195.0</v>
      </c>
      <c r="C101" s="15" t="s">
        <v>50</v>
      </c>
      <c r="D101" s="15" t="s">
        <v>60</v>
      </c>
      <c r="E101" s="15">
        <v>37.0</v>
      </c>
      <c r="H101" s="42">
        <v>32.0</v>
      </c>
      <c r="I101" s="29"/>
      <c r="J101" s="29">
        <f t="shared" si="9"/>
        <v>0.9736842105</v>
      </c>
    </row>
    <row r="102">
      <c r="A102" s="14">
        <v>44984.0</v>
      </c>
      <c r="B102" s="15">
        <v>195.0</v>
      </c>
      <c r="C102" s="15" t="s">
        <v>51</v>
      </c>
      <c r="D102" s="15" t="s">
        <v>39</v>
      </c>
      <c r="E102" s="15">
        <v>30.0</v>
      </c>
      <c r="H102" s="42">
        <v>32.0</v>
      </c>
      <c r="I102" s="29">
        <f>E102/(100--$F$42-$F66-$F81)</f>
        <v>0.4166666667</v>
      </c>
      <c r="J102" s="29">
        <f t="shared" si="9"/>
        <v>0.9677419355</v>
      </c>
    </row>
    <row r="103">
      <c r="A103" s="14">
        <v>44984.0</v>
      </c>
      <c r="B103" s="15">
        <v>195.0</v>
      </c>
      <c r="C103" s="15" t="s">
        <v>51</v>
      </c>
      <c r="D103" s="15" t="s">
        <v>41</v>
      </c>
      <c r="E103" s="15">
        <v>28.0</v>
      </c>
      <c r="H103" s="42">
        <v>32.0</v>
      </c>
      <c r="I103" s="29">
        <f>E103/(100-$F$43-$F67-$F82)</f>
        <v>0.6086956522</v>
      </c>
      <c r="J103" s="29">
        <f t="shared" si="9"/>
        <v>0.9032258065</v>
      </c>
      <c r="L103" s="21">
        <v>38.0</v>
      </c>
    </row>
    <row r="104">
      <c r="A104" s="14">
        <v>44984.0</v>
      </c>
      <c r="B104" s="15">
        <v>195.0</v>
      </c>
      <c r="C104" s="15" t="s">
        <v>51</v>
      </c>
      <c r="D104" s="15" t="s">
        <v>36</v>
      </c>
      <c r="E104" s="15">
        <v>31.0</v>
      </c>
      <c r="H104" s="42">
        <v>32.0</v>
      </c>
      <c r="I104" s="29">
        <f>E104/(100-$F$44-$F68-$F83)</f>
        <v>0.96875</v>
      </c>
      <c r="J104" s="29">
        <f t="shared" si="9"/>
        <v>0.96875</v>
      </c>
      <c r="L104" s="21">
        <v>38.0</v>
      </c>
    </row>
    <row r="105">
      <c r="A105" s="14">
        <v>44984.0</v>
      </c>
      <c r="B105" s="15">
        <v>195.0</v>
      </c>
      <c r="C105" s="15" t="s">
        <v>51</v>
      </c>
      <c r="D105" s="15" t="s">
        <v>34</v>
      </c>
      <c r="E105" s="15">
        <v>33.0</v>
      </c>
      <c r="H105" s="42">
        <v>32.0</v>
      </c>
      <c r="I105" s="29">
        <f>E105/(100-$F$45-$F69-$F84)</f>
        <v>1.178571429</v>
      </c>
      <c r="J105" s="29">
        <f t="shared" si="9"/>
        <v>1.03125</v>
      </c>
      <c r="L105" s="21">
        <v>38.0</v>
      </c>
    </row>
    <row r="106">
      <c r="A106" s="14">
        <v>44984.0</v>
      </c>
      <c r="B106" s="15">
        <v>195.0</v>
      </c>
      <c r="C106" s="15" t="s">
        <v>51</v>
      </c>
      <c r="D106" s="15" t="s">
        <v>44</v>
      </c>
      <c r="E106" s="15">
        <v>37.0</v>
      </c>
      <c r="G106" s="15">
        <v>1.0</v>
      </c>
      <c r="H106" s="42">
        <v>32.0</v>
      </c>
      <c r="I106" s="29"/>
      <c r="J106" s="29">
        <f t="shared" si="9"/>
        <v>0.9736842105</v>
      </c>
    </row>
    <row r="107">
      <c r="A107" s="14">
        <v>44984.0</v>
      </c>
      <c r="B107" s="15">
        <v>195.0</v>
      </c>
      <c r="C107" s="15" t="s">
        <v>51</v>
      </c>
      <c r="D107" s="15" t="s">
        <v>43</v>
      </c>
      <c r="E107" s="15">
        <v>38.0</v>
      </c>
      <c r="H107" s="42">
        <v>32.0</v>
      </c>
      <c r="I107" s="29"/>
      <c r="J107" s="29">
        <f t="shared" si="9"/>
        <v>1</v>
      </c>
    </row>
    <row r="108">
      <c r="A108" s="14">
        <v>44984.0</v>
      </c>
      <c r="B108" s="15">
        <v>195.0</v>
      </c>
      <c r="C108" s="15" t="s">
        <v>51</v>
      </c>
      <c r="D108" s="15" t="s">
        <v>60</v>
      </c>
      <c r="E108" s="15">
        <v>29.0</v>
      </c>
      <c r="H108" s="42">
        <v>32.0</v>
      </c>
      <c r="I108" s="29"/>
      <c r="J108" s="29">
        <f t="shared" si="9"/>
        <v>0.7631578947</v>
      </c>
    </row>
    <row r="109">
      <c r="A109" s="14">
        <v>44984.0</v>
      </c>
      <c r="B109" s="15">
        <v>195.0</v>
      </c>
      <c r="C109" s="15" t="s">
        <v>49</v>
      </c>
      <c r="D109" s="15" t="s">
        <v>39</v>
      </c>
      <c r="E109" s="15">
        <v>40.0</v>
      </c>
      <c r="H109" s="42">
        <v>32.0</v>
      </c>
      <c r="I109" s="29">
        <f>E109/(100-$F$46-$F70-$F88)</f>
        <v>1.290322581</v>
      </c>
      <c r="J109" s="29">
        <f t="shared" si="9"/>
        <v>1.25</v>
      </c>
    </row>
    <row r="110">
      <c r="A110" s="14">
        <v>44984.0</v>
      </c>
      <c r="B110" s="15">
        <v>195.0</v>
      </c>
      <c r="C110" s="15" t="s">
        <v>49</v>
      </c>
      <c r="D110" s="15" t="s">
        <v>41</v>
      </c>
      <c r="E110" s="15">
        <v>22.0</v>
      </c>
      <c r="H110" s="42">
        <v>32.0</v>
      </c>
      <c r="I110" s="29" t="str">
        <f>E110/(100-$F$47-$F71-$F89)</f>
        <v>#DIV/0!</v>
      </c>
      <c r="J110" s="29">
        <f t="shared" si="9"/>
        <v>0.6875</v>
      </c>
    </row>
    <row r="111">
      <c r="A111" s="14">
        <v>44984.0</v>
      </c>
      <c r="B111" s="15">
        <v>195.0</v>
      </c>
      <c r="C111" s="15" t="s">
        <v>49</v>
      </c>
      <c r="D111" s="15" t="s">
        <v>36</v>
      </c>
      <c r="E111" s="15">
        <v>30.0</v>
      </c>
      <c r="H111" s="42">
        <v>32.0</v>
      </c>
      <c r="I111" s="29">
        <f>E111/(100-$F$48-$F72-$F90)</f>
        <v>0.9090909091</v>
      </c>
      <c r="J111" s="29">
        <f t="shared" si="9"/>
        <v>0.9677419355</v>
      </c>
    </row>
    <row r="112">
      <c r="A112" s="14">
        <v>44984.0</v>
      </c>
      <c r="B112" s="15">
        <v>195.0</v>
      </c>
      <c r="C112" s="15" t="s">
        <v>49</v>
      </c>
      <c r="D112" s="15" t="s">
        <v>34</v>
      </c>
      <c r="E112" s="15">
        <v>30.0</v>
      </c>
      <c r="H112" s="42">
        <v>32.0</v>
      </c>
      <c r="I112" s="29">
        <f>E112/(100-$F$49-$F73-$F91)</f>
        <v>1.2</v>
      </c>
      <c r="J112" s="29">
        <f t="shared" si="9"/>
        <v>0.9677419355</v>
      </c>
    </row>
    <row r="113">
      <c r="A113" s="14">
        <v>44984.0</v>
      </c>
      <c r="B113" s="15">
        <v>195.0</v>
      </c>
      <c r="C113" s="15" t="s">
        <v>49</v>
      </c>
      <c r="D113" s="15" t="s">
        <v>44</v>
      </c>
      <c r="E113" s="15">
        <v>36.0</v>
      </c>
      <c r="G113" s="15">
        <v>1.0</v>
      </c>
      <c r="H113" s="42">
        <v>32.0</v>
      </c>
      <c r="I113" s="29"/>
      <c r="J113" s="29">
        <f t="shared" si="9"/>
        <v>0.9473684211</v>
      </c>
    </row>
    <row r="114">
      <c r="A114" s="14">
        <v>44984.0</v>
      </c>
      <c r="B114" s="15">
        <v>195.0</v>
      </c>
      <c r="C114" s="15" t="s">
        <v>49</v>
      </c>
      <c r="D114" s="15" t="s">
        <v>43</v>
      </c>
      <c r="E114" s="15">
        <v>37.0</v>
      </c>
      <c r="H114" s="42">
        <v>32.0</v>
      </c>
      <c r="I114" s="29"/>
      <c r="J114" s="29">
        <f t="shared" si="9"/>
        <v>0.9736842105</v>
      </c>
    </row>
    <row r="115">
      <c r="A115" s="36">
        <v>44984.0</v>
      </c>
      <c r="B115" s="33">
        <v>195.0</v>
      </c>
      <c r="C115" s="33" t="s">
        <v>49</v>
      </c>
      <c r="D115" s="33" t="s">
        <v>60</v>
      </c>
      <c r="E115" s="33">
        <v>37.0</v>
      </c>
      <c r="F115" s="34"/>
      <c r="G115" s="34"/>
      <c r="H115" s="50">
        <v>32.0</v>
      </c>
      <c r="I115" s="35"/>
      <c r="J115" s="35">
        <f t="shared" si="9"/>
        <v>0.9736842105</v>
      </c>
    </row>
    <row r="116">
      <c r="A116" s="14">
        <v>45008.0</v>
      </c>
      <c r="B116" s="15">
        <v>222.0</v>
      </c>
      <c r="C116" s="15" t="s">
        <v>50</v>
      </c>
      <c r="D116" s="15" t="s">
        <v>39</v>
      </c>
      <c r="E116" s="37">
        <v>31.0</v>
      </c>
      <c r="F116" s="18">
        <v>10.0</v>
      </c>
      <c r="H116" s="18">
        <f t="shared" ref="H116:H121" si="10">E116-F116</f>
        <v>21</v>
      </c>
      <c r="I116" s="29">
        <f>E116/(100-$F$38-F$62-$F$74-$F$95)</f>
        <v>0.9393939394</v>
      </c>
      <c r="J116" s="29">
        <f t="shared" si="9"/>
        <v>0.96875</v>
      </c>
    </row>
    <row r="117">
      <c r="A117" s="14">
        <v>45008.0</v>
      </c>
      <c r="B117" s="15">
        <v>222.0</v>
      </c>
      <c r="C117" s="15" t="s">
        <v>50</v>
      </c>
      <c r="D117" s="15" t="s">
        <v>41</v>
      </c>
      <c r="E117" s="37">
        <v>30.0</v>
      </c>
      <c r="F117" s="15">
        <v>10.0</v>
      </c>
      <c r="H117" s="18">
        <f t="shared" si="10"/>
        <v>20</v>
      </c>
      <c r="I117" s="29">
        <f>E117/(100-$F$39-F$63-$F$75-$F$96)</f>
        <v>0.6818181818</v>
      </c>
      <c r="J117" s="29">
        <f t="shared" si="9"/>
        <v>0.9375</v>
      </c>
    </row>
    <row r="118">
      <c r="A118" s="14">
        <v>45008.0</v>
      </c>
      <c r="B118" s="15">
        <v>222.0</v>
      </c>
      <c r="C118" s="15" t="s">
        <v>50</v>
      </c>
      <c r="D118" s="15" t="s">
        <v>36</v>
      </c>
      <c r="E118" s="37">
        <v>32.0</v>
      </c>
      <c r="F118" s="15">
        <v>10.0</v>
      </c>
      <c r="H118" s="18">
        <f t="shared" si="10"/>
        <v>22</v>
      </c>
      <c r="I118" s="29">
        <f>E118/(100-$F$40-F$64-$F$76-$F$97)</f>
        <v>1</v>
      </c>
      <c r="J118" s="29">
        <f t="shared" si="9"/>
        <v>1</v>
      </c>
    </row>
    <row r="119">
      <c r="A119" s="14">
        <v>45008.0</v>
      </c>
      <c r="B119" s="15">
        <v>222.0</v>
      </c>
      <c r="C119" s="15" t="s">
        <v>50</v>
      </c>
      <c r="D119" s="15" t="s">
        <v>34</v>
      </c>
      <c r="E119" s="37">
        <v>32.0</v>
      </c>
      <c r="F119" s="15">
        <v>10.0</v>
      </c>
      <c r="H119" s="18">
        <f t="shared" si="10"/>
        <v>22</v>
      </c>
      <c r="I119" s="29">
        <f>E119/(100-$F$41-F$65-$F$77-$F$98)</f>
        <v>0.9142857143</v>
      </c>
      <c r="J119" s="29">
        <f t="shared" si="9"/>
        <v>1</v>
      </c>
    </row>
    <row r="120">
      <c r="A120" s="14">
        <v>45008.0</v>
      </c>
      <c r="B120" s="15">
        <v>222.0</v>
      </c>
      <c r="C120" s="15" t="s">
        <v>50</v>
      </c>
      <c r="D120" s="15" t="s">
        <v>44</v>
      </c>
      <c r="E120" s="37">
        <v>32.0</v>
      </c>
      <c r="F120" s="15">
        <v>10.0</v>
      </c>
      <c r="H120" s="18">
        <f t="shared" si="10"/>
        <v>22</v>
      </c>
      <c r="I120" s="29"/>
      <c r="J120" s="29">
        <f t="shared" si="9"/>
        <v>1</v>
      </c>
    </row>
    <row r="121">
      <c r="A121" s="14">
        <v>45008.0</v>
      </c>
      <c r="B121" s="15">
        <v>222.0</v>
      </c>
      <c r="C121" s="15" t="s">
        <v>50</v>
      </c>
      <c r="D121" s="15" t="s">
        <v>43</v>
      </c>
      <c r="E121" s="37">
        <v>32.0</v>
      </c>
      <c r="F121" s="15">
        <v>11.0</v>
      </c>
      <c r="H121" s="18">
        <f t="shared" si="10"/>
        <v>21</v>
      </c>
      <c r="I121" s="29"/>
      <c r="J121" s="29">
        <f t="shared" si="9"/>
        <v>1</v>
      </c>
    </row>
    <row r="122">
      <c r="A122" s="14">
        <v>45008.0</v>
      </c>
      <c r="B122" s="15">
        <v>222.0</v>
      </c>
      <c r="C122" s="15" t="s">
        <v>50</v>
      </c>
      <c r="D122" s="15" t="s">
        <v>60</v>
      </c>
      <c r="H122" s="29"/>
      <c r="I122" s="29"/>
      <c r="J122" s="29"/>
    </row>
    <row r="123">
      <c r="A123" s="14">
        <v>45008.0</v>
      </c>
      <c r="B123" s="15">
        <v>222.0</v>
      </c>
      <c r="C123" s="15" t="s">
        <v>51</v>
      </c>
      <c r="D123" s="15" t="s">
        <v>39</v>
      </c>
      <c r="E123" s="37">
        <v>29.0</v>
      </c>
      <c r="F123" s="18">
        <v>10.0</v>
      </c>
      <c r="H123" s="18">
        <f t="shared" ref="H123:H128" si="11">E123-F123</f>
        <v>19</v>
      </c>
      <c r="I123" s="29">
        <f>E123/(100-$F$42-F$66-$F$81-$F$102)</f>
        <v>1.115384615</v>
      </c>
      <c r="J123" s="29">
        <f t="shared" ref="J123:J128" si="12">E123/H102</f>
        <v>0.90625</v>
      </c>
    </row>
    <row r="124">
      <c r="A124" s="14">
        <v>45008.0</v>
      </c>
      <c r="B124" s="15">
        <v>222.0</v>
      </c>
      <c r="C124" s="15" t="s">
        <v>51</v>
      </c>
      <c r="D124" s="15" t="s">
        <v>41</v>
      </c>
      <c r="E124" s="37">
        <v>32.0</v>
      </c>
      <c r="F124" s="15">
        <v>11.0</v>
      </c>
      <c r="H124" s="18">
        <f t="shared" si="11"/>
        <v>21</v>
      </c>
      <c r="I124" s="29">
        <f>E124/(100-$F$43-F$67-$F$82-$F$103)</f>
        <v>0.6956521739</v>
      </c>
      <c r="J124" s="29">
        <f t="shared" si="12"/>
        <v>1</v>
      </c>
    </row>
    <row r="125">
      <c r="A125" s="14">
        <v>45008.0</v>
      </c>
      <c r="B125" s="15">
        <v>222.0</v>
      </c>
      <c r="C125" s="15" t="s">
        <v>51</v>
      </c>
      <c r="D125" s="15" t="s">
        <v>36</v>
      </c>
      <c r="E125" s="37">
        <v>32.0</v>
      </c>
      <c r="F125" s="15">
        <v>10.0</v>
      </c>
      <c r="H125" s="18">
        <f t="shared" si="11"/>
        <v>22</v>
      </c>
      <c r="I125" s="29">
        <f>E125/(100--$F$44-F$68-$F$83-$F$104)</f>
        <v>0.4102564103</v>
      </c>
      <c r="J125" s="29">
        <f t="shared" si="12"/>
        <v>1</v>
      </c>
    </row>
    <row r="126">
      <c r="A126" s="14">
        <v>45008.0</v>
      </c>
      <c r="B126" s="15">
        <v>222.0</v>
      </c>
      <c r="C126" s="15" t="s">
        <v>51</v>
      </c>
      <c r="D126" s="15" t="s">
        <v>34</v>
      </c>
      <c r="E126" s="37">
        <v>32.0</v>
      </c>
      <c r="F126" s="15">
        <v>10.0</v>
      </c>
      <c r="H126" s="18">
        <f t="shared" si="11"/>
        <v>22</v>
      </c>
      <c r="I126" s="29">
        <f>E127/(100--$F$45-F$69-$F$84-$F$105)</f>
        <v>0.4189189189</v>
      </c>
      <c r="J126" s="29">
        <f t="shared" si="12"/>
        <v>1</v>
      </c>
    </row>
    <row r="127">
      <c r="A127" s="14">
        <v>45008.0</v>
      </c>
      <c r="B127" s="15">
        <v>222.0</v>
      </c>
      <c r="C127" s="15" t="s">
        <v>51</v>
      </c>
      <c r="D127" s="15" t="s">
        <v>44</v>
      </c>
      <c r="E127" s="37">
        <v>31.0</v>
      </c>
      <c r="F127" s="15">
        <v>10.0</v>
      </c>
      <c r="H127" s="18">
        <f t="shared" si="11"/>
        <v>21</v>
      </c>
      <c r="I127" s="29"/>
      <c r="J127" s="29">
        <f t="shared" si="12"/>
        <v>0.96875</v>
      </c>
    </row>
    <row r="128">
      <c r="A128" s="14">
        <v>45008.0</v>
      </c>
      <c r="B128" s="15">
        <v>222.0</v>
      </c>
      <c r="C128" s="15" t="s">
        <v>51</v>
      </c>
      <c r="D128" s="15" t="s">
        <v>43</v>
      </c>
      <c r="E128" s="37">
        <v>32.0</v>
      </c>
      <c r="F128" s="15">
        <v>10.0</v>
      </c>
      <c r="H128" s="18">
        <f t="shared" si="11"/>
        <v>22</v>
      </c>
      <c r="I128" s="29"/>
      <c r="J128" s="29">
        <f t="shared" si="12"/>
        <v>1</v>
      </c>
    </row>
    <row r="129">
      <c r="A129" s="14">
        <v>45008.0</v>
      </c>
      <c r="B129" s="15">
        <v>222.0</v>
      </c>
      <c r="C129" s="15" t="s">
        <v>51</v>
      </c>
      <c r="D129" s="15" t="s">
        <v>60</v>
      </c>
      <c r="I129" s="29"/>
      <c r="J129" s="29"/>
    </row>
    <row r="130">
      <c r="A130" s="14">
        <v>45008.0</v>
      </c>
      <c r="B130" s="15">
        <v>222.0</v>
      </c>
      <c r="C130" s="15" t="s">
        <v>49</v>
      </c>
      <c r="D130" s="15" t="s">
        <v>39</v>
      </c>
      <c r="E130" s="37">
        <v>30.0</v>
      </c>
      <c r="F130" s="15">
        <v>10.0</v>
      </c>
      <c r="H130" s="18">
        <f t="shared" ref="H130:H135" si="13">E130-F130</f>
        <v>20</v>
      </c>
      <c r="I130" s="29">
        <f>E130/(100-$F$46-$F$70-$F$88-$F$109)</f>
        <v>0.9677419355</v>
      </c>
      <c r="J130" s="29">
        <f t="shared" ref="J130:J135" si="14">E130/H109</f>
        <v>0.9375</v>
      </c>
    </row>
    <row r="131">
      <c r="A131" s="14">
        <v>45008.0</v>
      </c>
      <c r="B131" s="15">
        <v>222.0</v>
      </c>
      <c r="C131" s="15" t="s">
        <v>49</v>
      </c>
      <c r="D131" s="15" t="s">
        <v>41</v>
      </c>
      <c r="E131" s="37">
        <v>31.0</v>
      </c>
      <c r="F131" s="15">
        <v>10.0</v>
      </c>
      <c r="H131" s="18">
        <f t="shared" si="13"/>
        <v>21</v>
      </c>
      <c r="I131" s="29">
        <f>E131/(100-$F$47-$F$71-$F$891-$F$110)</f>
        <v>1.107142857</v>
      </c>
      <c r="J131" s="29">
        <f t="shared" si="14"/>
        <v>0.96875</v>
      </c>
    </row>
    <row r="132">
      <c r="A132" s="14">
        <v>45008.0</v>
      </c>
      <c r="B132" s="15">
        <v>222.0</v>
      </c>
      <c r="C132" s="15" t="s">
        <v>49</v>
      </c>
      <c r="D132" s="15" t="s">
        <v>36</v>
      </c>
      <c r="E132" s="37">
        <v>31.0</v>
      </c>
      <c r="F132" s="15">
        <v>10.0</v>
      </c>
      <c r="H132" s="18">
        <f t="shared" si="13"/>
        <v>21</v>
      </c>
      <c r="I132" s="29">
        <f>E132/(100-$F$48-$F$72-$F$90-$F$111)</f>
        <v>0.9393939394</v>
      </c>
      <c r="J132" s="29">
        <f t="shared" si="14"/>
        <v>0.96875</v>
      </c>
    </row>
    <row r="133">
      <c r="A133" s="14">
        <v>45008.0</v>
      </c>
      <c r="B133" s="15">
        <v>222.0</v>
      </c>
      <c r="C133" s="15" t="s">
        <v>49</v>
      </c>
      <c r="D133" s="15" t="s">
        <v>34</v>
      </c>
      <c r="E133" s="37">
        <v>33.0</v>
      </c>
      <c r="F133" s="15">
        <v>11.0</v>
      </c>
      <c r="H133" s="18">
        <f t="shared" si="13"/>
        <v>22</v>
      </c>
      <c r="I133" s="29">
        <f>E133/(100-$F$49-$F$73-$F$91-$F$112)</f>
        <v>1.32</v>
      </c>
      <c r="J133" s="29">
        <f t="shared" si="14"/>
        <v>1.03125</v>
      </c>
    </row>
    <row r="134">
      <c r="A134" s="14">
        <v>45008.0</v>
      </c>
      <c r="B134" s="15">
        <v>222.0</v>
      </c>
      <c r="C134" s="15" t="s">
        <v>49</v>
      </c>
      <c r="D134" s="15" t="s">
        <v>44</v>
      </c>
      <c r="E134" s="37">
        <v>33.0</v>
      </c>
      <c r="F134" s="15">
        <v>10.0</v>
      </c>
      <c r="H134" s="18">
        <f t="shared" si="13"/>
        <v>23</v>
      </c>
      <c r="I134" s="29"/>
      <c r="J134" s="29">
        <f t="shared" si="14"/>
        <v>1.03125</v>
      </c>
    </row>
    <row r="135">
      <c r="A135" s="14">
        <v>45008.0</v>
      </c>
      <c r="B135" s="15">
        <v>222.0</v>
      </c>
      <c r="C135" s="15" t="s">
        <v>49</v>
      </c>
      <c r="D135" s="15" t="s">
        <v>43</v>
      </c>
      <c r="E135" s="37">
        <v>32.0</v>
      </c>
      <c r="F135" s="15">
        <v>10.0</v>
      </c>
      <c r="H135" s="18">
        <f t="shared" si="13"/>
        <v>22</v>
      </c>
      <c r="I135" s="29"/>
      <c r="J135" s="29">
        <f t="shared" si="14"/>
        <v>1</v>
      </c>
    </row>
    <row r="136">
      <c r="A136" s="14">
        <v>45008.0</v>
      </c>
      <c r="B136" s="15">
        <v>222.0</v>
      </c>
      <c r="C136" s="33" t="s">
        <v>49</v>
      </c>
      <c r="D136" s="33" t="s">
        <v>60</v>
      </c>
      <c r="E136" s="34"/>
      <c r="F136" s="34"/>
      <c r="G136" s="34"/>
      <c r="H136" s="34"/>
      <c r="I136" s="35"/>
      <c r="J136" s="29"/>
    </row>
    <row r="137">
      <c r="A137" s="15" t="s">
        <v>52</v>
      </c>
      <c r="C137" s="15" t="s">
        <v>50</v>
      </c>
      <c r="D137" s="15" t="s">
        <v>39</v>
      </c>
      <c r="I137" s="29">
        <f>E137/(100-$F$38-F$62-$F$74-$F$95-$F$116)</f>
        <v>0</v>
      </c>
      <c r="J137" s="21">
        <f t="shared" ref="J137:J142" si="15">E137/H116</f>
        <v>0</v>
      </c>
    </row>
    <row r="138">
      <c r="C138" s="15" t="s">
        <v>50</v>
      </c>
      <c r="D138" s="15" t="s">
        <v>41</v>
      </c>
      <c r="I138" s="29">
        <f>E138/(100-$F$39-F$63-$F$75-$F$96-$F$17)</f>
        <v>0</v>
      </c>
      <c r="J138" s="21">
        <f t="shared" si="15"/>
        <v>0</v>
      </c>
    </row>
    <row r="139">
      <c r="C139" s="15" t="s">
        <v>50</v>
      </c>
      <c r="D139" s="15" t="s">
        <v>36</v>
      </c>
      <c r="I139" s="29">
        <f>E139/(100-$F$40-F$64-$F$76-$F$97-$F$118)</f>
        <v>0</v>
      </c>
      <c r="J139" s="21">
        <f t="shared" si="15"/>
        <v>0</v>
      </c>
    </row>
    <row r="140">
      <c r="C140" s="15" t="s">
        <v>50</v>
      </c>
      <c r="D140" s="15" t="s">
        <v>34</v>
      </c>
      <c r="I140" s="29">
        <f>E140/(100-$F$41-F$65-$F$77-$F$98-$F$119)</f>
        <v>0</v>
      </c>
      <c r="J140" s="21">
        <f t="shared" si="15"/>
        <v>0</v>
      </c>
    </row>
    <row r="141">
      <c r="C141" s="15" t="s">
        <v>50</v>
      </c>
      <c r="D141" s="15" t="s">
        <v>44</v>
      </c>
      <c r="I141" s="29"/>
      <c r="J141" s="21">
        <f t="shared" si="15"/>
        <v>0</v>
      </c>
    </row>
    <row r="142">
      <c r="C142" s="15" t="s">
        <v>50</v>
      </c>
      <c r="D142" s="15" t="s">
        <v>43</v>
      </c>
      <c r="I142" s="29"/>
      <c r="J142" s="21">
        <f t="shared" si="15"/>
        <v>0</v>
      </c>
    </row>
    <row r="143">
      <c r="C143" s="15" t="s">
        <v>50</v>
      </c>
      <c r="D143" s="15" t="s">
        <v>60</v>
      </c>
      <c r="I143" s="29"/>
    </row>
    <row r="144">
      <c r="C144" s="15" t="s">
        <v>51</v>
      </c>
      <c r="D144" s="15" t="s">
        <v>39</v>
      </c>
      <c r="I144" s="29">
        <f>E144/(100-$F$42-F$66-$F$81-$F$102-$F$123)</f>
        <v>0</v>
      </c>
      <c r="J144" s="21">
        <f t="shared" ref="J144:J149" si="16">E144/H123</f>
        <v>0</v>
      </c>
    </row>
    <row r="145">
      <c r="C145" s="15" t="s">
        <v>51</v>
      </c>
      <c r="D145" s="15" t="s">
        <v>41</v>
      </c>
      <c r="I145" s="29">
        <f>E145/(100-$F$43-F$67-$F$82-$F$103-$F$124)</f>
        <v>0</v>
      </c>
      <c r="J145" s="21">
        <f t="shared" si="16"/>
        <v>0</v>
      </c>
    </row>
    <row r="146">
      <c r="C146" s="15" t="s">
        <v>51</v>
      </c>
      <c r="D146" s="15" t="s">
        <v>36</v>
      </c>
      <c r="I146" s="29">
        <f>E146/(100--$F$44-F$68-$F$83-$F$104-$F$125)</f>
        <v>0</v>
      </c>
      <c r="J146" s="21">
        <f t="shared" si="16"/>
        <v>0</v>
      </c>
    </row>
    <row r="147">
      <c r="C147" s="15" t="s">
        <v>51</v>
      </c>
      <c r="D147" s="15" t="s">
        <v>34</v>
      </c>
      <c r="I147" s="29">
        <f>E148/(100--$F$45-F$69-$F$84-$F$105-$F$126)</f>
        <v>0</v>
      </c>
      <c r="J147" s="21">
        <f t="shared" si="16"/>
        <v>0</v>
      </c>
    </row>
    <row r="148">
      <c r="C148" s="15" t="s">
        <v>51</v>
      </c>
      <c r="D148" s="15" t="s">
        <v>44</v>
      </c>
      <c r="I148" s="29"/>
      <c r="J148" s="21">
        <f t="shared" si="16"/>
        <v>0</v>
      </c>
    </row>
    <row r="149">
      <c r="C149" s="15" t="s">
        <v>51</v>
      </c>
      <c r="D149" s="15" t="s">
        <v>43</v>
      </c>
      <c r="I149" s="29"/>
      <c r="J149" s="21">
        <f t="shared" si="16"/>
        <v>0</v>
      </c>
    </row>
    <row r="150">
      <c r="C150" s="15" t="s">
        <v>51</v>
      </c>
      <c r="D150" s="15" t="s">
        <v>60</v>
      </c>
      <c r="I150" s="29"/>
    </row>
    <row r="151">
      <c r="C151" s="15" t="s">
        <v>49</v>
      </c>
      <c r="D151" s="15" t="s">
        <v>39</v>
      </c>
      <c r="I151" s="29">
        <f>E151/(100-$F$46-$F$70-$F$88-$F$109-$F$130)</f>
        <v>0</v>
      </c>
      <c r="J151" s="21">
        <f t="shared" ref="J151:J156" si="17">E151/H130</f>
        <v>0</v>
      </c>
    </row>
    <row r="152">
      <c r="C152" s="15" t="s">
        <v>49</v>
      </c>
      <c r="D152" s="15" t="s">
        <v>41</v>
      </c>
      <c r="I152" s="29">
        <f>E152/(100-$F$47-$F$71-$F$891-$F$110-$F$132)</f>
        <v>0</v>
      </c>
      <c r="J152" s="21">
        <f t="shared" si="17"/>
        <v>0</v>
      </c>
    </row>
    <row r="153">
      <c r="C153" s="15" t="s">
        <v>49</v>
      </c>
      <c r="D153" s="15" t="s">
        <v>36</v>
      </c>
      <c r="I153" s="29">
        <f>E153/(100-$F$48-$F$72-$F$90-$F$111-$F$133)</f>
        <v>0</v>
      </c>
      <c r="J153" s="21">
        <f t="shared" si="17"/>
        <v>0</v>
      </c>
    </row>
    <row r="154">
      <c r="C154" s="15" t="s">
        <v>49</v>
      </c>
      <c r="D154" s="15" t="s">
        <v>34</v>
      </c>
      <c r="I154" s="29">
        <f>E154/(100-$F$49-$F$73-$F$91-$F$112-$F$134)</f>
        <v>0</v>
      </c>
      <c r="J154" s="21">
        <f t="shared" si="17"/>
        <v>0</v>
      </c>
    </row>
    <row r="155">
      <c r="C155" s="15" t="s">
        <v>49</v>
      </c>
      <c r="D155" s="15" t="s">
        <v>44</v>
      </c>
      <c r="I155" s="29"/>
      <c r="J155" s="21">
        <f t="shared" si="17"/>
        <v>0</v>
      </c>
    </row>
    <row r="156">
      <c r="C156" s="15" t="s">
        <v>49</v>
      </c>
      <c r="D156" s="15" t="s">
        <v>43</v>
      </c>
      <c r="I156" s="29"/>
      <c r="J156" s="21">
        <f t="shared" si="17"/>
        <v>0</v>
      </c>
    </row>
    <row r="157">
      <c r="C157" s="33" t="s">
        <v>49</v>
      </c>
      <c r="D157" s="33" t="s">
        <v>60</v>
      </c>
      <c r="I157" s="3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5" width="17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9" max="9" width="5.5"/>
    <col customWidth="1" min="17" max="17" width="5.5"/>
    <col customWidth="1" min="25" max="25" width="5.5"/>
  </cols>
  <sheetData>
    <row r="1">
      <c r="A1" s="52"/>
      <c r="B1" s="52" t="s">
        <v>76</v>
      </c>
      <c r="C1" s="52" t="s">
        <v>77</v>
      </c>
      <c r="D1" s="52" t="s">
        <v>78</v>
      </c>
      <c r="E1" s="52" t="s">
        <v>79</v>
      </c>
      <c r="F1" s="52" t="s">
        <v>80</v>
      </c>
      <c r="G1" s="52" t="s">
        <v>81</v>
      </c>
      <c r="H1" s="52" t="s">
        <v>82</v>
      </c>
      <c r="I1" s="53"/>
      <c r="J1" s="52" t="s">
        <v>83</v>
      </c>
      <c r="K1" s="52" t="s">
        <v>84</v>
      </c>
      <c r="L1" s="52" t="s">
        <v>85</v>
      </c>
      <c r="M1" s="52" t="s">
        <v>86</v>
      </c>
      <c r="N1" s="52" t="s">
        <v>87</v>
      </c>
      <c r="O1" s="52" t="s">
        <v>88</v>
      </c>
      <c r="P1" s="52" t="s">
        <v>89</v>
      </c>
      <c r="Q1" s="53"/>
      <c r="R1" s="52" t="s">
        <v>90</v>
      </c>
      <c r="S1" s="52" t="s">
        <v>91</v>
      </c>
      <c r="T1" s="52" t="s">
        <v>92</v>
      </c>
      <c r="U1" s="52" t="s">
        <v>93</v>
      </c>
      <c r="V1" s="52" t="s">
        <v>94</v>
      </c>
      <c r="W1" s="52" t="s">
        <v>95</v>
      </c>
      <c r="X1" s="52" t="s">
        <v>96</v>
      </c>
      <c r="Y1" s="53"/>
    </row>
    <row r="2">
      <c r="A2" s="14">
        <v>44874.0</v>
      </c>
      <c r="B2" s="15">
        <v>105.0</v>
      </c>
      <c r="C2" s="15">
        <v>104.0</v>
      </c>
      <c r="D2" s="15">
        <v>111.0</v>
      </c>
      <c r="E2" s="15">
        <v>109.0</v>
      </c>
      <c r="I2" s="54"/>
      <c r="J2" s="15">
        <v>115.0</v>
      </c>
      <c r="K2" s="15">
        <v>95.0</v>
      </c>
      <c r="L2" s="15">
        <v>106.0</v>
      </c>
      <c r="M2" s="15">
        <v>109.0</v>
      </c>
      <c r="Q2" s="54"/>
      <c r="R2" s="15">
        <v>105.0</v>
      </c>
      <c r="S2" s="15">
        <v>143.0</v>
      </c>
      <c r="T2" s="15">
        <v>106.0</v>
      </c>
      <c r="U2" s="15">
        <v>115.0</v>
      </c>
      <c r="Y2" s="54"/>
    </row>
    <row r="3">
      <c r="A3" s="55" t="s">
        <v>97</v>
      </c>
      <c r="B3" s="55">
        <v>23.0</v>
      </c>
      <c r="C3" s="55">
        <v>23.0</v>
      </c>
      <c r="D3" s="55">
        <v>23.0</v>
      </c>
      <c r="E3" s="55">
        <v>23.0</v>
      </c>
      <c r="F3" s="56"/>
      <c r="G3" s="56"/>
      <c r="H3" s="56"/>
      <c r="I3" s="57"/>
      <c r="J3" s="55">
        <v>23.0</v>
      </c>
      <c r="K3" s="55">
        <v>23.0</v>
      </c>
      <c r="L3" s="55">
        <v>23.0</v>
      </c>
      <c r="M3" s="55">
        <v>23.0</v>
      </c>
      <c r="N3" s="56"/>
      <c r="O3" s="56"/>
      <c r="P3" s="56"/>
      <c r="Q3" s="57"/>
      <c r="R3" s="55">
        <v>23.0</v>
      </c>
      <c r="S3" s="55">
        <v>23.0</v>
      </c>
      <c r="T3" s="55">
        <v>23.0</v>
      </c>
      <c r="U3" s="55">
        <v>23.0</v>
      </c>
      <c r="V3" s="56"/>
      <c r="W3" s="56"/>
      <c r="X3" s="56"/>
      <c r="Y3" s="57"/>
      <c r="Z3" s="56"/>
      <c r="AA3" s="56"/>
      <c r="AB3" s="56"/>
      <c r="AC3" s="56"/>
      <c r="AD3" s="56"/>
      <c r="AE3" s="56"/>
      <c r="AF3" s="56"/>
      <c r="AG3" s="56"/>
      <c r="AH3" s="56"/>
      <c r="AI3" s="56"/>
    </row>
    <row r="4">
      <c r="A4" s="58" t="s">
        <v>98</v>
      </c>
      <c r="B4" s="59">
        <f t="shared" ref="B4:E4" si="1">B2-B3</f>
        <v>82</v>
      </c>
      <c r="C4" s="59">
        <f t="shared" si="1"/>
        <v>81</v>
      </c>
      <c r="D4" s="59">
        <f t="shared" si="1"/>
        <v>88</v>
      </c>
      <c r="E4" s="59">
        <f t="shared" si="1"/>
        <v>86</v>
      </c>
      <c r="F4" s="59"/>
      <c r="G4" s="59"/>
      <c r="H4" s="59"/>
      <c r="I4" s="60"/>
      <c r="J4" s="59">
        <f t="shared" ref="J4:M4" si="2">J2-J3</f>
        <v>92</v>
      </c>
      <c r="K4" s="59">
        <f t="shared" si="2"/>
        <v>72</v>
      </c>
      <c r="L4" s="59">
        <f t="shared" si="2"/>
        <v>83</v>
      </c>
      <c r="M4" s="59">
        <f t="shared" si="2"/>
        <v>86</v>
      </c>
      <c r="N4" s="59"/>
      <c r="O4" s="59"/>
      <c r="P4" s="59"/>
      <c r="Q4" s="60"/>
      <c r="R4" s="59">
        <f t="shared" ref="R4:U4" si="3">R2-R3</f>
        <v>82</v>
      </c>
      <c r="S4" s="59">
        <f t="shared" si="3"/>
        <v>120</v>
      </c>
      <c r="T4" s="59">
        <f t="shared" si="3"/>
        <v>83</v>
      </c>
      <c r="U4" s="59">
        <f t="shared" si="3"/>
        <v>92</v>
      </c>
      <c r="Y4" s="60"/>
    </row>
    <row r="5">
      <c r="I5" s="60"/>
      <c r="Q5" s="60"/>
      <c r="Y5" s="60"/>
    </row>
    <row r="6">
      <c r="I6" s="60"/>
      <c r="Q6" s="60"/>
      <c r="Y6" s="60"/>
    </row>
    <row r="7">
      <c r="A7" s="14">
        <v>44900.0</v>
      </c>
      <c r="B7" s="15">
        <v>73.0</v>
      </c>
      <c r="C7" s="15">
        <v>66.0</v>
      </c>
      <c r="D7" s="15">
        <v>72.0</v>
      </c>
      <c r="E7" s="15">
        <v>74.0</v>
      </c>
      <c r="I7" s="54"/>
      <c r="J7" s="15">
        <v>77.0</v>
      </c>
      <c r="K7" s="15">
        <v>65.0</v>
      </c>
      <c r="L7" s="15">
        <v>79.0</v>
      </c>
      <c r="M7" s="15">
        <v>79.0</v>
      </c>
      <c r="Q7" s="54"/>
      <c r="R7" s="15">
        <v>69.0</v>
      </c>
      <c r="S7" s="15">
        <v>110.0</v>
      </c>
      <c r="T7" s="15">
        <v>73.0</v>
      </c>
      <c r="U7" s="15">
        <v>85.0</v>
      </c>
      <c r="Y7" s="54"/>
    </row>
    <row r="8">
      <c r="I8" s="60"/>
      <c r="Q8" s="60"/>
      <c r="Y8" s="60"/>
    </row>
    <row r="9">
      <c r="A9" s="14">
        <v>44953.0</v>
      </c>
      <c r="B9" s="37">
        <v>76.0</v>
      </c>
      <c r="C9" s="37">
        <v>65.0</v>
      </c>
      <c r="D9" s="37">
        <v>76.0</v>
      </c>
      <c r="E9" s="37">
        <v>73.0</v>
      </c>
      <c r="F9" s="61"/>
      <c r="G9" s="61"/>
      <c r="H9" s="62"/>
      <c r="I9" s="63"/>
      <c r="J9" s="37">
        <v>82.0</v>
      </c>
      <c r="K9" s="37">
        <v>62.0</v>
      </c>
      <c r="L9" s="37">
        <v>78.0</v>
      </c>
      <c r="M9" s="37">
        <v>74.0</v>
      </c>
      <c r="N9" s="61"/>
      <c r="O9" s="61"/>
      <c r="P9" s="62"/>
      <c r="Q9" s="63"/>
      <c r="R9" s="37">
        <v>78.0</v>
      </c>
      <c r="S9" s="37">
        <v>109.0</v>
      </c>
      <c r="T9" s="37">
        <v>75.0</v>
      </c>
      <c r="U9" s="37">
        <v>83.0</v>
      </c>
      <c r="Y9" s="63"/>
    </row>
    <row r="10">
      <c r="A10" s="15" t="s">
        <v>99</v>
      </c>
      <c r="B10" s="38">
        <v>14.0</v>
      </c>
      <c r="C10" s="38">
        <v>3.0</v>
      </c>
      <c r="D10" s="38">
        <v>14.0</v>
      </c>
      <c r="E10" s="38">
        <v>11.0</v>
      </c>
      <c r="F10" s="64"/>
      <c r="G10" s="64"/>
      <c r="H10" s="64"/>
      <c r="I10" s="65"/>
      <c r="J10" s="38">
        <v>20.0</v>
      </c>
      <c r="K10" s="38">
        <v>0.0</v>
      </c>
      <c r="L10" s="38">
        <v>15.0</v>
      </c>
      <c r="M10" s="38">
        <v>19.0</v>
      </c>
      <c r="N10" s="64"/>
      <c r="O10" s="64"/>
      <c r="P10" s="64"/>
      <c r="Q10" s="65"/>
      <c r="R10" s="38">
        <v>16.0</v>
      </c>
      <c r="S10" s="38">
        <v>47.0</v>
      </c>
      <c r="T10" s="38">
        <v>13.0</v>
      </c>
      <c r="U10" s="38">
        <v>21.0</v>
      </c>
      <c r="Y10" s="65"/>
    </row>
    <row r="11">
      <c r="A11" s="14">
        <v>44953.0</v>
      </c>
      <c r="B11" s="38">
        <v>62.0</v>
      </c>
      <c r="C11" s="38">
        <v>62.0</v>
      </c>
      <c r="D11" s="38">
        <v>62.0</v>
      </c>
      <c r="E11" s="38">
        <v>62.0</v>
      </c>
      <c r="F11" s="64"/>
      <c r="G11" s="64"/>
      <c r="H11" s="64"/>
      <c r="I11" s="65"/>
      <c r="J11" s="38">
        <v>62.0</v>
      </c>
      <c r="K11" s="38">
        <v>62.0</v>
      </c>
      <c r="L11" s="38">
        <v>62.0</v>
      </c>
      <c r="M11" s="38">
        <v>62.0</v>
      </c>
      <c r="N11" s="64"/>
      <c r="O11" s="64"/>
      <c r="P11" s="64"/>
      <c r="Q11" s="65"/>
      <c r="R11" s="38">
        <v>62.0</v>
      </c>
      <c r="S11" s="38">
        <v>62.0</v>
      </c>
      <c r="T11" s="38">
        <v>62.0</v>
      </c>
      <c r="U11" s="38">
        <v>62.0</v>
      </c>
      <c r="Y11" s="65"/>
    </row>
    <row r="12">
      <c r="A12" s="15" t="s">
        <v>100</v>
      </c>
      <c r="I12" s="60"/>
      <c r="J12" s="15">
        <v>-29.0</v>
      </c>
      <c r="K12" s="15">
        <v>-29.0</v>
      </c>
      <c r="L12" s="15">
        <v>-28.0</v>
      </c>
      <c r="M12" s="15">
        <v>-28.0</v>
      </c>
      <c r="N12" s="21">
        <f t="shared" ref="N12:P12" si="4">(9*4)+2</f>
        <v>38</v>
      </c>
      <c r="O12" s="21">
        <f t="shared" si="4"/>
        <v>38</v>
      </c>
      <c r="P12" s="21">
        <f t="shared" si="4"/>
        <v>38</v>
      </c>
      <c r="Q12" s="60"/>
      <c r="R12" s="15">
        <v>-28.0</v>
      </c>
      <c r="S12" s="15">
        <v>-28.0</v>
      </c>
      <c r="T12" s="15">
        <v>-29.0</v>
      </c>
      <c r="U12" s="15">
        <v>-29.0</v>
      </c>
      <c r="V12" s="21">
        <f t="shared" ref="V12:X12" si="5">(9*4)+2</f>
        <v>38</v>
      </c>
      <c r="W12" s="21">
        <f t="shared" si="5"/>
        <v>38</v>
      </c>
      <c r="X12" s="21">
        <f t="shared" si="5"/>
        <v>38</v>
      </c>
      <c r="Y12" s="60"/>
    </row>
    <row r="13">
      <c r="A13" s="58" t="s">
        <v>101</v>
      </c>
      <c r="F13" s="15">
        <v>38.0</v>
      </c>
      <c r="G13" s="15">
        <v>38.0</v>
      </c>
      <c r="H13" s="15">
        <v>38.0</v>
      </c>
      <c r="I13" s="60"/>
      <c r="J13" s="59">
        <f t="shared" ref="J13:M13" si="6">60+J12</f>
        <v>31</v>
      </c>
      <c r="K13" s="59">
        <f t="shared" si="6"/>
        <v>31</v>
      </c>
      <c r="L13" s="59">
        <f t="shared" si="6"/>
        <v>32</v>
      </c>
      <c r="M13" s="59">
        <f t="shared" si="6"/>
        <v>32</v>
      </c>
      <c r="N13" s="59">
        <f t="shared" ref="N13:P13" si="7">N12</f>
        <v>38</v>
      </c>
      <c r="O13" s="59">
        <f t="shared" si="7"/>
        <v>38</v>
      </c>
      <c r="P13" s="59">
        <f t="shared" si="7"/>
        <v>38</v>
      </c>
      <c r="Q13" s="60"/>
      <c r="R13" s="59">
        <f t="shared" ref="R13:U13" si="8">60+R12</f>
        <v>32</v>
      </c>
      <c r="S13" s="59">
        <f t="shared" si="8"/>
        <v>32</v>
      </c>
      <c r="T13" s="59">
        <f t="shared" si="8"/>
        <v>31</v>
      </c>
      <c r="U13" s="59">
        <f t="shared" si="8"/>
        <v>31</v>
      </c>
      <c r="V13" s="59">
        <f t="shared" ref="V13:X13" si="9">V12</f>
        <v>38</v>
      </c>
      <c r="W13" s="59">
        <f t="shared" si="9"/>
        <v>38</v>
      </c>
      <c r="X13" s="59">
        <f t="shared" si="9"/>
        <v>38</v>
      </c>
      <c r="Y13" s="60"/>
    </row>
    <row r="14">
      <c r="I14" s="60"/>
      <c r="Q14" s="60"/>
      <c r="Y14" s="60"/>
    </row>
    <row r="15">
      <c r="A15" s="14">
        <v>44984.0</v>
      </c>
      <c r="B15" s="37">
        <v>30.0</v>
      </c>
      <c r="C15" s="37">
        <v>30.0</v>
      </c>
      <c r="D15" s="37">
        <v>29.0</v>
      </c>
      <c r="E15" s="37">
        <v>30.0</v>
      </c>
      <c r="F15" s="37">
        <v>37.0</v>
      </c>
      <c r="G15" s="37">
        <v>37.0</v>
      </c>
      <c r="H15" s="37">
        <v>37.0</v>
      </c>
      <c r="I15" s="66">
        <f>SUM(B15:H15)</f>
        <v>230</v>
      </c>
      <c r="J15" s="37">
        <v>30.0</v>
      </c>
      <c r="K15" s="37">
        <v>28.0</v>
      </c>
      <c r="L15" s="37">
        <v>31.0</v>
      </c>
      <c r="M15" s="37">
        <v>33.0</v>
      </c>
      <c r="N15" s="37">
        <v>37.0</v>
      </c>
      <c r="O15" s="37">
        <v>38.0</v>
      </c>
      <c r="P15" s="37">
        <v>29.0</v>
      </c>
      <c r="Q15" s="66">
        <f>SUM(J15:P15)</f>
        <v>226</v>
      </c>
      <c r="R15" s="37">
        <v>40.0</v>
      </c>
      <c r="S15" s="37">
        <v>22.0</v>
      </c>
      <c r="T15" s="37">
        <v>30.0</v>
      </c>
      <c r="U15" s="37">
        <v>30.0</v>
      </c>
      <c r="V15" s="37">
        <v>36.0</v>
      </c>
      <c r="W15" s="37">
        <v>37.0</v>
      </c>
      <c r="X15" s="37">
        <v>37.0</v>
      </c>
      <c r="Y15" s="66">
        <f>SUM(R15:X15)</f>
        <v>232</v>
      </c>
    </row>
    <row r="16">
      <c r="B16" s="18"/>
      <c r="I16" s="60"/>
      <c r="J16" s="18"/>
      <c r="Q16" s="60"/>
      <c r="Y16" s="60"/>
    </row>
    <row r="17">
      <c r="A17" s="15" t="s">
        <v>102</v>
      </c>
      <c r="B17" s="37">
        <v>31.0</v>
      </c>
      <c r="C17" s="37">
        <v>30.0</v>
      </c>
      <c r="D17" s="37">
        <v>32.0</v>
      </c>
      <c r="E17" s="37">
        <v>32.0</v>
      </c>
      <c r="F17" s="37">
        <v>32.0</v>
      </c>
      <c r="G17" s="37">
        <v>32.0</v>
      </c>
      <c r="H17" s="61"/>
      <c r="I17" s="66"/>
      <c r="J17" s="37">
        <v>29.0</v>
      </c>
      <c r="K17" s="37">
        <v>32.0</v>
      </c>
      <c r="L17" s="37">
        <v>32.0</v>
      </c>
      <c r="M17" s="37">
        <v>32.0</v>
      </c>
      <c r="N17" s="37">
        <v>31.0</v>
      </c>
      <c r="O17" s="37">
        <v>32.0</v>
      </c>
      <c r="P17" s="61"/>
      <c r="Q17" s="66"/>
      <c r="R17" s="37">
        <v>30.0</v>
      </c>
      <c r="S17" s="37">
        <v>31.0</v>
      </c>
      <c r="T17" s="37">
        <v>31.0</v>
      </c>
      <c r="U17" s="37">
        <v>33.0</v>
      </c>
      <c r="V17" s="37">
        <v>33.0</v>
      </c>
      <c r="W17" s="37">
        <v>32.0</v>
      </c>
      <c r="Y17" s="66"/>
    </row>
    <row r="18">
      <c r="A18" s="15" t="s">
        <v>103</v>
      </c>
      <c r="B18" s="18">
        <v>10.0</v>
      </c>
      <c r="C18" s="15">
        <v>10.0</v>
      </c>
      <c r="D18" s="15">
        <v>10.0</v>
      </c>
      <c r="E18" s="15">
        <v>10.0</v>
      </c>
      <c r="F18" s="15">
        <v>10.0</v>
      </c>
      <c r="G18" s="15">
        <v>11.0</v>
      </c>
      <c r="I18" s="60"/>
      <c r="J18" s="18">
        <v>10.0</v>
      </c>
      <c r="K18" s="15">
        <v>11.0</v>
      </c>
      <c r="L18" s="15">
        <v>10.0</v>
      </c>
      <c r="M18" s="15">
        <v>10.0</v>
      </c>
      <c r="N18" s="15">
        <v>10.0</v>
      </c>
      <c r="O18" s="15">
        <v>10.0</v>
      </c>
      <c r="Q18" s="60"/>
      <c r="R18" s="15">
        <v>10.0</v>
      </c>
      <c r="S18" s="15">
        <v>10.0</v>
      </c>
      <c r="T18" s="15">
        <v>10.0</v>
      </c>
      <c r="U18" s="15">
        <v>11.0</v>
      </c>
      <c r="V18" s="15">
        <v>10.0</v>
      </c>
      <c r="W18" s="15">
        <v>10.0</v>
      </c>
      <c r="Y18" s="60"/>
    </row>
    <row r="19">
      <c r="A19" s="15" t="s">
        <v>104</v>
      </c>
      <c r="B19" s="18">
        <f t="shared" ref="B19:G19" si="10">B17-B18</f>
        <v>21</v>
      </c>
      <c r="C19" s="18">
        <f t="shared" si="10"/>
        <v>20</v>
      </c>
      <c r="D19" s="18">
        <f t="shared" si="10"/>
        <v>22</v>
      </c>
      <c r="E19" s="18">
        <f t="shared" si="10"/>
        <v>22</v>
      </c>
      <c r="F19" s="18">
        <f t="shared" si="10"/>
        <v>22</v>
      </c>
      <c r="G19" s="18">
        <f t="shared" si="10"/>
        <v>21</v>
      </c>
      <c r="I19" s="60"/>
      <c r="J19" s="18">
        <f t="shared" ref="J19:O19" si="11">J17-J18</f>
        <v>19</v>
      </c>
      <c r="K19" s="18">
        <f t="shared" si="11"/>
        <v>21</v>
      </c>
      <c r="L19" s="18">
        <f t="shared" si="11"/>
        <v>22</v>
      </c>
      <c r="M19" s="18">
        <f t="shared" si="11"/>
        <v>22</v>
      </c>
      <c r="N19" s="18">
        <f t="shared" si="11"/>
        <v>21</v>
      </c>
      <c r="O19" s="18">
        <f t="shared" si="11"/>
        <v>22</v>
      </c>
      <c r="Q19" s="60"/>
      <c r="R19" s="18">
        <f t="shared" ref="R19:W19" si="12">R17-R18</f>
        <v>20</v>
      </c>
      <c r="S19" s="18">
        <f t="shared" si="12"/>
        <v>21</v>
      </c>
      <c r="T19" s="18">
        <f t="shared" si="12"/>
        <v>21</v>
      </c>
      <c r="U19" s="18">
        <f t="shared" si="12"/>
        <v>22</v>
      </c>
      <c r="V19" s="18">
        <f t="shared" si="12"/>
        <v>23</v>
      </c>
      <c r="W19" s="18">
        <f t="shared" si="12"/>
        <v>22</v>
      </c>
      <c r="Y19" s="60"/>
    </row>
    <row r="20">
      <c r="B20" s="18"/>
      <c r="I20" s="60"/>
      <c r="J20" s="18"/>
      <c r="Q20" s="60"/>
      <c r="Y20" s="60"/>
    </row>
    <row r="21">
      <c r="A21" s="67" t="s">
        <v>105</v>
      </c>
      <c r="B21" s="37">
        <v>6.0</v>
      </c>
      <c r="C21" s="37">
        <v>6.0</v>
      </c>
      <c r="D21" s="37">
        <v>7.0</v>
      </c>
      <c r="E21" s="37">
        <v>7.0</v>
      </c>
      <c r="F21" s="37">
        <v>7.0</v>
      </c>
      <c r="G21" s="37">
        <v>7.0</v>
      </c>
      <c r="H21" s="37"/>
      <c r="I21" s="66"/>
      <c r="J21" s="37">
        <v>5.0</v>
      </c>
      <c r="K21" s="37">
        <v>6.0</v>
      </c>
      <c r="L21" s="37">
        <v>7.0</v>
      </c>
      <c r="M21" s="37">
        <v>7.0</v>
      </c>
      <c r="N21" s="37">
        <v>6.0</v>
      </c>
      <c r="O21" s="37">
        <v>8.0</v>
      </c>
      <c r="Q21" s="66"/>
      <c r="R21" s="37">
        <v>6.0</v>
      </c>
      <c r="S21" s="37">
        <v>6.0</v>
      </c>
      <c r="T21" s="37">
        <v>7.0</v>
      </c>
      <c r="U21" s="37">
        <v>7.0</v>
      </c>
      <c r="V21" s="37">
        <v>10.0</v>
      </c>
      <c r="W21" s="37">
        <v>6.0</v>
      </c>
      <c r="Y21" s="66"/>
      <c r="Z21" s="37"/>
      <c r="AA21" s="64"/>
      <c r="AB21" s="61"/>
      <c r="AC21" s="61"/>
      <c r="AD21" s="61"/>
      <c r="AE21" s="67"/>
    </row>
    <row r="22">
      <c r="A22" s="15" t="s">
        <v>106</v>
      </c>
      <c r="B22" s="21">
        <f t="shared" ref="B22:G22" si="13">B19-B21</f>
        <v>15</v>
      </c>
      <c r="C22" s="21">
        <f t="shared" si="13"/>
        <v>14</v>
      </c>
      <c r="D22" s="21">
        <f t="shared" si="13"/>
        <v>15</v>
      </c>
      <c r="E22" s="21">
        <f t="shared" si="13"/>
        <v>15</v>
      </c>
      <c r="F22" s="21">
        <f t="shared" si="13"/>
        <v>15</v>
      </c>
      <c r="G22" s="21">
        <f t="shared" si="13"/>
        <v>14</v>
      </c>
      <c r="I22" s="60">
        <f>SUM(B22:G22)</f>
        <v>88</v>
      </c>
      <c r="J22" s="21">
        <f t="shared" ref="J22:O22" si="14">J19-J21</f>
        <v>14</v>
      </c>
      <c r="K22" s="21">
        <f t="shared" si="14"/>
        <v>15</v>
      </c>
      <c r="L22" s="21">
        <f t="shared" si="14"/>
        <v>15</v>
      </c>
      <c r="M22" s="21">
        <f t="shared" si="14"/>
        <v>15</v>
      </c>
      <c r="N22" s="21">
        <f t="shared" si="14"/>
        <v>15</v>
      </c>
      <c r="O22" s="21">
        <f t="shared" si="14"/>
        <v>14</v>
      </c>
      <c r="Q22" s="60">
        <f>SUM(J22:O22)</f>
        <v>88</v>
      </c>
      <c r="R22" s="21">
        <f t="shared" ref="R22:W22" si="15">R19-R21</f>
        <v>14</v>
      </c>
      <c r="S22" s="21">
        <f t="shared" si="15"/>
        <v>15</v>
      </c>
      <c r="T22" s="21">
        <f t="shared" si="15"/>
        <v>14</v>
      </c>
      <c r="U22" s="21">
        <f t="shared" si="15"/>
        <v>15</v>
      </c>
      <c r="V22" s="21">
        <f t="shared" si="15"/>
        <v>13</v>
      </c>
      <c r="W22" s="21">
        <f t="shared" si="15"/>
        <v>16</v>
      </c>
      <c r="Y22" s="60">
        <f>SUM(R22:W22)</f>
        <v>87</v>
      </c>
    </row>
    <row r="23">
      <c r="I23" s="60"/>
      <c r="Q23" s="60"/>
      <c r="Y23" s="60"/>
    </row>
    <row r="24">
      <c r="I24" s="60"/>
      <c r="Q24" s="60"/>
      <c r="Y24" s="60"/>
    </row>
    <row r="25">
      <c r="I25" s="60"/>
      <c r="Q25" s="60"/>
      <c r="Y25" s="60"/>
    </row>
    <row r="26">
      <c r="B26" s="19"/>
      <c r="I26" s="60"/>
      <c r="Q26" s="60"/>
      <c r="Y26" s="60"/>
    </row>
    <row r="27">
      <c r="I27" s="60"/>
      <c r="Q27" s="60"/>
      <c r="Y27" s="60"/>
    </row>
    <row r="28">
      <c r="I28" s="60"/>
      <c r="Q28" s="60"/>
      <c r="Y28" s="60"/>
    </row>
    <row r="29">
      <c r="I29" s="60"/>
      <c r="Q29" s="60"/>
      <c r="Y29" s="60"/>
    </row>
    <row r="30">
      <c r="I30" s="60"/>
      <c r="Q30" s="60"/>
      <c r="Y30" s="60"/>
    </row>
    <row r="31">
      <c r="I31" s="60"/>
      <c r="Q31" s="60"/>
      <c r="Y31" s="60"/>
    </row>
    <row r="32">
      <c r="I32" s="60"/>
      <c r="Q32" s="60"/>
      <c r="Y32" s="60"/>
    </row>
    <row r="33">
      <c r="I33" s="60"/>
      <c r="Q33" s="60"/>
      <c r="Y33" s="60"/>
    </row>
    <row r="34">
      <c r="I34" s="60"/>
      <c r="Q34" s="60"/>
      <c r="Y34" s="60"/>
    </row>
    <row r="35">
      <c r="I35" s="60"/>
      <c r="Q35" s="60"/>
      <c r="Y35" s="60"/>
    </row>
    <row r="36">
      <c r="I36" s="60"/>
      <c r="Q36" s="60"/>
      <c r="Y36" s="60"/>
    </row>
    <row r="37">
      <c r="I37" s="60"/>
      <c r="Q37" s="60"/>
      <c r="Y37" s="60"/>
    </row>
    <row r="38">
      <c r="I38" s="60"/>
      <c r="Q38" s="60"/>
      <c r="Y38" s="60"/>
    </row>
    <row r="39">
      <c r="I39" s="60"/>
      <c r="Q39" s="60"/>
      <c r="Y39" s="60"/>
    </row>
    <row r="40">
      <c r="I40" s="60"/>
      <c r="Q40" s="60"/>
      <c r="Y40" s="60"/>
    </row>
    <row r="41">
      <c r="I41" s="60"/>
      <c r="Q41" s="60"/>
      <c r="Y41" s="60"/>
    </row>
    <row r="42">
      <c r="I42" s="60"/>
      <c r="Q42" s="60"/>
      <c r="Y42" s="60"/>
    </row>
    <row r="43">
      <c r="I43" s="60"/>
      <c r="Q43" s="60"/>
      <c r="Y43" s="60"/>
    </row>
    <row r="44">
      <c r="I44" s="60"/>
      <c r="Q44" s="60"/>
      <c r="Y44" s="60"/>
    </row>
    <row r="45">
      <c r="I45" s="60"/>
      <c r="Q45" s="60"/>
      <c r="Y45" s="60"/>
    </row>
    <row r="46">
      <c r="I46" s="60"/>
      <c r="Q46" s="60"/>
      <c r="Y46" s="60"/>
    </row>
    <row r="47">
      <c r="I47" s="60"/>
      <c r="Q47" s="60"/>
      <c r="Y47" s="60"/>
    </row>
    <row r="48">
      <c r="I48" s="60"/>
      <c r="Q48" s="60"/>
      <c r="Y48" s="60"/>
    </row>
    <row r="49">
      <c r="I49" s="60"/>
      <c r="Q49" s="60"/>
      <c r="Y49" s="60"/>
    </row>
    <row r="50">
      <c r="I50" s="60"/>
      <c r="Q50" s="60"/>
      <c r="Y50" s="60"/>
    </row>
    <row r="51">
      <c r="I51" s="60"/>
      <c r="Q51" s="60"/>
      <c r="Y51" s="60"/>
    </row>
    <row r="52">
      <c r="I52" s="60"/>
      <c r="Q52" s="60"/>
      <c r="Y52" s="60"/>
    </row>
    <row r="53">
      <c r="I53" s="60"/>
      <c r="Q53" s="60"/>
      <c r="Y53" s="60"/>
    </row>
    <row r="54">
      <c r="I54" s="60"/>
      <c r="Q54" s="60"/>
      <c r="Y54" s="60"/>
    </row>
    <row r="55">
      <c r="I55" s="60"/>
      <c r="Q55" s="60"/>
      <c r="Y55" s="60"/>
    </row>
    <row r="56">
      <c r="I56" s="60"/>
      <c r="Q56" s="60"/>
      <c r="Y56" s="60"/>
    </row>
    <row r="57">
      <c r="I57" s="60"/>
      <c r="Q57" s="60"/>
      <c r="Y57" s="60"/>
    </row>
    <row r="58">
      <c r="I58" s="60"/>
      <c r="Q58" s="60"/>
      <c r="Y58" s="60"/>
    </row>
    <row r="59">
      <c r="I59" s="60"/>
      <c r="Q59" s="60"/>
      <c r="Y59" s="60"/>
    </row>
    <row r="60">
      <c r="I60" s="60"/>
      <c r="Q60" s="60"/>
      <c r="Y60" s="60"/>
    </row>
    <row r="61">
      <c r="I61" s="60"/>
      <c r="Q61" s="60"/>
      <c r="Y61" s="60"/>
    </row>
    <row r="62">
      <c r="I62" s="60"/>
      <c r="Q62" s="60"/>
      <c r="Y62" s="60"/>
    </row>
    <row r="63">
      <c r="I63" s="60"/>
      <c r="Q63" s="60"/>
      <c r="Y63" s="60"/>
    </row>
    <row r="64">
      <c r="I64" s="60"/>
      <c r="Q64" s="60"/>
      <c r="Y64" s="60"/>
    </row>
    <row r="65">
      <c r="I65" s="60"/>
      <c r="Q65" s="60"/>
      <c r="Y65" s="60"/>
    </row>
    <row r="66">
      <c r="I66" s="60"/>
      <c r="Q66" s="60"/>
      <c r="Y66" s="60"/>
    </row>
    <row r="67">
      <c r="I67" s="60"/>
      <c r="Q67" s="60"/>
      <c r="Y67" s="60"/>
    </row>
    <row r="68">
      <c r="I68" s="60"/>
      <c r="Q68" s="60"/>
      <c r="Y68" s="60"/>
    </row>
    <row r="69">
      <c r="I69" s="60"/>
      <c r="Q69" s="60"/>
      <c r="Y69" s="60"/>
    </row>
    <row r="70">
      <c r="I70" s="60"/>
      <c r="Q70" s="60"/>
      <c r="Y70" s="60"/>
    </row>
    <row r="71">
      <c r="I71" s="60"/>
      <c r="Q71" s="60"/>
      <c r="Y71" s="60"/>
    </row>
    <row r="72">
      <c r="I72" s="60"/>
      <c r="Q72" s="60"/>
      <c r="Y72" s="60"/>
    </row>
    <row r="73">
      <c r="I73" s="60"/>
      <c r="Q73" s="60"/>
      <c r="Y73" s="60"/>
    </row>
    <row r="74">
      <c r="I74" s="60"/>
      <c r="Q74" s="60"/>
      <c r="Y74" s="60"/>
    </row>
    <row r="75">
      <c r="I75" s="60"/>
      <c r="Q75" s="60"/>
      <c r="Y75" s="60"/>
    </row>
    <row r="76">
      <c r="I76" s="60"/>
      <c r="Q76" s="60"/>
      <c r="Y76" s="60"/>
    </row>
    <row r="77">
      <c r="I77" s="60"/>
      <c r="Q77" s="60"/>
      <c r="Y77" s="60"/>
    </row>
    <row r="78">
      <c r="I78" s="60"/>
      <c r="Q78" s="60"/>
      <c r="Y78" s="60"/>
    </row>
    <row r="79">
      <c r="I79" s="60"/>
      <c r="Q79" s="60"/>
      <c r="Y79" s="60"/>
    </row>
    <row r="80">
      <c r="I80" s="60"/>
      <c r="Q80" s="60"/>
      <c r="Y80" s="60"/>
    </row>
    <row r="81">
      <c r="I81" s="60"/>
      <c r="Q81" s="60"/>
      <c r="Y81" s="60"/>
    </row>
    <row r="82">
      <c r="I82" s="60"/>
      <c r="Q82" s="60"/>
      <c r="Y82" s="60"/>
    </row>
    <row r="83">
      <c r="I83" s="60"/>
      <c r="Q83" s="60"/>
      <c r="Y83" s="60"/>
    </row>
    <row r="84">
      <c r="I84" s="60"/>
      <c r="Q84" s="60"/>
      <c r="Y84" s="60"/>
    </row>
    <row r="85">
      <c r="I85" s="60"/>
      <c r="Q85" s="60"/>
      <c r="Y85" s="60"/>
    </row>
    <row r="86">
      <c r="I86" s="60"/>
      <c r="Q86" s="60"/>
      <c r="Y86" s="60"/>
    </row>
    <row r="87">
      <c r="I87" s="60"/>
      <c r="Q87" s="60"/>
      <c r="Y87" s="60"/>
    </row>
    <row r="88">
      <c r="I88" s="60"/>
      <c r="Q88" s="60"/>
      <c r="Y88" s="60"/>
    </row>
    <row r="89">
      <c r="I89" s="60"/>
      <c r="Q89" s="60"/>
      <c r="Y89" s="60"/>
    </row>
    <row r="90">
      <c r="I90" s="60"/>
      <c r="Q90" s="60"/>
      <c r="Y90" s="60"/>
    </row>
    <row r="91">
      <c r="I91" s="60"/>
      <c r="Q91" s="60"/>
      <c r="Y91" s="60"/>
    </row>
    <row r="92">
      <c r="I92" s="60"/>
      <c r="Q92" s="60"/>
      <c r="Y92" s="60"/>
    </row>
    <row r="93">
      <c r="I93" s="60"/>
      <c r="Q93" s="60"/>
      <c r="Y93" s="60"/>
    </row>
    <row r="94">
      <c r="I94" s="60"/>
      <c r="Q94" s="60"/>
      <c r="Y94" s="60"/>
    </row>
    <row r="95">
      <c r="I95" s="60"/>
      <c r="Q95" s="60"/>
      <c r="Y95" s="60"/>
    </row>
    <row r="96">
      <c r="I96" s="60"/>
      <c r="Q96" s="60"/>
      <c r="Y96" s="60"/>
    </row>
    <row r="97">
      <c r="I97" s="60"/>
      <c r="Q97" s="60"/>
      <c r="Y97" s="60"/>
    </row>
    <row r="98">
      <c r="I98" s="60"/>
      <c r="Q98" s="60"/>
      <c r="Y98" s="60"/>
    </row>
    <row r="99">
      <c r="I99" s="60"/>
      <c r="Q99" s="60"/>
      <c r="Y99" s="60"/>
    </row>
    <row r="100">
      <c r="I100" s="60"/>
      <c r="Q100" s="60"/>
      <c r="Y100" s="60"/>
    </row>
    <row r="101">
      <c r="I101" s="60"/>
      <c r="Q101" s="60"/>
      <c r="Y101" s="60"/>
    </row>
    <row r="102">
      <c r="I102" s="60"/>
      <c r="Q102" s="60"/>
      <c r="Y102" s="60"/>
    </row>
    <row r="103">
      <c r="I103" s="60"/>
      <c r="Q103" s="60"/>
      <c r="Y103" s="60"/>
    </row>
    <row r="104">
      <c r="I104" s="60"/>
      <c r="Q104" s="60"/>
      <c r="Y104" s="60"/>
    </row>
    <row r="105">
      <c r="I105" s="60"/>
      <c r="Q105" s="60"/>
      <c r="Y105" s="60"/>
    </row>
    <row r="106">
      <c r="I106" s="60"/>
      <c r="Q106" s="60"/>
      <c r="Y106" s="60"/>
    </row>
    <row r="107">
      <c r="I107" s="60"/>
      <c r="Q107" s="60"/>
      <c r="Y107" s="60"/>
    </row>
    <row r="108">
      <c r="I108" s="60"/>
      <c r="Q108" s="60"/>
      <c r="Y108" s="60"/>
    </row>
    <row r="109">
      <c r="I109" s="60"/>
      <c r="Q109" s="60"/>
      <c r="Y109" s="60"/>
    </row>
    <row r="110">
      <c r="I110" s="60"/>
      <c r="Q110" s="60"/>
      <c r="Y110" s="60"/>
    </row>
    <row r="111">
      <c r="I111" s="60"/>
      <c r="Q111" s="60"/>
      <c r="Y111" s="60"/>
    </row>
    <row r="112">
      <c r="I112" s="60"/>
      <c r="Q112" s="60"/>
      <c r="Y112" s="60"/>
    </row>
    <row r="113">
      <c r="I113" s="60"/>
      <c r="Q113" s="60"/>
      <c r="Y113" s="60"/>
    </row>
    <row r="114">
      <c r="I114" s="60"/>
      <c r="Q114" s="60"/>
      <c r="Y114" s="60"/>
    </row>
    <row r="115">
      <c r="I115" s="60"/>
      <c r="Q115" s="60"/>
      <c r="Y115" s="60"/>
    </row>
    <row r="116">
      <c r="I116" s="60"/>
      <c r="Q116" s="60"/>
      <c r="Y116" s="60"/>
    </row>
    <row r="117">
      <c r="I117" s="60"/>
      <c r="Q117" s="60"/>
      <c r="Y117" s="60"/>
    </row>
    <row r="118">
      <c r="I118" s="60"/>
      <c r="Q118" s="60"/>
      <c r="Y118" s="60"/>
    </row>
    <row r="119">
      <c r="I119" s="60"/>
      <c r="Q119" s="60"/>
      <c r="Y119" s="60"/>
    </row>
    <row r="120">
      <c r="I120" s="60"/>
      <c r="Q120" s="60"/>
      <c r="Y120" s="60"/>
    </row>
    <row r="121">
      <c r="I121" s="60"/>
      <c r="Q121" s="60"/>
      <c r="Y121" s="60"/>
    </row>
    <row r="122">
      <c r="I122" s="60"/>
      <c r="Q122" s="60"/>
      <c r="Y122" s="60"/>
    </row>
    <row r="123">
      <c r="I123" s="60"/>
      <c r="Q123" s="60"/>
      <c r="Y123" s="60"/>
    </row>
    <row r="124">
      <c r="I124" s="60"/>
      <c r="Q124" s="60"/>
      <c r="Y124" s="60"/>
    </row>
    <row r="125">
      <c r="I125" s="60"/>
      <c r="Q125" s="60"/>
      <c r="Y125" s="60"/>
    </row>
    <row r="126">
      <c r="I126" s="60"/>
      <c r="Q126" s="60"/>
      <c r="Y126" s="60"/>
    </row>
    <row r="127">
      <c r="I127" s="60"/>
      <c r="Q127" s="60"/>
      <c r="Y127" s="60"/>
    </row>
    <row r="128">
      <c r="I128" s="60"/>
      <c r="Q128" s="60"/>
      <c r="Y128" s="60"/>
    </row>
    <row r="129">
      <c r="I129" s="60"/>
      <c r="Q129" s="60"/>
      <c r="Y129" s="60"/>
    </row>
    <row r="130">
      <c r="I130" s="60"/>
      <c r="Q130" s="60"/>
      <c r="Y130" s="60"/>
    </row>
    <row r="131">
      <c r="I131" s="60"/>
      <c r="Q131" s="60"/>
      <c r="Y131" s="60"/>
    </row>
    <row r="132">
      <c r="I132" s="60"/>
      <c r="Q132" s="60"/>
      <c r="Y132" s="60"/>
    </row>
    <row r="133">
      <c r="I133" s="60"/>
      <c r="Q133" s="60"/>
      <c r="Y133" s="60"/>
    </row>
    <row r="134">
      <c r="I134" s="60"/>
      <c r="Q134" s="60"/>
      <c r="Y134" s="60"/>
    </row>
    <row r="135">
      <c r="I135" s="60"/>
      <c r="Q135" s="60"/>
      <c r="Y135" s="60"/>
    </row>
    <row r="136">
      <c r="I136" s="60"/>
      <c r="Q136" s="60"/>
      <c r="Y136" s="60"/>
    </row>
    <row r="137">
      <c r="I137" s="60"/>
      <c r="Q137" s="60"/>
      <c r="Y137" s="60"/>
    </row>
    <row r="138">
      <c r="I138" s="60"/>
      <c r="Q138" s="60"/>
      <c r="Y138" s="60"/>
    </row>
    <row r="139">
      <c r="I139" s="60"/>
      <c r="Q139" s="60"/>
      <c r="Y139" s="60"/>
    </row>
    <row r="140">
      <c r="I140" s="60"/>
      <c r="Q140" s="60"/>
      <c r="Y140" s="60"/>
    </row>
    <row r="141">
      <c r="I141" s="60"/>
      <c r="Q141" s="60"/>
      <c r="Y141" s="60"/>
    </row>
    <row r="142">
      <c r="I142" s="60"/>
      <c r="Q142" s="60"/>
      <c r="Y142" s="60"/>
    </row>
    <row r="143">
      <c r="I143" s="60"/>
      <c r="Q143" s="60"/>
      <c r="Y143" s="60"/>
    </row>
    <row r="144">
      <c r="I144" s="60"/>
      <c r="Q144" s="60"/>
      <c r="Y144" s="60"/>
    </row>
    <row r="145">
      <c r="I145" s="60"/>
      <c r="Q145" s="60"/>
      <c r="Y145" s="60"/>
    </row>
    <row r="146">
      <c r="I146" s="60"/>
      <c r="Q146" s="60"/>
      <c r="Y146" s="60"/>
    </row>
    <row r="147">
      <c r="I147" s="60"/>
      <c r="Q147" s="60"/>
      <c r="Y147" s="60"/>
    </row>
    <row r="148">
      <c r="I148" s="60"/>
      <c r="Q148" s="60"/>
      <c r="Y148" s="60"/>
    </row>
    <row r="149">
      <c r="I149" s="60"/>
      <c r="Q149" s="60"/>
      <c r="Y149" s="60"/>
    </row>
    <row r="150">
      <c r="I150" s="60"/>
      <c r="Q150" s="60"/>
      <c r="Y150" s="60"/>
    </row>
    <row r="151">
      <c r="I151" s="60"/>
      <c r="Q151" s="60"/>
      <c r="Y151" s="60"/>
    </row>
    <row r="152">
      <c r="I152" s="60"/>
      <c r="Q152" s="60"/>
      <c r="Y152" s="60"/>
    </row>
    <row r="153">
      <c r="I153" s="60"/>
      <c r="Q153" s="60"/>
      <c r="Y153" s="60"/>
    </row>
    <row r="154">
      <c r="I154" s="60"/>
      <c r="Q154" s="60"/>
      <c r="Y154" s="60"/>
    </row>
    <row r="155">
      <c r="I155" s="60"/>
      <c r="Q155" s="60"/>
      <c r="Y155" s="60"/>
    </row>
    <row r="156">
      <c r="I156" s="60"/>
      <c r="Q156" s="60"/>
      <c r="Y156" s="60"/>
    </row>
    <row r="157">
      <c r="I157" s="60"/>
      <c r="Q157" s="60"/>
      <c r="Y157" s="60"/>
    </row>
    <row r="158">
      <c r="I158" s="60"/>
      <c r="Q158" s="60"/>
      <c r="Y158" s="60"/>
    </row>
    <row r="159">
      <c r="I159" s="60"/>
      <c r="Q159" s="60"/>
      <c r="Y159" s="60"/>
    </row>
    <row r="160">
      <c r="I160" s="60"/>
      <c r="Q160" s="60"/>
      <c r="Y160" s="60"/>
    </row>
    <row r="161">
      <c r="I161" s="60"/>
      <c r="Q161" s="60"/>
      <c r="Y161" s="60"/>
    </row>
    <row r="162">
      <c r="I162" s="60"/>
      <c r="Q162" s="60"/>
      <c r="Y162" s="60"/>
    </row>
    <row r="163">
      <c r="I163" s="60"/>
      <c r="Q163" s="60"/>
      <c r="Y163" s="60"/>
    </row>
    <row r="164">
      <c r="I164" s="60"/>
      <c r="Q164" s="60"/>
      <c r="Y164" s="60"/>
    </row>
    <row r="165">
      <c r="I165" s="60"/>
      <c r="Q165" s="60"/>
      <c r="Y165" s="60"/>
    </row>
    <row r="166">
      <c r="I166" s="60"/>
      <c r="Q166" s="60"/>
      <c r="Y166" s="60"/>
    </row>
    <row r="167">
      <c r="I167" s="60"/>
      <c r="Q167" s="60"/>
      <c r="Y167" s="60"/>
    </row>
    <row r="168">
      <c r="I168" s="60"/>
      <c r="Q168" s="60"/>
      <c r="Y168" s="60"/>
    </row>
    <row r="169">
      <c r="I169" s="60"/>
      <c r="Q169" s="60"/>
      <c r="Y169" s="60"/>
    </row>
    <row r="170">
      <c r="I170" s="60"/>
      <c r="Q170" s="60"/>
      <c r="Y170" s="60"/>
    </row>
    <row r="171">
      <c r="I171" s="60"/>
      <c r="Q171" s="60"/>
      <c r="Y171" s="60"/>
    </row>
    <row r="172">
      <c r="I172" s="60"/>
      <c r="Q172" s="60"/>
      <c r="Y172" s="60"/>
    </row>
    <row r="173">
      <c r="I173" s="60"/>
      <c r="Q173" s="60"/>
      <c r="Y173" s="60"/>
    </row>
    <row r="174">
      <c r="I174" s="60"/>
      <c r="Q174" s="60"/>
      <c r="Y174" s="60"/>
    </row>
    <row r="175">
      <c r="I175" s="60"/>
      <c r="Q175" s="60"/>
      <c r="Y175" s="60"/>
    </row>
    <row r="176">
      <c r="I176" s="60"/>
      <c r="Q176" s="60"/>
      <c r="Y176" s="60"/>
    </row>
    <row r="177">
      <c r="I177" s="60"/>
      <c r="Q177" s="60"/>
      <c r="Y177" s="60"/>
    </row>
    <row r="178">
      <c r="I178" s="60"/>
      <c r="Q178" s="60"/>
      <c r="Y178" s="60"/>
    </row>
    <row r="179">
      <c r="I179" s="60"/>
      <c r="Q179" s="60"/>
      <c r="Y179" s="60"/>
    </row>
    <row r="180">
      <c r="I180" s="60"/>
      <c r="Q180" s="60"/>
      <c r="Y180" s="60"/>
    </row>
    <row r="181">
      <c r="I181" s="60"/>
      <c r="Q181" s="60"/>
      <c r="Y181" s="60"/>
    </row>
    <row r="182">
      <c r="I182" s="60"/>
      <c r="Q182" s="60"/>
      <c r="Y182" s="60"/>
    </row>
    <row r="183">
      <c r="I183" s="60"/>
      <c r="Q183" s="60"/>
      <c r="Y183" s="60"/>
    </row>
    <row r="184">
      <c r="I184" s="60"/>
      <c r="Q184" s="60"/>
      <c r="Y184" s="60"/>
    </row>
    <row r="185">
      <c r="I185" s="60"/>
      <c r="Q185" s="60"/>
      <c r="Y185" s="60"/>
    </row>
    <row r="186">
      <c r="I186" s="60"/>
      <c r="Q186" s="60"/>
      <c r="Y186" s="60"/>
    </row>
    <row r="187">
      <c r="I187" s="60"/>
      <c r="Q187" s="60"/>
      <c r="Y187" s="60"/>
    </row>
    <row r="188">
      <c r="I188" s="60"/>
      <c r="Q188" s="60"/>
      <c r="Y188" s="60"/>
    </row>
    <row r="189">
      <c r="I189" s="60"/>
      <c r="Q189" s="60"/>
      <c r="Y189" s="60"/>
    </row>
    <row r="190">
      <c r="I190" s="60"/>
      <c r="Q190" s="60"/>
      <c r="Y190" s="60"/>
    </row>
    <row r="191">
      <c r="I191" s="60"/>
      <c r="Q191" s="60"/>
      <c r="Y191" s="60"/>
    </row>
    <row r="192">
      <c r="I192" s="60"/>
      <c r="Q192" s="60"/>
      <c r="Y192" s="60"/>
    </row>
    <row r="193">
      <c r="I193" s="60"/>
      <c r="Q193" s="60"/>
      <c r="Y193" s="60"/>
    </row>
    <row r="194">
      <c r="I194" s="60"/>
      <c r="Q194" s="60"/>
      <c r="Y194" s="60"/>
    </row>
    <row r="195">
      <c r="I195" s="60"/>
      <c r="Q195" s="60"/>
      <c r="Y195" s="60"/>
    </row>
    <row r="196">
      <c r="I196" s="60"/>
      <c r="Q196" s="60"/>
      <c r="Y196" s="60"/>
    </row>
    <row r="197">
      <c r="I197" s="60"/>
      <c r="Q197" s="60"/>
      <c r="Y197" s="60"/>
    </row>
    <row r="198">
      <c r="I198" s="60"/>
      <c r="Q198" s="60"/>
      <c r="Y198" s="60"/>
    </row>
    <row r="199">
      <c r="I199" s="60"/>
      <c r="Q199" s="60"/>
      <c r="Y199" s="60"/>
    </row>
    <row r="200">
      <c r="I200" s="60"/>
      <c r="Q200" s="60"/>
      <c r="Y200" s="60"/>
    </row>
    <row r="201">
      <c r="I201" s="60"/>
      <c r="Q201" s="60"/>
      <c r="Y201" s="60"/>
    </row>
    <row r="202">
      <c r="I202" s="60"/>
      <c r="Q202" s="60"/>
      <c r="Y202" s="60"/>
    </row>
    <row r="203">
      <c r="I203" s="60"/>
      <c r="Q203" s="60"/>
      <c r="Y203" s="60"/>
    </row>
    <row r="204">
      <c r="I204" s="60"/>
      <c r="Q204" s="60"/>
      <c r="Y204" s="60"/>
    </row>
    <row r="205">
      <c r="I205" s="60"/>
      <c r="Q205" s="60"/>
      <c r="Y205" s="60"/>
    </row>
    <row r="206">
      <c r="I206" s="60"/>
      <c r="Q206" s="60"/>
      <c r="Y206" s="60"/>
    </row>
    <row r="207">
      <c r="I207" s="60"/>
      <c r="Q207" s="60"/>
      <c r="Y207" s="60"/>
    </row>
    <row r="208">
      <c r="I208" s="60"/>
      <c r="Q208" s="60"/>
      <c r="Y208" s="60"/>
    </row>
    <row r="209">
      <c r="I209" s="60"/>
      <c r="Q209" s="60"/>
      <c r="Y209" s="60"/>
    </row>
    <row r="210">
      <c r="I210" s="60"/>
      <c r="Q210" s="60"/>
      <c r="Y210" s="60"/>
    </row>
    <row r="211">
      <c r="I211" s="60"/>
      <c r="Q211" s="60"/>
      <c r="Y211" s="60"/>
    </row>
    <row r="212">
      <c r="I212" s="60"/>
      <c r="Q212" s="60"/>
      <c r="Y212" s="60"/>
    </row>
    <row r="213">
      <c r="I213" s="60"/>
      <c r="Q213" s="60"/>
      <c r="Y213" s="60"/>
    </row>
    <row r="214">
      <c r="I214" s="60"/>
      <c r="Q214" s="60"/>
      <c r="Y214" s="60"/>
    </row>
    <row r="215">
      <c r="I215" s="60"/>
      <c r="Q215" s="60"/>
      <c r="Y215" s="60"/>
    </row>
    <row r="216">
      <c r="I216" s="60"/>
      <c r="Q216" s="60"/>
      <c r="Y216" s="60"/>
    </row>
    <row r="217">
      <c r="I217" s="60"/>
      <c r="Q217" s="60"/>
      <c r="Y217" s="60"/>
    </row>
    <row r="218">
      <c r="I218" s="60"/>
      <c r="Q218" s="60"/>
      <c r="Y218" s="60"/>
    </row>
    <row r="219">
      <c r="I219" s="60"/>
      <c r="Q219" s="60"/>
      <c r="Y219" s="60"/>
    </row>
    <row r="220">
      <c r="I220" s="60"/>
      <c r="Q220" s="60"/>
      <c r="Y220" s="60"/>
    </row>
    <row r="221">
      <c r="I221" s="60"/>
      <c r="Q221" s="60"/>
      <c r="Y221" s="60"/>
    </row>
    <row r="222">
      <c r="I222" s="60"/>
      <c r="Q222" s="60"/>
      <c r="Y222" s="60"/>
    </row>
    <row r="223">
      <c r="I223" s="60"/>
      <c r="Q223" s="60"/>
      <c r="Y223" s="60"/>
    </row>
    <row r="224">
      <c r="I224" s="60"/>
      <c r="Q224" s="60"/>
      <c r="Y224" s="60"/>
    </row>
    <row r="225">
      <c r="I225" s="60"/>
      <c r="Q225" s="60"/>
      <c r="Y225" s="60"/>
    </row>
    <row r="226">
      <c r="I226" s="60"/>
      <c r="Q226" s="60"/>
      <c r="Y226" s="60"/>
    </row>
    <row r="227">
      <c r="I227" s="60"/>
      <c r="Q227" s="60"/>
      <c r="Y227" s="60"/>
    </row>
    <row r="228">
      <c r="I228" s="60"/>
      <c r="Q228" s="60"/>
      <c r="Y228" s="60"/>
    </row>
    <row r="229">
      <c r="I229" s="60"/>
      <c r="Q229" s="60"/>
      <c r="Y229" s="60"/>
    </row>
    <row r="230">
      <c r="I230" s="60"/>
      <c r="Q230" s="60"/>
      <c r="Y230" s="60"/>
    </row>
    <row r="231">
      <c r="I231" s="60"/>
      <c r="Q231" s="60"/>
      <c r="Y231" s="60"/>
    </row>
    <row r="232">
      <c r="I232" s="60"/>
      <c r="Q232" s="60"/>
      <c r="Y232" s="60"/>
    </row>
    <row r="233">
      <c r="I233" s="60"/>
      <c r="Q233" s="60"/>
      <c r="Y233" s="60"/>
    </row>
    <row r="234">
      <c r="I234" s="60"/>
      <c r="Q234" s="60"/>
      <c r="Y234" s="60"/>
    </row>
    <row r="235">
      <c r="I235" s="60"/>
      <c r="Q235" s="60"/>
      <c r="Y235" s="60"/>
    </row>
    <row r="236">
      <c r="I236" s="60"/>
      <c r="Q236" s="60"/>
      <c r="Y236" s="60"/>
    </row>
    <row r="237">
      <c r="I237" s="60"/>
      <c r="Q237" s="60"/>
      <c r="Y237" s="60"/>
    </row>
    <row r="238">
      <c r="I238" s="60"/>
      <c r="Q238" s="60"/>
      <c r="Y238" s="60"/>
    </row>
    <row r="239">
      <c r="I239" s="60"/>
      <c r="Q239" s="60"/>
      <c r="Y239" s="60"/>
    </row>
    <row r="240">
      <c r="I240" s="60"/>
      <c r="Q240" s="60"/>
      <c r="Y240" s="60"/>
    </row>
    <row r="241">
      <c r="I241" s="60"/>
      <c r="Q241" s="60"/>
      <c r="Y241" s="60"/>
    </row>
    <row r="242">
      <c r="I242" s="60"/>
      <c r="Q242" s="60"/>
      <c r="Y242" s="60"/>
    </row>
    <row r="243">
      <c r="I243" s="60"/>
      <c r="Q243" s="60"/>
      <c r="Y243" s="60"/>
    </row>
    <row r="244">
      <c r="I244" s="60"/>
      <c r="Q244" s="60"/>
      <c r="Y244" s="60"/>
    </row>
    <row r="245">
      <c r="I245" s="60"/>
      <c r="Q245" s="60"/>
      <c r="Y245" s="60"/>
    </row>
    <row r="246">
      <c r="I246" s="60"/>
      <c r="Q246" s="60"/>
      <c r="Y246" s="60"/>
    </row>
    <row r="247">
      <c r="I247" s="60"/>
      <c r="Q247" s="60"/>
      <c r="Y247" s="60"/>
    </row>
    <row r="248">
      <c r="I248" s="60"/>
      <c r="Q248" s="60"/>
      <c r="Y248" s="60"/>
    </row>
    <row r="249">
      <c r="I249" s="60"/>
      <c r="Q249" s="60"/>
      <c r="Y249" s="60"/>
    </row>
    <row r="250">
      <c r="I250" s="60"/>
      <c r="Q250" s="60"/>
      <c r="Y250" s="60"/>
    </row>
    <row r="251">
      <c r="I251" s="60"/>
      <c r="Q251" s="60"/>
      <c r="Y251" s="60"/>
    </row>
    <row r="252">
      <c r="I252" s="60"/>
      <c r="Q252" s="60"/>
      <c r="Y252" s="60"/>
    </row>
    <row r="253">
      <c r="I253" s="60"/>
      <c r="Q253" s="60"/>
      <c r="Y253" s="60"/>
    </row>
    <row r="254">
      <c r="I254" s="60"/>
      <c r="Q254" s="60"/>
      <c r="Y254" s="60"/>
    </row>
    <row r="255">
      <c r="I255" s="60"/>
      <c r="Q255" s="60"/>
      <c r="Y255" s="60"/>
    </row>
    <row r="256">
      <c r="I256" s="60"/>
      <c r="Q256" s="60"/>
      <c r="Y256" s="60"/>
    </row>
    <row r="257">
      <c r="I257" s="60"/>
      <c r="Q257" s="60"/>
      <c r="Y257" s="60"/>
    </row>
    <row r="258">
      <c r="I258" s="60"/>
      <c r="Q258" s="60"/>
      <c r="Y258" s="60"/>
    </row>
    <row r="259">
      <c r="I259" s="60"/>
      <c r="Q259" s="60"/>
      <c r="Y259" s="60"/>
    </row>
    <row r="260">
      <c r="I260" s="60"/>
      <c r="Q260" s="60"/>
      <c r="Y260" s="60"/>
    </row>
    <row r="261">
      <c r="I261" s="60"/>
      <c r="Q261" s="60"/>
      <c r="Y261" s="60"/>
    </row>
    <row r="262">
      <c r="I262" s="60"/>
      <c r="Q262" s="60"/>
      <c r="Y262" s="60"/>
    </row>
    <row r="263">
      <c r="I263" s="60"/>
      <c r="Q263" s="60"/>
      <c r="Y263" s="60"/>
    </row>
    <row r="264">
      <c r="I264" s="60"/>
      <c r="Q264" s="60"/>
      <c r="Y264" s="60"/>
    </row>
    <row r="265">
      <c r="I265" s="60"/>
      <c r="Q265" s="60"/>
      <c r="Y265" s="60"/>
    </row>
    <row r="266">
      <c r="I266" s="60"/>
      <c r="Q266" s="60"/>
      <c r="Y266" s="60"/>
    </row>
    <row r="267">
      <c r="I267" s="60"/>
      <c r="Q267" s="60"/>
      <c r="Y267" s="60"/>
    </row>
    <row r="268">
      <c r="I268" s="60"/>
      <c r="Q268" s="60"/>
      <c r="Y268" s="60"/>
    </row>
    <row r="269">
      <c r="I269" s="60"/>
      <c r="Q269" s="60"/>
      <c r="Y269" s="60"/>
    </row>
    <row r="270">
      <c r="I270" s="60"/>
      <c r="Q270" s="60"/>
      <c r="Y270" s="60"/>
    </row>
    <row r="271">
      <c r="I271" s="60"/>
      <c r="Q271" s="60"/>
      <c r="Y271" s="60"/>
    </row>
    <row r="272">
      <c r="I272" s="60"/>
      <c r="Q272" s="60"/>
      <c r="Y272" s="60"/>
    </row>
    <row r="273">
      <c r="I273" s="60"/>
      <c r="Q273" s="60"/>
      <c r="Y273" s="60"/>
    </row>
    <row r="274">
      <c r="I274" s="60"/>
      <c r="Q274" s="60"/>
      <c r="Y274" s="60"/>
    </row>
    <row r="275">
      <c r="I275" s="60"/>
      <c r="Q275" s="60"/>
      <c r="Y275" s="60"/>
    </row>
    <row r="276">
      <c r="I276" s="60"/>
      <c r="Q276" s="60"/>
      <c r="Y276" s="60"/>
    </row>
    <row r="277">
      <c r="I277" s="60"/>
      <c r="Q277" s="60"/>
      <c r="Y277" s="60"/>
    </row>
    <row r="278">
      <c r="I278" s="60"/>
      <c r="Q278" s="60"/>
      <c r="Y278" s="60"/>
    </row>
    <row r="279">
      <c r="I279" s="60"/>
      <c r="Q279" s="60"/>
      <c r="Y279" s="60"/>
    </row>
    <row r="280">
      <c r="I280" s="60"/>
      <c r="Q280" s="60"/>
      <c r="Y280" s="60"/>
    </row>
    <row r="281">
      <c r="I281" s="60"/>
      <c r="Q281" s="60"/>
      <c r="Y281" s="60"/>
    </row>
    <row r="282">
      <c r="I282" s="60"/>
      <c r="Q282" s="60"/>
      <c r="Y282" s="60"/>
    </row>
    <row r="283">
      <c r="I283" s="60"/>
      <c r="Q283" s="60"/>
      <c r="Y283" s="60"/>
    </row>
    <row r="284">
      <c r="I284" s="60"/>
      <c r="Q284" s="60"/>
      <c r="Y284" s="60"/>
    </row>
    <row r="285">
      <c r="I285" s="60"/>
      <c r="Q285" s="60"/>
      <c r="Y285" s="60"/>
    </row>
    <row r="286">
      <c r="I286" s="60"/>
      <c r="Q286" s="60"/>
      <c r="Y286" s="60"/>
    </row>
    <row r="287">
      <c r="I287" s="60"/>
      <c r="Q287" s="60"/>
      <c r="Y287" s="60"/>
    </row>
    <row r="288">
      <c r="I288" s="60"/>
      <c r="Q288" s="60"/>
      <c r="Y288" s="60"/>
    </row>
    <row r="289">
      <c r="I289" s="60"/>
      <c r="Q289" s="60"/>
      <c r="Y289" s="60"/>
    </row>
    <row r="290">
      <c r="I290" s="60"/>
      <c r="Q290" s="60"/>
      <c r="Y290" s="60"/>
    </row>
    <row r="291">
      <c r="I291" s="60"/>
      <c r="Q291" s="60"/>
      <c r="Y291" s="60"/>
    </row>
    <row r="292">
      <c r="I292" s="60"/>
      <c r="Q292" s="60"/>
      <c r="Y292" s="60"/>
    </row>
    <row r="293">
      <c r="I293" s="60"/>
      <c r="Q293" s="60"/>
      <c r="Y293" s="60"/>
    </row>
    <row r="294">
      <c r="I294" s="60"/>
      <c r="Q294" s="60"/>
      <c r="Y294" s="60"/>
    </row>
    <row r="295">
      <c r="I295" s="60"/>
      <c r="Q295" s="60"/>
      <c r="Y295" s="60"/>
    </row>
    <row r="296">
      <c r="I296" s="60"/>
      <c r="Q296" s="60"/>
      <c r="Y296" s="60"/>
    </row>
    <row r="297">
      <c r="I297" s="60"/>
      <c r="Q297" s="60"/>
      <c r="Y297" s="60"/>
    </row>
    <row r="298">
      <c r="I298" s="60"/>
      <c r="Q298" s="60"/>
      <c r="Y298" s="60"/>
    </row>
    <row r="299">
      <c r="I299" s="60"/>
      <c r="Q299" s="60"/>
      <c r="Y299" s="60"/>
    </row>
    <row r="300">
      <c r="I300" s="60"/>
      <c r="Q300" s="60"/>
      <c r="Y300" s="60"/>
    </row>
    <row r="301">
      <c r="I301" s="60"/>
      <c r="Q301" s="60"/>
      <c r="Y301" s="60"/>
    </row>
    <row r="302">
      <c r="I302" s="60"/>
      <c r="Q302" s="60"/>
      <c r="Y302" s="60"/>
    </row>
    <row r="303">
      <c r="I303" s="60"/>
      <c r="Q303" s="60"/>
      <c r="Y303" s="60"/>
    </row>
    <row r="304">
      <c r="I304" s="60"/>
      <c r="Q304" s="60"/>
      <c r="Y304" s="60"/>
    </row>
    <row r="305">
      <c r="I305" s="60"/>
      <c r="Q305" s="60"/>
      <c r="Y305" s="60"/>
    </row>
    <row r="306">
      <c r="I306" s="60"/>
      <c r="Q306" s="60"/>
      <c r="Y306" s="60"/>
    </row>
    <row r="307">
      <c r="I307" s="60"/>
      <c r="Q307" s="60"/>
      <c r="Y307" s="60"/>
    </row>
    <row r="308">
      <c r="I308" s="60"/>
      <c r="Q308" s="60"/>
      <c r="Y308" s="60"/>
    </row>
    <row r="309">
      <c r="I309" s="60"/>
      <c r="Q309" s="60"/>
      <c r="Y309" s="60"/>
    </row>
    <row r="310">
      <c r="I310" s="60"/>
      <c r="Q310" s="60"/>
      <c r="Y310" s="60"/>
    </row>
    <row r="311">
      <c r="I311" s="60"/>
      <c r="Q311" s="60"/>
      <c r="Y311" s="60"/>
    </row>
    <row r="312">
      <c r="I312" s="60"/>
      <c r="Q312" s="60"/>
      <c r="Y312" s="60"/>
    </row>
    <row r="313">
      <c r="I313" s="60"/>
      <c r="Q313" s="60"/>
      <c r="Y313" s="60"/>
    </row>
    <row r="314">
      <c r="I314" s="60"/>
      <c r="Q314" s="60"/>
      <c r="Y314" s="60"/>
    </row>
    <row r="315">
      <c r="I315" s="60"/>
      <c r="Q315" s="60"/>
      <c r="Y315" s="60"/>
    </row>
    <row r="316">
      <c r="I316" s="60"/>
      <c r="Q316" s="60"/>
      <c r="Y316" s="60"/>
    </row>
    <row r="317">
      <c r="I317" s="60"/>
      <c r="Q317" s="60"/>
      <c r="Y317" s="60"/>
    </row>
    <row r="318">
      <c r="I318" s="60"/>
      <c r="Q318" s="60"/>
      <c r="Y318" s="60"/>
    </row>
    <row r="319">
      <c r="I319" s="60"/>
      <c r="Q319" s="60"/>
      <c r="Y319" s="60"/>
    </row>
    <row r="320">
      <c r="I320" s="60"/>
      <c r="Q320" s="60"/>
      <c r="Y320" s="60"/>
    </row>
    <row r="321">
      <c r="I321" s="60"/>
      <c r="Q321" s="60"/>
      <c r="Y321" s="60"/>
    </row>
    <row r="322">
      <c r="I322" s="60"/>
      <c r="Q322" s="60"/>
      <c r="Y322" s="60"/>
    </row>
    <row r="323">
      <c r="I323" s="60"/>
      <c r="Q323" s="60"/>
      <c r="Y323" s="60"/>
    </row>
    <row r="324">
      <c r="I324" s="60"/>
      <c r="Q324" s="60"/>
      <c r="Y324" s="60"/>
    </row>
    <row r="325">
      <c r="I325" s="60"/>
      <c r="Q325" s="60"/>
      <c r="Y325" s="60"/>
    </row>
    <row r="326">
      <c r="I326" s="60"/>
      <c r="Q326" s="60"/>
      <c r="Y326" s="60"/>
    </row>
    <row r="327">
      <c r="I327" s="60"/>
      <c r="Q327" s="60"/>
      <c r="Y327" s="60"/>
    </row>
    <row r="328">
      <c r="I328" s="60"/>
      <c r="Q328" s="60"/>
      <c r="Y328" s="60"/>
    </row>
    <row r="329">
      <c r="I329" s="60"/>
      <c r="Q329" s="60"/>
      <c r="Y329" s="60"/>
    </row>
    <row r="330">
      <c r="I330" s="60"/>
      <c r="Q330" s="60"/>
      <c r="Y330" s="60"/>
    </row>
    <row r="331">
      <c r="I331" s="60"/>
      <c r="Q331" s="60"/>
      <c r="Y331" s="60"/>
    </row>
    <row r="332">
      <c r="I332" s="60"/>
      <c r="Q332" s="60"/>
      <c r="Y332" s="60"/>
    </row>
    <row r="333">
      <c r="I333" s="60"/>
      <c r="Q333" s="60"/>
      <c r="Y333" s="60"/>
    </row>
    <row r="334">
      <c r="I334" s="60"/>
      <c r="Q334" s="60"/>
      <c r="Y334" s="60"/>
    </row>
    <row r="335">
      <c r="I335" s="60"/>
      <c r="Q335" s="60"/>
      <c r="Y335" s="60"/>
    </row>
    <row r="336">
      <c r="I336" s="60"/>
      <c r="Q336" s="60"/>
      <c r="Y336" s="60"/>
    </row>
    <row r="337">
      <c r="I337" s="60"/>
      <c r="Q337" s="60"/>
      <c r="Y337" s="60"/>
    </row>
    <row r="338">
      <c r="I338" s="60"/>
      <c r="Q338" s="60"/>
      <c r="Y338" s="60"/>
    </row>
    <row r="339">
      <c r="I339" s="60"/>
      <c r="Q339" s="60"/>
      <c r="Y339" s="60"/>
    </row>
    <row r="340">
      <c r="I340" s="60"/>
      <c r="Q340" s="60"/>
      <c r="Y340" s="60"/>
    </row>
    <row r="341">
      <c r="I341" s="60"/>
      <c r="Q341" s="60"/>
      <c r="Y341" s="60"/>
    </row>
    <row r="342">
      <c r="I342" s="60"/>
      <c r="Q342" s="60"/>
      <c r="Y342" s="60"/>
    </row>
    <row r="343">
      <c r="I343" s="60"/>
      <c r="Q343" s="60"/>
      <c r="Y343" s="60"/>
    </row>
    <row r="344">
      <c r="I344" s="60"/>
      <c r="Q344" s="60"/>
      <c r="Y344" s="60"/>
    </row>
    <row r="345">
      <c r="I345" s="60"/>
      <c r="Q345" s="60"/>
      <c r="Y345" s="60"/>
    </row>
    <row r="346">
      <c r="I346" s="60"/>
      <c r="Q346" s="60"/>
      <c r="Y346" s="60"/>
    </row>
    <row r="347">
      <c r="I347" s="60"/>
      <c r="Q347" s="60"/>
      <c r="Y347" s="60"/>
    </row>
    <row r="348">
      <c r="I348" s="60"/>
      <c r="Q348" s="60"/>
      <c r="Y348" s="60"/>
    </row>
    <row r="349">
      <c r="I349" s="60"/>
      <c r="Q349" s="60"/>
      <c r="Y349" s="60"/>
    </row>
    <row r="350">
      <c r="I350" s="60"/>
      <c r="Q350" s="60"/>
      <c r="Y350" s="60"/>
    </row>
    <row r="351">
      <c r="I351" s="60"/>
      <c r="Q351" s="60"/>
      <c r="Y351" s="60"/>
    </row>
    <row r="352">
      <c r="I352" s="60"/>
      <c r="Q352" s="60"/>
      <c r="Y352" s="60"/>
    </row>
    <row r="353">
      <c r="I353" s="60"/>
      <c r="Q353" s="60"/>
      <c r="Y353" s="60"/>
    </row>
    <row r="354">
      <c r="I354" s="60"/>
      <c r="Q354" s="60"/>
      <c r="Y354" s="60"/>
    </row>
    <row r="355">
      <c r="I355" s="60"/>
      <c r="Q355" s="60"/>
      <c r="Y355" s="60"/>
    </row>
    <row r="356">
      <c r="I356" s="60"/>
      <c r="Q356" s="60"/>
      <c r="Y356" s="60"/>
    </row>
    <row r="357">
      <c r="I357" s="60"/>
      <c r="Q357" s="60"/>
      <c r="Y357" s="60"/>
    </row>
    <row r="358">
      <c r="I358" s="60"/>
      <c r="Q358" s="60"/>
      <c r="Y358" s="60"/>
    </row>
    <row r="359">
      <c r="I359" s="60"/>
      <c r="Q359" s="60"/>
      <c r="Y359" s="60"/>
    </row>
    <row r="360">
      <c r="I360" s="60"/>
      <c r="Q360" s="60"/>
      <c r="Y360" s="60"/>
    </row>
    <row r="361">
      <c r="I361" s="60"/>
      <c r="Q361" s="60"/>
      <c r="Y361" s="60"/>
    </row>
    <row r="362">
      <c r="I362" s="60"/>
      <c r="Q362" s="60"/>
      <c r="Y362" s="60"/>
    </row>
    <row r="363">
      <c r="I363" s="60"/>
      <c r="Q363" s="60"/>
      <c r="Y363" s="60"/>
    </row>
    <row r="364">
      <c r="I364" s="60"/>
      <c r="Q364" s="60"/>
      <c r="Y364" s="60"/>
    </row>
    <row r="365">
      <c r="I365" s="60"/>
      <c r="Q365" s="60"/>
      <c r="Y365" s="60"/>
    </row>
    <row r="366">
      <c r="I366" s="60"/>
      <c r="Q366" s="60"/>
      <c r="Y366" s="60"/>
    </row>
    <row r="367">
      <c r="I367" s="60"/>
      <c r="Q367" s="60"/>
      <c r="Y367" s="60"/>
    </row>
    <row r="368">
      <c r="I368" s="60"/>
      <c r="Q368" s="60"/>
      <c r="Y368" s="60"/>
    </row>
    <row r="369">
      <c r="I369" s="60"/>
      <c r="Q369" s="60"/>
      <c r="Y369" s="60"/>
    </row>
    <row r="370">
      <c r="I370" s="60"/>
      <c r="Q370" s="60"/>
      <c r="Y370" s="60"/>
    </row>
    <row r="371">
      <c r="I371" s="60"/>
      <c r="Q371" s="60"/>
      <c r="Y371" s="60"/>
    </row>
    <row r="372">
      <c r="I372" s="60"/>
      <c r="Q372" s="60"/>
      <c r="Y372" s="60"/>
    </row>
    <row r="373">
      <c r="I373" s="60"/>
      <c r="Q373" s="60"/>
      <c r="Y373" s="60"/>
    </row>
    <row r="374">
      <c r="I374" s="60"/>
      <c r="Q374" s="60"/>
      <c r="Y374" s="60"/>
    </row>
    <row r="375">
      <c r="I375" s="60"/>
      <c r="Q375" s="60"/>
      <c r="Y375" s="60"/>
    </row>
    <row r="376">
      <c r="I376" s="60"/>
      <c r="Q376" s="60"/>
      <c r="Y376" s="60"/>
    </row>
    <row r="377">
      <c r="I377" s="60"/>
      <c r="Q377" s="60"/>
      <c r="Y377" s="60"/>
    </row>
    <row r="378">
      <c r="I378" s="60"/>
      <c r="Q378" s="60"/>
      <c r="Y378" s="60"/>
    </row>
    <row r="379">
      <c r="I379" s="60"/>
      <c r="Q379" s="60"/>
      <c r="Y379" s="60"/>
    </row>
    <row r="380">
      <c r="I380" s="60"/>
      <c r="Q380" s="60"/>
      <c r="Y380" s="60"/>
    </row>
    <row r="381">
      <c r="I381" s="60"/>
      <c r="Q381" s="60"/>
      <c r="Y381" s="60"/>
    </row>
    <row r="382">
      <c r="I382" s="60"/>
      <c r="Q382" s="60"/>
      <c r="Y382" s="60"/>
    </row>
    <row r="383">
      <c r="I383" s="60"/>
      <c r="Q383" s="60"/>
      <c r="Y383" s="60"/>
    </row>
    <row r="384">
      <c r="I384" s="60"/>
      <c r="Q384" s="60"/>
      <c r="Y384" s="60"/>
    </row>
    <row r="385">
      <c r="I385" s="60"/>
      <c r="Q385" s="60"/>
      <c r="Y385" s="60"/>
    </row>
    <row r="386">
      <c r="I386" s="60"/>
      <c r="Q386" s="60"/>
      <c r="Y386" s="60"/>
    </row>
    <row r="387">
      <c r="I387" s="60"/>
      <c r="Q387" s="60"/>
      <c r="Y387" s="60"/>
    </row>
    <row r="388">
      <c r="I388" s="60"/>
      <c r="Q388" s="60"/>
      <c r="Y388" s="60"/>
    </row>
    <row r="389">
      <c r="I389" s="60"/>
      <c r="Q389" s="60"/>
      <c r="Y389" s="60"/>
    </row>
    <row r="390">
      <c r="I390" s="60"/>
      <c r="Q390" s="60"/>
      <c r="Y390" s="60"/>
    </row>
    <row r="391">
      <c r="I391" s="60"/>
      <c r="Q391" s="60"/>
      <c r="Y391" s="60"/>
    </row>
    <row r="392">
      <c r="I392" s="60"/>
      <c r="Q392" s="60"/>
      <c r="Y392" s="60"/>
    </row>
    <row r="393">
      <c r="I393" s="60"/>
      <c r="Q393" s="60"/>
      <c r="Y393" s="60"/>
    </row>
    <row r="394">
      <c r="I394" s="60"/>
      <c r="Q394" s="60"/>
      <c r="Y394" s="60"/>
    </row>
    <row r="395">
      <c r="I395" s="60"/>
      <c r="Q395" s="60"/>
      <c r="Y395" s="60"/>
    </row>
    <row r="396">
      <c r="I396" s="60"/>
      <c r="Q396" s="60"/>
      <c r="Y396" s="60"/>
    </row>
    <row r="397">
      <c r="I397" s="60"/>
      <c r="Q397" s="60"/>
      <c r="Y397" s="60"/>
    </row>
    <row r="398">
      <c r="I398" s="60"/>
      <c r="Q398" s="60"/>
      <c r="Y398" s="60"/>
    </row>
    <row r="399">
      <c r="I399" s="60"/>
      <c r="Q399" s="60"/>
      <c r="Y399" s="60"/>
    </row>
    <row r="400">
      <c r="I400" s="60"/>
      <c r="Q400" s="60"/>
      <c r="Y400" s="60"/>
    </row>
    <row r="401">
      <c r="I401" s="60"/>
      <c r="Q401" s="60"/>
      <c r="Y401" s="60"/>
    </row>
    <row r="402">
      <c r="I402" s="60"/>
      <c r="Q402" s="60"/>
      <c r="Y402" s="60"/>
    </row>
    <row r="403">
      <c r="I403" s="60"/>
      <c r="Q403" s="60"/>
      <c r="Y403" s="60"/>
    </row>
    <row r="404">
      <c r="I404" s="60"/>
      <c r="Q404" s="60"/>
      <c r="Y404" s="60"/>
    </row>
    <row r="405">
      <c r="I405" s="60"/>
      <c r="Q405" s="60"/>
      <c r="Y405" s="60"/>
    </row>
    <row r="406">
      <c r="I406" s="60"/>
      <c r="Q406" s="60"/>
      <c r="Y406" s="60"/>
    </row>
    <row r="407">
      <c r="I407" s="60"/>
      <c r="Q407" s="60"/>
      <c r="Y407" s="60"/>
    </row>
    <row r="408">
      <c r="I408" s="60"/>
      <c r="Q408" s="60"/>
      <c r="Y408" s="60"/>
    </row>
    <row r="409">
      <c r="I409" s="60"/>
      <c r="Q409" s="60"/>
      <c r="Y409" s="60"/>
    </row>
    <row r="410">
      <c r="I410" s="60"/>
      <c r="Q410" s="60"/>
      <c r="Y410" s="60"/>
    </row>
    <row r="411">
      <c r="I411" s="60"/>
      <c r="Q411" s="60"/>
      <c r="Y411" s="60"/>
    </row>
    <row r="412">
      <c r="I412" s="60"/>
      <c r="Q412" s="60"/>
      <c r="Y412" s="60"/>
    </row>
    <row r="413">
      <c r="I413" s="60"/>
      <c r="Q413" s="60"/>
      <c r="Y413" s="60"/>
    </row>
    <row r="414">
      <c r="I414" s="60"/>
      <c r="Q414" s="60"/>
      <c r="Y414" s="60"/>
    </row>
    <row r="415">
      <c r="I415" s="60"/>
      <c r="Q415" s="60"/>
      <c r="Y415" s="60"/>
    </row>
    <row r="416">
      <c r="I416" s="60"/>
      <c r="Q416" s="60"/>
      <c r="Y416" s="60"/>
    </row>
    <row r="417">
      <c r="I417" s="60"/>
      <c r="Q417" s="60"/>
      <c r="Y417" s="60"/>
    </row>
    <row r="418">
      <c r="I418" s="60"/>
      <c r="Q418" s="60"/>
      <c r="Y418" s="60"/>
    </row>
    <row r="419">
      <c r="I419" s="60"/>
      <c r="Q419" s="60"/>
      <c r="Y419" s="60"/>
    </row>
    <row r="420">
      <c r="I420" s="60"/>
      <c r="Q420" s="60"/>
      <c r="Y420" s="60"/>
    </row>
    <row r="421">
      <c r="I421" s="60"/>
      <c r="Q421" s="60"/>
      <c r="Y421" s="60"/>
    </row>
    <row r="422">
      <c r="I422" s="60"/>
      <c r="Q422" s="60"/>
      <c r="Y422" s="60"/>
    </row>
    <row r="423">
      <c r="I423" s="60"/>
      <c r="Q423" s="60"/>
      <c r="Y423" s="60"/>
    </row>
    <row r="424">
      <c r="I424" s="60"/>
      <c r="Q424" s="60"/>
      <c r="Y424" s="60"/>
    </row>
    <row r="425">
      <c r="I425" s="60"/>
      <c r="Q425" s="60"/>
      <c r="Y425" s="60"/>
    </row>
    <row r="426">
      <c r="I426" s="60"/>
      <c r="Q426" s="60"/>
      <c r="Y426" s="60"/>
    </row>
    <row r="427">
      <c r="I427" s="60"/>
      <c r="Q427" s="60"/>
      <c r="Y427" s="60"/>
    </row>
    <row r="428">
      <c r="I428" s="60"/>
      <c r="Q428" s="60"/>
      <c r="Y428" s="60"/>
    </row>
    <row r="429">
      <c r="I429" s="60"/>
      <c r="Q429" s="60"/>
      <c r="Y429" s="60"/>
    </row>
    <row r="430">
      <c r="I430" s="60"/>
      <c r="Q430" s="60"/>
      <c r="Y430" s="60"/>
    </row>
    <row r="431">
      <c r="I431" s="60"/>
      <c r="Q431" s="60"/>
      <c r="Y431" s="60"/>
    </row>
    <row r="432">
      <c r="I432" s="60"/>
      <c r="Q432" s="60"/>
      <c r="Y432" s="60"/>
    </row>
    <row r="433">
      <c r="I433" s="60"/>
      <c r="Q433" s="60"/>
      <c r="Y433" s="60"/>
    </row>
    <row r="434">
      <c r="I434" s="60"/>
      <c r="Q434" s="60"/>
      <c r="Y434" s="60"/>
    </row>
    <row r="435">
      <c r="I435" s="60"/>
      <c r="Q435" s="60"/>
      <c r="Y435" s="60"/>
    </row>
    <row r="436">
      <c r="I436" s="60"/>
      <c r="Q436" s="60"/>
      <c r="Y436" s="60"/>
    </row>
    <row r="437">
      <c r="I437" s="60"/>
      <c r="Q437" s="60"/>
      <c r="Y437" s="60"/>
    </row>
    <row r="438">
      <c r="I438" s="60"/>
      <c r="Q438" s="60"/>
      <c r="Y438" s="60"/>
    </row>
    <row r="439">
      <c r="I439" s="60"/>
      <c r="Q439" s="60"/>
      <c r="Y439" s="60"/>
    </row>
    <row r="440">
      <c r="I440" s="60"/>
      <c r="Q440" s="60"/>
      <c r="Y440" s="60"/>
    </row>
    <row r="441">
      <c r="I441" s="60"/>
      <c r="Q441" s="60"/>
      <c r="Y441" s="60"/>
    </row>
    <row r="442">
      <c r="I442" s="60"/>
      <c r="Q442" s="60"/>
      <c r="Y442" s="60"/>
    </row>
    <row r="443">
      <c r="I443" s="60"/>
      <c r="Q443" s="60"/>
      <c r="Y443" s="60"/>
    </row>
    <row r="444">
      <c r="I444" s="60"/>
      <c r="Q444" s="60"/>
      <c r="Y444" s="60"/>
    </row>
    <row r="445">
      <c r="I445" s="60"/>
      <c r="Q445" s="60"/>
      <c r="Y445" s="60"/>
    </row>
    <row r="446">
      <c r="I446" s="60"/>
      <c r="Q446" s="60"/>
      <c r="Y446" s="60"/>
    </row>
    <row r="447">
      <c r="I447" s="60"/>
      <c r="Q447" s="60"/>
      <c r="Y447" s="60"/>
    </row>
    <row r="448">
      <c r="I448" s="60"/>
      <c r="Q448" s="60"/>
      <c r="Y448" s="60"/>
    </row>
    <row r="449">
      <c r="I449" s="60"/>
      <c r="Q449" s="60"/>
      <c r="Y449" s="60"/>
    </row>
    <row r="450">
      <c r="I450" s="60"/>
      <c r="Q450" s="60"/>
      <c r="Y450" s="60"/>
    </row>
    <row r="451">
      <c r="I451" s="60"/>
      <c r="Q451" s="60"/>
      <c r="Y451" s="60"/>
    </row>
    <row r="452">
      <c r="I452" s="60"/>
      <c r="Q452" s="60"/>
      <c r="Y452" s="60"/>
    </row>
    <row r="453">
      <c r="I453" s="60"/>
      <c r="Q453" s="60"/>
      <c r="Y453" s="60"/>
    </row>
    <row r="454">
      <c r="I454" s="60"/>
      <c r="Q454" s="60"/>
      <c r="Y454" s="60"/>
    </row>
    <row r="455">
      <c r="I455" s="60"/>
      <c r="Q455" s="60"/>
      <c r="Y455" s="60"/>
    </row>
    <row r="456">
      <c r="I456" s="60"/>
      <c r="Q456" s="60"/>
      <c r="Y456" s="60"/>
    </row>
    <row r="457">
      <c r="I457" s="60"/>
      <c r="Q457" s="60"/>
      <c r="Y457" s="60"/>
    </row>
    <row r="458">
      <c r="I458" s="60"/>
      <c r="Q458" s="60"/>
      <c r="Y458" s="60"/>
    </row>
    <row r="459">
      <c r="I459" s="60"/>
      <c r="Q459" s="60"/>
      <c r="Y459" s="60"/>
    </row>
    <row r="460">
      <c r="I460" s="60"/>
      <c r="Q460" s="60"/>
      <c r="Y460" s="60"/>
    </row>
    <row r="461">
      <c r="I461" s="60"/>
      <c r="Q461" s="60"/>
      <c r="Y461" s="60"/>
    </row>
    <row r="462">
      <c r="I462" s="60"/>
      <c r="Q462" s="60"/>
      <c r="Y462" s="60"/>
    </row>
    <row r="463">
      <c r="I463" s="60"/>
      <c r="Q463" s="60"/>
      <c r="Y463" s="60"/>
    </row>
    <row r="464">
      <c r="I464" s="60"/>
      <c r="Q464" s="60"/>
      <c r="Y464" s="60"/>
    </row>
    <row r="465">
      <c r="I465" s="60"/>
      <c r="Q465" s="60"/>
      <c r="Y465" s="60"/>
    </row>
    <row r="466">
      <c r="I466" s="60"/>
      <c r="Q466" s="60"/>
      <c r="Y466" s="60"/>
    </row>
    <row r="467">
      <c r="I467" s="60"/>
      <c r="Q467" s="60"/>
      <c r="Y467" s="60"/>
    </row>
    <row r="468">
      <c r="I468" s="60"/>
      <c r="Q468" s="60"/>
      <c r="Y468" s="60"/>
    </row>
    <row r="469">
      <c r="I469" s="60"/>
      <c r="Q469" s="60"/>
      <c r="Y469" s="60"/>
    </row>
    <row r="470">
      <c r="I470" s="60"/>
      <c r="Q470" s="60"/>
      <c r="Y470" s="60"/>
    </row>
    <row r="471">
      <c r="I471" s="60"/>
      <c r="Q471" s="60"/>
      <c r="Y471" s="60"/>
    </row>
    <row r="472">
      <c r="I472" s="60"/>
      <c r="Q472" s="60"/>
      <c r="Y472" s="60"/>
    </row>
    <row r="473">
      <c r="I473" s="60"/>
      <c r="Q473" s="60"/>
      <c r="Y473" s="60"/>
    </row>
    <row r="474">
      <c r="I474" s="60"/>
      <c r="Q474" s="60"/>
      <c r="Y474" s="60"/>
    </row>
    <row r="475">
      <c r="I475" s="60"/>
      <c r="Q475" s="60"/>
      <c r="Y475" s="60"/>
    </row>
    <row r="476">
      <c r="I476" s="60"/>
      <c r="Q476" s="60"/>
      <c r="Y476" s="60"/>
    </row>
    <row r="477">
      <c r="I477" s="60"/>
      <c r="Q477" s="60"/>
      <c r="Y477" s="60"/>
    </row>
    <row r="478">
      <c r="I478" s="60"/>
      <c r="Q478" s="60"/>
      <c r="Y478" s="60"/>
    </row>
    <row r="479">
      <c r="I479" s="60"/>
      <c r="Q479" s="60"/>
      <c r="Y479" s="60"/>
    </row>
    <row r="480">
      <c r="I480" s="60"/>
      <c r="Q480" s="60"/>
      <c r="Y480" s="60"/>
    </row>
    <row r="481">
      <c r="I481" s="60"/>
      <c r="Q481" s="60"/>
      <c r="Y481" s="60"/>
    </row>
    <row r="482">
      <c r="I482" s="60"/>
      <c r="Q482" s="60"/>
      <c r="Y482" s="60"/>
    </row>
    <row r="483">
      <c r="I483" s="60"/>
      <c r="Q483" s="60"/>
      <c r="Y483" s="60"/>
    </row>
    <row r="484">
      <c r="I484" s="60"/>
      <c r="Q484" s="60"/>
      <c r="Y484" s="60"/>
    </row>
    <row r="485">
      <c r="I485" s="60"/>
      <c r="Q485" s="60"/>
      <c r="Y485" s="60"/>
    </row>
    <row r="486">
      <c r="I486" s="60"/>
      <c r="Q486" s="60"/>
      <c r="Y486" s="60"/>
    </row>
    <row r="487">
      <c r="I487" s="60"/>
      <c r="Q487" s="60"/>
      <c r="Y487" s="60"/>
    </row>
    <row r="488">
      <c r="I488" s="60"/>
      <c r="Q488" s="60"/>
      <c r="Y488" s="60"/>
    </row>
    <row r="489">
      <c r="I489" s="60"/>
      <c r="Q489" s="60"/>
      <c r="Y489" s="60"/>
    </row>
    <row r="490">
      <c r="I490" s="60"/>
      <c r="Q490" s="60"/>
      <c r="Y490" s="60"/>
    </row>
    <row r="491">
      <c r="I491" s="60"/>
      <c r="Q491" s="60"/>
      <c r="Y491" s="60"/>
    </row>
    <row r="492">
      <c r="I492" s="60"/>
      <c r="Q492" s="60"/>
      <c r="Y492" s="60"/>
    </row>
    <row r="493">
      <c r="I493" s="60"/>
      <c r="Q493" s="60"/>
      <c r="Y493" s="60"/>
    </row>
    <row r="494">
      <c r="I494" s="60"/>
      <c r="Q494" s="60"/>
      <c r="Y494" s="60"/>
    </row>
    <row r="495">
      <c r="I495" s="60"/>
      <c r="Q495" s="60"/>
      <c r="Y495" s="60"/>
    </row>
    <row r="496">
      <c r="I496" s="60"/>
      <c r="Q496" s="60"/>
      <c r="Y496" s="60"/>
    </row>
    <row r="497">
      <c r="I497" s="60"/>
      <c r="Q497" s="60"/>
      <c r="Y497" s="60"/>
    </row>
    <row r="498">
      <c r="I498" s="60"/>
      <c r="Q498" s="60"/>
      <c r="Y498" s="60"/>
    </row>
    <row r="499">
      <c r="I499" s="60"/>
      <c r="Q499" s="60"/>
      <c r="Y499" s="60"/>
    </row>
    <row r="500">
      <c r="I500" s="60"/>
      <c r="Q500" s="60"/>
      <c r="Y500" s="60"/>
    </row>
    <row r="501">
      <c r="I501" s="60"/>
      <c r="Q501" s="60"/>
      <c r="Y501" s="60"/>
    </row>
    <row r="502">
      <c r="I502" s="60"/>
      <c r="Q502" s="60"/>
      <c r="Y502" s="60"/>
    </row>
    <row r="503">
      <c r="I503" s="60"/>
      <c r="Q503" s="60"/>
      <c r="Y503" s="60"/>
    </row>
    <row r="504">
      <c r="I504" s="60"/>
      <c r="Q504" s="60"/>
      <c r="Y504" s="60"/>
    </row>
    <row r="505">
      <c r="I505" s="60"/>
      <c r="Q505" s="60"/>
      <c r="Y505" s="60"/>
    </row>
    <row r="506">
      <c r="I506" s="60"/>
      <c r="Q506" s="60"/>
      <c r="Y506" s="60"/>
    </row>
    <row r="507">
      <c r="I507" s="60"/>
      <c r="Q507" s="60"/>
      <c r="Y507" s="60"/>
    </row>
    <row r="508">
      <c r="I508" s="60"/>
      <c r="Q508" s="60"/>
      <c r="Y508" s="60"/>
    </row>
    <row r="509">
      <c r="I509" s="60"/>
      <c r="Q509" s="60"/>
      <c r="Y509" s="60"/>
    </row>
    <row r="510">
      <c r="I510" s="60"/>
      <c r="Q510" s="60"/>
      <c r="Y510" s="60"/>
    </row>
    <row r="511">
      <c r="I511" s="60"/>
      <c r="Q511" s="60"/>
      <c r="Y511" s="60"/>
    </row>
    <row r="512">
      <c r="I512" s="60"/>
      <c r="Q512" s="60"/>
      <c r="Y512" s="60"/>
    </row>
    <row r="513">
      <c r="I513" s="60"/>
      <c r="Q513" s="60"/>
      <c r="Y513" s="60"/>
    </row>
    <row r="514">
      <c r="I514" s="60"/>
      <c r="Q514" s="60"/>
      <c r="Y514" s="60"/>
    </row>
    <row r="515">
      <c r="I515" s="60"/>
      <c r="Q515" s="60"/>
      <c r="Y515" s="60"/>
    </row>
    <row r="516">
      <c r="I516" s="60"/>
      <c r="Q516" s="60"/>
      <c r="Y516" s="60"/>
    </row>
    <row r="517">
      <c r="I517" s="60"/>
      <c r="Q517" s="60"/>
      <c r="Y517" s="60"/>
    </row>
    <row r="518">
      <c r="I518" s="60"/>
      <c r="Q518" s="60"/>
      <c r="Y518" s="60"/>
    </row>
    <row r="519">
      <c r="I519" s="60"/>
      <c r="Q519" s="60"/>
      <c r="Y519" s="60"/>
    </row>
    <row r="520">
      <c r="I520" s="60"/>
      <c r="Q520" s="60"/>
      <c r="Y520" s="60"/>
    </row>
    <row r="521">
      <c r="I521" s="60"/>
      <c r="Q521" s="60"/>
      <c r="Y521" s="60"/>
    </row>
    <row r="522">
      <c r="I522" s="60"/>
      <c r="Q522" s="60"/>
      <c r="Y522" s="60"/>
    </row>
    <row r="523">
      <c r="I523" s="60"/>
      <c r="Q523" s="60"/>
      <c r="Y523" s="60"/>
    </row>
    <row r="524">
      <c r="I524" s="60"/>
      <c r="Q524" s="60"/>
      <c r="Y524" s="60"/>
    </row>
    <row r="525">
      <c r="I525" s="60"/>
      <c r="Q525" s="60"/>
      <c r="Y525" s="60"/>
    </row>
    <row r="526">
      <c r="I526" s="60"/>
      <c r="Q526" s="60"/>
      <c r="Y526" s="60"/>
    </row>
    <row r="527">
      <c r="I527" s="60"/>
      <c r="Q527" s="60"/>
      <c r="Y527" s="60"/>
    </row>
    <row r="528">
      <c r="I528" s="60"/>
      <c r="Q528" s="60"/>
      <c r="Y528" s="60"/>
    </row>
    <row r="529">
      <c r="I529" s="60"/>
      <c r="Q529" s="60"/>
      <c r="Y529" s="60"/>
    </row>
    <row r="530">
      <c r="I530" s="60"/>
      <c r="Q530" s="60"/>
      <c r="Y530" s="60"/>
    </row>
    <row r="531">
      <c r="I531" s="60"/>
      <c r="Q531" s="60"/>
      <c r="Y531" s="60"/>
    </row>
    <row r="532">
      <c r="I532" s="60"/>
      <c r="Q532" s="60"/>
      <c r="Y532" s="60"/>
    </row>
    <row r="533">
      <c r="I533" s="60"/>
      <c r="Q533" s="60"/>
      <c r="Y533" s="60"/>
    </row>
    <row r="534">
      <c r="I534" s="60"/>
      <c r="Q534" s="60"/>
      <c r="Y534" s="60"/>
    </row>
    <row r="535">
      <c r="I535" s="60"/>
      <c r="Q535" s="60"/>
      <c r="Y535" s="60"/>
    </row>
    <row r="536">
      <c r="I536" s="60"/>
      <c r="Q536" s="60"/>
      <c r="Y536" s="60"/>
    </row>
    <row r="537">
      <c r="I537" s="60"/>
      <c r="Q537" s="60"/>
      <c r="Y537" s="60"/>
    </row>
    <row r="538">
      <c r="I538" s="60"/>
      <c r="Q538" s="60"/>
      <c r="Y538" s="60"/>
    </row>
    <row r="539">
      <c r="I539" s="60"/>
      <c r="Q539" s="60"/>
      <c r="Y539" s="60"/>
    </row>
    <row r="540">
      <c r="I540" s="60"/>
      <c r="Q540" s="60"/>
      <c r="Y540" s="60"/>
    </row>
    <row r="541">
      <c r="I541" s="60"/>
      <c r="Q541" s="60"/>
      <c r="Y541" s="60"/>
    </row>
    <row r="542">
      <c r="I542" s="60"/>
      <c r="Q542" s="60"/>
      <c r="Y542" s="60"/>
    </row>
    <row r="543">
      <c r="I543" s="60"/>
      <c r="Q543" s="60"/>
      <c r="Y543" s="60"/>
    </row>
    <row r="544">
      <c r="I544" s="60"/>
      <c r="Q544" s="60"/>
      <c r="Y544" s="60"/>
    </row>
    <row r="545">
      <c r="I545" s="60"/>
      <c r="Q545" s="60"/>
      <c r="Y545" s="60"/>
    </row>
    <row r="546">
      <c r="I546" s="60"/>
      <c r="Q546" s="60"/>
      <c r="Y546" s="60"/>
    </row>
    <row r="547">
      <c r="I547" s="60"/>
      <c r="Q547" s="60"/>
      <c r="Y547" s="60"/>
    </row>
    <row r="548">
      <c r="I548" s="60"/>
      <c r="Q548" s="60"/>
      <c r="Y548" s="60"/>
    </row>
    <row r="549">
      <c r="I549" s="60"/>
      <c r="Q549" s="60"/>
      <c r="Y549" s="60"/>
    </row>
    <row r="550">
      <c r="I550" s="60"/>
      <c r="Q550" s="60"/>
      <c r="Y550" s="60"/>
    </row>
    <row r="551">
      <c r="I551" s="60"/>
      <c r="Q551" s="60"/>
      <c r="Y551" s="60"/>
    </row>
    <row r="552">
      <c r="I552" s="60"/>
      <c r="Q552" s="60"/>
      <c r="Y552" s="60"/>
    </row>
    <row r="553">
      <c r="I553" s="60"/>
      <c r="Q553" s="60"/>
      <c r="Y553" s="60"/>
    </row>
    <row r="554">
      <c r="I554" s="60"/>
      <c r="Q554" s="60"/>
      <c r="Y554" s="60"/>
    </row>
    <row r="555">
      <c r="I555" s="60"/>
      <c r="Q555" s="60"/>
      <c r="Y555" s="60"/>
    </row>
    <row r="556">
      <c r="I556" s="60"/>
      <c r="Q556" s="60"/>
      <c r="Y556" s="60"/>
    </row>
    <row r="557">
      <c r="I557" s="60"/>
      <c r="Q557" s="60"/>
      <c r="Y557" s="60"/>
    </row>
    <row r="558">
      <c r="I558" s="60"/>
      <c r="Q558" s="60"/>
      <c r="Y558" s="60"/>
    </row>
    <row r="559">
      <c r="I559" s="60"/>
      <c r="Q559" s="60"/>
      <c r="Y559" s="60"/>
    </row>
    <row r="560">
      <c r="I560" s="60"/>
      <c r="Q560" s="60"/>
      <c r="Y560" s="60"/>
    </row>
    <row r="561">
      <c r="I561" s="60"/>
      <c r="Q561" s="60"/>
      <c r="Y561" s="60"/>
    </row>
    <row r="562">
      <c r="I562" s="60"/>
      <c r="Q562" s="60"/>
      <c r="Y562" s="60"/>
    </row>
    <row r="563">
      <c r="I563" s="60"/>
      <c r="Q563" s="60"/>
      <c r="Y563" s="60"/>
    </row>
    <row r="564">
      <c r="I564" s="60"/>
      <c r="Q564" s="60"/>
      <c r="Y564" s="60"/>
    </row>
    <row r="565">
      <c r="I565" s="60"/>
      <c r="Q565" s="60"/>
      <c r="Y565" s="60"/>
    </row>
    <row r="566">
      <c r="I566" s="60"/>
      <c r="Q566" s="60"/>
      <c r="Y566" s="60"/>
    </row>
    <row r="567">
      <c r="I567" s="60"/>
      <c r="Q567" s="60"/>
      <c r="Y567" s="60"/>
    </row>
    <row r="568">
      <c r="I568" s="60"/>
      <c r="Q568" s="60"/>
      <c r="Y568" s="60"/>
    </row>
    <row r="569">
      <c r="I569" s="60"/>
      <c r="Q569" s="60"/>
      <c r="Y569" s="60"/>
    </row>
    <row r="570">
      <c r="I570" s="60"/>
      <c r="Q570" s="60"/>
      <c r="Y570" s="60"/>
    </row>
    <row r="571">
      <c r="I571" s="60"/>
      <c r="Q571" s="60"/>
      <c r="Y571" s="60"/>
    </row>
    <row r="572">
      <c r="I572" s="60"/>
      <c r="Q572" s="60"/>
      <c r="Y572" s="60"/>
    </row>
    <row r="573">
      <c r="I573" s="60"/>
      <c r="Q573" s="60"/>
      <c r="Y573" s="60"/>
    </row>
    <row r="574">
      <c r="I574" s="60"/>
      <c r="Q574" s="60"/>
      <c r="Y574" s="60"/>
    </row>
    <row r="575">
      <c r="I575" s="60"/>
      <c r="Q575" s="60"/>
      <c r="Y575" s="60"/>
    </row>
    <row r="576">
      <c r="I576" s="60"/>
      <c r="Q576" s="60"/>
      <c r="Y576" s="60"/>
    </row>
    <row r="577">
      <c r="I577" s="60"/>
      <c r="Q577" s="60"/>
      <c r="Y577" s="60"/>
    </row>
    <row r="578">
      <c r="I578" s="60"/>
      <c r="Q578" s="60"/>
      <c r="Y578" s="60"/>
    </row>
    <row r="579">
      <c r="I579" s="60"/>
      <c r="Q579" s="60"/>
      <c r="Y579" s="60"/>
    </row>
    <row r="580">
      <c r="I580" s="60"/>
      <c r="Q580" s="60"/>
      <c r="Y580" s="60"/>
    </row>
    <row r="581">
      <c r="I581" s="60"/>
      <c r="Q581" s="60"/>
      <c r="Y581" s="60"/>
    </row>
    <row r="582">
      <c r="I582" s="60"/>
      <c r="Q582" s="60"/>
      <c r="Y582" s="60"/>
    </row>
    <row r="583">
      <c r="I583" s="60"/>
      <c r="Q583" s="60"/>
      <c r="Y583" s="60"/>
    </row>
    <row r="584">
      <c r="I584" s="60"/>
      <c r="Q584" s="60"/>
      <c r="Y584" s="60"/>
    </row>
    <row r="585">
      <c r="I585" s="60"/>
      <c r="Q585" s="60"/>
      <c r="Y585" s="60"/>
    </row>
    <row r="586">
      <c r="I586" s="60"/>
      <c r="Q586" s="60"/>
      <c r="Y586" s="60"/>
    </row>
    <row r="587">
      <c r="I587" s="60"/>
      <c r="Q587" s="60"/>
      <c r="Y587" s="60"/>
    </row>
    <row r="588">
      <c r="I588" s="60"/>
      <c r="Q588" s="60"/>
      <c r="Y588" s="60"/>
    </row>
    <row r="589">
      <c r="I589" s="60"/>
      <c r="Q589" s="60"/>
      <c r="Y589" s="60"/>
    </row>
    <row r="590">
      <c r="I590" s="60"/>
      <c r="Q590" s="60"/>
      <c r="Y590" s="60"/>
    </row>
    <row r="591">
      <c r="I591" s="60"/>
      <c r="Q591" s="60"/>
      <c r="Y591" s="60"/>
    </row>
    <row r="592">
      <c r="I592" s="60"/>
      <c r="Q592" s="60"/>
      <c r="Y592" s="60"/>
    </row>
    <row r="593">
      <c r="I593" s="60"/>
      <c r="Q593" s="60"/>
      <c r="Y593" s="60"/>
    </row>
    <row r="594">
      <c r="I594" s="60"/>
      <c r="Q594" s="60"/>
      <c r="Y594" s="60"/>
    </row>
    <row r="595">
      <c r="I595" s="60"/>
      <c r="Q595" s="60"/>
      <c r="Y595" s="60"/>
    </row>
    <row r="596">
      <c r="I596" s="60"/>
      <c r="Q596" s="60"/>
      <c r="Y596" s="60"/>
    </row>
    <row r="597">
      <c r="I597" s="60"/>
      <c r="Q597" s="60"/>
      <c r="Y597" s="60"/>
    </row>
    <row r="598">
      <c r="I598" s="60"/>
      <c r="Q598" s="60"/>
      <c r="Y598" s="60"/>
    </row>
    <row r="599">
      <c r="I599" s="60"/>
      <c r="Q599" s="60"/>
      <c r="Y599" s="60"/>
    </row>
    <row r="600">
      <c r="I600" s="60"/>
      <c r="Q600" s="60"/>
      <c r="Y600" s="60"/>
    </row>
    <row r="601">
      <c r="I601" s="60"/>
      <c r="Q601" s="60"/>
      <c r="Y601" s="60"/>
    </row>
    <row r="602">
      <c r="I602" s="60"/>
      <c r="Q602" s="60"/>
      <c r="Y602" s="60"/>
    </row>
    <row r="603">
      <c r="I603" s="60"/>
      <c r="Q603" s="60"/>
      <c r="Y603" s="60"/>
    </row>
    <row r="604">
      <c r="I604" s="60"/>
      <c r="Q604" s="60"/>
      <c r="Y604" s="60"/>
    </row>
    <row r="605">
      <c r="I605" s="60"/>
      <c r="Q605" s="60"/>
      <c r="Y605" s="60"/>
    </row>
    <row r="606">
      <c r="I606" s="60"/>
      <c r="Q606" s="60"/>
      <c r="Y606" s="60"/>
    </row>
    <row r="607">
      <c r="I607" s="60"/>
      <c r="Q607" s="60"/>
      <c r="Y607" s="60"/>
    </row>
    <row r="608">
      <c r="I608" s="60"/>
      <c r="Q608" s="60"/>
      <c r="Y608" s="60"/>
    </row>
    <row r="609">
      <c r="I609" s="60"/>
      <c r="Q609" s="60"/>
      <c r="Y609" s="60"/>
    </row>
    <row r="610">
      <c r="I610" s="60"/>
      <c r="Q610" s="60"/>
      <c r="Y610" s="60"/>
    </row>
    <row r="611">
      <c r="I611" s="60"/>
      <c r="Q611" s="60"/>
      <c r="Y611" s="60"/>
    </row>
    <row r="612">
      <c r="I612" s="60"/>
      <c r="Q612" s="60"/>
      <c r="Y612" s="60"/>
    </row>
    <row r="613">
      <c r="I613" s="60"/>
      <c r="Q613" s="60"/>
      <c r="Y613" s="60"/>
    </row>
    <row r="614">
      <c r="I614" s="60"/>
      <c r="Q614" s="60"/>
      <c r="Y614" s="60"/>
    </row>
    <row r="615">
      <c r="I615" s="60"/>
      <c r="Q615" s="60"/>
      <c r="Y615" s="60"/>
    </row>
    <row r="616">
      <c r="I616" s="60"/>
      <c r="Q616" s="60"/>
      <c r="Y616" s="60"/>
    </row>
    <row r="617">
      <c r="I617" s="60"/>
      <c r="Q617" s="60"/>
      <c r="Y617" s="60"/>
    </row>
    <row r="618">
      <c r="I618" s="60"/>
      <c r="Q618" s="60"/>
      <c r="Y618" s="60"/>
    </row>
    <row r="619">
      <c r="I619" s="60"/>
      <c r="Q619" s="60"/>
      <c r="Y619" s="60"/>
    </row>
    <row r="620">
      <c r="I620" s="60"/>
      <c r="Q620" s="60"/>
      <c r="Y620" s="60"/>
    </row>
    <row r="621">
      <c r="I621" s="60"/>
      <c r="Q621" s="60"/>
      <c r="Y621" s="60"/>
    </row>
    <row r="622">
      <c r="I622" s="60"/>
      <c r="Q622" s="60"/>
      <c r="Y622" s="60"/>
    </row>
    <row r="623">
      <c r="I623" s="60"/>
      <c r="Q623" s="60"/>
      <c r="Y623" s="60"/>
    </row>
    <row r="624">
      <c r="I624" s="60"/>
      <c r="Q624" s="60"/>
      <c r="Y624" s="60"/>
    </row>
    <row r="625">
      <c r="I625" s="60"/>
      <c r="Q625" s="60"/>
      <c r="Y625" s="60"/>
    </row>
    <row r="626">
      <c r="I626" s="60"/>
      <c r="Q626" s="60"/>
      <c r="Y626" s="60"/>
    </row>
    <row r="627">
      <c r="I627" s="60"/>
      <c r="Q627" s="60"/>
      <c r="Y627" s="60"/>
    </row>
    <row r="628">
      <c r="I628" s="60"/>
      <c r="Q628" s="60"/>
      <c r="Y628" s="60"/>
    </row>
    <row r="629">
      <c r="I629" s="60"/>
      <c r="Q629" s="60"/>
      <c r="Y629" s="60"/>
    </row>
    <row r="630">
      <c r="I630" s="60"/>
      <c r="Q630" s="60"/>
      <c r="Y630" s="60"/>
    </row>
    <row r="631">
      <c r="I631" s="60"/>
      <c r="Q631" s="60"/>
      <c r="Y631" s="60"/>
    </row>
    <row r="632">
      <c r="I632" s="60"/>
      <c r="Q632" s="60"/>
      <c r="Y632" s="60"/>
    </row>
    <row r="633">
      <c r="I633" s="60"/>
      <c r="Q633" s="60"/>
      <c r="Y633" s="60"/>
    </row>
    <row r="634">
      <c r="I634" s="60"/>
      <c r="Q634" s="60"/>
      <c r="Y634" s="60"/>
    </row>
    <row r="635">
      <c r="I635" s="60"/>
      <c r="Q635" s="60"/>
      <c r="Y635" s="60"/>
    </row>
    <row r="636">
      <c r="I636" s="60"/>
      <c r="Q636" s="60"/>
      <c r="Y636" s="60"/>
    </row>
    <row r="637">
      <c r="I637" s="60"/>
      <c r="Q637" s="60"/>
      <c r="Y637" s="60"/>
    </row>
    <row r="638">
      <c r="I638" s="60"/>
      <c r="Q638" s="60"/>
      <c r="Y638" s="60"/>
    </row>
    <row r="639">
      <c r="I639" s="60"/>
      <c r="Q639" s="60"/>
      <c r="Y639" s="60"/>
    </row>
    <row r="640">
      <c r="I640" s="60"/>
      <c r="Q640" s="60"/>
      <c r="Y640" s="60"/>
    </row>
    <row r="641">
      <c r="I641" s="60"/>
      <c r="Q641" s="60"/>
      <c r="Y641" s="60"/>
    </row>
    <row r="642">
      <c r="I642" s="60"/>
      <c r="Q642" s="60"/>
      <c r="Y642" s="60"/>
    </row>
    <row r="643">
      <c r="I643" s="60"/>
      <c r="Q643" s="60"/>
      <c r="Y643" s="60"/>
    </row>
    <row r="644">
      <c r="I644" s="60"/>
      <c r="Q644" s="60"/>
      <c r="Y644" s="60"/>
    </row>
    <row r="645">
      <c r="I645" s="60"/>
      <c r="Q645" s="60"/>
      <c r="Y645" s="60"/>
    </row>
    <row r="646">
      <c r="I646" s="60"/>
      <c r="Q646" s="60"/>
      <c r="Y646" s="60"/>
    </row>
    <row r="647">
      <c r="I647" s="60"/>
      <c r="Q647" s="60"/>
      <c r="Y647" s="60"/>
    </row>
    <row r="648">
      <c r="I648" s="60"/>
      <c r="Q648" s="60"/>
      <c r="Y648" s="60"/>
    </row>
    <row r="649">
      <c r="I649" s="60"/>
      <c r="Q649" s="60"/>
      <c r="Y649" s="60"/>
    </row>
    <row r="650">
      <c r="I650" s="60"/>
      <c r="Q650" s="60"/>
      <c r="Y650" s="60"/>
    </row>
    <row r="651">
      <c r="I651" s="60"/>
      <c r="Q651" s="60"/>
      <c r="Y651" s="60"/>
    </row>
    <row r="652">
      <c r="I652" s="60"/>
      <c r="Q652" s="60"/>
      <c r="Y652" s="60"/>
    </row>
    <row r="653">
      <c r="I653" s="60"/>
      <c r="Q653" s="60"/>
      <c r="Y653" s="60"/>
    </row>
    <row r="654">
      <c r="I654" s="60"/>
      <c r="Q654" s="60"/>
      <c r="Y654" s="60"/>
    </row>
    <row r="655">
      <c r="I655" s="60"/>
      <c r="Q655" s="60"/>
      <c r="Y655" s="60"/>
    </row>
    <row r="656">
      <c r="I656" s="60"/>
      <c r="Q656" s="60"/>
      <c r="Y656" s="60"/>
    </row>
    <row r="657">
      <c r="I657" s="60"/>
      <c r="Q657" s="60"/>
      <c r="Y657" s="60"/>
    </row>
    <row r="658">
      <c r="I658" s="60"/>
      <c r="Q658" s="60"/>
      <c r="Y658" s="60"/>
    </row>
    <row r="659">
      <c r="I659" s="60"/>
      <c r="Q659" s="60"/>
      <c r="Y659" s="60"/>
    </row>
    <row r="660">
      <c r="I660" s="60"/>
      <c r="Q660" s="60"/>
      <c r="Y660" s="60"/>
    </row>
    <row r="661">
      <c r="I661" s="60"/>
      <c r="Q661" s="60"/>
      <c r="Y661" s="60"/>
    </row>
    <row r="662">
      <c r="I662" s="60"/>
      <c r="Q662" s="60"/>
      <c r="Y662" s="60"/>
    </row>
    <row r="663">
      <c r="I663" s="60"/>
      <c r="Q663" s="60"/>
      <c r="Y663" s="60"/>
    </row>
    <row r="664">
      <c r="I664" s="60"/>
      <c r="Q664" s="60"/>
      <c r="Y664" s="60"/>
    </row>
    <row r="665">
      <c r="I665" s="60"/>
      <c r="Q665" s="60"/>
      <c r="Y665" s="60"/>
    </row>
    <row r="666">
      <c r="I666" s="60"/>
      <c r="Q666" s="60"/>
      <c r="Y666" s="60"/>
    </row>
    <row r="667">
      <c r="I667" s="60"/>
      <c r="Q667" s="60"/>
      <c r="Y667" s="60"/>
    </row>
    <row r="668">
      <c r="I668" s="60"/>
      <c r="Q668" s="60"/>
      <c r="Y668" s="60"/>
    </row>
    <row r="669">
      <c r="I669" s="60"/>
      <c r="Q669" s="60"/>
      <c r="Y669" s="60"/>
    </row>
    <row r="670">
      <c r="I670" s="60"/>
      <c r="Q670" s="60"/>
      <c r="Y670" s="60"/>
    </row>
    <row r="671">
      <c r="I671" s="60"/>
      <c r="Q671" s="60"/>
      <c r="Y671" s="60"/>
    </row>
    <row r="672">
      <c r="I672" s="60"/>
      <c r="Q672" s="60"/>
      <c r="Y672" s="60"/>
    </row>
    <row r="673">
      <c r="I673" s="60"/>
      <c r="Q673" s="60"/>
      <c r="Y673" s="60"/>
    </row>
    <row r="674">
      <c r="I674" s="60"/>
      <c r="Q674" s="60"/>
      <c r="Y674" s="60"/>
    </row>
    <row r="675">
      <c r="I675" s="60"/>
      <c r="Q675" s="60"/>
      <c r="Y675" s="60"/>
    </row>
    <row r="676">
      <c r="I676" s="60"/>
      <c r="Q676" s="60"/>
      <c r="Y676" s="60"/>
    </row>
    <row r="677">
      <c r="I677" s="60"/>
      <c r="Q677" s="60"/>
      <c r="Y677" s="60"/>
    </row>
    <row r="678">
      <c r="I678" s="60"/>
      <c r="Q678" s="60"/>
      <c r="Y678" s="60"/>
    </row>
    <row r="679">
      <c r="I679" s="60"/>
      <c r="Q679" s="60"/>
      <c r="Y679" s="60"/>
    </row>
    <row r="680">
      <c r="I680" s="60"/>
      <c r="Q680" s="60"/>
      <c r="Y680" s="60"/>
    </row>
    <row r="681">
      <c r="I681" s="60"/>
      <c r="Q681" s="60"/>
      <c r="Y681" s="60"/>
    </row>
    <row r="682">
      <c r="I682" s="60"/>
      <c r="Q682" s="60"/>
      <c r="Y682" s="60"/>
    </row>
    <row r="683">
      <c r="I683" s="60"/>
      <c r="Q683" s="60"/>
      <c r="Y683" s="60"/>
    </row>
    <row r="684">
      <c r="I684" s="60"/>
      <c r="Q684" s="60"/>
      <c r="Y684" s="60"/>
    </row>
    <row r="685">
      <c r="I685" s="60"/>
      <c r="Q685" s="60"/>
      <c r="Y685" s="60"/>
    </row>
    <row r="686">
      <c r="I686" s="60"/>
      <c r="Q686" s="60"/>
      <c r="Y686" s="60"/>
    </row>
    <row r="687">
      <c r="I687" s="60"/>
      <c r="Q687" s="60"/>
      <c r="Y687" s="60"/>
    </row>
    <row r="688">
      <c r="I688" s="60"/>
      <c r="Q688" s="60"/>
      <c r="Y688" s="60"/>
    </row>
    <row r="689">
      <c r="I689" s="60"/>
      <c r="Q689" s="60"/>
      <c r="Y689" s="60"/>
    </row>
    <row r="690">
      <c r="I690" s="60"/>
      <c r="Q690" s="60"/>
      <c r="Y690" s="60"/>
    </row>
    <row r="691">
      <c r="I691" s="60"/>
      <c r="Q691" s="60"/>
      <c r="Y691" s="60"/>
    </row>
    <row r="692">
      <c r="I692" s="60"/>
      <c r="Q692" s="60"/>
      <c r="Y692" s="60"/>
    </row>
    <row r="693">
      <c r="I693" s="60"/>
      <c r="Q693" s="60"/>
      <c r="Y693" s="60"/>
    </row>
    <row r="694">
      <c r="I694" s="60"/>
      <c r="Q694" s="60"/>
      <c r="Y694" s="60"/>
    </row>
    <row r="695">
      <c r="I695" s="60"/>
      <c r="Q695" s="60"/>
      <c r="Y695" s="60"/>
    </row>
    <row r="696">
      <c r="I696" s="60"/>
      <c r="Q696" s="60"/>
      <c r="Y696" s="60"/>
    </row>
    <row r="697">
      <c r="I697" s="60"/>
      <c r="Q697" s="60"/>
      <c r="Y697" s="60"/>
    </row>
    <row r="698">
      <c r="I698" s="60"/>
      <c r="Q698" s="60"/>
      <c r="Y698" s="60"/>
    </row>
    <row r="699">
      <c r="I699" s="60"/>
      <c r="Q699" s="60"/>
      <c r="Y699" s="60"/>
    </row>
    <row r="700">
      <c r="I700" s="60"/>
      <c r="Q700" s="60"/>
      <c r="Y700" s="60"/>
    </row>
    <row r="701">
      <c r="I701" s="60"/>
      <c r="Q701" s="60"/>
      <c r="Y701" s="60"/>
    </row>
    <row r="702">
      <c r="I702" s="60"/>
      <c r="Q702" s="60"/>
      <c r="Y702" s="60"/>
    </row>
    <row r="703">
      <c r="I703" s="60"/>
      <c r="Q703" s="60"/>
      <c r="Y703" s="60"/>
    </row>
    <row r="704">
      <c r="I704" s="60"/>
      <c r="Q704" s="60"/>
      <c r="Y704" s="60"/>
    </row>
    <row r="705">
      <c r="I705" s="60"/>
      <c r="Q705" s="60"/>
      <c r="Y705" s="60"/>
    </row>
    <row r="706">
      <c r="I706" s="60"/>
      <c r="Q706" s="60"/>
      <c r="Y706" s="60"/>
    </row>
    <row r="707">
      <c r="I707" s="60"/>
      <c r="Q707" s="60"/>
      <c r="Y707" s="60"/>
    </row>
    <row r="708">
      <c r="I708" s="60"/>
      <c r="Q708" s="60"/>
      <c r="Y708" s="60"/>
    </row>
    <row r="709">
      <c r="I709" s="60"/>
      <c r="Q709" s="60"/>
      <c r="Y709" s="60"/>
    </row>
    <row r="710">
      <c r="I710" s="60"/>
      <c r="Q710" s="60"/>
      <c r="Y710" s="60"/>
    </row>
    <row r="711">
      <c r="I711" s="60"/>
      <c r="Q711" s="60"/>
      <c r="Y711" s="60"/>
    </row>
    <row r="712">
      <c r="I712" s="60"/>
      <c r="Q712" s="60"/>
      <c r="Y712" s="60"/>
    </row>
    <row r="713">
      <c r="I713" s="60"/>
      <c r="Q713" s="60"/>
      <c r="Y713" s="60"/>
    </row>
    <row r="714">
      <c r="I714" s="60"/>
      <c r="Q714" s="60"/>
      <c r="Y714" s="60"/>
    </row>
    <row r="715">
      <c r="I715" s="60"/>
      <c r="Q715" s="60"/>
      <c r="Y715" s="60"/>
    </row>
    <row r="716">
      <c r="I716" s="60"/>
      <c r="Q716" s="60"/>
      <c r="Y716" s="60"/>
    </row>
    <row r="717">
      <c r="I717" s="60"/>
      <c r="Q717" s="60"/>
      <c r="Y717" s="60"/>
    </row>
    <row r="718">
      <c r="I718" s="60"/>
      <c r="Q718" s="60"/>
      <c r="Y718" s="60"/>
    </row>
    <row r="719">
      <c r="I719" s="60"/>
      <c r="Q719" s="60"/>
      <c r="Y719" s="60"/>
    </row>
    <row r="720">
      <c r="I720" s="60"/>
      <c r="Q720" s="60"/>
      <c r="Y720" s="60"/>
    </row>
    <row r="721">
      <c r="I721" s="60"/>
      <c r="Q721" s="60"/>
      <c r="Y721" s="60"/>
    </row>
    <row r="722">
      <c r="I722" s="60"/>
      <c r="Q722" s="60"/>
      <c r="Y722" s="60"/>
    </row>
    <row r="723">
      <c r="I723" s="60"/>
      <c r="Q723" s="60"/>
      <c r="Y723" s="60"/>
    </row>
    <row r="724">
      <c r="I724" s="60"/>
      <c r="Q724" s="60"/>
      <c r="Y724" s="60"/>
    </row>
    <row r="725">
      <c r="I725" s="60"/>
      <c r="Q725" s="60"/>
      <c r="Y725" s="60"/>
    </row>
    <row r="726">
      <c r="I726" s="60"/>
      <c r="Q726" s="60"/>
      <c r="Y726" s="60"/>
    </row>
    <row r="727">
      <c r="I727" s="60"/>
      <c r="Q727" s="60"/>
      <c r="Y727" s="60"/>
    </row>
    <row r="728">
      <c r="I728" s="60"/>
      <c r="Q728" s="60"/>
      <c r="Y728" s="60"/>
    </row>
    <row r="729">
      <c r="I729" s="60"/>
      <c r="Q729" s="60"/>
      <c r="Y729" s="60"/>
    </row>
    <row r="730">
      <c r="I730" s="60"/>
      <c r="Q730" s="60"/>
      <c r="Y730" s="60"/>
    </row>
    <row r="731">
      <c r="I731" s="60"/>
      <c r="Q731" s="60"/>
      <c r="Y731" s="60"/>
    </row>
    <row r="732">
      <c r="I732" s="60"/>
      <c r="Q732" s="60"/>
      <c r="Y732" s="60"/>
    </row>
    <row r="733">
      <c r="I733" s="60"/>
      <c r="Q733" s="60"/>
      <c r="Y733" s="60"/>
    </row>
    <row r="734">
      <c r="I734" s="60"/>
      <c r="Q734" s="60"/>
      <c r="Y734" s="60"/>
    </row>
    <row r="735">
      <c r="I735" s="60"/>
      <c r="Q735" s="60"/>
      <c r="Y735" s="60"/>
    </row>
    <row r="736">
      <c r="I736" s="60"/>
      <c r="Q736" s="60"/>
      <c r="Y736" s="60"/>
    </row>
    <row r="737">
      <c r="I737" s="60"/>
      <c r="Q737" s="60"/>
      <c r="Y737" s="60"/>
    </row>
    <row r="738">
      <c r="I738" s="60"/>
      <c r="Q738" s="60"/>
      <c r="Y738" s="60"/>
    </row>
    <row r="739">
      <c r="I739" s="60"/>
      <c r="Q739" s="60"/>
      <c r="Y739" s="60"/>
    </row>
    <row r="740">
      <c r="I740" s="60"/>
      <c r="Q740" s="60"/>
      <c r="Y740" s="60"/>
    </row>
    <row r="741">
      <c r="I741" s="60"/>
      <c r="Q741" s="60"/>
      <c r="Y741" s="60"/>
    </row>
    <row r="742">
      <c r="I742" s="60"/>
      <c r="Q742" s="60"/>
      <c r="Y742" s="60"/>
    </row>
    <row r="743">
      <c r="I743" s="60"/>
      <c r="Q743" s="60"/>
      <c r="Y743" s="60"/>
    </row>
    <row r="744">
      <c r="I744" s="60"/>
      <c r="Q744" s="60"/>
      <c r="Y744" s="60"/>
    </row>
    <row r="745">
      <c r="I745" s="60"/>
      <c r="Q745" s="60"/>
      <c r="Y745" s="60"/>
    </row>
    <row r="746">
      <c r="I746" s="60"/>
      <c r="Q746" s="60"/>
      <c r="Y746" s="60"/>
    </row>
    <row r="747">
      <c r="I747" s="60"/>
      <c r="Q747" s="60"/>
      <c r="Y747" s="60"/>
    </row>
    <row r="748">
      <c r="I748" s="60"/>
      <c r="Q748" s="60"/>
      <c r="Y748" s="60"/>
    </row>
    <row r="749">
      <c r="I749" s="60"/>
      <c r="Q749" s="60"/>
      <c r="Y749" s="60"/>
    </row>
    <row r="750">
      <c r="I750" s="60"/>
      <c r="Q750" s="60"/>
      <c r="Y750" s="60"/>
    </row>
    <row r="751">
      <c r="I751" s="60"/>
      <c r="Q751" s="60"/>
      <c r="Y751" s="60"/>
    </row>
    <row r="752">
      <c r="I752" s="60"/>
      <c r="Q752" s="60"/>
      <c r="Y752" s="60"/>
    </row>
    <row r="753">
      <c r="I753" s="60"/>
      <c r="Q753" s="60"/>
      <c r="Y753" s="60"/>
    </row>
    <row r="754">
      <c r="I754" s="60"/>
      <c r="Q754" s="60"/>
      <c r="Y754" s="60"/>
    </row>
    <row r="755">
      <c r="I755" s="60"/>
      <c r="Q755" s="60"/>
      <c r="Y755" s="60"/>
    </row>
    <row r="756">
      <c r="I756" s="60"/>
      <c r="Q756" s="60"/>
      <c r="Y756" s="60"/>
    </row>
    <row r="757">
      <c r="I757" s="60"/>
      <c r="Q757" s="60"/>
      <c r="Y757" s="60"/>
    </row>
    <row r="758">
      <c r="I758" s="60"/>
      <c r="Q758" s="60"/>
      <c r="Y758" s="60"/>
    </row>
    <row r="759">
      <c r="I759" s="60"/>
      <c r="Q759" s="60"/>
      <c r="Y759" s="60"/>
    </row>
    <row r="760">
      <c r="I760" s="60"/>
      <c r="Q760" s="60"/>
      <c r="Y760" s="60"/>
    </row>
    <row r="761">
      <c r="I761" s="60"/>
      <c r="Q761" s="60"/>
      <c r="Y761" s="60"/>
    </row>
    <row r="762">
      <c r="I762" s="60"/>
      <c r="Q762" s="60"/>
      <c r="Y762" s="60"/>
    </row>
    <row r="763">
      <c r="I763" s="60"/>
      <c r="Q763" s="60"/>
      <c r="Y763" s="60"/>
    </row>
    <row r="764">
      <c r="I764" s="60"/>
      <c r="Q764" s="60"/>
      <c r="Y764" s="60"/>
    </row>
    <row r="765">
      <c r="I765" s="60"/>
      <c r="Q765" s="60"/>
      <c r="Y765" s="60"/>
    </row>
    <row r="766">
      <c r="I766" s="60"/>
      <c r="Q766" s="60"/>
      <c r="Y766" s="60"/>
    </row>
    <row r="767">
      <c r="I767" s="60"/>
      <c r="Q767" s="60"/>
      <c r="Y767" s="60"/>
    </row>
    <row r="768">
      <c r="I768" s="60"/>
      <c r="Q768" s="60"/>
      <c r="Y768" s="60"/>
    </row>
    <row r="769">
      <c r="I769" s="60"/>
      <c r="Q769" s="60"/>
      <c r="Y769" s="60"/>
    </row>
    <row r="770">
      <c r="I770" s="60"/>
      <c r="Q770" s="60"/>
      <c r="Y770" s="60"/>
    </row>
    <row r="771">
      <c r="I771" s="60"/>
      <c r="Q771" s="60"/>
      <c r="Y771" s="60"/>
    </row>
    <row r="772">
      <c r="I772" s="60"/>
      <c r="Q772" s="60"/>
      <c r="Y772" s="60"/>
    </row>
    <row r="773">
      <c r="I773" s="60"/>
      <c r="Q773" s="60"/>
      <c r="Y773" s="60"/>
    </row>
    <row r="774">
      <c r="I774" s="60"/>
      <c r="Q774" s="60"/>
      <c r="Y774" s="60"/>
    </row>
    <row r="775">
      <c r="I775" s="60"/>
      <c r="Q775" s="60"/>
      <c r="Y775" s="60"/>
    </row>
    <row r="776">
      <c r="I776" s="60"/>
      <c r="Q776" s="60"/>
      <c r="Y776" s="60"/>
    </row>
    <row r="777">
      <c r="I777" s="60"/>
      <c r="Q777" s="60"/>
      <c r="Y777" s="60"/>
    </row>
    <row r="778">
      <c r="I778" s="60"/>
      <c r="Q778" s="60"/>
      <c r="Y778" s="60"/>
    </row>
    <row r="779">
      <c r="I779" s="60"/>
      <c r="Q779" s="60"/>
      <c r="Y779" s="60"/>
    </row>
    <row r="780">
      <c r="I780" s="60"/>
      <c r="Q780" s="60"/>
      <c r="Y780" s="60"/>
    </row>
    <row r="781">
      <c r="I781" s="60"/>
      <c r="Q781" s="60"/>
      <c r="Y781" s="60"/>
    </row>
    <row r="782">
      <c r="I782" s="60"/>
      <c r="Q782" s="60"/>
      <c r="Y782" s="60"/>
    </row>
    <row r="783">
      <c r="I783" s="60"/>
      <c r="Q783" s="60"/>
      <c r="Y783" s="60"/>
    </row>
    <row r="784">
      <c r="I784" s="60"/>
      <c r="Q784" s="60"/>
      <c r="Y784" s="60"/>
    </row>
    <row r="785">
      <c r="I785" s="60"/>
      <c r="Q785" s="60"/>
      <c r="Y785" s="60"/>
    </row>
    <row r="786">
      <c r="I786" s="60"/>
      <c r="Q786" s="60"/>
      <c r="Y786" s="60"/>
    </row>
    <row r="787">
      <c r="I787" s="60"/>
      <c r="Q787" s="60"/>
      <c r="Y787" s="60"/>
    </row>
    <row r="788">
      <c r="I788" s="60"/>
      <c r="Q788" s="60"/>
      <c r="Y788" s="60"/>
    </row>
    <row r="789">
      <c r="I789" s="60"/>
      <c r="Q789" s="60"/>
      <c r="Y789" s="60"/>
    </row>
    <row r="790">
      <c r="I790" s="60"/>
      <c r="Q790" s="60"/>
      <c r="Y790" s="60"/>
    </row>
    <row r="791">
      <c r="I791" s="60"/>
      <c r="Q791" s="60"/>
      <c r="Y791" s="60"/>
    </row>
    <row r="792">
      <c r="I792" s="60"/>
      <c r="Q792" s="60"/>
      <c r="Y792" s="60"/>
    </row>
    <row r="793">
      <c r="I793" s="60"/>
      <c r="Q793" s="60"/>
      <c r="Y793" s="60"/>
    </row>
    <row r="794">
      <c r="I794" s="60"/>
      <c r="Q794" s="60"/>
      <c r="Y794" s="60"/>
    </row>
    <row r="795">
      <c r="I795" s="60"/>
      <c r="Q795" s="60"/>
      <c r="Y795" s="60"/>
    </row>
    <row r="796">
      <c r="I796" s="60"/>
      <c r="Q796" s="60"/>
      <c r="Y796" s="60"/>
    </row>
    <row r="797">
      <c r="I797" s="60"/>
      <c r="Q797" s="60"/>
      <c r="Y797" s="60"/>
    </row>
    <row r="798">
      <c r="I798" s="60"/>
      <c r="Q798" s="60"/>
      <c r="Y798" s="60"/>
    </row>
    <row r="799">
      <c r="I799" s="60"/>
      <c r="Q799" s="60"/>
      <c r="Y799" s="60"/>
    </row>
    <row r="800">
      <c r="I800" s="60"/>
      <c r="Q800" s="60"/>
      <c r="Y800" s="60"/>
    </row>
    <row r="801">
      <c r="I801" s="60"/>
      <c r="Q801" s="60"/>
      <c r="Y801" s="60"/>
    </row>
    <row r="802">
      <c r="I802" s="60"/>
      <c r="Q802" s="60"/>
      <c r="Y802" s="60"/>
    </row>
    <row r="803">
      <c r="I803" s="60"/>
      <c r="Q803" s="60"/>
      <c r="Y803" s="60"/>
    </row>
    <row r="804">
      <c r="I804" s="60"/>
      <c r="Q804" s="60"/>
      <c r="Y804" s="60"/>
    </row>
    <row r="805">
      <c r="I805" s="60"/>
      <c r="Q805" s="60"/>
      <c r="Y805" s="60"/>
    </row>
    <row r="806">
      <c r="I806" s="60"/>
      <c r="Q806" s="60"/>
      <c r="Y806" s="60"/>
    </row>
    <row r="807">
      <c r="I807" s="60"/>
      <c r="Q807" s="60"/>
      <c r="Y807" s="60"/>
    </row>
    <row r="808">
      <c r="I808" s="60"/>
      <c r="Q808" s="60"/>
      <c r="Y808" s="60"/>
    </row>
    <row r="809">
      <c r="I809" s="60"/>
      <c r="Q809" s="60"/>
      <c r="Y809" s="60"/>
    </row>
    <row r="810">
      <c r="I810" s="60"/>
      <c r="Q810" s="60"/>
      <c r="Y810" s="60"/>
    </row>
    <row r="811">
      <c r="I811" s="60"/>
      <c r="Q811" s="60"/>
      <c r="Y811" s="60"/>
    </row>
    <row r="812">
      <c r="I812" s="60"/>
      <c r="Q812" s="60"/>
      <c r="Y812" s="60"/>
    </row>
    <row r="813">
      <c r="I813" s="60"/>
      <c r="Q813" s="60"/>
      <c r="Y813" s="60"/>
    </row>
    <row r="814">
      <c r="I814" s="60"/>
      <c r="Q814" s="60"/>
      <c r="Y814" s="60"/>
    </row>
    <row r="815">
      <c r="I815" s="60"/>
      <c r="Q815" s="60"/>
      <c r="Y815" s="60"/>
    </row>
    <row r="816">
      <c r="I816" s="60"/>
      <c r="Q816" s="60"/>
      <c r="Y816" s="60"/>
    </row>
    <row r="817">
      <c r="I817" s="60"/>
      <c r="Q817" s="60"/>
      <c r="Y817" s="60"/>
    </row>
    <row r="818">
      <c r="I818" s="60"/>
      <c r="Q818" s="60"/>
      <c r="Y818" s="60"/>
    </row>
    <row r="819">
      <c r="I819" s="60"/>
      <c r="Q819" s="60"/>
      <c r="Y819" s="60"/>
    </row>
    <row r="820">
      <c r="I820" s="60"/>
      <c r="Q820" s="60"/>
      <c r="Y820" s="60"/>
    </row>
    <row r="821">
      <c r="I821" s="60"/>
      <c r="Q821" s="60"/>
      <c r="Y821" s="60"/>
    </row>
    <row r="822">
      <c r="I822" s="60"/>
      <c r="Q822" s="60"/>
      <c r="Y822" s="60"/>
    </row>
    <row r="823">
      <c r="I823" s="60"/>
      <c r="Q823" s="60"/>
      <c r="Y823" s="60"/>
    </row>
    <row r="824">
      <c r="I824" s="60"/>
      <c r="Q824" s="60"/>
      <c r="Y824" s="60"/>
    </row>
    <row r="825">
      <c r="I825" s="60"/>
      <c r="Q825" s="60"/>
      <c r="Y825" s="60"/>
    </row>
    <row r="826">
      <c r="I826" s="60"/>
      <c r="Q826" s="60"/>
      <c r="Y826" s="60"/>
    </row>
    <row r="827">
      <c r="I827" s="60"/>
      <c r="Q827" s="60"/>
      <c r="Y827" s="60"/>
    </row>
    <row r="828">
      <c r="I828" s="60"/>
      <c r="Q828" s="60"/>
      <c r="Y828" s="60"/>
    </row>
    <row r="829">
      <c r="I829" s="60"/>
      <c r="Q829" s="60"/>
      <c r="Y829" s="60"/>
    </row>
    <row r="830">
      <c r="I830" s="60"/>
      <c r="Q830" s="60"/>
      <c r="Y830" s="60"/>
    </row>
    <row r="831">
      <c r="I831" s="60"/>
      <c r="Q831" s="60"/>
      <c r="Y831" s="60"/>
    </row>
    <row r="832">
      <c r="I832" s="60"/>
      <c r="Q832" s="60"/>
      <c r="Y832" s="60"/>
    </row>
    <row r="833">
      <c r="I833" s="60"/>
      <c r="Q833" s="60"/>
      <c r="Y833" s="60"/>
    </row>
    <row r="834">
      <c r="I834" s="60"/>
      <c r="Q834" s="60"/>
      <c r="Y834" s="60"/>
    </row>
    <row r="835">
      <c r="I835" s="60"/>
      <c r="Q835" s="60"/>
      <c r="Y835" s="60"/>
    </row>
    <row r="836">
      <c r="I836" s="60"/>
      <c r="Q836" s="60"/>
      <c r="Y836" s="60"/>
    </row>
    <row r="837">
      <c r="I837" s="60"/>
      <c r="Q837" s="60"/>
      <c r="Y837" s="60"/>
    </row>
    <row r="838">
      <c r="I838" s="60"/>
      <c r="Q838" s="60"/>
      <c r="Y838" s="60"/>
    </row>
    <row r="839">
      <c r="I839" s="60"/>
      <c r="Q839" s="60"/>
      <c r="Y839" s="60"/>
    </row>
    <row r="840">
      <c r="I840" s="60"/>
      <c r="Q840" s="60"/>
      <c r="Y840" s="60"/>
    </row>
    <row r="841">
      <c r="I841" s="60"/>
      <c r="Q841" s="60"/>
      <c r="Y841" s="60"/>
    </row>
    <row r="842">
      <c r="I842" s="60"/>
      <c r="Q842" s="60"/>
      <c r="Y842" s="60"/>
    </row>
    <row r="843">
      <c r="I843" s="60"/>
      <c r="Q843" s="60"/>
      <c r="Y843" s="60"/>
    </row>
    <row r="844">
      <c r="I844" s="60"/>
      <c r="Q844" s="60"/>
      <c r="Y844" s="60"/>
    </row>
    <row r="845">
      <c r="I845" s="60"/>
      <c r="Q845" s="60"/>
      <c r="Y845" s="60"/>
    </row>
    <row r="846">
      <c r="I846" s="60"/>
      <c r="Q846" s="60"/>
      <c r="Y846" s="60"/>
    </row>
    <row r="847">
      <c r="I847" s="60"/>
      <c r="Q847" s="60"/>
      <c r="Y847" s="60"/>
    </row>
    <row r="848">
      <c r="I848" s="60"/>
      <c r="Q848" s="60"/>
      <c r="Y848" s="60"/>
    </row>
    <row r="849">
      <c r="I849" s="60"/>
      <c r="Q849" s="60"/>
      <c r="Y849" s="60"/>
    </row>
    <row r="850">
      <c r="I850" s="60"/>
      <c r="Q850" s="60"/>
      <c r="Y850" s="60"/>
    </row>
    <row r="851">
      <c r="I851" s="60"/>
      <c r="Q851" s="60"/>
      <c r="Y851" s="60"/>
    </row>
    <row r="852">
      <c r="I852" s="60"/>
      <c r="Q852" s="60"/>
      <c r="Y852" s="60"/>
    </row>
    <row r="853">
      <c r="I853" s="60"/>
      <c r="Q853" s="60"/>
      <c r="Y853" s="60"/>
    </row>
    <row r="854">
      <c r="I854" s="60"/>
      <c r="Q854" s="60"/>
      <c r="Y854" s="60"/>
    </row>
    <row r="855">
      <c r="I855" s="60"/>
      <c r="Q855" s="60"/>
      <c r="Y855" s="60"/>
    </row>
    <row r="856">
      <c r="I856" s="60"/>
      <c r="Q856" s="60"/>
      <c r="Y856" s="60"/>
    </row>
    <row r="857">
      <c r="I857" s="60"/>
      <c r="Q857" s="60"/>
      <c r="Y857" s="60"/>
    </row>
    <row r="858">
      <c r="I858" s="60"/>
      <c r="Q858" s="60"/>
      <c r="Y858" s="60"/>
    </row>
    <row r="859">
      <c r="I859" s="60"/>
      <c r="Q859" s="60"/>
      <c r="Y859" s="60"/>
    </row>
    <row r="860">
      <c r="I860" s="60"/>
      <c r="Q860" s="60"/>
      <c r="Y860" s="60"/>
    </row>
    <row r="861">
      <c r="I861" s="60"/>
      <c r="Q861" s="60"/>
      <c r="Y861" s="60"/>
    </row>
    <row r="862">
      <c r="I862" s="60"/>
      <c r="Q862" s="60"/>
      <c r="Y862" s="60"/>
    </row>
    <row r="863">
      <c r="I863" s="60"/>
      <c r="Q863" s="60"/>
      <c r="Y863" s="60"/>
    </row>
    <row r="864">
      <c r="I864" s="60"/>
      <c r="Q864" s="60"/>
      <c r="Y864" s="60"/>
    </row>
    <row r="865">
      <c r="I865" s="60"/>
      <c r="Q865" s="60"/>
      <c r="Y865" s="60"/>
    </row>
    <row r="866">
      <c r="I866" s="60"/>
      <c r="Q866" s="60"/>
      <c r="Y866" s="60"/>
    </row>
    <row r="867">
      <c r="I867" s="60"/>
      <c r="Q867" s="60"/>
      <c r="Y867" s="60"/>
    </row>
    <row r="868">
      <c r="I868" s="60"/>
      <c r="Q868" s="60"/>
      <c r="Y868" s="60"/>
    </row>
    <row r="869">
      <c r="I869" s="60"/>
      <c r="Q869" s="60"/>
      <c r="Y869" s="60"/>
    </row>
    <row r="870">
      <c r="I870" s="60"/>
      <c r="Q870" s="60"/>
      <c r="Y870" s="60"/>
    </row>
    <row r="871">
      <c r="I871" s="60"/>
      <c r="Q871" s="60"/>
      <c r="Y871" s="60"/>
    </row>
    <row r="872">
      <c r="I872" s="60"/>
      <c r="Q872" s="60"/>
      <c r="Y872" s="60"/>
    </row>
    <row r="873">
      <c r="I873" s="60"/>
      <c r="Q873" s="60"/>
      <c r="Y873" s="60"/>
    </row>
    <row r="874">
      <c r="I874" s="60"/>
      <c r="Q874" s="60"/>
      <c r="Y874" s="60"/>
    </row>
    <row r="875">
      <c r="I875" s="60"/>
      <c r="Q875" s="60"/>
      <c r="Y875" s="60"/>
    </row>
    <row r="876">
      <c r="I876" s="60"/>
      <c r="Q876" s="60"/>
      <c r="Y876" s="60"/>
    </row>
    <row r="877">
      <c r="I877" s="60"/>
      <c r="Q877" s="60"/>
      <c r="Y877" s="60"/>
    </row>
    <row r="878">
      <c r="I878" s="60"/>
      <c r="Q878" s="60"/>
      <c r="Y878" s="60"/>
    </row>
    <row r="879">
      <c r="I879" s="60"/>
      <c r="Q879" s="60"/>
      <c r="Y879" s="60"/>
    </row>
    <row r="880">
      <c r="I880" s="60"/>
      <c r="Q880" s="60"/>
      <c r="Y880" s="60"/>
    </row>
    <row r="881">
      <c r="I881" s="60"/>
      <c r="Q881" s="60"/>
      <c r="Y881" s="60"/>
    </row>
    <row r="882">
      <c r="I882" s="60"/>
      <c r="Q882" s="60"/>
      <c r="Y882" s="60"/>
    </row>
    <row r="883">
      <c r="I883" s="60"/>
      <c r="Q883" s="60"/>
      <c r="Y883" s="60"/>
    </row>
    <row r="884">
      <c r="I884" s="60"/>
      <c r="Q884" s="60"/>
      <c r="Y884" s="60"/>
    </row>
    <row r="885">
      <c r="I885" s="60"/>
      <c r="Q885" s="60"/>
      <c r="Y885" s="60"/>
    </row>
    <row r="886">
      <c r="I886" s="60"/>
      <c r="Q886" s="60"/>
      <c r="Y886" s="60"/>
    </row>
    <row r="887">
      <c r="I887" s="60"/>
      <c r="Q887" s="60"/>
      <c r="Y887" s="60"/>
    </row>
    <row r="888">
      <c r="I888" s="60"/>
      <c r="Q888" s="60"/>
      <c r="Y888" s="60"/>
    </row>
    <row r="889">
      <c r="I889" s="60"/>
      <c r="Q889" s="60"/>
      <c r="Y889" s="60"/>
    </row>
    <row r="890">
      <c r="I890" s="60"/>
      <c r="Q890" s="60"/>
      <c r="Y890" s="60"/>
    </row>
    <row r="891">
      <c r="I891" s="60"/>
      <c r="Q891" s="60"/>
      <c r="Y891" s="60"/>
    </row>
    <row r="892">
      <c r="I892" s="60"/>
      <c r="Q892" s="60"/>
      <c r="Y892" s="60"/>
    </row>
    <row r="893">
      <c r="I893" s="60"/>
      <c r="Q893" s="60"/>
      <c r="Y893" s="60"/>
    </row>
    <row r="894">
      <c r="I894" s="60"/>
      <c r="Q894" s="60"/>
      <c r="Y894" s="60"/>
    </row>
    <row r="895">
      <c r="I895" s="60"/>
      <c r="Q895" s="60"/>
      <c r="Y895" s="60"/>
    </row>
    <row r="896">
      <c r="I896" s="60"/>
      <c r="Q896" s="60"/>
      <c r="Y896" s="60"/>
    </row>
    <row r="897">
      <c r="I897" s="60"/>
      <c r="Q897" s="60"/>
      <c r="Y897" s="60"/>
    </row>
    <row r="898">
      <c r="I898" s="60"/>
      <c r="Q898" s="60"/>
      <c r="Y898" s="60"/>
    </row>
    <row r="899">
      <c r="I899" s="60"/>
      <c r="Q899" s="60"/>
      <c r="Y899" s="60"/>
    </row>
    <row r="900">
      <c r="I900" s="60"/>
      <c r="Q900" s="60"/>
      <c r="Y900" s="60"/>
    </row>
    <row r="901">
      <c r="I901" s="60"/>
      <c r="Q901" s="60"/>
      <c r="Y901" s="60"/>
    </row>
    <row r="902">
      <c r="I902" s="60"/>
      <c r="Q902" s="60"/>
      <c r="Y902" s="60"/>
    </row>
    <row r="903">
      <c r="I903" s="60"/>
      <c r="Q903" s="60"/>
      <c r="Y903" s="60"/>
    </row>
    <row r="904">
      <c r="I904" s="60"/>
      <c r="Q904" s="60"/>
      <c r="Y904" s="60"/>
    </row>
    <row r="905">
      <c r="I905" s="60"/>
      <c r="Q905" s="60"/>
      <c r="Y905" s="60"/>
    </row>
    <row r="906">
      <c r="I906" s="60"/>
      <c r="Q906" s="60"/>
      <c r="Y906" s="60"/>
    </row>
    <row r="907">
      <c r="I907" s="60"/>
      <c r="Q907" s="60"/>
      <c r="Y907" s="60"/>
    </row>
    <row r="908">
      <c r="I908" s="60"/>
      <c r="Q908" s="60"/>
      <c r="Y908" s="60"/>
    </row>
    <row r="909">
      <c r="I909" s="60"/>
      <c r="Q909" s="60"/>
      <c r="Y909" s="60"/>
    </row>
    <row r="910">
      <c r="I910" s="60"/>
      <c r="Q910" s="60"/>
      <c r="Y910" s="60"/>
    </row>
    <row r="911">
      <c r="I911" s="60"/>
      <c r="Q911" s="60"/>
      <c r="Y911" s="60"/>
    </row>
    <row r="912">
      <c r="I912" s="60"/>
      <c r="Q912" s="60"/>
      <c r="Y912" s="60"/>
    </row>
    <row r="913">
      <c r="I913" s="60"/>
      <c r="Q913" s="60"/>
      <c r="Y913" s="60"/>
    </row>
    <row r="914">
      <c r="I914" s="60"/>
      <c r="Q914" s="60"/>
      <c r="Y914" s="60"/>
    </row>
    <row r="915">
      <c r="I915" s="60"/>
      <c r="Q915" s="60"/>
      <c r="Y915" s="60"/>
    </row>
    <row r="916">
      <c r="I916" s="60"/>
      <c r="Q916" s="60"/>
      <c r="Y916" s="60"/>
    </row>
    <row r="917">
      <c r="I917" s="60"/>
      <c r="Q917" s="60"/>
      <c r="Y917" s="60"/>
    </row>
    <row r="918">
      <c r="I918" s="60"/>
      <c r="Q918" s="60"/>
      <c r="Y918" s="60"/>
    </row>
    <row r="919">
      <c r="I919" s="60"/>
      <c r="Q919" s="60"/>
      <c r="Y919" s="60"/>
    </row>
    <row r="920">
      <c r="I920" s="60"/>
      <c r="Q920" s="60"/>
      <c r="Y920" s="60"/>
    </row>
    <row r="921">
      <c r="I921" s="60"/>
      <c r="Q921" s="60"/>
      <c r="Y921" s="60"/>
    </row>
    <row r="922">
      <c r="I922" s="60"/>
      <c r="Q922" s="60"/>
      <c r="Y922" s="60"/>
    </row>
    <row r="923">
      <c r="I923" s="60"/>
      <c r="Q923" s="60"/>
      <c r="Y923" s="60"/>
    </row>
    <row r="924">
      <c r="I924" s="60"/>
      <c r="Q924" s="60"/>
      <c r="Y924" s="60"/>
    </row>
    <row r="925">
      <c r="I925" s="60"/>
      <c r="Q925" s="60"/>
      <c r="Y925" s="60"/>
    </row>
    <row r="926">
      <c r="I926" s="60"/>
      <c r="Q926" s="60"/>
      <c r="Y926" s="60"/>
    </row>
    <row r="927">
      <c r="I927" s="60"/>
      <c r="Q927" s="60"/>
      <c r="Y927" s="60"/>
    </row>
    <row r="928">
      <c r="I928" s="60"/>
      <c r="Q928" s="60"/>
      <c r="Y928" s="60"/>
    </row>
    <row r="929">
      <c r="I929" s="60"/>
      <c r="Q929" s="60"/>
      <c r="Y929" s="60"/>
    </row>
    <row r="930">
      <c r="I930" s="60"/>
      <c r="Q930" s="60"/>
      <c r="Y930" s="60"/>
    </row>
    <row r="931">
      <c r="I931" s="60"/>
      <c r="Q931" s="60"/>
      <c r="Y931" s="60"/>
    </row>
    <row r="932">
      <c r="I932" s="60"/>
      <c r="Q932" s="60"/>
      <c r="Y932" s="60"/>
    </row>
    <row r="933">
      <c r="I933" s="60"/>
      <c r="Q933" s="60"/>
      <c r="Y933" s="60"/>
    </row>
    <row r="934">
      <c r="I934" s="60"/>
      <c r="Q934" s="60"/>
      <c r="Y934" s="60"/>
    </row>
    <row r="935">
      <c r="I935" s="60"/>
      <c r="Q935" s="60"/>
      <c r="Y935" s="60"/>
    </row>
    <row r="936">
      <c r="I936" s="60"/>
      <c r="Q936" s="60"/>
      <c r="Y936" s="60"/>
    </row>
    <row r="937">
      <c r="I937" s="60"/>
      <c r="Q937" s="60"/>
      <c r="Y937" s="60"/>
    </row>
    <row r="938">
      <c r="I938" s="60"/>
      <c r="Q938" s="60"/>
      <c r="Y938" s="60"/>
    </row>
    <row r="939">
      <c r="I939" s="60"/>
      <c r="Q939" s="60"/>
      <c r="Y939" s="60"/>
    </row>
    <row r="940">
      <c r="I940" s="60"/>
      <c r="Q940" s="60"/>
      <c r="Y940" s="60"/>
    </row>
    <row r="941">
      <c r="I941" s="60"/>
      <c r="Q941" s="60"/>
      <c r="Y941" s="60"/>
    </row>
    <row r="942">
      <c r="I942" s="60"/>
      <c r="Q942" s="60"/>
      <c r="Y942" s="60"/>
    </row>
    <row r="943">
      <c r="I943" s="60"/>
      <c r="Q943" s="60"/>
      <c r="Y943" s="60"/>
    </row>
    <row r="944">
      <c r="I944" s="60"/>
      <c r="Q944" s="60"/>
      <c r="Y944" s="60"/>
    </row>
    <row r="945">
      <c r="I945" s="60"/>
      <c r="Q945" s="60"/>
      <c r="Y945" s="60"/>
    </row>
    <row r="946">
      <c r="I946" s="60"/>
      <c r="Q946" s="60"/>
      <c r="Y946" s="60"/>
    </row>
    <row r="947">
      <c r="I947" s="60"/>
      <c r="Q947" s="60"/>
      <c r="Y947" s="60"/>
    </row>
    <row r="948">
      <c r="I948" s="60"/>
      <c r="Q948" s="60"/>
      <c r="Y948" s="60"/>
    </row>
    <row r="949">
      <c r="I949" s="60"/>
      <c r="Q949" s="60"/>
      <c r="Y949" s="60"/>
    </row>
    <row r="950">
      <c r="I950" s="60"/>
      <c r="Q950" s="60"/>
      <c r="Y950" s="60"/>
    </row>
    <row r="951">
      <c r="I951" s="60"/>
      <c r="Q951" s="60"/>
      <c r="Y951" s="60"/>
    </row>
    <row r="952">
      <c r="I952" s="60"/>
      <c r="Q952" s="60"/>
      <c r="Y952" s="60"/>
    </row>
    <row r="953">
      <c r="I953" s="60"/>
      <c r="Q953" s="60"/>
      <c r="Y953" s="60"/>
    </row>
    <row r="954">
      <c r="I954" s="60"/>
      <c r="Q954" s="60"/>
      <c r="Y954" s="60"/>
    </row>
    <row r="955">
      <c r="I955" s="60"/>
      <c r="Q955" s="60"/>
      <c r="Y955" s="60"/>
    </row>
    <row r="956">
      <c r="I956" s="60"/>
      <c r="Q956" s="60"/>
      <c r="Y956" s="60"/>
    </row>
    <row r="957">
      <c r="I957" s="60"/>
      <c r="Q957" s="60"/>
      <c r="Y957" s="60"/>
    </row>
    <row r="958">
      <c r="I958" s="60"/>
      <c r="Q958" s="60"/>
      <c r="Y958" s="60"/>
    </row>
    <row r="959">
      <c r="I959" s="60"/>
      <c r="Q959" s="60"/>
      <c r="Y959" s="60"/>
    </row>
    <row r="960">
      <c r="I960" s="60"/>
      <c r="Q960" s="60"/>
      <c r="Y960" s="60"/>
    </row>
    <row r="961">
      <c r="I961" s="60"/>
      <c r="Q961" s="60"/>
      <c r="Y961" s="60"/>
    </row>
    <row r="962">
      <c r="I962" s="60"/>
      <c r="Q962" s="60"/>
      <c r="Y962" s="60"/>
    </row>
    <row r="963">
      <c r="I963" s="60"/>
      <c r="Q963" s="60"/>
      <c r="Y963" s="60"/>
    </row>
    <row r="964">
      <c r="I964" s="60"/>
      <c r="Q964" s="60"/>
      <c r="Y964" s="60"/>
    </row>
    <row r="965">
      <c r="I965" s="60"/>
      <c r="Q965" s="60"/>
      <c r="Y965" s="60"/>
    </row>
    <row r="966">
      <c r="I966" s="60"/>
      <c r="Q966" s="60"/>
      <c r="Y966" s="60"/>
    </row>
    <row r="967">
      <c r="I967" s="60"/>
      <c r="Q967" s="60"/>
      <c r="Y967" s="60"/>
    </row>
    <row r="968">
      <c r="I968" s="60"/>
      <c r="Q968" s="60"/>
      <c r="Y968" s="60"/>
    </row>
    <row r="969">
      <c r="I969" s="60"/>
      <c r="Q969" s="60"/>
      <c r="Y969" s="60"/>
    </row>
    <row r="970">
      <c r="I970" s="60"/>
      <c r="Q970" s="60"/>
      <c r="Y970" s="60"/>
    </row>
    <row r="971">
      <c r="I971" s="60"/>
      <c r="Q971" s="60"/>
      <c r="Y971" s="60"/>
    </row>
    <row r="972">
      <c r="I972" s="60"/>
      <c r="Q972" s="60"/>
      <c r="Y972" s="60"/>
    </row>
    <row r="973">
      <c r="I973" s="60"/>
      <c r="Q973" s="60"/>
      <c r="Y973" s="60"/>
    </row>
    <row r="974">
      <c r="I974" s="60"/>
      <c r="Q974" s="60"/>
      <c r="Y974" s="60"/>
    </row>
    <row r="975">
      <c r="I975" s="60"/>
      <c r="Q975" s="60"/>
      <c r="Y975" s="60"/>
    </row>
    <row r="976">
      <c r="I976" s="60"/>
      <c r="Q976" s="60"/>
      <c r="Y976" s="60"/>
    </row>
    <row r="977">
      <c r="I977" s="60"/>
      <c r="Q977" s="60"/>
      <c r="Y977" s="60"/>
    </row>
    <row r="978">
      <c r="I978" s="60"/>
      <c r="Q978" s="60"/>
      <c r="Y978" s="60"/>
    </row>
    <row r="979">
      <c r="I979" s="60"/>
      <c r="Q979" s="60"/>
      <c r="Y979" s="60"/>
    </row>
    <row r="980">
      <c r="I980" s="60"/>
      <c r="Q980" s="60"/>
      <c r="Y980" s="60"/>
    </row>
    <row r="981">
      <c r="I981" s="60"/>
      <c r="Q981" s="60"/>
      <c r="Y981" s="60"/>
    </row>
    <row r="982">
      <c r="I982" s="60"/>
      <c r="Q982" s="60"/>
      <c r="Y982" s="60"/>
    </row>
    <row r="983">
      <c r="I983" s="60"/>
      <c r="Q983" s="60"/>
      <c r="Y983" s="60"/>
    </row>
    <row r="984">
      <c r="I984" s="60"/>
      <c r="Q984" s="60"/>
      <c r="Y984" s="60"/>
    </row>
    <row r="985">
      <c r="I985" s="60"/>
      <c r="Q985" s="60"/>
      <c r="Y985" s="60"/>
    </row>
    <row r="986">
      <c r="I986" s="60"/>
      <c r="Q986" s="60"/>
      <c r="Y986" s="60"/>
    </row>
    <row r="987">
      <c r="I987" s="60"/>
      <c r="Q987" s="60"/>
      <c r="Y987" s="60"/>
    </row>
    <row r="988">
      <c r="I988" s="60"/>
      <c r="Q988" s="60"/>
      <c r="Y988" s="60"/>
    </row>
    <row r="989">
      <c r="I989" s="60"/>
      <c r="Q989" s="60"/>
      <c r="Y989" s="60"/>
    </row>
    <row r="990">
      <c r="I990" s="60"/>
      <c r="Q990" s="60"/>
      <c r="Y990" s="60"/>
    </row>
    <row r="991">
      <c r="I991" s="60"/>
      <c r="Q991" s="60"/>
      <c r="Y991" s="60"/>
    </row>
    <row r="992">
      <c r="I992" s="60"/>
      <c r="Q992" s="60"/>
      <c r="Y992" s="60"/>
    </row>
    <row r="993">
      <c r="I993" s="60"/>
      <c r="Q993" s="60"/>
      <c r="Y993" s="60"/>
    </row>
    <row r="994">
      <c r="I994" s="60"/>
      <c r="Q994" s="60"/>
      <c r="Y994" s="60"/>
    </row>
    <row r="995">
      <c r="I995" s="60"/>
      <c r="Q995" s="60"/>
      <c r="Y995" s="60"/>
    </row>
    <row r="996">
      <c r="I996" s="60"/>
      <c r="Q996" s="60"/>
      <c r="Y996" s="60"/>
    </row>
    <row r="997">
      <c r="I997" s="60"/>
      <c r="Q997" s="60"/>
      <c r="Y997" s="60"/>
    </row>
    <row r="998">
      <c r="I998" s="60"/>
      <c r="Q998" s="60"/>
      <c r="Y998" s="60"/>
    </row>
    <row r="999">
      <c r="I999" s="60"/>
      <c r="Q999" s="60"/>
      <c r="Y999" s="60"/>
    </row>
    <row r="1000">
      <c r="I1000" s="60"/>
      <c r="Q1000" s="60"/>
      <c r="Y1000" s="60"/>
    </row>
    <row r="1001">
      <c r="I1001" s="60"/>
      <c r="Q1001" s="60"/>
      <c r="Y1001" s="60"/>
    </row>
    <row r="1002">
      <c r="I1002" s="60"/>
      <c r="Q1002" s="60"/>
      <c r="Y1002" s="60"/>
    </row>
    <row r="1003">
      <c r="I1003" s="60"/>
      <c r="Q1003" s="60"/>
      <c r="Y1003" s="60"/>
    </row>
  </sheetData>
  <mergeCells count="1">
    <mergeCell ref="AF21:AH2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E1" s="15" t="s">
        <v>107</v>
      </c>
      <c r="F1" s="15" t="s">
        <v>108</v>
      </c>
      <c r="G1" s="15" t="s">
        <v>109</v>
      </c>
    </row>
    <row r="2">
      <c r="A2" s="7">
        <v>44860.0</v>
      </c>
      <c r="B2" s="8">
        <v>71.0</v>
      </c>
      <c r="C2" s="15" t="s">
        <v>50</v>
      </c>
      <c r="D2" s="15" t="s">
        <v>39</v>
      </c>
      <c r="E2" s="15">
        <v>106.0</v>
      </c>
      <c r="F2" s="15">
        <v>107.0</v>
      </c>
      <c r="G2" s="21">
        <f t="shared" ref="G2:G13" si="1">AVERAGE(E2:F2)</f>
        <v>106.5</v>
      </c>
    </row>
    <row r="3">
      <c r="A3" s="7">
        <v>44860.0</v>
      </c>
      <c r="B3" s="8">
        <v>71.0</v>
      </c>
      <c r="C3" s="15" t="s">
        <v>50</v>
      </c>
      <c r="D3" s="15" t="s">
        <v>41</v>
      </c>
      <c r="E3" s="15">
        <v>109.0</v>
      </c>
      <c r="F3" s="15">
        <v>107.0</v>
      </c>
      <c r="G3" s="21">
        <f t="shared" si="1"/>
        <v>108</v>
      </c>
    </row>
    <row r="4">
      <c r="A4" s="7">
        <v>44860.0</v>
      </c>
      <c r="B4" s="8">
        <v>71.0</v>
      </c>
      <c r="C4" s="15" t="s">
        <v>50</v>
      </c>
      <c r="D4" s="15" t="s">
        <v>36</v>
      </c>
      <c r="E4" s="15">
        <v>115.0</v>
      </c>
      <c r="F4" s="15">
        <v>112.0</v>
      </c>
      <c r="G4" s="21">
        <f t="shared" si="1"/>
        <v>113.5</v>
      </c>
    </row>
    <row r="5">
      <c r="A5" s="7">
        <v>44860.0</v>
      </c>
      <c r="B5" s="8">
        <v>71.0</v>
      </c>
      <c r="C5" s="15" t="s">
        <v>50</v>
      </c>
      <c r="D5" s="15" t="s">
        <v>34</v>
      </c>
      <c r="E5" s="15">
        <v>115.0</v>
      </c>
      <c r="F5" s="15">
        <v>112.0</v>
      </c>
      <c r="G5" s="21">
        <f t="shared" si="1"/>
        <v>113.5</v>
      </c>
    </row>
    <row r="6">
      <c r="A6" s="7">
        <v>44860.0</v>
      </c>
      <c r="B6" s="8">
        <v>71.0</v>
      </c>
      <c r="C6" s="15" t="s">
        <v>51</v>
      </c>
      <c r="D6" s="15" t="s">
        <v>39</v>
      </c>
      <c r="E6" s="15">
        <v>116.0</v>
      </c>
      <c r="F6" s="15">
        <v>113.0</v>
      </c>
      <c r="G6" s="21">
        <f t="shared" si="1"/>
        <v>114.5</v>
      </c>
    </row>
    <row r="7">
      <c r="A7" s="7">
        <v>44860.0</v>
      </c>
      <c r="B7" s="8">
        <v>71.0</v>
      </c>
      <c r="C7" s="15" t="s">
        <v>51</v>
      </c>
      <c r="D7" s="15" t="s">
        <v>41</v>
      </c>
      <c r="E7" s="15">
        <v>95.0</v>
      </c>
      <c r="F7" s="15">
        <v>95.0</v>
      </c>
      <c r="G7" s="21">
        <f t="shared" si="1"/>
        <v>95</v>
      </c>
    </row>
    <row r="8">
      <c r="A8" s="7">
        <v>44860.0</v>
      </c>
      <c r="B8" s="8">
        <v>71.0</v>
      </c>
      <c r="C8" s="15" t="s">
        <v>51</v>
      </c>
      <c r="D8" s="15" t="s">
        <v>36</v>
      </c>
      <c r="E8" s="15">
        <v>107.0</v>
      </c>
      <c r="F8" s="15">
        <v>106.0</v>
      </c>
      <c r="G8" s="21">
        <f t="shared" si="1"/>
        <v>106.5</v>
      </c>
    </row>
    <row r="9">
      <c r="A9" s="7">
        <v>44860.0</v>
      </c>
      <c r="B9" s="8">
        <v>71.0</v>
      </c>
      <c r="C9" s="15" t="s">
        <v>51</v>
      </c>
      <c r="D9" s="15" t="s">
        <v>34</v>
      </c>
      <c r="E9" s="15">
        <v>111.0</v>
      </c>
      <c r="F9" s="15">
        <v>108.0</v>
      </c>
      <c r="G9" s="21">
        <f t="shared" si="1"/>
        <v>109.5</v>
      </c>
    </row>
    <row r="10">
      <c r="A10" s="7">
        <v>44860.0</v>
      </c>
      <c r="B10" s="8">
        <v>71.0</v>
      </c>
      <c r="C10" s="15" t="s">
        <v>49</v>
      </c>
      <c r="D10" s="15" t="s">
        <v>39</v>
      </c>
      <c r="E10" s="15">
        <v>109.0</v>
      </c>
      <c r="F10" s="15">
        <v>109.0</v>
      </c>
      <c r="G10" s="21">
        <f t="shared" si="1"/>
        <v>109</v>
      </c>
    </row>
    <row r="11">
      <c r="A11" s="7">
        <v>44860.0</v>
      </c>
      <c r="B11" s="8">
        <v>71.0</v>
      </c>
      <c r="C11" s="15" t="s">
        <v>49</v>
      </c>
      <c r="D11" s="15" t="s">
        <v>41</v>
      </c>
      <c r="E11" s="15">
        <v>147.0</v>
      </c>
      <c r="F11" s="15">
        <v>147.0</v>
      </c>
      <c r="G11" s="21">
        <f t="shared" si="1"/>
        <v>147</v>
      </c>
    </row>
    <row r="12">
      <c r="A12" s="7">
        <v>44860.0</v>
      </c>
      <c r="B12" s="8">
        <v>71.0</v>
      </c>
      <c r="C12" s="15" t="s">
        <v>49</v>
      </c>
      <c r="D12" s="15" t="s">
        <v>36</v>
      </c>
      <c r="E12" s="15">
        <v>121.0</v>
      </c>
      <c r="F12" s="15">
        <v>113.0</v>
      </c>
      <c r="G12" s="21">
        <f t="shared" si="1"/>
        <v>117</v>
      </c>
    </row>
    <row r="13">
      <c r="A13" s="7">
        <v>44860.0</v>
      </c>
      <c r="B13" s="8">
        <v>71.0</v>
      </c>
      <c r="C13" s="15" t="s">
        <v>49</v>
      </c>
      <c r="D13" s="15" t="s">
        <v>34</v>
      </c>
      <c r="E13" s="15">
        <v>118.0</v>
      </c>
      <c r="F13" s="15">
        <v>116.0</v>
      </c>
      <c r="G13" s="21">
        <f t="shared" si="1"/>
        <v>117</v>
      </c>
    </row>
    <row r="14">
      <c r="A14" s="7">
        <v>44879.0</v>
      </c>
      <c r="B14" s="8">
        <v>90.0</v>
      </c>
      <c r="C14" s="15" t="s">
        <v>50</v>
      </c>
      <c r="D14" s="15" t="s">
        <v>39</v>
      </c>
    </row>
    <row r="15">
      <c r="A15" s="7">
        <v>44879.0</v>
      </c>
      <c r="B15" s="8">
        <v>90.0</v>
      </c>
      <c r="C15" s="15" t="s">
        <v>50</v>
      </c>
      <c r="D15" s="15" t="s">
        <v>41</v>
      </c>
    </row>
    <row r="16">
      <c r="A16" s="7">
        <v>44879.0</v>
      </c>
      <c r="B16" s="8">
        <v>90.0</v>
      </c>
      <c r="C16" s="15" t="s">
        <v>50</v>
      </c>
      <c r="D16" s="15" t="s">
        <v>36</v>
      </c>
    </row>
    <row r="17">
      <c r="A17" s="7">
        <v>44879.0</v>
      </c>
      <c r="B17" s="8">
        <v>90.0</v>
      </c>
      <c r="C17" s="15" t="s">
        <v>50</v>
      </c>
      <c r="D17" s="15" t="s">
        <v>34</v>
      </c>
    </row>
    <row r="18">
      <c r="A18" s="7">
        <v>44879.0</v>
      </c>
      <c r="B18" s="8">
        <v>90.0</v>
      </c>
      <c r="C18" s="15" t="s">
        <v>51</v>
      </c>
      <c r="D18" s="15" t="s">
        <v>39</v>
      </c>
    </row>
    <row r="19">
      <c r="A19" s="7">
        <v>44879.0</v>
      </c>
      <c r="B19" s="8">
        <v>90.0</v>
      </c>
      <c r="C19" s="15" t="s">
        <v>51</v>
      </c>
      <c r="D19" s="15" t="s">
        <v>41</v>
      </c>
    </row>
    <row r="20">
      <c r="A20" s="7">
        <v>44879.0</v>
      </c>
      <c r="B20" s="8">
        <v>90.0</v>
      </c>
      <c r="C20" s="15" t="s">
        <v>51</v>
      </c>
      <c r="D20" s="15" t="s">
        <v>36</v>
      </c>
    </row>
    <row r="21">
      <c r="A21" s="7">
        <v>44879.0</v>
      </c>
      <c r="B21" s="8">
        <v>90.0</v>
      </c>
      <c r="C21" s="15" t="s">
        <v>51</v>
      </c>
      <c r="D21" s="15" t="s">
        <v>34</v>
      </c>
    </row>
    <row r="22">
      <c r="A22" s="7">
        <v>44879.0</v>
      </c>
      <c r="B22" s="8">
        <v>90.0</v>
      </c>
      <c r="C22" s="15" t="s">
        <v>49</v>
      </c>
      <c r="D22" s="15" t="s">
        <v>39</v>
      </c>
    </row>
    <row r="23">
      <c r="A23" s="7">
        <v>44879.0</v>
      </c>
      <c r="B23" s="8">
        <v>90.0</v>
      </c>
      <c r="C23" s="15" t="s">
        <v>49</v>
      </c>
      <c r="D23" s="15" t="s">
        <v>41</v>
      </c>
    </row>
    <row r="24">
      <c r="A24" s="7">
        <v>44879.0</v>
      </c>
      <c r="B24" s="8">
        <v>90.0</v>
      </c>
      <c r="C24" s="15" t="s">
        <v>49</v>
      </c>
      <c r="D24" s="15" t="s">
        <v>36</v>
      </c>
    </row>
    <row r="25">
      <c r="A25" s="7">
        <v>44879.0</v>
      </c>
      <c r="B25" s="8">
        <v>90.0</v>
      </c>
      <c r="C25" s="15" t="s">
        <v>49</v>
      </c>
      <c r="D25" s="15" t="s">
        <v>34</v>
      </c>
    </row>
  </sheetData>
  <drawing r:id="rId1"/>
</worksheet>
</file>