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839" activeTab="7"/>
  </bookViews>
  <sheets>
    <sheet name="20180619b" sheetId="1" r:id="rId1"/>
    <sheet name="20180711a" sheetId="2" r:id="rId2"/>
    <sheet name="20180712a" sheetId="3" r:id="rId3"/>
    <sheet name="20180719a" sheetId="4" r:id="rId4"/>
    <sheet name="20180809a" sheetId="5" r:id="rId5"/>
    <sheet name="20180814dtb_scale" sheetId="6" r:id="rId6"/>
    <sheet name="NSH" sheetId="8" r:id="rId7"/>
    <sheet name="OSH" sheetId="12" r:id="rId8"/>
    <sheet name="LSQ" sheetId="10" r:id="rId9"/>
    <sheet name="ISQ" sheetId="11" r:id="rId10"/>
    <sheet name="desiredBiomass" sheetId="7" r:id="rId1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" i="12" l="1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2" i="12"/>
  <c r="F32" i="12" l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2" i="12"/>
  <c r="E1" i="12" l="1"/>
  <c r="D1" i="12"/>
  <c r="G93" i="12"/>
  <c r="F93" i="12"/>
  <c r="E93" i="12"/>
  <c r="D93" i="12"/>
  <c r="G92" i="12"/>
  <c r="F92" i="12"/>
  <c r="E92" i="12"/>
  <c r="D92" i="12"/>
  <c r="G91" i="12"/>
  <c r="F91" i="12"/>
  <c r="E91" i="12"/>
  <c r="D91" i="12"/>
  <c r="G90" i="12"/>
  <c r="F90" i="12"/>
  <c r="E90" i="12"/>
  <c r="D90" i="12"/>
  <c r="C90" i="12"/>
  <c r="G89" i="12"/>
  <c r="F89" i="12"/>
  <c r="E89" i="12"/>
  <c r="D89" i="12"/>
  <c r="G88" i="12"/>
  <c r="F88" i="12"/>
  <c r="E88" i="12"/>
  <c r="D88" i="12"/>
  <c r="G87" i="12"/>
  <c r="F87" i="12"/>
  <c r="E87" i="12"/>
  <c r="D87" i="12"/>
  <c r="G86" i="12"/>
  <c r="F86" i="12"/>
  <c r="E86" i="12"/>
  <c r="D86" i="12"/>
  <c r="G85" i="12"/>
  <c r="F85" i="12"/>
  <c r="E85" i="12"/>
  <c r="D85" i="12"/>
  <c r="C85" i="12"/>
  <c r="I85" i="12" s="1"/>
  <c r="G84" i="12"/>
  <c r="F84" i="12"/>
  <c r="E84" i="12"/>
  <c r="D84" i="12"/>
  <c r="G83" i="12"/>
  <c r="F83" i="12"/>
  <c r="E83" i="12"/>
  <c r="D83" i="12"/>
  <c r="G82" i="12"/>
  <c r="F82" i="12"/>
  <c r="E82" i="12"/>
  <c r="D82" i="12"/>
  <c r="G81" i="12"/>
  <c r="F81" i="12"/>
  <c r="E81" i="12"/>
  <c r="D81" i="12"/>
  <c r="C81" i="12"/>
  <c r="I81" i="12" s="1"/>
  <c r="G80" i="12"/>
  <c r="F80" i="12"/>
  <c r="E80" i="12"/>
  <c r="D80" i="12"/>
  <c r="G79" i="12"/>
  <c r="F79" i="12"/>
  <c r="E79" i="12"/>
  <c r="D79" i="12"/>
  <c r="G78" i="12"/>
  <c r="F78" i="12"/>
  <c r="E78" i="12"/>
  <c r="D78" i="12"/>
  <c r="G77" i="12"/>
  <c r="F77" i="12"/>
  <c r="E77" i="12"/>
  <c r="D77" i="12"/>
  <c r="C77" i="12"/>
  <c r="I77" i="12" s="1"/>
  <c r="G76" i="12"/>
  <c r="F76" i="12"/>
  <c r="E76" i="12"/>
  <c r="D76" i="12"/>
  <c r="G75" i="12"/>
  <c r="F75" i="12"/>
  <c r="E75" i="12"/>
  <c r="D75" i="12"/>
  <c r="G74" i="12"/>
  <c r="F74" i="12"/>
  <c r="E74" i="12"/>
  <c r="D74" i="12"/>
  <c r="G73" i="12"/>
  <c r="F73" i="12"/>
  <c r="E73" i="12"/>
  <c r="D73" i="12"/>
  <c r="C73" i="12"/>
  <c r="G72" i="12"/>
  <c r="F72" i="12"/>
  <c r="E72" i="12"/>
  <c r="D72" i="12"/>
  <c r="G71" i="12"/>
  <c r="F71" i="12"/>
  <c r="E71" i="12"/>
  <c r="D71" i="12"/>
  <c r="G70" i="12"/>
  <c r="F70" i="12"/>
  <c r="E70" i="12"/>
  <c r="D70" i="12"/>
  <c r="G69" i="12"/>
  <c r="F69" i="12"/>
  <c r="E69" i="12"/>
  <c r="D69" i="12"/>
  <c r="C69" i="12"/>
  <c r="G68" i="12"/>
  <c r="F68" i="12"/>
  <c r="E68" i="12"/>
  <c r="D68" i="12"/>
  <c r="G67" i="12"/>
  <c r="F67" i="12"/>
  <c r="E67" i="12"/>
  <c r="D67" i="12"/>
  <c r="G66" i="12"/>
  <c r="F66" i="12"/>
  <c r="E66" i="12"/>
  <c r="D66" i="12"/>
  <c r="G65" i="12"/>
  <c r="F65" i="12"/>
  <c r="E65" i="12"/>
  <c r="D65" i="12"/>
  <c r="C65" i="12"/>
  <c r="I65" i="12" s="1"/>
  <c r="G64" i="12"/>
  <c r="F64" i="12"/>
  <c r="E64" i="12"/>
  <c r="D64" i="12"/>
  <c r="P62" i="12"/>
  <c r="C62" i="12"/>
  <c r="C93" i="12" s="1"/>
  <c r="I93" i="12" s="1"/>
  <c r="P61" i="12"/>
  <c r="C61" i="12"/>
  <c r="C92" i="12" s="1"/>
  <c r="P60" i="12"/>
  <c r="C60" i="12" s="1"/>
  <c r="C91" i="12" s="1"/>
  <c r="I91" i="12" s="1"/>
  <c r="P59" i="12"/>
  <c r="C59" i="12"/>
  <c r="P58" i="12"/>
  <c r="C58" i="12"/>
  <c r="C89" i="12" s="1"/>
  <c r="I89" i="12" s="1"/>
  <c r="C57" i="12"/>
  <c r="C88" i="12" s="1"/>
  <c r="C56" i="12"/>
  <c r="C87" i="12" s="1"/>
  <c r="P55" i="12"/>
  <c r="C55" i="12" s="1"/>
  <c r="C86" i="12" s="1"/>
  <c r="P54" i="12"/>
  <c r="C54" i="12"/>
  <c r="P53" i="12"/>
  <c r="C53" i="12"/>
  <c r="C84" i="12" s="1"/>
  <c r="I84" i="12" s="1"/>
  <c r="P52" i="12"/>
  <c r="C52" i="12"/>
  <c r="C83" i="12" s="1"/>
  <c r="P51" i="12"/>
  <c r="C51" i="12" s="1"/>
  <c r="C82" i="12" s="1"/>
  <c r="I82" i="12" s="1"/>
  <c r="P50" i="12"/>
  <c r="C50" i="12"/>
  <c r="P49" i="12"/>
  <c r="C49" i="12"/>
  <c r="C80" i="12" s="1"/>
  <c r="I80" i="12" s="1"/>
  <c r="P48" i="12"/>
  <c r="C48" i="12"/>
  <c r="C79" i="12" s="1"/>
  <c r="I79" i="12" s="1"/>
  <c r="P47" i="12"/>
  <c r="C47" i="12" s="1"/>
  <c r="C78" i="12" s="1"/>
  <c r="I78" i="12" s="1"/>
  <c r="P46" i="12"/>
  <c r="C46" i="12"/>
  <c r="P45" i="12"/>
  <c r="C45" i="12"/>
  <c r="C76" i="12" s="1"/>
  <c r="I76" i="12" s="1"/>
  <c r="P44" i="12"/>
  <c r="C44" i="12"/>
  <c r="C75" i="12" s="1"/>
  <c r="I75" i="12" s="1"/>
  <c r="P43" i="12"/>
  <c r="C43" i="12" s="1"/>
  <c r="C74" i="12" s="1"/>
  <c r="I74" i="12" s="1"/>
  <c r="P42" i="12"/>
  <c r="C42" i="12"/>
  <c r="P41" i="12"/>
  <c r="C41" i="12"/>
  <c r="C72" i="12" s="1"/>
  <c r="I72" i="12" s="1"/>
  <c r="P40" i="12"/>
  <c r="C40" i="12"/>
  <c r="C71" i="12" s="1"/>
  <c r="P39" i="12"/>
  <c r="C39" i="12" s="1"/>
  <c r="C70" i="12" s="1"/>
  <c r="I70" i="12" s="1"/>
  <c r="P38" i="12"/>
  <c r="C38" i="12"/>
  <c r="P37" i="12"/>
  <c r="C37" i="12"/>
  <c r="C68" i="12" s="1"/>
  <c r="P36" i="12"/>
  <c r="C36" i="12"/>
  <c r="C67" i="12" s="1"/>
  <c r="I67" i="12" s="1"/>
  <c r="P35" i="12"/>
  <c r="C35" i="12" s="1"/>
  <c r="C66" i="12" s="1"/>
  <c r="I66" i="12" s="1"/>
  <c r="P34" i="12"/>
  <c r="C34" i="12"/>
  <c r="P33" i="12"/>
  <c r="C33" i="12"/>
  <c r="C64" i="12" s="1"/>
  <c r="C34" i="8"/>
  <c r="C35" i="8"/>
  <c r="C36" i="8"/>
  <c r="C37" i="8"/>
  <c r="C38" i="8"/>
  <c r="C39" i="8"/>
  <c r="C40" i="8"/>
  <c r="C41" i="8"/>
  <c r="C72" i="8" s="1"/>
  <c r="C42" i="8"/>
  <c r="C43" i="8"/>
  <c r="C44" i="8"/>
  <c r="C45" i="8"/>
  <c r="C46" i="8"/>
  <c r="C77" i="8" s="1"/>
  <c r="C47" i="8"/>
  <c r="C48" i="8"/>
  <c r="C79" i="8" s="1"/>
  <c r="C49" i="8"/>
  <c r="C80" i="8" s="1"/>
  <c r="C50" i="8"/>
  <c r="C51" i="8"/>
  <c r="C52" i="8"/>
  <c r="C53" i="8"/>
  <c r="C54" i="8"/>
  <c r="C85" i="8" s="1"/>
  <c r="C55" i="8"/>
  <c r="C56" i="8"/>
  <c r="C87" i="8" s="1"/>
  <c r="C57" i="8"/>
  <c r="C88" i="8" s="1"/>
  <c r="C58" i="8"/>
  <c r="C59" i="8"/>
  <c r="C60" i="8"/>
  <c r="C61" i="8"/>
  <c r="C62" i="8"/>
  <c r="C93" i="8" s="1"/>
  <c r="C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8" i="8"/>
  <c r="P59" i="8"/>
  <c r="P60" i="8"/>
  <c r="P61" i="8"/>
  <c r="P62" i="8"/>
  <c r="P33" i="8"/>
  <c r="G93" i="8"/>
  <c r="F93" i="8"/>
  <c r="E93" i="8"/>
  <c r="D93" i="8"/>
  <c r="G92" i="8"/>
  <c r="F92" i="8"/>
  <c r="E92" i="8"/>
  <c r="D92" i="8"/>
  <c r="C92" i="8"/>
  <c r="G91" i="8"/>
  <c r="F91" i="8"/>
  <c r="E91" i="8"/>
  <c r="D91" i="8"/>
  <c r="C91" i="8"/>
  <c r="G90" i="8"/>
  <c r="F90" i="8"/>
  <c r="E90" i="8"/>
  <c r="D90" i="8"/>
  <c r="C90" i="8"/>
  <c r="I90" i="8" s="1"/>
  <c r="G89" i="8"/>
  <c r="F89" i="8"/>
  <c r="E89" i="8"/>
  <c r="D89" i="8"/>
  <c r="C89" i="8"/>
  <c r="G88" i="8"/>
  <c r="F88" i="8"/>
  <c r="E88" i="8"/>
  <c r="D88" i="8"/>
  <c r="G87" i="8"/>
  <c r="F87" i="8"/>
  <c r="E87" i="8"/>
  <c r="D87" i="8"/>
  <c r="G86" i="8"/>
  <c r="F86" i="8"/>
  <c r="E86" i="8"/>
  <c r="D86" i="8"/>
  <c r="C86" i="8"/>
  <c r="G85" i="8"/>
  <c r="F85" i="8"/>
  <c r="E85" i="8"/>
  <c r="D85" i="8"/>
  <c r="G84" i="8"/>
  <c r="F84" i="8"/>
  <c r="E84" i="8"/>
  <c r="D84" i="8"/>
  <c r="C84" i="8"/>
  <c r="G83" i="8"/>
  <c r="F83" i="8"/>
  <c r="E83" i="8"/>
  <c r="D83" i="8"/>
  <c r="C83" i="8"/>
  <c r="G82" i="8"/>
  <c r="F82" i="8"/>
  <c r="E82" i="8"/>
  <c r="D82" i="8"/>
  <c r="C82" i="8"/>
  <c r="I82" i="8" s="1"/>
  <c r="G81" i="8"/>
  <c r="F81" i="8"/>
  <c r="E81" i="8"/>
  <c r="D81" i="8"/>
  <c r="C81" i="8"/>
  <c r="G80" i="8"/>
  <c r="F80" i="8"/>
  <c r="E80" i="8"/>
  <c r="D80" i="8"/>
  <c r="G79" i="8"/>
  <c r="F79" i="8"/>
  <c r="E79" i="8"/>
  <c r="D79" i="8"/>
  <c r="G78" i="8"/>
  <c r="F78" i="8"/>
  <c r="E78" i="8"/>
  <c r="D78" i="8"/>
  <c r="C78" i="8"/>
  <c r="I78" i="8" s="1"/>
  <c r="G77" i="8"/>
  <c r="F77" i="8"/>
  <c r="E77" i="8"/>
  <c r="D77" i="8"/>
  <c r="G76" i="8"/>
  <c r="F76" i="8"/>
  <c r="E76" i="8"/>
  <c r="D76" i="8"/>
  <c r="C76" i="8"/>
  <c r="G75" i="8"/>
  <c r="F75" i="8"/>
  <c r="E75" i="8"/>
  <c r="D75" i="8"/>
  <c r="C75" i="8"/>
  <c r="G74" i="8"/>
  <c r="F74" i="8"/>
  <c r="E74" i="8"/>
  <c r="D74" i="8"/>
  <c r="C74" i="8"/>
  <c r="G73" i="8"/>
  <c r="F73" i="8"/>
  <c r="E73" i="8"/>
  <c r="D73" i="8"/>
  <c r="C73" i="8"/>
  <c r="I73" i="8" s="1"/>
  <c r="G72" i="8"/>
  <c r="F72" i="8"/>
  <c r="E72" i="8"/>
  <c r="D72" i="8"/>
  <c r="G71" i="8"/>
  <c r="F71" i="8"/>
  <c r="E71" i="8"/>
  <c r="D71" i="8"/>
  <c r="C71" i="8"/>
  <c r="G70" i="8"/>
  <c r="F70" i="8"/>
  <c r="E70" i="8"/>
  <c r="D70" i="8"/>
  <c r="C70" i="8"/>
  <c r="I70" i="8" s="1"/>
  <c r="G69" i="8"/>
  <c r="F69" i="8"/>
  <c r="E69" i="8"/>
  <c r="D69" i="8"/>
  <c r="C69" i="8"/>
  <c r="G68" i="8"/>
  <c r="F68" i="8"/>
  <c r="E68" i="8"/>
  <c r="D68" i="8"/>
  <c r="C68" i="8"/>
  <c r="G67" i="8"/>
  <c r="F67" i="8"/>
  <c r="E67" i="8"/>
  <c r="D67" i="8"/>
  <c r="C67" i="8"/>
  <c r="G66" i="8"/>
  <c r="F66" i="8"/>
  <c r="E66" i="8"/>
  <c r="D66" i="8"/>
  <c r="C66" i="8"/>
  <c r="G65" i="8"/>
  <c r="F65" i="8"/>
  <c r="E65" i="8"/>
  <c r="D65" i="8"/>
  <c r="C65" i="8"/>
  <c r="I65" i="8" s="1"/>
  <c r="G64" i="8"/>
  <c r="F64" i="8"/>
  <c r="E64" i="8"/>
  <c r="D64" i="8"/>
  <c r="C64" i="8"/>
  <c r="P34" i="11"/>
  <c r="P35" i="11"/>
  <c r="P36" i="11"/>
  <c r="P37" i="11"/>
  <c r="C37" i="11" s="1"/>
  <c r="C68" i="11" s="1"/>
  <c r="I68" i="11" s="1"/>
  <c r="P38" i="11"/>
  <c r="C38" i="11" s="1"/>
  <c r="C69" i="11" s="1"/>
  <c r="I69" i="11" s="1"/>
  <c r="P39" i="11"/>
  <c r="C39" i="11" s="1"/>
  <c r="C70" i="11" s="1"/>
  <c r="I70" i="11" s="1"/>
  <c r="P40" i="11"/>
  <c r="P41" i="11"/>
  <c r="C41" i="11" s="1"/>
  <c r="C72" i="11" s="1"/>
  <c r="I72" i="11" s="1"/>
  <c r="P42" i="11"/>
  <c r="P43" i="11"/>
  <c r="P44" i="11"/>
  <c r="P45" i="11"/>
  <c r="C45" i="11" s="1"/>
  <c r="C76" i="11" s="1"/>
  <c r="I76" i="11" s="1"/>
  <c r="P46" i="11"/>
  <c r="C46" i="11" s="1"/>
  <c r="C77" i="11" s="1"/>
  <c r="I77" i="11" s="1"/>
  <c r="P47" i="11"/>
  <c r="C47" i="11" s="1"/>
  <c r="C78" i="11" s="1"/>
  <c r="I78" i="11" s="1"/>
  <c r="P48" i="11"/>
  <c r="P49" i="11"/>
  <c r="C49" i="11" s="1"/>
  <c r="C80" i="11" s="1"/>
  <c r="I80" i="11" s="1"/>
  <c r="P50" i="11"/>
  <c r="P51" i="11"/>
  <c r="P52" i="11"/>
  <c r="P53" i="11"/>
  <c r="C53" i="11" s="1"/>
  <c r="C84" i="11" s="1"/>
  <c r="I84" i="11" s="1"/>
  <c r="P54" i="11"/>
  <c r="C54" i="11" s="1"/>
  <c r="C85" i="11" s="1"/>
  <c r="I85" i="11" s="1"/>
  <c r="P55" i="11"/>
  <c r="C55" i="11" s="1"/>
  <c r="C86" i="11" s="1"/>
  <c r="I86" i="11" s="1"/>
  <c r="C57" i="11"/>
  <c r="C88" i="11" s="1"/>
  <c r="I88" i="11" s="1"/>
  <c r="P58" i="11"/>
  <c r="P59" i="11"/>
  <c r="P60" i="11"/>
  <c r="P61" i="11"/>
  <c r="C61" i="11" s="1"/>
  <c r="C92" i="11" s="1"/>
  <c r="I92" i="11" s="1"/>
  <c r="P62" i="11"/>
  <c r="C62" i="11" s="1"/>
  <c r="C93" i="11" s="1"/>
  <c r="I93" i="11" s="1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C56" i="10"/>
  <c r="C87" i="10" s="1"/>
  <c r="C57" i="10"/>
  <c r="C88" i="10" s="1"/>
  <c r="P58" i="10"/>
  <c r="P59" i="10"/>
  <c r="P60" i="10"/>
  <c r="P61" i="10"/>
  <c r="P62" i="10"/>
  <c r="P33" i="10"/>
  <c r="C33" i="10" s="1"/>
  <c r="C50" i="10"/>
  <c r="C81" i="10" s="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G112" i="11"/>
  <c r="AG113" i="11"/>
  <c r="AG114" i="11"/>
  <c r="AG111" i="11"/>
  <c r="B122" i="10"/>
  <c r="G93" i="11"/>
  <c r="F93" i="11"/>
  <c r="E93" i="11"/>
  <c r="D93" i="11"/>
  <c r="G92" i="11"/>
  <c r="F92" i="11"/>
  <c r="E92" i="11"/>
  <c r="D92" i="11"/>
  <c r="G91" i="11"/>
  <c r="F91" i="11"/>
  <c r="E91" i="11"/>
  <c r="D91" i="11"/>
  <c r="G90" i="11"/>
  <c r="F90" i="11"/>
  <c r="E90" i="11"/>
  <c r="D90" i="11"/>
  <c r="G89" i="11"/>
  <c r="F89" i="11"/>
  <c r="E89" i="11"/>
  <c r="D89" i="11"/>
  <c r="G88" i="11"/>
  <c r="F88" i="11"/>
  <c r="E88" i="11"/>
  <c r="D88" i="11"/>
  <c r="G87" i="11"/>
  <c r="F87" i="11"/>
  <c r="E87" i="11"/>
  <c r="D87" i="11"/>
  <c r="G86" i="11"/>
  <c r="F86" i="11"/>
  <c r="E86" i="11"/>
  <c r="D86" i="11"/>
  <c r="G85" i="11"/>
  <c r="F85" i="11"/>
  <c r="E85" i="11"/>
  <c r="D85" i="11"/>
  <c r="G84" i="11"/>
  <c r="F84" i="11"/>
  <c r="E84" i="11"/>
  <c r="D84" i="11"/>
  <c r="G83" i="11"/>
  <c r="F83" i="11"/>
  <c r="E83" i="11"/>
  <c r="D83" i="11"/>
  <c r="G82" i="11"/>
  <c r="F82" i="11"/>
  <c r="E82" i="11"/>
  <c r="D82" i="11"/>
  <c r="G81" i="11"/>
  <c r="F81" i="11"/>
  <c r="E81" i="11"/>
  <c r="D81" i="11"/>
  <c r="G80" i="11"/>
  <c r="F80" i="11"/>
  <c r="E80" i="11"/>
  <c r="D80" i="11"/>
  <c r="G79" i="11"/>
  <c r="F79" i="11"/>
  <c r="E79" i="11"/>
  <c r="D79" i="11"/>
  <c r="G78" i="11"/>
  <c r="F78" i="11"/>
  <c r="E78" i="11"/>
  <c r="D78" i="11"/>
  <c r="G77" i="11"/>
  <c r="F77" i="11"/>
  <c r="E77" i="11"/>
  <c r="D77" i="11"/>
  <c r="G76" i="11"/>
  <c r="F76" i="11"/>
  <c r="E76" i="11"/>
  <c r="D76" i="11"/>
  <c r="G75" i="11"/>
  <c r="F75" i="11"/>
  <c r="E75" i="11"/>
  <c r="D75" i="11"/>
  <c r="G74" i="11"/>
  <c r="F74" i="11"/>
  <c r="E74" i="11"/>
  <c r="D74" i="11"/>
  <c r="G73" i="11"/>
  <c r="F73" i="11"/>
  <c r="E73" i="11"/>
  <c r="D73" i="11"/>
  <c r="G72" i="11"/>
  <c r="F72" i="11"/>
  <c r="E72" i="11"/>
  <c r="D72" i="11"/>
  <c r="G71" i="11"/>
  <c r="F71" i="11"/>
  <c r="E71" i="11"/>
  <c r="D71" i="11"/>
  <c r="G70" i="11"/>
  <c r="F70" i="11"/>
  <c r="E70" i="11"/>
  <c r="D70" i="11"/>
  <c r="G69" i="11"/>
  <c r="F69" i="11"/>
  <c r="E69" i="11"/>
  <c r="D69" i="11"/>
  <c r="G68" i="11"/>
  <c r="F68" i="11"/>
  <c r="E68" i="11"/>
  <c r="D68" i="11"/>
  <c r="G67" i="11"/>
  <c r="F67" i="11"/>
  <c r="E67" i="11"/>
  <c r="D67" i="11"/>
  <c r="G66" i="11"/>
  <c r="F66" i="11"/>
  <c r="E66" i="11"/>
  <c r="D66" i="11"/>
  <c r="G65" i="11"/>
  <c r="F65" i="11"/>
  <c r="E65" i="11"/>
  <c r="D65" i="11"/>
  <c r="G64" i="11"/>
  <c r="F64" i="11"/>
  <c r="E64" i="11"/>
  <c r="D64" i="11"/>
  <c r="C60" i="11"/>
  <c r="C91" i="11" s="1"/>
  <c r="I91" i="11" s="1"/>
  <c r="C59" i="11"/>
  <c r="C90" i="11" s="1"/>
  <c r="I90" i="11" s="1"/>
  <c r="C58" i="11"/>
  <c r="C89" i="11" s="1"/>
  <c r="I89" i="11" s="1"/>
  <c r="C56" i="11"/>
  <c r="C87" i="11" s="1"/>
  <c r="I87" i="11" s="1"/>
  <c r="C52" i="11"/>
  <c r="C83" i="11" s="1"/>
  <c r="I83" i="11" s="1"/>
  <c r="C51" i="11"/>
  <c r="C82" i="11" s="1"/>
  <c r="I82" i="11" s="1"/>
  <c r="C50" i="11"/>
  <c r="C81" i="11" s="1"/>
  <c r="I81" i="11" s="1"/>
  <c r="C48" i="11"/>
  <c r="C79" i="11" s="1"/>
  <c r="I79" i="11" s="1"/>
  <c r="C44" i="11"/>
  <c r="C75" i="11" s="1"/>
  <c r="I75" i="11" s="1"/>
  <c r="C43" i="11"/>
  <c r="C74" i="11" s="1"/>
  <c r="I74" i="11" s="1"/>
  <c r="C42" i="11"/>
  <c r="C73" i="11" s="1"/>
  <c r="I73" i="11" s="1"/>
  <c r="C40" i="11"/>
  <c r="C71" i="11" s="1"/>
  <c r="I71" i="11" s="1"/>
  <c r="C36" i="11"/>
  <c r="C67" i="11" s="1"/>
  <c r="I67" i="11" s="1"/>
  <c r="C35" i="11"/>
  <c r="C66" i="11" s="1"/>
  <c r="I66" i="11" s="1"/>
  <c r="C34" i="11"/>
  <c r="C65" i="11" s="1"/>
  <c r="I65" i="11" s="1"/>
  <c r="P33" i="11"/>
  <c r="C33" i="11" s="1"/>
  <c r="C64" i="11" s="1"/>
  <c r="I64" i="11" s="1"/>
  <c r="D65" i="10"/>
  <c r="E65" i="10"/>
  <c r="F65" i="10"/>
  <c r="G65" i="10"/>
  <c r="D66" i="10"/>
  <c r="E66" i="10"/>
  <c r="F66" i="10"/>
  <c r="G66" i="10"/>
  <c r="D67" i="10"/>
  <c r="E67" i="10"/>
  <c r="F67" i="10"/>
  <c r="G67" i="10"/>
  <c r="D68" i="10"/>
  <c r="E68" i="10"/>
  <c r="F68" i="10"/>
  <c r="G68" i="10"/>
  <c r="D69" i="10"/>
  <c r="E69" i="10"/>
  <c r="F69" i="10"/>
  <c r="G69" i="10"/>
  <c r="D70" i="10"/>
  <c r="E70" i="10"/>
  <c r="F70" i="10"/>
  <c r="G70" i="10"/>
  <c r="D71" i="10"/>
  <c r="E71" i="10"/>
  <c r="F71" i="10"/>
  <c r="G71" i="10"/>
  <c r="D72" i="10"/>
  <c r="E72" i="10"/>
  <c r="F72" i="10"/>
  <c r="G72" i="10"/>
  <c r="D73" i="10"/>
  <c r="E73" i="10"/>
  <c r="F73" i="10"/>
  <c r="G73" i="10"/>
  <c r="D74" i="10"/>
  <c r="E74" i="10"/>
  <c r="F74" i="10"/>
  <c r="G74" i="10"/>
  <c r="D75" i="10"/>
  <c r="E75" i="10"/>
  <c r="F75" i="10"/>
  <c r="G75" i="10"/>
  <c r="D76" i="10"/>
  <c r="E76" i="10"/>
  <c r="F76" i="10"/>
  <c r="G76" i="10"/>
  <c r="D77" i="10"/>
  <c r="E77" i="10"/>
  <c r="F77" i="10"/>
  <c r="G77" i="10"/>
  <c r="D78" i="10"/>
  <c r="E78" i="10"/>
  <c r="F78" i="10"/>
  <c r="G78" i="10"/>
  <c r="D79" i="10"/>
  <c r="E79" i="10"/>
  <c r="F79" i="10"/>
  <c r="G79" i="10"/>
  <c r="D80" i="10"/>
  <c r="E80" i="10"/>
  <c r="F80" i="10"/>
  <c r="G80" i="10"/>
  <c r="D81" i="10"/>
  <c r="E81" i="10"/>
  <c r="F81" i="10"/>
  <c r="G81" i="10"/>
  <c r="D82" i="10"/>
  <c r="E82" i="10"/>
  <c r="F82" i="10"/>
  <c r="G82" i="10"/>
  <c r="D83" i="10"/>
  <c r="E83" i="10"/>
  <c r="F83" i="10"/>
  <c r="G83" i="10"/>
  <c r="D84" i="10"/>
  <c r="E84" i="10"/>
  <c r="F84" i="10"/>
  <c r="G84" i="10"/>
  <c r="D85" i="10"/>
  <c r="E85" i="10"/>
  <c r="F85" i="10"/>
  <c r="G85" i="10"/>
  <c r="D86" i="10"/>
  <c r="E86" i="10"/>
  <c r="F86" i="10"/>
  <c r="G86" i="10"/>
  <c r="D87" i="10"/>
  <c r="E87" i="10"/>
  <c r="F87" i="10"/>
  <c r="G87" i="10"/>
  <c r="D88" i="10"/>
  <c r="E88" i="10"/>
  <c r="F88" i="10"/>
  <c r="G88" i="10"/>
  <c r="D89" i="10"/>
  <c r="E89" i="10"/>
  <c r="F89" i="10"/>
  <c r="G89" i="10"/>
  <c r="D90" i="10"/>
  <c r="E90" i="10"/>
  <c r="F90" i="10"/>
  <c r="G90" i="10"/>
  <c r="D91" i="10"/>
  <c r="E91" i="10"/>
  <c r="F91" i="10"/>
  <c r="G91" i="10"/>
  <c r="D92" i="10"/>
  <c r="E92" i="10"/>
  <c r="F92" i="10"/>
  <c r="G92" i="10"/>
  <c r="D93" i="10"/>
  <c r="E93" i="10"/>
  <c r="F93" i="10"/>
  <c r="G93" i="10"/>
  <c r="D64" i="10"/>
  <c r="E64" i="10"/>
  <c r="F64" i="10"/>
  <c r="G64" i="10"/>
  <c r="I68" i="12" l="1"/>
  <c r="I86" i="12"/>
  <c r="I92" i="12"/>
  <c r="I64" i="12"/>
  <c r="I87" i="12"/>
  <c r="I69" i="12"/>
  <c r="I71" i="12"/>
  <c r="I83" i="12"/>
  <c r="I88" i="12"/>
  <c r="I73" i="12"/>
  <c r="I90" i="12"/>
  <c r="I77" i="8"/>
  <c r="I89" i="8"/>
  <c r="I69" i="8"/>
  <c r="I74" i="8"/>
  <c r="I81" i="8"/>
  <c r="I86" i="8"/>
  <c r="I93" i="8"/>
  <c r="I85" i="8"/>
  <c r="I66" i="8"/>
  <c r="I72" i="8"/>
  <c r="I80" i="8"/>
  <c r="I88" i="8"/>
  <c r="I71" i="8"/>
  <c r="I79" i="8"/>
  <c r="I87" i="8"/>
  <c r="I68" i="8"/>
  <c r="I76" i="8"/>
  <c r="I84" i="8"/>
  <c r="I92" i="8"/>
  <c r="I67" i="8"/>
  <c r="I75" i="8"/>
  <c r="I83" i="8"/>
  <c r="I91" i="8"/>
  <c r="I64" i="8"/>
  <c r="I88" i="10"/>
  <c r="I87" i="10"/>
  <c r="I81" i="10"/>
  <c r="C64" i="10" l="1"/>
  <c r="I64" i="10" s="1"/>
  <c r="C36" i="10" l="1"/>
  <c r="C67" i="10" s="1"/>
  <c r="I67" i="10" s="1"/>
  <c r="C37" i="10"/>
  <c r="C68" i="10" s="1"/>
  <c r="I68" i="10" s="1"/>
  <c r="C38" i="10"/>
  <c r="C69" i="10" s="1"/>
  <c r="I69" i="10" s="1"/>
  <c r="C39" i="10"/>
  <c r="C70" i="10" s="1"/>
  <c r="I70" i="10" s="1"/>
  <c r="C40" i="10"/>
  <c r="C71" i="10" s="1"/>
  <c r="I71" i="10" s="1"/>
  <c r="C41" i="10"/>
  <c r="C72" i="10" s="1"/>
  <c r="I72" i="10" s="1"/>
  <c r="C34" i="10"/>
  <c r="C65" i="10" s="1"/>
  <c r="I65" i="10" s="1"/>
  <c r="C35" i="10"/>
  <c r="C66" i="10" s="1"/>
  <c r="I66" i="10" s="1"/>
  <c r="C42" i="10"/>
  <c r="C73" i="10" s="1"/>
  <c r="I73" i="10" s="1"/>
  <c r="C61" i="10"/>
  <c r="C92" i="10" s="1"/>
  <c r="I92" i="10" s="1"/>
  <c r="C43" i="10"/>
  <c r="C74" i="10" s="1"/>
  <c r="I74" i="10" s="1"/>
  <c r="C44" i="10"/>
  <c r="C75" i="10" s="1"/>
  <c r="I75" i="10" s="1"/>
  <c r="C53" i="10"/>
  <c r="C84" i="10" s="1"/>
  <c r="I84" i="10" s="1"/>
  <c r="C45" i="10"/>
  <c r="C76" i="10" s="1"/>
  <c r="I76" i="10" s="1"/>
  <c r="C54" i="10"/>
  <c r="C85" i="10" s="1"/>
  <c r="I85" i="10" s="1"/>
  <c r="C46" i="10"/>
  <c r="C77" i="10" s="1"/>
  <c r="I77" i="10" s="1"/>
  <c r="C55" i="10"/>
  <c r="C86" i="10" s="1"/>
  <c r="I86" i="10" s="1"/>
  <c r="C47" i="10"/>
  <c r="C78" i="10" s="1"/>
  <c r="I78" i="10" s="1"/>
  <c r="C58" i="10"/>
  <c r="C89" i="10" s="1"/>
  <c r="I89" i="10" s="1"/>
  <c r="C48" i="10"/>
  <c r="C79" i="10" s="1"/>
  <c r="I79" i="10" s="1"/>
  <c r="C59" i="10"/>
  <c r="C90" i="10" s="1"/>
  <c r="I90" i="10" s="1"/>
  <c r="C49" i="10"/>
  <c r="C80" i="10" s="1"/>
  <c r="I80" i="10" s="1"/>
  <c r="C60" i="10"/>
  <c r="C91" i="10" s="1"/>
  <c r="I91" i="10" s="1"/>
  <c r="C51" i="10"/>
  <c r="C82" i="10" s="1"/>
  <c r="I82" i="10" s="1"/>
  <c r="C52" i="10"/>
  <c r="C83" i="10" s="1"/>
  <c r="I83" i="10" s="1"/>
  <c r="C62" i="10"/>
  <c r="C93" i="10" s="1"/>
  <c r="I93" i="10" s="1"/>
  <c r="C77" i="7" l="1"/>
  <c r="C91" i="7" l="1"/>
  <c r="C90" i="7"/>
  <c r="C89" i="7"/>
  <c r="C88" i="7"/>
  <c r="C76" i="7"/>
  <c r="C75" i="7"/>
  <c r="N91" i="6"/>
  <c r="P91" i="6" s="1"/>
  <c r="L91" i="6"/>
  <c r="N90" i="6"/>
  <c r="P90" i="6" s="1"/>
  <c r="L90" i="6"/>
  <c r="N89" i="6"/>
  <c r="P89" i="6" s="1"/>
  <c r="L89" i="6"/>
  <c r="P88" i="6"/>
  <c r="N88" i="6"/>
  <c r="L88" i="6"/>
  <c r="L87" i="6"/>
  <c r="P87" i="6" s="1"/>
  <c r="L86" i="6"/>
  <c r="P86" i="6" s="1"/>
  <c r="L85" i="6"/>
  <c r="P85" i="6" s="1"/>
  <c r="L84" i="6"/>
  <c r="P84" i="6" s="1"/>
  <c r="L83" i="6"/>
  <c r="P83" i="6" s="1"/>
  <c r="L82" i="6"/>
  <c r="P82" i="6" s="1"/>
  <c r="L81" i="6"/>
  <c r="P81" i="6" s="1"/>
  <c r="L80" i="6"/>
  <c r="P80" i="6" s="1"/>
  <c r="L79" i="6"/>
  <c r="P79" i="6" s="1"/>
  <c r="L78" i="6"/>
  <c r="P78" i="6" s="1"/>
  <c r="N77" i="6"/>
  <c r="P77" i="6" s="1"/>
  <c r="L77" i="6"/>
  <c r="N76" i="6"/>
  <c r="P76" i="6" s="1"/>
  <c r="L76" i="6"/>
  <c r="L75" i="6"/>
  <c r="P75" i="6" s="1"/>
  <c r="L74" i="6"/>
  <c r="P74" i="6" s="1"/>
  <c r="L73" i="6"/>
  <c r="P73" i="6" s="1"/>
  <c r="L72" i="6"/>
  <c r="P72" i="6" s="1"/>
  <c r="L71" i="6"/>
  <c r="P71" i="6" s="1"/>
  <c r="L70" i="6"/>
  <c r="P70" i="6" s="1"/>
  <c r="L69" i="6"/>
  <c r="P69" i="6" s="1"/>
  <c r="L68" i="6"/>
  <c r="P68" i="6" s="1"/>
  <c r="L67" i="6"/>
  <c r="P67" i="6" s="1"/>
  <c r="L66" i="6"/>
  <c r="P66" i="6" s="1"/>
  <c r="L65" i="6"/>
  <c r="P65" i="6" s="1"/>
  <c r="L64" i="6"/>
  <c r="P64" i="6" s="1"/>
  <c r="L63" i="6"/>
  <c r="P63" i="6" s="1"/>
  <c r="L62" i="6"/>
  <c r="P62" i="6" s="1"/>
  <c r="L61" i="6"/>
  <c r="P61" i="6" s="1"/>
  <c r="L60" i="6"/>
  <c r="P60" i="6" s="1"/>
  <c r="L59" i="6"/>
  <c r="P59" i="6" s="1"/>
  <c r="L58" i="6"/>
  <c r="P58" i="6" s="1"/>
  <c r="L57" i="6"/>
  <c r="P57" i="6" s="1"/>
  <c r="L56" i="6"/>
  <c r="P56" i="6" s="1"/>
  <c r="L55" i="6"/>
  <c r="P55" i="6" s="1"/>
  <c r="L54" i="6"/>
  <c r="P54" i="6" s="1"/>
  <c r="L53" i="6"/>
  <c r="P53" i="6" s="1"/>
  <c r="L52" i="6"/>
  <c r="P52" i="6" s="1"/>
  <c r="L51" i="6"/>
  <c r="P51" i="6" s="1"/>
  <c r="L50" i="6"/>
  <c r="P50" i="6" s="1"/>
  <c r="L49" i="6"/>
  <c r="P49" i="6" s="1"/>
  <c r="L48" i="6"/>
  <c r="P48" i="6" s="1"/>
  <c r="L47" i="6"/>
  <c r="P47" i="6" s="1"/>
  <c r="L46" i="6"/>
  <c r="P46" i="6" s="1"/>
  <c r="L45" i="6"/>
  <c r="P45" i="6" s="1"/>
  <c r="L44" i="6"/>
  <c r="P44" i="6" s="1"/>
  <c r="L43" i="6"/>
  <c r="P43" i="6" s="1"/>
  <c r="L42" i="6"/>
  <c r="P42" i="6" s="1"/>
  <c r="L41" i="6"/>
  <c r="P41" i="6" s="1"/>
  <c r="L40" i="6"/>
  <c r="P40" i="6" s="1"/>
  <c r="L39" i="6"/>
  <c r="P39" i="6" s="1"/>
  <c r="L38" i="6"/>
  <c r="P38" i="6" s="1"/>
  <c r="L37" i="6"/>
  <c r="P37" i="6" s="1"/>
  <c r="L36" i="6"/>
  <c r="P36" i="6" s="1"/>
  <c r="L35" i="6"/>
  <c r="P35" i="6" s="1"/>
  <c r="L34" i="6"/>
  <c r="P34" i="6" s="1"/>
  <c r="L33" i="6"/>
  <c r="P33" i="6" s="1"/>
  <c r="L32" i="6"/>
  <c r="P32" i="6" s="1"/>
  <c r="L31" i="6"/>
  <c r="P31" i="6" s="1"/>
  <c r="L30" i="6"/>
  <c r="P30" i="6" s="1"/>
  <c r="L29" i="6"/>
  <c r="P29" i="6" s="1"/>
  <c r="L28" i="6"/>
  <c r="P28" i="6" s="1"/>
  <c r="L27" i="6"/>
  <c r="P27" i="6" s="1"/>
  <c r="L26" i="6"/>
  <c r="P26" i="6" s="1"/>
  <c r="L25" i="6"/>
  <c r="P25" i="6" s="1"/>
  <c r="L24" i="6"/>
  <c r="P24" i="6" s="1"/>
  <c r="L23" i="6"/>
  <c r="P23" i="6" s="1"/>
  <c r="L22" i="6"/>
  <c r="P22" i="6" s="1"/>
  <c r="L21" i="6"/>
  <c r="P21" i="6" s="1"/>
  <c r="L20" i="6"/>
  <c r="P20" i="6" s="1"/>
  <c r="L19" i="6"/>
  <c r="P19" i="6" s="1"/>
  <c r="L18" i="6"/>
  <c r="P18" i="6" s="1"/>
  <c r="L17" i="6"/>
  <c r="P17" i="6" s="1"/>
  <c r="L16" i="6"/>
  <c r="P16" i="6" s="1"/>
  <c r="L15" i="6"/>
  <c r="P15" i="6" s="1"/>
  <c r="L14" i="6"/>
  <c r="P14" i="6" s="1"/>
  <c r="L13" i="6"/>
  <c r="P13" i="6" s="1"/>
  <c r="L12" i="6"/>
  <c r="P12" i="6" s="1"/>
  <c r="L11" i="6"/>
  <c r="P11" i="6" s="1"/>
  <c r="L10" i="6"/>
  <c r="P10" i="6" s="1"/>
  <c r="L9" i="6"/>
  <c r="P9" i="6" s="1"/>
  <c r="L8" i="6"/>
  <c r="P8" i="6" s="1"/>
  <c r="L7" i="6"/>
  <c r="P7" i="6" s="1"/>
  <c r="L6" i="6"/>
  <c r="P6" i="6" s="1"/>
  <c r="L5" i="6"/>
  <c r="P5" i="6" s="1"/>
  <c r="L4" i="6"/>
  <c r="P4" i="6" s="1"/>
  <c r="L3" i="6"/>
  <c r="P3" i="6" s="1"/>
</calcChain>
</file>

<file path=xl/sharedStrings.xml><?xml version="1.0" encoding="utf-8"?>
<sst xmlns="http://schemas.openxmlformats.org/spreadsheetml/2006/main" count="5693" uniqueCount="335">
  <si>
    <t>Time:</t>
  </si>
  <si>
    <t>0.000000e+00,</t>
  </si>
  <si>
    <t>species</t>
  </si>
  <si>
    <t>MAK</t>
  </si>
  <si>
    <t>virgin</t>
  </si>
  <si>
    <t>biomass</t>
  </si>
  <si>
    <t>is</t>
  </si>
  <si>
    <t>t</t>
  </si>
  <si>
    <t>HER</t>
  </si>
  <si>
    <t>WHK</t>
  </si>
  <si>
    <t>BLF</t>
  </si>
  <si>
    <t>WPF</t>
  </si>
  <si>
    <t>SUF</t>
  </si>
  <si>
    <t>WIF</t>
  </si>
  <si>
    <t>WTF</t>
  </si>
  <si>
    <t>FOU</t>
  </si>
  <si>
    <t>HAL</t>
  </si>
  <si>
    <t>PLA</t>
  </si>
  <si>
    <t>FLA</t>
  </si>
  <si>
    <t>BFT</t>
  </si>
  <si>
    <t>TUN</t>
  </si>
  <si>
    <t>BIL</t>
  </si>
  <si>
    <t>MPF</t>
  </si>
  <si>
    <t>BUT</t>
  </si>
  <si>
    <t>BPF</t>
  </si>
  <si>
    <t>ANC</t>
  </si>
  <si>
    <t>GOO</t>
  </si>
  <si>
    <t>MEN</t>
  </si>
  <si>
    <t>FDE</t>
  </si>
  <si>
    <t>COD</t>
  </si>
  <si>
    <t>SHK</t>
  </si>
  <si>
    <t>OHK</t>
  </si>
  <si>
    <t>POL</t>
  </si>
  <si>
    <t>RHK</t>
  </si>
  <si>
    <t>BSB</t>
  </si>
  <si>
    <t>SCU</t>
  </si>
  <si>
    <t>TYL</t>
  </si>
  <si>
    <t>RED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</si>
  <si>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</si>
  <si>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</si>
  <si>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</si>
  <si>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</si>
  <si>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</si>
  <si>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</si>
  <si>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</si>
  <si>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</si>
  <si>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</si>
  <si>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</si>
  <si>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</si>
  <si>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</si>
  <si>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</si>
  <si>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</si>
  <si>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</si>
  <si>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</si>
  <si>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</si>
  <si>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</si>
  <si>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</si>
  <si>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</si>
  <si>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</si>
  <si>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</si>
  <si>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</si>
  <si>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</si>
  <si>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</si>
  <si>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</si>
  <si>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</si>
  <si>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</si>
  <si>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</si>
  <si>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</si>
  <si>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</si>
  <si>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</si>
  <si>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</si>
  <si>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</si>
  <si>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</si>
  <si>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</si>
  <si>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</si>
  <si>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</si>
  <si>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</si>
  <si>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</si>
  <si>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</si>
  <si>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</si>
  <si>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</si>
  <si>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MB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</si>
  <si>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</si>
  <si>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</si>
  <si>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</si>
  <si>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</si>
  <si>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</si>
  <si>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</si>
  <si>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</si>
  <si>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</si>
  <si>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</si>
  <si>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</si>
  <si>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</si>
  <si>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</si>
  <si>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DC</t>
  </si>
  <si>
    <t>DIN</t>
  </si>
  <si>
    <t>0.000000e+000,</t>
  </si>
  <si>
    <t>run</t>
  </si>
  <si>
    <t>target biomass</t>
  </si>
  <si>
    <t>to get target biomass</t>
  </si>
  <si>
    <t>scalingUsed</t>
  </si>
  <si>
    <t>b4scale</t>
  </si>
  <si>
    <t>use this scaling</t>
  </si>
  <si>
    <t>Source</t>
  </si>
  <si>
    <t>NEUS v1.0</t>
  </si>
  <si>
    <t>Slucey non-Q corrected biomass mean of first 5 years</t>
  </si>
  <si>
    <t>Slucey Q corrected biomass mean of first 5 years</t>
  </si>
  <si>
    <t>NEUS v 1.0</t>
  </si>
  <si>
    <t>NEUS v 1.0 33% of parent</t>
  </si>
  <si>
    <t>NEUS v1.0 47% parent</t>
  </si>
  <si>
    <t>NEUS v1.0 20% of parent</t>
  </si>
  <si>
    <t>Slucey non q-corrected mean of all years</t>
  </si>
  <si>
    <t>NEUS v1.0 50% parent</t>
  </si>
  <si>
    <t>NEUS v1.0 0.01% parent</t>
  </si>
  <si>
    <t>Slucey non-Q corrected biomass mean of all years</t>
  </si>
  <si>
    <t>NEUS v 1.0 40% of parent group</t>
  </si>
  <si>
    <t>NEUS v1.0 40% parent</t>
  </si>
  <si>
    <t>NEUS v1.0 20% parent</t>
  </si>
  <si>
    <t>NEUS v 1.0 80% of parent group</t>
  </si>
  <si>
    <t>NEUS v1.0 60% parent</t>
  </si>
  <si>
    <t>NEUS v 1.0 1% of parent group</t>
  </si>
  <si>
    <t>NEUS v1.0 40% of parent</t>
  </si>
  <si>
    <t>NEUS v1.0 5% parent</t>
  </si>
  <si>
    <t>NEUS v1.0 10 percent of parent</t>
  </si>
  <si>
    <t>NEUS v 1.0 85% of parent</t>
  </si>
  <si>
    <t>NEUS v1.0 10% parent</t>
  </si>
  <si>
    <t>NEUS v1.0 90% of parent</t>
  </si>
  <si>
    <t>Calculation based on proportion from v1.0 and biomass from COPEPOD based on displacement volume</t>
  </si>
  <si>
    <t>New value from chlorophyll biomass RM 2017</t>
  </si>
  <si>
    <t>Checked Final</t>
  </si>
  <si>
    <t>Name</t>
  </si>
  <si>
    <t>Mackerel</t>
  </si>
  <si>
    <t>Herring</t>
  </si>
  <si>
    <t>White_Hake</t>
  </si>
  <si>
    <t>Bluefish</t>
  </si>
  <si>
    <t>Windowpane</t>
  </si>
  <si>
    <t>Summerflounder</t>
  </si>
  <si>
    <t>Winterflounder</t>
  </si>
  <si>
    <t>Witchflounder</t>
  </si>
  <si>
    <t>Fourspotflounder</t>
  </si>
  <si>
    <t>Halibut</t>
  </si>
  <si>
    <t>Plaice</t>
  </si>
  <si>
    <t>Other_Flatfish</t>
  </si>
  <si>
    <t>BluefinTuna</t>
  </si>
  <si>
    <t>Tunas</t>
  </si>
  <si>
    <t>Billfish</t>
  </si>
  <si>
    <t>Mesopelagic_Mig_Fish</t>
  </si>
  <si>
    <t>Butterfish</t>
  </si>
  <si>
    <t>Benthopelagic_Fish</t>
  </si>
  <si>
    <t>Anchovies</t>
  </si>
  <si>
    <t>Monkfish</t>
  </si>
  <si>
    <t>Menhaden</t>
  </si>
  <si>
    <t>Shallow_Demersal_Fish</t>
  </si>
  <si>
    <t>Cod</t>
  </si>
  <si>
    <t>Silver_Hake</t>
  </si>
  <si>
    <t>Offshore_Hake</t>
  </si>
  <si>
    <t>Pollock</t>
  </si>
  <si>
    <t>Red_Hake</t>
  </si>
  <si>
    <t>Black_Sea_Bass</t>
  </si>
  <si>
    <t>Scup</t>
  </si>
  <si>
    <t>Tilefish</t>
  </si>
  <si>
    <t>Redfish</t>
  </si>
  <si>
    <t>Ocean_Pout</t>
  </si>
  <si>
    <t>Atlantic_Salmon</t>
  </si>
  <si>
    <t>Drums_Croakers</t>
  </si>
  <si>
    <t>Striped_Bass</t>
  </si>
  <si>
    <t>Tautog</t>
  </si>
  <si>
    <t>Wolffish</t>
  </si>
  <si>
    <t>Atlantic_States_Demersals</t>
  </si>
  <si>
    <t>Misc_Demersal_Fish</t>
  </si>
  <si>
    <t>Haddock</t>
  </si>
  <si>
    <t>Yellowtail_Flounder</t>
  </si>
  <si>
    <t>Spiny_Dogfish</t>
  </si>
  <si>
    <t>Smooth_Dogfish</t>
  </si>
  <si>
    <t>Sandbar_Shark</t>
  </si>
  <si>
    <t>Demersal_Shark</t>
  </si>
  <si>
    <t>Blue_Shark</t>
  </si>
  <si>
    <t>Porbeagle_Shark</t>
  </si>
  <si>
    <t>Pelagic_Shark</t>
  </si>
  <si>
    <t>Winter_Skate</t>
  </si>
  <si>
    <t>Little_Skate</t>
  </si>
  <si>
    <t>Skate</t>
  </si>
  <si>
    <t>Seabird</t>
  </si>
  <si>
    <t>Pinniped</t>
  </si>
  <si>
    <t>Turtle</t>
  </si>
  <si>
    <t>Right_Whale</t>
  </si>
  <si>
    <t>Baleen_Whale</t>
  </si>
  <si>
    <t>Small_Whale</t>
  </si>
  <si>
    <t>Tooth_Whale</t>
  </si>
  <si>
    <t>Invasive_Species</t>
  </si>
  <si>
    <t>Loligo_Squid</t>
  </si>
  <si>
    <t>Illex_Squid</t>
  </si>
  <si>
    <t>Scallop</t>
  </si>
  <si>
    <t>Quahog</t>
  </si>
  <si>
    <t>Surf_Clam</t>
  </si>
  <si>
    <t>Filter_Other</t>
  </si>
  <si>
    <t>Benthic_grazer</t>
  </si>
  <si>
    <t>Lobster</t>
  </si>
  <si>
    <t>Red_Crab</t>
  </si>
  <si>
    <t>Macrobenth_Shallow</t>
  </si>
  <si>
    <t>Northern_Shrimp</t>
  </si>
  <si>
    <t>Other_Shrimp</t>
  </si>
  <si>
    <t>Carniv_Zoo</t>
  </si>
  <si>
    <t>Deposit_Feeder</t>
  </si>
  <si>
    <t>Macroalgae</t>
  </si>
  <si>
    <t>MicroPB</t>
  </si>
  <si>
    <t>Seagrass</t>
  </si>
  <si>
    <t>Benthic_Carniv</t>
  </si>
  <si>
    <t>Gelat_Zoo</t>
  </si>
  <si>
    <t>Diatom</t>
  </si>
  <si>
    <t>DinoFlag</t>
  </si>
  <si>
    <t>PicoPhytopl</t>
  </si>
  <si>
    <t>Zoo</t>
  </si>
  <si>
    <t>MicroZoo</t>
  </si>
  <si>
    <t>Pelag_Bact</t>
  </si>
  <si>
    <t>Sed_Bact</t>
  </si>
  <si>
    <t>Meiobenth</t>
  </si>
  <si>
    <t>Lab_Det</t>
  </si>
  <si>
    <t>Ref_Det</t>
  </si>
  <si>
    <t>Carrion</t>
  </si>
  <si>
    <t>SG</t>
  </si>
  <si>
    <t>Code</t>
  </si>
  <si>
    <t>order</t>
  </si>
  <si>
    <t xml:space="preserve"> Northern_Shrimp_N1 =</t>
  </si>
  <si>
    <t xml:space="preserve"> _</t>
  </si>
  <si>
    <t xml:space="preserve">  _</t>
  </si>
  <si>
    <t xml:space="preserve"> _ ;</t>
  </si>
  <si>
    <t xml:space="preserve"> Loligo_Squid_N1 =</t>
  </si>
  <si>
    <t>FNSH_S1</t>
  </si>
  <si>
    <t>FNSH_S2</t>
  </si>
  <si>
    <t>FNSH_S3</t>
  </si>
  <si>
    <t>FNSH_S4</t>
  </si>
  <si>
    <t>old</t>
  </si>
  <si>
    <t>Winter</t>
  </si>
  <si>
    <t>Summer</t>
  </si>
  <si>
    <t>stock boundary</t>
  </si>
  <si>
    <t>N_layers</t>
  </si>
  <si>
    <t>COPY INTO ALL RELEVANT CELLS</t>
  </si>
  <si>
    <t>BoxBioPct</t>
  </si>
  <si>
    <t>36th SAW Fig C19, p381</t>
  </si>
  <si>
    <t>SOURCE</t>
  </si>
  <si>
    <t>NA</t>
  </si>
  <si>
    <t xml:space="preserve">  0,  _,  _,  _,   _,</t>
  </si>
  <si>
    <t>biomass(mg)/20/5.7*boxBioPctScalar/2cohorts/boxVol</t>
  </si>
  <si>
    <t>51st SAW Fig B39, 2010</t>
  </si>
  <si>
    <t>NOTE divided by 2 for 2 cohorts (juv, adult) - use same vals for each</t>
  </si>
  <si>
    <t>Also now placing vals in only bottom layer, so no diding by nLayers</t>
  </si>
  <si>
    <t>double trawl suvey non_Q corrected timeseries mean (no reliable published values)</t>
  </si>
  <si>
    <t>FLSQ_S4</t>
  </si>
  <si>
    <t>FLSQ_S3</t>
  </si>
  <si>
    <t>FLSQ_S2</t>
  </si>
  <si>
    <t>FLSQ_S1</t>
  </si>
  <si>
    <t>fall</t>
  </si>
  <si>
    <t>spring</t>
  </si>
  <si>
    <t>KEVIN</t>
  </si>
  <si>
    <t>FROM</t>
  </si>
  <si>
    <t>OLD</t>
  </si>
  <si>
    <t>NEW</t>
  </si>
  <si>
    <t>s1</t>
  </si>
  <si>
    <t>s2</t>
  </si>
  <si>
    <t>s3</t>
  </si>
  <si>
    <t>s4</t>
  </si>
  <si>
    <t>FISQ_S1</t>
  </si>
  <si>
    <t>FISQ_S1juv</t>
  </si>
  <si>
    <t>FISQ_S2</t>
  </si>
  <si>
    <t>FISQ_S2juv</t>
  </si>
  <si>
    <t>FISQ_S3</t>
  </si>
  <si>
    <t>FISQ_S3juv</t>
  </si>
  <si>
    <t>FISQ_S4</t>
  </si>
  <si>
    <t>FISQ_S4juv</t>
  </si>
  <si>
    <t>(same for both adult and juvenile)</t>
  </si>
  <si>
    <t xml:space="preserve">  0,   _,  _,  _,   _,</t>
  </si>
  <si>
    <t xml:space="preserve">  0.0413120539948172,  _,  _,  _,   _,</t>
  </si>
  <si>
    <t xml:space="preserve">  0.0028977848000201,  _,  _,  _,   _,</t>
  </si>
  <si>
    <t xml:space="preserve">  0.00356987730842551,  _,  _,  _,   _,</t>
  </si>
  <si>
    <t xml:space="preserve">  0.0816681808693169,  _,  _,  _,   _,</t>
  </si>
  <si>
    <t xml:space="preserve">  0.00621629418047133,  _,  _,  _,   _,</t>
  </si>
  <si>
    <t xml:space="preserve">  0.0141895111622896,  _,  _,  _,   _,</t>
  </si>
  <si>
    <t xml:space="preserve">  0.0306376895364652,  _,  _,  _,   _,</t>
  </si>
  <si>
    <t xml:space="preserve">  0.012805807845432,  _,  _,  _,   _,</t>
  </si>
  <si>
    <t xml:space="preserve">  0.00253243374269256,  _,  _,  _,   _,</t>
  </si>
  <si>
    <t xml:space="preserve">  0.00532623454180441,  _,  _,  _,   _,</t>
  </si>
  <si>
    <t xml:space="preserve">  0.00191700421617492,  _,  _,  _,   _,</t>
  </si>
  <si>
    <t xml:space="preserve">  0.0639285713586264,  _,  _,  _,   _,</t>
  </si>
  <si>
    <t xml:space="preserve">  0.00876897014481671,  _,  _,  _,   _,</t>
  </si>
  <si>
    <t xml:space="preserve">  0.00605562080749151,  _,  _,  _,   _,</t>
  </si>
  <si>
    <t xml:space="preserve">  0.00731245858568843,  _,  _,  _,   _,</t>
  </si>
  <si>
    <t xml:space="preserve">  0.00158914584916489,  _,  _,  _,   _,</t>
  </si>
  <si>
    <t xml:space="preserve">  0.0202073681824202,  _,  _,  _,   _,</t>
  </si>
  <si>
    <t xml:space="preserve">  0.0199457993403265,  _,  _,  _,   _,</t>
  </si>
  <si>
    <t xml:space="preserve">  0.0110120510423912,  _,  _,  _,   _,</t>
  </si>
  <si>
    <t xml:space="preserve">  0.0183785957231647,  _,  _,  _,   _,</t>
  </si>
  <si>
    <t xml:space="preserve">  0.0339145663632122,  _,  _,  _,   _,</t>
  </si>
  <si>
    <t xml:space="preserve">  0.0195010475010361,  _,  _,  _,   _,</t>
  </si>
  <si>
    <t xml:space="preserve">  0,  _,  _,  _,  _ ;</t>
  </si>
  <si>
    <t xml:space="preserve">  0.000430393365812319,  _,  _,  _,   _,</t>
  </si>
  <si>
    <t xml:space="preserve">  5.82500070973157E-05,  _,  _,  _,   _,</t>
  </si>
  <si>
    <t xml:space="preserve">  0.000144499844223561,  _,  _,  _,   _,</t>
  </si>
  <si>
    <t xml:space="preserve">  0.00333949526261375,  _,  _,  _,   _,</t>
  </si>
  <si>
    <t xml:space="preserve">  0.000114153841966718,  _,  _,  _,   _,</t>
  </si>
  <si>
    <t xml:space="preserve">  0.00120100192820242,  _,  _,  _,   _,</t>
  </si>
  <si>
    <t xml:space="preserve">  0.00632947239780047,  _,  _,  _,   _,</t>
  </si>
  <si>
    <t xml:space="preserve">  0.000604089359925022,  _,  _,  _,   _,</t>
  </si>
  <si>
    <t xml:space="preserve">  0.000048799855510843,  _,  _,  _,   _,</t>
  </si>
  <si>
    <t xml:space="preserve">  0.000126325363054245,  _,  _,  _,   _,</t>
  </si>
  <si>
    <t xml:space="preserve">  9.64112739641647E-05,  _,  _,  _,   _,</t>
  </si>
  <si>
    <t xml:space="preserve">  0.00165764075916748,  _,  _,  _,   _,</t>
  </si>
  <si>
    <t xml:space="preserve">  0.000478783981045048,  _,  _,  _,   _,</t>
  </si>
  <si>
    <t xml:space="preserve">  0.00145282259143649,  _,  _,  _,   _,</t>
  </si>
  <si>
    <t xml:space="preserve">  0.000972333439276545,  _,  _,  _,   _,</t>
  </si>
  <si>
    <t xml:space="preserve">  1.5386134235226E-06,  _,  _,  _,   _,</t>
  </si>
  <si>
    <t xml:space="preserve">  0.00232913606603539,  _,  _,  _,   _,</t>
  </si>
  <si>
    <t xml:space="preserve">  0.00229898719071567,  _,  _,  _,   _,</t>
  </si>
  <si>
    <t xml:space="preserve">  0.0015162616439909,  _,  _,  _,   _,</t>
  </si>
  <si>
    <t xml:space="preserve">  0.00286400592999136,  _,  _,  _,   _,</t>
  </si>
  <si>
    <t xml:space="preserve">  0.00676834468203565,  _,  _,  _,   _,</t>
  </si>
  <si>
    <t xml:space="preserve">  0.00358453695180929,  _,  _,  _,   _,</t>
  </si>
  <si>
    <t xml:space="preserve"> _ </t>
  </si>
  <si>
    <t xml:space="preserve">  0,  _,  _,  _,  _  ;</t>
  </si>
  <si>
    <t>biomass(mg)/20/5.7*boxBioPctScalar/nCohorts/boxVol</t>
  </si>
  <si>
    <t xml:space="preserve">  0.0305734022782892,   _,  _,  _,   _,</t>
  </si>
  <si>
    <t xml:space="preserve">  0.0211088271373986,   _,  _,  _,   _,</t>
  </si>
  <si>
    <t xml:space="preserve">  0.00855951665817174,   _,  _,  _,   _,</t>
  </si>
  <si>
    <t xml:space="preserve">  0.0144816674570812,   _,  _,  _,   _,</t>
  </si>
  <si>
    <t xml:space="preserve">  0.032490819899342,   _,  _,  _,   _,</t>
  </si>
  <si>
    <t xml:space="preserve">  0.0101889772248056,   _,  _,  _,   _,</t>
  </si>
  <si>
    <t xml:space="preserve">  0.0194002878280991,   _,  _,  _,   _,</t>
  </si>
  <si>
    <t xml:space="preserve">  0.018392655758024,   _,  _,  _,   _,</t>
  </si>
  <si>
    <t xml:space="preserve">  0.00797147150493803,   _,  _,  _,   _,</t>
  </si>
  <si>
    <t xml:space="preserve">  0.00690580792568152,   _,  _,  _,   _,</t>
  </si>
  <si>
    <t xml:space="preserve">  0.008533195441265,   _,  _,  _,   _,</t>
  </si>
  <si>
    <t xml:space="preserve">  0.0132839003797817,   _,  _,  _,   _,</t>
  </si>
  <si>
    <t xml:space="preserve">  0,   _,  _,  _,   _ ;</t>
  </si>
  <si>
    <t>orig</t>
  </si>
  <si>
    <t>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</si>
</sst>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7" x14ac:knownFonts="1"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color rgb="FF333333"/>
      <name val="Courier New"/>
      <family val="3"/>
    </font>
    <font>
      <sz val="8"/>
      <color rgb="FFC5C8C6"/>
      <name val="Segoe UI"/>
      <family val="2"/>
    </font>
    <font>
      <sz val="8"/>
      <color rgb="FFFFFFFF"/>
      <name val="Segoe UI"/>
      <family val="2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1D1F21"/>
        <bgColor indexed="64"/>
      </patternFill>
    </fill>
    <fill>
      <patternFill patternType="solid">
        <fgColor rgb="FF4E5C68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20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2" fillId="0" borderId="1" xfId="0" applyFont="1" applyBorder="1" applyAlignment="1">
      <alignment horizontal="left" vertical="center" indent="1"/>
    </xf>
    <xf numFmtId="0" fontId="1" fillId="4" borderId="0" xfId="1"/>
    <xf numFmtId="0" fontId="3" fillId="5" borderId="2" xfId="0" applyFont="1" applyFill="1" applyBorder="1" applyAlignment="1">
      <alignment horizontal="right" vertical="center"/>
    </xf>
    <xf numFmtId="11" fontId="3" fillId="5" borderId="2" xfId="0" applyNumberFormat="1" applyFont="1" applyFill="1" applyBorder="1" applyAlignment="1">
      <alignment horizontal="right" vertical="center"/>
    </xf>
    <xf numFmtId="0" fontId="4" fillId="6" borderId="2" xfId="0" applyFont="1" applyFill="1" applyBorder="1" applyAlignment="1">
      <alignment horizontal="right" vertical="center"/>
    </xf>
    <xf numFmtId="11" fontId="0" fillId="3" borderId="0" xfId="0" applyNumberFormat="1" applyFill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5" fillId="0" borderId="0" xfId="0" applyFont="1"/>
    <xf numFmtId="0" fontId="6" fillId="0" borderId="0" xfId="0" applyFont="1"/>
    <xf numFmtId="11" fontId="0" fillId="0" borderId="3" xfId="0" applyNumberFormat="1" applyBorder="1"/>
    <xf numFmtId="2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>
      <selection activeCell="N25" sqref="N25"/>
    </sheetView>
  </sheetViews>
  <sheetFormatPr defaultRowHeight="15" x14ac:dyDescent="0.25"/>
  <cols>
    <col min="1" max="1025" width="8.5703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6637.5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4510.6719999999996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80218.806891999993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2697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12347.108630000001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3907.9740240000001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35892.089206999997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21423.018553999998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8105.290583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3646.2221460000001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38854.992885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98.229506000000001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1596.4080039999999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2273.6719990000001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967.52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4.8584350000000001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5673.2710010000001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12508.146444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2343.3340020000001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66381.201031000004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3164.9500010000002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4742.7510009999996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312490.47648800001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124595.382317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639.21480699999995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247495.45461700001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68851.370937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858.70899599999996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8099.267237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466.91955300000001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204570.504724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68242.971535999997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26.160060000000001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444.32126499999998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2041.194992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385.52397100000002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6193.6677490000002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638.52647300000001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287990.48549699999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837622.32531600003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88958.136551000003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633208.32403100003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17226.461538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3484.8640300000002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1253.7247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2873.4000030000002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1436.700002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3114.6878999999999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128678.715755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130790.824326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181995.72683900001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1808.4999989999999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7660.8000009999996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803.2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18046.13997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72184.559982000006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11998.439996999999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7998.9599939999998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2616.0059999999999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259515.72923900001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86966.960326999993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6"/>
  <sheetViews>
    <sheetView topLeftCell="A61" workbookViewId="0">
      <selection activeCell="N64" sqref="N64:N93"/>
    </sheetView>
  </sheetViews>
  <sheetFormatPr defaultRowHeight="15" x14ac:dyDescent="0.25"/>
  <sheetData>
    <row r="1" spans="1:16" x14ac:dyDescent="0.25">
      <c r="C1" t="s">
        <v>223</v>
      </c>
      <c r="I1" t="s">
        <v>227</v>
      </c>
      <c r="O1" s="4"/>
    </row>
    <row r="2" spans="1:16" x14ac:dyDescent="0.25">
      <c r="A2">
        <v>0</v>
      </c>
      <c r="C2" t="s">
        <v>225</v>
      </c>
      <c r="D2" t="s">
        <v>225</v>
      </c>
      <c r="E2" t="s">
        <v>224</v>
      </c>
      <c r="F2" t="s">
        <v>224</v>
      </c>
      <c r="G2" t="s">
        <v>225</v>
      </c>
      <c r="I2">
        <v>3.2000000000000001E-2</v>
      </c>
      <c r="J2">
        <v>3.2000000000000001E-2</v>
      </c>
      <c r="K2" t="s">
        <v>224</v>
      </c>
      <c r="L2" t="s">
        <v>224</v>
      </c>
      <c r="M2">
        <v>3.2000000000000001E-2</v>
      </c>
      <c r="O2" s="4"/>
    </row>
    <row r="3" spans="1:16" x14ac:dyDescent="0.25">
      <c r="A3">
        <v>1</v>
      </c>
      <c r="C3" t="s">
        <v>225</v>
      </c>
      <c r="D3" t="s">
        <v>224</v>
      </c>
      <c r="E3" t="s">
        <v>224</v>
      </c>
      <c r="F3" t="s">
        <v>224</v>
      </c>
      <c r="G3" t="s">
        <v>225</v>
      </c>
      <c r="I3">
        <v>2.95021E-2</v>
      </c>
      <c r="J3" t="s">
        <v>224</v>
      </c>
      <c r="K3" t="s">
        <v>224</v>
      </c>
      <c r="L3" t="s">
        <v>224</v>
      </c>
      <c r="M3">
        <v>2.95021E-2</v>
      </c>
      <c r="O3" s="4"/>
    </row>
    <row r="4" spans="1:16" x14ac:dyDescent="0.25">
      <c r="A4">
        <v>2</v>
      </c>
      <c r="C4" t="s">
        <v>225</v>
      </c>
      <c r="D4" t="s">
        <v>224</v>
      </c>
      <c r="E4" t="s">
        <v>224</v>
      </c>
      <c r="F4" t="s">
        <v>224</v>
      </c>
      <c r="G4" t="s">
        <v>225</v>
      </c>
      <c r="I4">
        <v>4.56455968E-2</v>
      </c>
      <c r="J4" t="s">
        <v>224</v>
      </c>
      <c r="K4" t="s">
        <v>224</v>
      </c>
      <c r="L4" t="s">
        <v>224</v>
      </c>
      <c r="M4">
        <v>4.56455968E-2</v>
      </c>
      <c r="O4" s="4"/>
    </row>
    <row r="5" spans="1:16" x14ac:dyDescent="0.25">
      <c r="A5">
        <v>3</v>
      </c>
      <c r="C5" t="s">
        <v>225</v>
      </c>
      <c r="D5" t="s">
        <v>224</v>
      </c>
      <c r="E5" t="s">
        <v>224</v>
      </c>
      <c r="F5" t="s">
        <v>224</v>
      </c>
      <c r="G5" t="s">
        <v>225</v>
      </c>
      <c r="I5">
        <v>2.21814992E-2</v>
      </c>
      <c r="J5">
        <v>2.21814992E-2</v>
      </c>
      <c r="K5">
        <v>2.21814992E-2</v>
      </c>
      <c r="L5" t="s">
        <v>224</v>
      </c>
      <c r="M5">
        <v>2.21814992E-2</v>
      </c>
      <c r="O5" s="4"/>
    </row>
    <row r="6" spans="1:16" x14ac:dyDescent="0.25">
      <c r="A6">
        <v>4</v>
      </c>
      <c r="C6" t="s">
        <v>225</v>
      </c>
      <c r="D6" t="s">
        <v>224</v>
      </c>
      <c r="E6" t="s">
        <v>224</v>
      </c>
      <c r="F6" t="s">
        <v>224</v>
      </c>
      <c r="G6" t="s">
        <v>225</v>
      </c>
      <c r="I6">
        <v>1.8767691199999999E-2</v>
      </c>
      <c r="J6" t="s">
        <v>224</v>
      </c>
      <c r="K6" t="s">
        <v>224</v>
      </c>
      <c r="L6" t="s">
        <v>224</v>
      </c>
      <c r="M6">
        <v>1.8767691199999999E-2</v>
      </c>
      <c r="O6" s="4"/>
    </row>
    <row r="7" spans="1:16" x14ac:dyDescent="0.25">
      <c r="A7">
        <v>5</v>
      </c>
      <c r="C7" t="s">
        <v>225</v>
      </c>
      <c r="D7" t="s">
        <v>224</v>
      </c>
      <c r="E7" t="s">
        <v>224</v>
      </c>
      <c r="F7" t="s">
        <v>224</v>
      </c>
      <c r="G7" t="s">
        <v>225</v>
      </c>
      <c r="I7">
        <v>1.3906516000000001E-2</v>
      </c>
      <c r="J7">
        <v>1.3906516000000001E-2</v>
      </c>
      <c r="K7" t="s">
        <v>224</v>
      </c>
      <c r="L7" t="s">
        <v>224</v>
      </c>
      <c r="M7">
        <v>1.3906516000000001E-2</v>
      </c>
      <c r="O7" s="4"/>
    </row>
    <row r="8" spans="1:16" x14ac:dyDescent="0.25">
      <c r="A8">
        <v>6</v>
      </c>
      <c r="C8" t="s">
        <v>225</v>
      </c>
      <c r="D8" t="s">
        <v>224</v>
      </c>
      <c r="E8" t="s">
        <v>224</v>
      </c>
      <c r="F8" t="s">
        <v>224</v>
      </c>
      <c r="G8" t="s">
        <v>225</v>
      </c>
      <c r="I8">
        <v>1.4307304E-2</v>
      </c>
      <c r="J8">
        <v>1.4307304E-2</v>
      </c>
      <c r="K8" t="s">
        <v>224</v>
      </c>
      <c r="L8" t="s">
        <v>224</v>
      </c>
      <c r="M8">
        <v>1.4307304E-2</v>
      </c>
      <c r="O8" s="4"/>
    </row>
    <row r="9" spans="1:16" x14ac:dyDescent="0.25">
      <c r="A9">
        <v>7</v>
      </c>
      <c r="C9" t="s">
        <v>225</v>
      </c>
      <c r="D9" t="s">
        <v>224</v>
      </c>
      <c r="E9" t="s">
        <v>224</v>
      </c>
      <c r="F9" t="s">
        <v>224</v>
      </c>
      <c r="G9" t="s">
        <v>225</v>
      </c>
      <c r="I9">
        <v>4.2745036E-2</v>
      </c>
      <c r="J9" t="s">
        <v>224</v>
      </c>
      <c r="K9" t="s">
        <v>224</v>
      </c>
      <c r="L9" t="s">
        <v>224</v>
      </c>
      <c r="M9">
        <v>4.2745036E-2</v>
      </c>
      <c r="O9" s="4"/>
    </row>
    <row r="10" spans="1:16" x14ac:dyDescent="0.25">
      <c r="A10" s="4">
        <v>8</v>
      </c>
      <c r="C10">
        <v>4.7021820000000001E-3</v>
      </c>
      <c r="D10">
        <v>4.7021820000000001E-3</v>
      </c>
      <c r="E10" t="s">
        <v>224</v>
      </c>
      <c r="F10" t="s">
        <v>224</v>
      </c>
      <c r="G10" t="s">
        <v>225</v>
      </c>
      <c r="I10">
        <v>1.5953438399999999E-2</v>
      </c>
      <c r="J10">
        <v>1.5953438399999999E-2</v>
      </c>
      <c r="K10" t="s">
        <v>224</v>
      </c>
      <c r="L10" t="s">
        <v>224</v>
      </c>
      <c r="M10">
        <v>1.5953438399999999E-2</v>
      </c>
      <c r="O10" s="4"/>
    </row>
    <row r="11" spans="1:16" x14ac:dyDescent="0.25">
      <c r="A11">
        <v>9</v>
      </c>
      <c r="C11" t="s">
        <v>225</v>
      </c>
      <c r="D11" t="s">
        <v>224</v>
      </c>
      <c r="E11" t="s">
        <v>224</v>
      </c>
      <c r="F11" t="s">
        <v>224</v>
      </c>
      <c r="G11" t="s">
        <v>225</v>
      </c>
      <c r="I11">
        <v>1.5901989599999999E-2</v>
      </c>
      <c r="J11">
        <v>1.5901989599999999E-2</v>
      </c>
      <c r="K11" t="s">
        <v>224</v>
      </c>
      <c r="L11" t="s">
        <v>224</v>
      </c>
      <c r="M11">
        <v>1.5901989599999999E-2</v>
      </c>
      <c r="O11" s="4"/>
    </row>
    <row r="12" spans="1:16" x14ac:dyDescent="0.25">
      <c r="A12" s="4">
        <v>10</v>
      </c>
      <c r="C12" s="1">
        <v>1.6200000000000001E-5</v>
      </c>
      <c r="D12" s="1">
        <v>1.6200000000000001E-5</v>
      </c>
      <c r="E12" t="s">
        <v>224</v>
      </c>
      <c r="F12" t="s">
        <v>224</v>
      </c>
      <c r="G12" t="s">
        <v>225</v>
      </c>
      <c r="I12">
        <v>6.3926375999999998E-3</v>
      </c>
      <c r="J12">
        <v>6.3926375999999998E-3</v>
      </c>
      <c r="K12" t="s">
        <v>224</v>
      </c>
      <c r="L12" t="s">
        <v>224</v>
      </c>
      <c r="M12">
        <v>6.3926375999999998E-3</v>
      </c>
    </row>
    <row r="13" spans="1:16" ht="15.75" thickBot="1" x14ac:dyDescent="0.3">
      <c r="A13" s="4">
        <v>11</v>
      </c>
      <c r="C13" s="1">
        <v>1.52E-5</v>
      </c>
      <c r="D13" s="1">
        <v>1.52E-5</v>
      </c>
      <c r="E13" s="1">
        <v>1.52E-5</v>
      </c>
      <c r="F13" t="s">
        <v>224</v>
      </c>
      <c r="G13" t="s">
        <v>225</v>
      </c>
      <c r="I13">
        <v>1.3157544000000001E-3</v>
      </c>
      <c r="J13">
        <v>1.3157544000000001E-3</v>
      </c>
      <c r="K13">
        <v>1.3157544000000001E-3</v>
      </c>
      <c r="L13" t="s">
        <v>224</v>
      </c>
      <c r="M13">
        <v>1.3157544000000001E-3</v>
      </c>
      <c r="O13" s="6"/>
    </row>
    <row r="14" spans="1:16" ht="15.75" thickBot="1" x14ac:dyDescent="0.3">
      <c r="A14" s="4">
        <v>12</v>
      </c>
      <c r="C14" s="1">
        <v>1.2931200000000001E-5</v>
      </c>
      <c r="D14" s="1">
        <v>1.2931200000000001E-5</v>
      </c>
      <c r="E14" t="s">
        <v>224</v>
      </c>
      <c r="F14" t="s">
        <v>224</v>
      </c>
      <c r="G14" t="s">
        <v>225</v>
      </c>
      <c r="I14">
        <v>9.2739264000000002E-3</v>
      </c>
      <c r="J14">
        <v>9.2739264000000002E-3</v>
      </c>
      <c r="K14" t="s">
        <v>224</v>
      </c>
      <c r="L14" t="s">
        <v>224</v>
      </c>
      <c r="M14">
        <v>9.2739264000000002E-3</v>
      </c>
      <c r="P14" s="5"/>
    </row>
    <row r="15" spans="1:16" ht="15.75" thickBot="1" x14ac:dyDescent="0.3">
      <c r="A15" s="4">
        <v>13</v>
      </c>
      <c r="C15">
        <v>5.7767560000000001E-3</v>
      </c>
      <c r="D15" t="s">
        <v>224</v>
      </c>
      <c r="E15" t="s">
        <v>224</v>
      </c>
      <c r="F15" t="s">
        <v>224</v>
      </c>
      <c r="G15" t="s">
        <v>225</v>
      </c>
      <c r="I15">
        <v>1.3226912E-2</v>
      </c>
      <c r="J15" t="s">
        <v>224</v>
      </c>
      <c r="K15" t="s">
        <v>224</v>
      </c>
      <c r="L15" t="s">
        <v>224</v>
      </c>
      <c r="M15">
        <v>1.3226912E-2</v>
      </c>
      <c r="P15" s="5"/>
    </row>
    <row r="16" spans="1:16" x14ac:dyDescent="0.25">
      <c r="A16">
        <v>14</v>
      </c>
      <c r="C16" t="s">
        <v>225</v>
      </c>
      <c r="D16" t="s">
        <v>224</v>
      </c>
      <c r="E16" t="s">
        <v>224</v>
      </c>
      <c r="F16" t="s">
        <v>224</v>
      </c>
      <c r="G16" t="s">
        <v>225</v>
      </c>
      <c r="I16">
        <v>4.6199911999999996E-3</v>
      </c>
      <c r="J16">
        <v>4.6199911999999996E-3</v>
      </c>
      <c r="K16">
        <v>4.6199911999999996E-3</v>
      </c>
      <c r="L16" t="s">
        <v>224</v>
      </c>
      <c r="M16">
        <v>4.6199911999999996E-3</v>
      </c>
    </row>
    <row r="17" spans="1:22" x14ac:dyDescent="0.25">
      <c r="A17">
        <v>15</v>
      </c>
      <c r="C17" t="s">
        <v>225</v>
      </c>
      <c r="D17" t="s">
        <v>224</v>
      </c>
      <c r="E17" t="s">
        <v>224</v>
      </c>
      <c r="F17" t="s">
        <v>224</v>
      </c>
      <c r="G17" t="s">
        <v>225</v>
      </c>
      <c r="I17">
        <v>4.4117840000000002E-3</v>
      </c>
      <c r="J17">
        <v>4.4117840000000002E-3</v>
      </c>
      <c r="K17" t="s">
        <v>224</v>
      </c>
      <c r="L17" t="s">
        <v>224</v>
      </c>
      <c r="M17">
        <v>4.4117840000000002E-3</v>
      </c>
    </row>
    <row r="18" spans="1:22" x14ac:dyDescent="0.25">
      <c r="A18" s="4">
        <v>16</v>
      </c>
      <c r="C18">
        <v>1.7378900000000001E-4</v>
      </c>
      <c r="D18">
        <v>1.7378900000000001E-4</v>
      </c>
      <c r="E18">
        <v>1.7378900000000001E-4</v>
      </c>
      <c r="F18" t="s">
        <v>224</v>
      </c>
      <c r="G18" t="s">
        <v>225</v>
      </c>
      <c r="I18">
        <v>8.5796560000000002E-4</v>
      </c>
      <c r="J18">
        <v>8.5796560000000002E-4</v>
      </c>
      <c r="K18">
        <v>8.5796560000000002E-4</v>
      </c>
      <c r="L18" t="s">
        <v>224</v>
      </c>
      <c r="M18">
        <v>8.5796560000000002E-4</v>
      </c>
    </row>
    <row r="19" spans="1:22" ht="15.75" thickBot="1" x14ac:dyDescent="0.3">
      <c r="A19" s="4">
        <v>17</v>
      </c>
      <c r="C19" s="1">
        <v>5.3667600000000001E-5</v>
      </c>
      <c r="D19" s="1">
        <v>5.3667600000000001E-5</v>
      </c>
      <c r="E19" t="s">
        <v>224</v>
      </c>
      <c r="F19" t="s">
        <v>224</v>
      </c>
      <c r="G19" t="s">
        <v>225</v>
      </c>
      <c r="I19">
        <v>1.1743445599999999E-2</v>
      </c>
      <c r="J19">
        <v>1.1743445599999999E-2</v>
      </c>
      <c r="K19" t="s">
        <v>224</v>
      </c>
      <c r="L19" t="s">
        <v>224</v>
      </c>
      <c r="M19">
        <v>1.1743445599999999E-2</v>
      </c>
    </row>
    <row r="20" spans="1:22" ht="15.75" thickBot="1" x14ac:dyDescent="0.3">
      <c r="A20" s="4">
        <v>18</v>
      </c>
      <c r="C20" s="1">
        <v>5.3667600000000001E-5</v>
      </c>
      <c r="D20" s="1">
        <v>5.3667600000000001E-5</v>
      </c>
      <c r="E20" t="s">
        <v>224</v>
      </c>
      <c r="F20" t="s">
        <v>224</v>
      </c>
      <c r="G20" t="s">
        <v>225</v>
      </c>
      <c r="I20">
        <v>6.2251436E-2</v>
      </c>
      <c r="J20">
        <v>6.2251436E-2</v>
      </c>
      <c r="K20" t="s">
        <v>224</v>
      </c>
      <c r="L20" t="s">
        <v>224</v>
      </c>
      <c r="M20">
        <v>6.2251436E-2</v>
      </c>
      <c r="P20" s="5"/>
    </row>
    <row r="21" spans="1:22" ht="15.75" thickBot="1" x14ac:dyDescent="0.3">
      <c r="A21" s="4">
        <v>19</v>
      </c>
      <c r="C21" s="1">
        <v>5.3667600000000001E-5</v>
      </c>
      <c r="D21" s="1">
        <v>5.3667600000000001E-5</v>
      </c>
      <c r="E21" s="1">
        <v>5.3667600000000001E-5</v>
      </c>
      <c r="F21" t="s">
        <v>224</v>
      </c>
      <c r="G21" t="s">
        <v>225</v>
      </c>
      <c r="I21">
        <v>4.7369600000000001E-4</v>
      </c>
      <c r="J21">
        <v>4.7369600000000001E-4</v>
      </c>
      <c r="K21">
        <v>4.7369600000000001E-4</v>
      </c>
      <c r="L21" t="s">
        <v>224</v>
      </c>
      <c r="M21">
        <v>4.7369600000000001E-4</v>
      </c>
      <c r="P21" s="5"/>
    </row>
    <row r="22" spans="1:22" x14ac:dyDescent="0.25">
      <c r="A22" s="4">
        <v>20</v>
      </c>
      <c r="C22" s="1">
        <v>8.3600000000000001E-11</v>
      </c>
      <c r="D22" s="1">
        <v>8.3600000000000001E-11</v>
      </c>
      <c r="E22" s="1">
        <v>8.3600000000000001E-11</v>
      </c>
      <c r="F22" t="s">
        <v>224</v>
      </c>
      <c r="G22" t="s">
        <v>225</v>
      </c>
      <c r="I22">
        <v>4.475816E-4</v>
      </c>
      <c r="J22">
        <v>4.475816E-4</v>
      </c>
      <c r="K22">
        <v>4.475816E-4</v>
      </c>
      <c r="L22" t="s">
        <v>224</v>
      </c>
      <c r="M22">
        <v>4.475816E-4</v>
      </c>
    </row>
    <row r="23" spans="1:22" x14ac:dyDescent="0.25">
      <c r="A23" s="4">
        <v>21</v>
      </c>
      <c r="C23" s="1">
        <v>5.3699999999999999E-11</v>
      </c>
      <c r="D23" s="1">
        <v>5.3699999999999999E-11</v>
      </c>
      <c r="E23" s="1">
        <v>1.5199999999999999E-10</v>
      </c>
      <c r="F23" t="s">
        <v>224</v>
      </c>
      <c r="G23" t="s">
        <v>225</v>
      </c>
      <c r="I23">
        <v>9.55096E-4</v>
      </c>
      <c r="J23">
        <v>9.55096E-4</v>
      </c>
      <c r="K23">
        <v>9.55096E-4</v>
      </c>
      <c r="L23" t="s">
        <v>224</v>
      </c>
      <c r="M23">
        <v>9.55096E-4</v>
      </c>
    </row>
    <row r="24" spans="1:22" x14ac:dyDescent="0.25">
      <c r="A24" s="4">
        <v>22</v>
      </c>
      <c r="C24" s="1">
        <v>1.5199999999999999E-10</v>
      </c>
      <c r="D24" s="1">
        <v>1.5199999999999999E-10</v>
      </c>
      <c r="E24" t="s">
        <v>224</v>
      </c>
      <c r="F24" t="s">
        <v>224</v>
      </c>
      <c r="G24" t="s">
        <v>225</v>
      </c>
      <c r="I24">
        <v>7.4122160000000001E-4</v>
      </c>
      <c r="J24">
        <v>7.4122160000000001E-4</v>
      </c>
      <c r="K24" t="s">
        <v>224</v>
      </c>
      <c r="L24" t="s">
        <v>224</v>
      </c>
      <c r="M24">
        <v>7.4122160000000001E-4</v>
      </c>
    </row>
    <row r="25" spans="1:22" x14ac:dyDescent="0.25">
      <c r="A25">
        <v>23</v>
      </c>
      <c r="C25" t="s">
        <v>225</v>
      </c>
      <c r="D25" t="s">
        <v>224</v>
      </c>
      <c r="E25" t="s">
        <v>224</v>
      </c>
      <c r="F25" t="s">
        <v>224</v>
      </c>
      <c r="G25" t="s">
        <v>225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224</v>
      </c>
      <c r="D26" t="s">
        <v>224</v>
      </c>
      <c r="E26" t="s">
        <v>224</v>
      </c>
      <c r="F26" t="s">
        <v>224</v>
      </c>
      <c r="G26" t="s">
        <v>225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225</v>
      </c>
      <c r="D27" t="s">
        <v>224</v>
      </c>
      <c r="E27" t="s">
        <v>224</v>
      </c>
      <c r="F27" t="s">
        <v>224</v>
      </c>
      <c r="G27" t="s">
        <v>225</v>
      </c>
      <c r="I27">
        <v>7.4122160000000001E-4</v>
      </c>
      <c r="J27">
        <v>7.4122160000000001E-4</v>
      </c>
      <c r="K27" t="s">
        <v>224</v>
      </c>
      <c r="L27" t="s">
        <v>224</v>
      </c>
      <c r="M27">
        <v>7.4122160000000001E-4</v>
      </c>
    </row>
    <row r="28" spans="1:22" x14ac:dyDescent="0.25">
      <c r="A28">
        <v>26</v>
      </c>
      <c r="C28" t="s">
        <v>224</v>
      </c>
      <c r="D28" t="s">
        <v>224</v>
      </c>
      <c r="E28" t="s">
        <v>224</v>
      </c>
      <c r="F28" t="s">
        <v>224</v>
      </c>
      <c r="G28" t="s">
        <v>225</v>
      </c>
      <c r="I28">
        <v>9.55096E-4</v>
      </c>
      <c r="J28">
        <v>9.55096E-4</v>
      </c>
      <c r="K28">
        <v>9.55096E-4</v>
      </c>
      <c r="L28" t="s">
        <v>224</v>
      </c>
      <c r="M28">
        <v>9.55096E-4</v>
      </c>
    </row>
    <row r="29" spans="1:22" x14ac:dyDescent="0.25">
      <c r="A29">
        <v>27</v>
      </c>
      <c r="C29" t="s">
        <v>225</v>
      </c>
      <c r="D29" t="s">
        <v>224</v>
      </c>
      <c r="E29" t="s">
        <v>224</v>
      </c>
      <c r="F29" t="s">
        <v>224</v>
      </c>
      <c r="G29" t="s">
        <v>225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224</v>
      </c>
      <c r="D30" t="s">
        <v>224</v>
      </c>
      <c r="E30" t="s">
        <v>224</v>
      </c>
      <c r="F30" t="s">
        <v>224</v>
      </c>
      <c r="G30" t="s">
        <v>225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224</v>
      </c>
      <c r="D31" t="s">
        <v>224</v>
      </c>
      <c r="E31" t="s">
        <v>224</v>
      </c>
      <c r="F31" t="s">
        <v>224</v>
      </c>
      <c r="G31" t="s">
        <v>226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1">
        <v>10000000000000</v>
      </c>
      <c r="Q31" s="16" t="s">
        <v>247</v>
      </c>
    </row>
    <row r="32" spans="1:22" x14ac:dyDescent="0.25">
      <c r="B32" t="s">
        <v>238</v>
      </c>
      <c r="H32" t="s">
        <v>236</v>
      </c>
      <c r="P32" s="10" t="s">
        <v>243</v>
      </c>
      <c r="Q32" s="4"/>
      <c r="R32" s="4"/>
      <c r="S32" s="4"/>
      <c r="T32" s="4"/>
      <c r="U32" s="4"/>
      <c r="V32" t="s">
        <v>237</v>
      </c>
    </row>
    <row r="33" spans="1:18" ht="15.75" thickBot="1" x14ac:dyDescent="0.3">
      <c r="A33">
        <v>0</v>
      </c>
      <c r="B33">
        <v>0</v>
      </c>
      <c r="C33" s="18">
        <f>P33</f>
        <v>0</v>
      </c>
      <c r="D33" s="11" t="s">
        <v>225</v>
      </c>
      <c r="E33" s="11" t="s">
        <v>224</v>
      </c>
      <c r="F33" s="11" t="s">
        <v>224</v>
      </c>
      <c r="G33" s="12" t="s">
        <v>225</v>
      </c>
      <c r="H33">
        <v>2</v>
      </c>
      <c r="I33" s="9">
        <v>1</v>
      </c>
      <c r="J33" s="7">
        <v>-100</v>
      </c>
      <c r="K33" s="7">
        <v>50</v>
      </c>
      <c r="L33" s="7">
        <v>12647072876</v>
      </c>
      <c r="M33" s="7">
        <v>2</v>
      </c>
      <c r="N33" s="8">
        <v>1264707000000</v>
      </c>
      <c r="P33" s="1">
        <f>$P$31/20/5.7*B33/2/N33</f>
        <v>0</v>
      </c>
    </row>
    <row r="34" spans="1:18" ht="15.75" thickBot="1" x14ac:dyDescent="0.3">
      <c r="A34">
        <v>1</v>
      </c>
      <c r="B34">
        <v>2.1220593966220103E-3</v>
      </c>
      <c r="C34" s="18">
        <f t="shared" ref="C34:C62" si="0">P34</f>
        <v>4.3039336581231924E-4</v>
      </c>
      <c r="D34" s="13" t="s">
        <v>224</v>
      </c>
      <c r="E34" s="13" t="s">
        <v>224</v>
      </c>
      <c r="F34" s="13" t="s">
        <v>224</v>
      </c>
      <c r="G34" s="14" t="s">
        <v>225</v>
      </c>
      <c r="H34">
        <v>1</v>
      </c>
      <c r="I34" s="9">
        <v>2</v>
      </c>
      <c r="J34" s="7">
        <v>-17.600000000000001</v>
      </c>
      <c r="K34" s="7">
        <v>17.600000000000001</v>
      </c>
      <c r="L34" s="7">
        <v>12286957937</v>
      </c>
      <c r="M34" s="7">
        <v>1</v>
      </c>
      <c r="N34" s="8">
        <v>216250500000</v>
      </c>
      <c r="P34" s="1">
        <f t="shared" ref="P34:P62" si="1">$P$31/20/5.7*B34/2/N34</f>
        <v>4.3039336581231924E-4</v>
      </c>
      <c r="R34" s="16" t="s">
        <v>245</v>
      </c>
    </row>
    <row r="35" spans="1:18" ht="15.75" thickBot="1" x14ac:dyDescent="0.3">
      <c r="A35">
        <v>2</v>
      </c>
      <c r="B35">
        <v>1.4528765001218351E-3</v>
      </c>
      <c r="C35" s="18">
        <f t="shared" si="0"/>
        <v>5.8250007097315668E-5</v>
      </c>
      <c r="D35" s="13" t="s">
        <v>224</v>
      </c>
      <c r="E35" s="13" t="s">
        <v>224</v>
      </c>
      <c r="F35" s="13" t="s">
        <v>224</v>
      </c>
      <c r="G35" s="14" t="s">
        <v>225</v>
      </c>
      <c r="H35">
        <v>1</v>
      </c>
      <c r="I35" s="9">
        <v>3</v>
      </c>
      <c r="J35" s="7">
        <v>-36.5</v>
      </c>
      <c r="K35" s="7">
        <v>36.5</v>
      </c>
      <c r="L35" s="7">
        <v>29971254486</v>
      </c>
      <c r="M35" s="7">
        <v>1</v>
      </c>
      <c r="N35" s="8">
        <v>1093951000000</v>
      </c>
      <c r="P35" s="1">
        <f t="shared" si="1"/>
        <v>5.8250007097315668E-5</v>
      </c>
      <c r="R35" s="16" t="s">
        <v>246</v>
      </c>
    </row>
    <row r="36" spans="1:18" ht="15.75" thickBot="1" x14ac:dyDescent="0.3">
      <c r="A36">
        <v>3</v>
      </c>
      <c r="B36">
        <v>5.9011065445781609E-3</v>
      </c>
      <c r="C36" s="18">
        <f t="shared" si="0"/>
        <v>1.444998442235608E-4</v>
      </c>
      <c r="D36" s="13" t="s">
        <v>224</v>
      </c>
      <c r="E36" s="13" t="s">
        <v>224</v>
      </c>
      <c r="F36" s="13" t="s">
        <v>224</v>
      </c>
      <c r="G36" s="14" t="s">
        <v>225</v>
      </c>
      <c r="H36">
        <v>3</v>
      </c>
      <c r="I36" s="9">
        <v>4</v>
      </c>
      <c r="J36" s="7">
        <v>-128.5</v>
      </c>
      <c r="K36" s="7">
        <v>50</v>
      </c>
      <c r="L36" s="7">
        <v>13938887160</v>
      </c>
      <c r="M36" s="7">
        <v>3</v>
      </c>
      <c r="N36" s="8">
        <v>1791147000000</v>
      </c>
      <c r="P36" s="1">
        <f t="shared" si="1"/>
        <v>1.444998442235608E-4</v>
      </c>
    </row>
    <row r="37" spans="1:18" ht="15.75" thickBot="1" x14ac:dyDescent="0.3">
      <c r="A37">
        <v>4</v>
      </c>
      <c r="B37">
        <v>5.7534207469667606E-3</v>
      </c>
      <c r="C37" s="18">
        <f t="shared" si="0"/>
        <v>3.3394952626137472E-3</v>
      </c>
      <c r="D37" s="13" t="s">
        <v>224</v>
      </c>
      <c r="E37" s="13" t="s">
        <v>224</v>
      </c>
      <c r="F37" s="13" t="s">
        <v>224</v>
      </c>
      <c r="G37" s="14" t="s">
        <v>225</v>
      </c>
      <c r="H37">
        <v>1</v>
      </c>
      <c r="I37" s="9">
        <v>5</v>
      </c>
      <c r="J37" s="7">
        <v>-20.5</v>
      </c>
      <c r="K37" s="7">
        <v>20.5</v>
      </c>
      <c r="L37" s="7">
        <v>3686010853</v>
      </c>
      <c r="M37" s="7">
        <v>1</v>
      </c>
      <c r="N37" s="8">
        <v>75563220000</v>
      </c>
      <c r="P37" s="1">
        <f t="shared" si="1"/>
        <v>3.3394952626137472E-3</v>
      </c>
    </row>
    <row r="38" spans="1:18" ht="15.75" thickBot="1" x14ac:dyDescent="0.3">
      <c r="A38">
        <v>5</v>
      </c>
      <c r="B38">
        <v>3.056653636929025E-3</v>
      </c>
      <c r="C38" s="18">
        <f t="shared" si="0"/>
        <v>1.1415384196671783E-4</v>
      </c>
      <c r="D38" s="13" t="s">
        <v>224</v>
      </c>
      <c r="E38" s="13" t="s">
        <v>224</v>
      </c>
      <c r="F38" s="13" t="s">
        <v>224</v>
      </c>
      <c r="G38" s="14" t="s">
        <v>225</v>
      </c>
      <c r="H38">
        <v>2</v>
      </c>
      <c r="I38" s="9">
        <v>6</v>
      </c>
      <c r="J38" s="7">
        <v>-106</v>
      </c>
      <c r="K38" s="7">
        <v>50</v>
      </c>
      <c r="L38" s="7">
        <v>11079367895</v>
      </c>
      <c r="M38" s="7">
        <v>2</v>
      </c>
      <c r="N38" s="8">
        <v>1174413000000</v>
      </c>
      <c r="P38" s="1">
        <f t="shared" si="1"/>
        <v>1.1415384196671783E-4</v>
      </c>
    </row>
    <row r="39" spans="1:18" ht="15.75" thickBot="1" x14ac:dyDescent="0.3">
      <c r="A39">
        <v>6</v>
      </c>
      <c r="B39">
        <v>5.8485702044094076E-2</v>
      </c>
      <c r="C39" s="18">
        <f t="shared" si="0"/>
        <v>1.2010019282024239E-3</v>
      </c>
      <c r="D39" s="13" t="s">
        <v>224</v>
      </c>
      <c r="E39" s="13" t="s">
        <v>224</v>
      </c>
      <c r="F39" s="13" t="s">
        <v>224</v>
      </c>
      <c r="G39" s="14" t="s">
        <v>225</v>
      </c>
      <c r="H39">
        <v>2</v>
      </c>
      <c r="I39" s="9">
        <v>7</v>
      </c>
      <c r="J39" s="7">
        <v>-109.9</v>
      </c>
      <c r="K39" s="7">
        <v>50</v>
      </c>
      <c r="L39" s="7">
        <v>19434502995</v>
      </c>
      <c r="M39" s="7">
        <v>2</v>
      </c>
      <c r="N39" s="8">
        <v>2135852000000</v>
      </c>
      <c r="P39" s="1">
        <f t="shared" si="1"/>
        <v>1.2010019282024239E-3</v>
      </c>
    </row>
    <row r="40" spans="1:18" ht="15.75" thickBot="1" x14ac:dyDescent="0.3">
      <c r="A40">
        <v>7</v>
      </c>
      <c r="B40">
        <v>5.0540952799192199E-2</v>
      </c>
      <c r="C40" s="18">
        <f t="shared" si="0"/>
        <v>6.3294723978004714E-3</v>
      </c>
      <c r="D40" s="13" t="s">
        <v>224</v>
      </c>
      <c r="E40" s="13" t="s">
        <v>224</v>
      </c>
      <c r="F40" s="13" t="s">
        <v>224</v>
      </c>
      <c r="G40" s="14" t="s">
        <v>225</v>
      </c>
      <c r="H40">
        <v>1</v>
      </c>
      <c r="I40" s="9">
        <v>8</v>
      </c>
      <c r="J40" s="7">
        <v>-33.799999999999997</v>
      </c>
      <c r="K40" s="7">
        <v>33.799999999999997</v>
      </c>
      <c r="L40" s="7">
        <v>10361542520</v>
      </c>
      <c r="M40" s="7">
        <v>1</v>
      </c>
      <c r="N40" s="8">
        <v>350220100000</v>
      </c>
      <c r="P40" s="1">
        <f t="shared" si="1"/>
        <v>6.3294723978004714E-3</v>
      </c>
    </row>
    <row r="41" spans="1:18" ht="15.75" thickBot="1" x14ac:dyDescent="0.3">
      <c r="A41" s="4">
        <v>8</v>
      </c>
      <c r="B41">
        <v>4.6235256690039944E-3</v>
      </c>
      <c r="C41" s="18">
        <f t="shared" si="0"/>
        <v>6.0408935992502222E-4</v>
      </c>
      <c r="D41" s="13" t="s">
        <v>224</v>
      </c>
      <c r="E41" s="13" t="s">
        <v>224</v>
      </c>
      <c r="F41" s="13" t="s">
        <v>224</v>
      </c>
      <c r="G41" s="14" t="s">
        <v>225</v>
      </c>
      <c r="H41">
        <v>2</v>
      </c>
      <c r="I41" s="9">
        <v>9</v>
      </c>
      <c r="J41" s="7">
        <v>-52</v>
      </c>
      <c r="K41" s="7">
        <v>50</v>
      </c>
      <c r="L41" s="7">
        <v>6455559422</v>
      </c>
      <c r="M41" s="7">
        <v>2</v>
      </c>
      <c r="N41" s="8">
        <v>335689100000</v>
      </c>
      <c r="P41" s="1">
        <f t="shared" si="1"/>
        <v>6.0408935992502222E-4</v>
      </c>
    </row>
    <row r="42" spans="1:18" ht="15.75" thickBot="1" x14ac:dyDescent="0.3">
      <c r="A42">
        <v>9</v>
      </c>
      <c r="B42">
        <v>1.6435012685557409E-3</v>
      </c>
      <c r="C42" s="18">
        <f t="shared" si="0"/>
        <v>4.8799855510843047E-5</v>
      </c>
      <c r="D42" s="13" t="s">
        <v>224</v>
      </c>
      <c r="E42" s="13" t="s">
        <v>224</v>
      </c>
      <c r="F42" s="13" t="s">
        <v>224</v>
      </c>
      <c r="G42" s="14" t="s">
        <v>225</v>
      </c>
      <c r="H42">
        <v>2</v>
      </c>
      <c r="I42" s="9">
        <v>10</v>
      </c>
      <c r="J42" s="7">
        <v>-85.3</v>
      </c>
      <c r="K42" s="7">
        <v>50</v>
      </c>
      <c r="L42" s="7">
        <v>17316802511</v>
      </c>
      <c r="M42" s="7">
        <v>2</v>
      </c>
      <c r="N42" s="8">
        <v>1477123000000</v>
      </c>
      <c r="P42" s="1">
        <f t="shared" si="1"/>
        <v>4.8799855510843047E-5</v>
      </c>
    </row>
    <row r="43" spans="1:18" ht="15.75" thickBot="1" x14ac:dyDescent="0.3">
      <c r="A43" s="4">
        <v>10</v>
      </c>
      <c r="B43">
        <v>2.4344866418191799E-3</v>
      </c>
      <c r="C43" s="18">
        <f t="shared" si="0"/>
        <v>1.2632536305424541E-4</v>
      </c>
      <c r="D43" s="13" t="s">
        <v>224</v>
      </c>
      <c r="E43" s="13" t="s">
        <v>224</v>
      </c>
      <c r="F43" s="13" t="s">
        <v>224</v>
      </c>
      <c r="G43" s="14" t="s">
        <v>225</v>
      </c>
      <c r="H43">
        <v>2</v>
      </c>
      <c r="I43" s="9">
        <v>11</v>
      </c>
      <c r="J43" s="7">
        <v>-75.3</v>
      </c>
      <c r="K43" s="7">
        <v>50</v>
      </c>
      <c r="L43" s="7">
        <v>11225017827</v>
      </c>
      <c r="M43" s="7">
        <v>2</v>
      </c>
      <c r="N43" s="8">
        <v>845243800000</v>
      </c>
      <c r="P43" s="1">
        <f t="shared" si="1"/>
        <v>1.2632536305424541E-4</v>
      </c>
    </row>
    <row r="44" spans="1:18" ht="15.75" thickBot="1" x14ac:dyDescent="0.3">
      <c r="A44" s="4">
        <v>11</v>
      </c>
      <c r="B44">
        <v>6.5233343827935655E-3</v>
      </c>
      <c r="C44" s="18">
        <f t="shared" si="0"/>
        <v>9.6411273964164664E-5</v>
      </c>
      <c r="D44" s="13" t="s">
        <v>224</v>
      </c>
      <c r="E44" s="13" t="s">
        <v>224</v>
      </c>
      <c r="F44" s="13" t="s">
        <v>224</v>
      </c>
      <c r="G44" s="14" t="s">
        <v>225</v>
      </c>
      <c r="H44">
        <v>3</v>
      </c>
      <c r="I44" s="9">
        <v>12</v>
      </c>
      <c r="J44" s="7">
        <v>-185.6</v>
      </c>
      <c r="K44" s="7">
        <v>50</v>
      </c>
      <c r="L44" s="7">
        <v>15989283041</v>
      </c>
      <c r="M44" s="7">
        <v>3</v>
      </c>
      <c r="N44" s="8">
        <v>2967611000000</v>
      </c>
      <c r="P44" s="1">
        <f t="shared" si="1"/>
        <v>9.6411273964164664E-5</v>
      </c>
    </row>
    <row r="45" spans="1:18" ht="15.75" thickBot="1" x14ac:dyDescent="0.3">
      <c r="A45" s="4">
        <v>12</v>
      </c>
      <c r="B45">
        <v>1.7770655804895868E-2</v>
      </c>
      <c r="C45" s="18">
        <f t="shared" si="0"/>
        <v>1.6576407591674829E-3</v>
      </c>
      <c r="D45" s="13" t="s">
        <v>224</v>
      </c>
      <c r="E45" s="13" t="s">
        <v>224</v>
      </c>
      <c r="F45" s="13" t="s">
        <v>224</v>
      </c>
      <c r="G45" s="14" t="s">
        <v>225</v>
      </c>
      <c r="H45">
        <v>2</v>
      </c>
      <c r="I45" s="9">
        <v>13</v>
      </c>
      <c r="J45" s="7">
        <v>-109.8</v>
      </c>
      <c r="K45" s="7">
        <v>50</v>
      </c>
      <c r="L45" s="7">
        <v>4282287423</v>
      </c>
      <c r="M45" s="7">
        <v>2</v>
      </c>
      <c r="N45" s="8">
        <v>470195200000</v>
      </c>
      <c r="P45" s="1">
        <f t="shared" si="1"/>
        <v>1.6576407591674829E-3</v>
      </c>
    </row>
    <row r="46" spans="1:18" ht="15.75" thickBot="1" x14ac:dyDescent="0.3">
      <c r="A46" s="4">
        <v>13</v>
      </c>
      <c r="B46">
        <v>7.5595563004269908E-3</v>
      </c>
      <c r="C46" s="18">
        <f t="shared" si="0"/>
        <v>4.7878398104504765E-4</v>
      </c>
      <c r="D46" s="13" t="s">
        <v>224</v>
      </c>
      <c r="E46" s="13" t="s">
        <v>224</v>
      </c>
      <c r="F46" s="13" t="s">
        <v>224</v>
      </c>
      <c r="G46" s="14" t="s">
        <v>225</v>
      </c>
      <c r="H46">
        <v>1</v>
      </c>
      <c r="I46" s="9">
        <v>14</v>
      </c>
      <c r="J46" s="7">
        <v>-48.9</v>
      </c>
      <c r="K46" s="7">
        <v>48.9</v>
      </c>
      <c r="L46" s="7">
        <v>14161620805</v>
      </c>
      <c r="M46" s="7">
        <v>1</v>
      </c>
      <c r="N46" s="8">
        <v>692503300000</v>
      </c>
      <c r="P46" s="1">
        <f t="shared" si="1"/>
        <v>4.7878398104504765E-4</v>
      </c>
    </row>
    <row r="47" spans="1:18" ht="15.75" thickBot="1" x14ac:dyDescent="0.3">
      <c r="A47">
        <v>14</v>
      </c>
      <c r="B47">
        <v>5.7970569465918352E-2</v>
      </c>
      <c r="C47" s="18">
        <f t="shared" si="0"/>
        <v>1.4528225914364863E-3</v>
      </c>
      <c r="D47" s="13" t="s">
        <v>224</v>
      </c>
      <c r="E47" s="13" t="s">
        <v>224</v>
      </c>
      <c r="F47" s="13" t="s">
        <v>224</v>
      </c>
      <c r="G47" s="14" t="s">
        <v>225</v>
      </c>
      <c r="H47">
        <v>3</v>
      </c>
      <c r="I47" s="9">
        <v>15</v>
      </c>
      <c r="J47" s="7">
        <v>-138.80000000000001</v>
      </c>
      <c r="K47" s="7">
        <v>50</v>
      </c>
      <c r="L47" s="7">
        <v>12608709589</v>
      </c>
      <c r="M47" s="7">
        <v>3</v>
      </c>
      <c r="N47" s="8">
        <v>1750089000000</v>
      </c>
      <c r="P47" s="1">
        <f t="shared" si="1"/>
        <v>1.4528225914364863E-3</v>
      </c>
    </row>
    <row r="48" spans="1:18" ht="15.75" thickBot="1" x14ac:dyDescent="0.3">
      <c r="A48">
        <v>15</v>
      </c>
      <c r="B48">
        <v>2.0707152383883626E-2</v>
      </c>
      <c r="C48" s="18">
        <f t="shared" si="0"/>
        <v>9.7233343927654518E-4</v>
      </c>
      <c r="D48" s="13" t="s">
        <v>224</v>
      </c>
      <c r="E48" s="13" t="s">
        <v>224</v>
      </c>
      <c r="F48" s="13" t="s">
        <v>224</v>
      </c>
      <c r="G48" s="14" t="s">
        <v>225</v>
      </c>
      <c r="H48">
        <v>2</v>
      </c>
      <c r="I48" s="9">
        <v>16</v>
      </c>
      <c r="J48" s="7">
        <v>-101.8</v>
      </c>
      <c r="K48" s="7">
        <v>50</v>
      </c>
      <c r="L48" s="7">
        <v>9175347755</v>
      </c>
      <c r="M48" s="7">
        <v>2</v>
      </c>
      <c r="N48" s="8">
        <v>934050400000</v>
      </c>
      <c r="P48" s="1">
        <f t="shared" si="1"/>
        <v>9.7233343927654518E-4</v>
      </c>
    </row>
    <row r="49" spans="1:16" ht="15.75" thickBot="1" x14ac:dyDescent="0.3">
      <c r="A49" s="4">
        <v>16</v>
      </c>
      <c r="B49">
        <v>6.1973536212877226E-5</v>
      </c>
      <c r="C49" s="18">
        <f t="shared" si="0"/>
        <v>1.538613423522595E-6</v>
      </c>
      <c r="D49" s="13" t="s">
        <v>224</v>
      </c>
      <c r="E49" s="13" t="s">
        <v>224</v>
      </c>
      <c r="F49" s="13" t="s">
        <v>224</v>
      </c>
      <c r="G49" s="14" t="s">
        <v>225</v>
      </c>
      <c r="H49">
        <v>3</v>
      </c>
      <c r="I49" s="9">
        <v>17</v>
      </c>
      <c r="J49" s="7">
        <v>-156</v>
      </c>
      <c r="K49" s="7">
        <v>50</v>
      </c>
      <c r="L49" s="7">
        <v>11324453301</v>
      </c>
      <c r="M49" s="7">
        <v>3</v>
      </c>
      <c r="N49" s="8">
        <v>1766615000000</v>
      </c>
      <c r="P49" s="1">
        <f t="shared" si="1"/>
        <v>1.538613423522595E-6</v>
      </c>
    </row>
    <row r="50" spans="1:16" ht="15.75" thickBot="1" x14ac:dyDescent="0.3">
      <c r="A50" s="4">
        <v>17</v>
      </c>
      <c r="B50">
        <v>2.1880347951339755E-2</v>
      </c>
      <c r="C50" s="18">
        <f t="shared" si="0"/>
        <v>2.3291360660353901E-3</v>
      </c>
      <c r="D50" s="13" t="s">
        <v>224</v>
      </c>
      <c r="E50" s="13" t="s">
        <v>224</v>
      </c>
      <c r="F50" s="13" t="s">
        <v>224</v>
      </c>
      <c r="G50" s="14" t="s">
        <v>225</v>
      </c>
      <c r="H50">
        <v>2</v>
      </c>
      <c r="I50" s="9">
        <v>18</v>
      </c>
      <c r="J50" s="7">
        <v>-81.900000000000006</v>
      </c>
      <c r="K50" s="7">
        <v>50</v>
      </c>
      <c r="L50" s="7">
        <v>5030841128</v>
      </c>
      <c r="M50" s="7">
        <v>2</v>
      </c>
      <c r="N50" s="8">
        <v>412025900000</v>
      </c>
      <c r="P50" s="1">
        <f t="shared" si="1"/>
        <v>2.3291360660353901E-3</v>
      </c>
    </row>
    <row r="51" spans="1:16" ht="15.75" thickBot="1" x14ac:dyDescent="0.3">
      <c r="A51" s="4">
        <v>18</v>
      </c>
      <c r="B51">
        <v>2.1880347951339755E-2</v>
      </c>
      <c r="C51" s="18">
        <f t="shared" si="0"/>
        <v>2.2989871907156735E-3</v>
      </c>
      <c r="D51" s="13" t="s">
        <v>224</v>
      </c>
      <c r="E51" s="13" t="s">
        <v>224</v>
      </c>
      <c r="F51" s="13" t="s">
        <v>224</v>
      </c>
      <c r="G51" s="14" t="s">
        <v>225</v>
      </c>
      <c r="H51">
        <v>2</v>
      </c>
      <c r="I51" s="9">
        <v>19</v>
      </c>
      <c r="J51" s="7">
        <v>-86.4</v>
      </c>
      <c r="K51" s="7">
        <v>50</v>
      </c>
      <c r="L51" s="7">
        <v>4831356901</v>
      </c>
      <c r="M51" s="7">
        <v>2</v>
      </c>
      <c r="N51" s="8">
        <v>417429200000</v>
      </c>
      <c r="P51" s="1">
        <f t="shared" si="1"/>
        <v>2.2989871907156735E-3</v>
      </c>
    </row>
    <row r="52" spans="1:16" ht="15.75" thickBot="1" x14ac:dyDescent="0.3">
      <c r="A52" s="4">
        <v>19</v>
      </c>
      <c r="B52">
        <v>0.12171602512644497</v>
      </c>
      <c r="C52" s="18">
        <f t="shared" si="0"/>
        <v>1.5162616439909006E-3</v>
      </c>
      <c r="D52" s="13" t="s">
        <v>224</v>
      </c>
      <c r="E52" s="13" t="s">
        <v>224</v>
      </c>
      <c r="F52" s="13" t="s">
        <v>224</v>
      </c>
      <c r="G52" s="14" t="s">
        <v>225</v>
      </c>
      <c r="H52">
        <v>3</v>
      </c>
      <c r="I52" s="9">
        <v>20</v>
      </c>
      <c r="J52" s="7">
        <v>-199.1</v>
      </c>
      <c r="K52" s="7">
        <v>50</v>
      </c>
      <c r="L52" s="7">
        <v>17683470543</v>
      </c>
      <c r="M52" s="7">
        <v>3</v>
      </c>
      <c r="N52" s="8">
        <v>3520779000000</v>
      </c>
      <c r="P52" s="1">
        <f t="shared" si="1"/>
        <v>1.5162616439909006E-3</v>
      </c>
    </row>
    <row r="53" spans="1:16" ht="15.75" thickBot="1" x14ac:dyDescent="0.3">
      <c r="A53" s="4">
        <v>20</v>
      </c>
      <c r="B53">
        <v>0.14967397750667641</v>
      </c>
      <c r="C53" s="18">
        <f t="shared" si="0"/>
        <v>2.8640059299913649E-3</v>
      </c>
      <c r="D53" s="13" t="s">
        <v>224</v>
      </c>
      <c r="E53" s="13" t="s">
        <v>224</v>
      </c>
      <c r="F53" s="13" t="s">
        <v>224</v>
      </c>
      <c r="G53" s="14" t="s">
        <v>225</v>
      </c>
      <c r="H53">
        <v>3</v>
      </c>
      <c r="I53" s="9">
        <v>21</v>
      </c>
      <c r="J53" s="7">
        <v>-230.2</v>
      </c>
      <c r="K53" s="7">
        <v>50</v>
      </c>
      <c r="L53" s="7">
        <v>9957085306</v>
      </c>
      <c r="M53" s="7">
        <v>3</v>
      </c>
      <c r="N53" s="8">
        <v>2292121000000</v>
      </c>
      <c r="P53" s="1">
        <f t="shared" si="1"/>
        <v>2.8640059299913649E-3</v>
      </c>
    </row>
    <row r="54" spans="1:16" ht="15.75" thickBot="1" x14ac:dyDescent="0.3">
      <c r="A54" s="4">
        <v>21</v>
      </c>
      <c r="B54">
        <v>0.1734680744335278</v>
      </c>
      <c r="C54" s="18">
        <f t="shared" si="0"/>
        <v>6.7683446820356492E-3</v>
      </c>
      <c r="D54" s="13" t="s">
        <v>224</v>
      </c>
      <c r="E54" s="13" t="s">
        <v>224</v>
      </c>
      <c r="F54" s="13" t="s">
        <v>224</v>
      </c>
      <c r="G54" s="14" t="s">
        <v>225</v>
      </c>
      <c r="H54">
        <v>3</v>
      </c>
      <c r="I54" s="9">
        <v>22</v>
      </c>
      <c r="J54" s="7">
        <v>-186.3</v>
      </c>
      <c r="K54" s="7">
        <v>50</v>
      </c>
      <c r="L54" s="7">
        <v>6033778736</v>
      </c>
      <c r="M54" s="7">
        <v>3</v>
      </c>
      <c r="N54" s="8">
        <v>1124093000000</v>
      </c>
      <c r="P54" s="1">
        <f t="shared" si="1"/>
        <v>6.7683446820356492E-3</v>
      </c>
    </row>
    <row r="55" spans="1:16" ht="15.75" thickBot="1" x14ac:dyDescent="0.3">
      <c r="A55" s="4">
        <v>22</v>
      </c>
      <c r="B55">
        <v>0.16854250002564919</v>
      </c>
      <c r="C55" s="18">
        <f t="shared" si="0"/>
        <v>3.5845369518092926E-3</v>
      </c>
      <c r="D55" s="13" t="s">
        <v>224</v>
      </c>
      <c r="E55" s="13" t="s">
        <v>224</v>
      </c>
      <c r="F55" s="13" t="s">
        <v>224</v>
      </c>
      <c r="G55" s="14" t="s">
        <v>225</v>
      </c>
      <c r="H55">
        <v>2</v>
      </c>
      <c r="I55" s="9">
        <v>23</v>
      </c>
      <c r="J55" s="7">
        <v>-119.6</v>
      </c>
      <c r="K55" s="7">
        <v>50</v>
      </c>
      <c r="L55" s="7">
        <v>17242902545</v>
      </c>
      <c r="M55" s="7">
        <v>2</v>
      </c>
      <c r="N55" s="8">
        <v>2062251000000</v>
      </c>
      <c r="P55" s="1">
        <f t="shared" si="1"/>
        <v>3.5845369518092926E-3</v>
      </c>
    </row>
    <row r="56" spans="1:16" ht="15.75" thickBot="1" x14ac:dyDescent="0.3">
      <c r="A56">
        <v>23</v>
      </c>
      <c r="B56">
        <v>0</v>
      </c>
      <c r="C56" s="18">
        <f t="shared" si="0"/>
        <v>0</v>
      </c>
      <c r="D56" s="13" t="s">
        <v>224</v>
      </c>
      <c r="E56" s="13" t="s">
        <v>224</v>
      </c>
      <c r="F56" s="13" t="s">
        <v>224</v>
      </c>
      <c r="G56" s="14" t="s">
        <v>225</v>
      </c>
      <c r="H56">
        <v>0</v>
      </c>
      <c r="I56" s="9">
        <v>24</v>
      </c>
      <c r="J56" s="7">
        <v>0</v>
      </c>
      <c r="K56" s="7">
        <v>0</v>
      </c>
      <c r="L56" s="7">
        <v>173026053</v>
      </c>
      <c r="M56" s="7">
        <v>0</v>
      </c>
      <c r="N56" s="8">
        <v>0</v>
      </c>
      <c r="P56" s="1">
        <v>0</v>
      </c>
    </row>
    <row r="57" spans="1:16" ht="15.75" thickBot="1" x14ac:dyDescent="0.3">
      <c r="A57">
        <v>24</v>
      </c>
      <c r="B57">
        <v>0</v>
      </c>
      <c r="C57" s="18">
        <f t="shared" si="0"/>
        <v>0</v>
      </c>
      <c r="D57" s="13" t="s">
        <v>224</v>
      </c>
      <c r="E57" s="13" t="s">
        <v>224</v>
      </c>
      <c r="F57" s="13" t="s">
        <v>224</v>
      </c>
      <c r="G57" s="14" t="s">
        <v>225</v>
      </c>
      <c r="H57">
        <v>0</v>
      </c>
      <c r="I57" s="9">
        <v>25</v>
      </c>
      <c r="J57" s="7">
        <v>0</v>
      </c>
      <c r="K57" s="7">
        <v>0</v>
      </c>
      <c r="L57" s="7">
        <v>294595432</v>
      </c>
      <c r="M57" s="7">
        <v>0</v>
      </c>
      <c r="N57" s="8">
        <v>0</v>
      </c>
      <c r="P57" s="1">
        <v>0</v>
      </c>
    </row>
    <row r="58" spans="1:16" ht="15.75" thickBot="1" x14ac:dyDescent="0.3">
      <c r="A58">
        <v>25</v>
      </c>
      <c r="B58">
        <v>0</v>
      </c>
      <c r="C58" s="18">
        <f t="shared" si="0"/>
        <v>0</v>
      </c>
      <c r="D58" s="13" t="s">
        <v>224</v>
      </c>
      <c r="E58" s="13" t="s">
        <v>224</v>
      </c>
      <c r="F58" s="13" t="s">
        <v>224</v>
      </c>
      <c r="G58" s="14" t="s">
        <v>225</v>
      </c>
      <c r="H58">
        <v>2</v>
      </c>
      <c r="I58" s="9">
        <v>26</v>
      </c>
      <c r="J58" s="7">
        <v>-100</v>
      </c>
      <c r="K58" s="7">
        <v>50</v>
      </c>
      <c r="L58" s="7">
        <v>35556339824</v>
      </c>
      <c r="M58" s="7">
        <v>2</v>
      </c>
      <c r="N58" s="8">
        <v>3555634000000</v>
      </c>
      <c r="P58" s="1">
        <f t="shared" si="1"/>
        <v>0</v>
      </c>
    </row>
    <row r="59" spans="1:16" ht="15.75" thickBot="1" x14ac:dyDescent="0.3">
      <c r="A59">
        <v>26</v>
      </c>
      <c r="B59">
        <v>0</v>
      </c>
      <c r="C59" s="18">
        <f t="shared" si="0"/>
        <v>0</v>
      </c>
      <c r="D59" s="13" t="s">
        <v>224</v>
      </c>
      <c r="E59" s="13" t="s">
        <v>224</v>
      </c>
      <c r="F59" s="13" t="s">
        <v>224</v>
      </c>
      <c r="G59" s="14" t="s">
        <v>225</v>
      </c>
      <c r="H59">
        <v>3</v>
      </c>
      <c r="I59" s="9">
        <v>27</v>
      </c>
      <c r="J59" s="7">
        <v>-150</v>
      </c>
      <c r="K59" s="7">
        <v>50</v>
      </c>
      <c r="L59" s="7">
        <v>17529276725</v>
      </c>
      <c r="M59" s="7">
        <v>3</v>
      </c>
      <c r="N59" s="8">
        <v>2629392000000</v>
      </c>
      <c r="P59" s="1">
        <f t="shared" si="1"/>
        <v>0</v>
      </c>
    </row>
    <row r="60" spans="1:16" ht="15.75" thickBot="1" x14ac:dyDescent="0.3">
      <c r="A60">
        <v>27</v>
      </c>
      <c r="B60">
        <v>0</v>
      </c>
      <c r="C60" s="18">
        <f t="shared" si="0"/>
        <v>0</v>
      </c>
      <c r="D60" s="13" t="s">
        <v>224</v>
      </c>
      <c r="E60" s="13" t="s">
        <v>224</v>
      </c>
      <c r="F60" s="13" t="s">
        <v>224</v>
      </c>
      <c r="G60" s="14" t="s">
        <v>225</v>
      </c>
      <c r="H60">
        <v>4</v>
      </c>
      <c r="I60" s="9">
        <v>28</v>
      </c>
      <c r="J60" s="7">
        <v>-500</v>
      </c>
      <c r="K60" s="7">
        <v>50</v>
      </c>
      <c r="L60" s="7">
        <v>26033456848</v>
      </c>
      <c r="M60" s="7">
        <v>4</v>
      </c>
      <c r="N60" s="8">
        <v>13016730000000</v>
      </c>
      <c r="P60" s="1">
        <f t="shared" si="1"/>
        <v>0</v>
      </c>
    </row>
    <row r="61" spans="1:16" ht="15.75" thickBot="1" x14ac:dyDescent="0.3">
      <c r="A61">
        <v>28</v>
      </c>
      <c r="B61">
        <v>0</v>
      </c>
      <c r="C61" s="18">
        <f t="shared" si="0"/>
        <v>0</v>
      </c>
      <c r="D61" s="13" t="s">
        <v>224</v>
      </c>
      <c r="E61" s="13" t="s">
        <v>224</v>
      </c>
      <c r="F61" s="13" t="s">
        <v>224</v>
      </c>
      <c r="G61" s="14" t="s">
        <v>225</v>
      </c>
      <c r="H61">
        <v>4</v>
      </c>
      <c r="I61" s="9">
        <v>29</v>
      </c>
      <c r="J61" s="7">
        <v>-500</v>
      </c>
      <c r="K61" s="7">
        <v>50</v>
      </c>
      <c r="L61" s="7">
        <v>40232596619</v>
      </c>
      <c r="M61" s="7">
        <v>4</v>
      </c>
      <c r="N61" s="8">
        <v>20116300000000</v>
      </c>
      <c r="P61" s="1">
        <f t="shared" si="1"/>
        <v>0</v>
      </c>
    </row>
    <row r="62" spans="1:16" ht="15.75" thickBot="1" x14ac:dyDescent="0.3">
      <c r="A62">
        <v>29</v>
      </c>
      <c r="B62">
        <v>0</v>
      </c>
      <c r="C62" s="18">
        <f t="shared" si="0"/>
        <v>0</v>
      </c>
      <c r="D62" s="13" t="s">
        <v>224</v>
      </c>
      <c r="E62" s="13" t="s">
        <v>224</v>
      </c>
      <c r="F62" s="13" t="s">
        <v>224</v>
      </c>
      <c r="G62" s="15" t="s">
        <v>317</v>
      </c>
      <c r="H62">
        <v>4</v>
      </c>
      <c r="I62" s="9">
        <v>30</v>
      </c>
      <c r="J62" s="7">
        <v>-500</v>
      </c>
      <c r="K62" s="7">
        <v>50</v>
      </c>
      <c r="L62" s="7">
        <v>27427742420</v>
      </c>
      <c r="M62" s="7">
        <v>4</v>
      </c>
      <c r="N62" s="8">
        <v>13713870000000</v>
      </c>
      <c r="P62" s="1">
        <f t="shared" si="1"/>
        <v>0</v>
      </c>
    </row>
    <row r="64" spans="1:16" x14ac:dyDescent="0.25">
      <c r="C64" s="19">
        <f>C33</f>
        <v>0</v>
      </c>
      <c r="D64" s="1" t="str">
        <f t="shared" ref="D64:G64" si="2">D33</f>
        <v xml:space="preserve">  _</v>
      </c>
      <c r="E64" s="1" t="str">
        <f t="shared" si="2"/>
        <v xml:space="preserve"> _</v>
      </c>
      <c r="F64" s="1" t="str">
        <f t="shared" si="2"/>
        <v xml:space="preserve"> _</v>
      </c>
      <c r="G64" s="1" t="str">
        <f t="shared" si="2"/>
        <v xml:space="preserve">  _</v>
      </c>
      <c r="I64" t="str">
        <f t="shared" ref="I64:I91" si="3">"  "&amp;C64&amp;", "&amp;D64&amp;", "&amp;E64&amp;", "&amp;F64&amp;", "&amp;G64&amp;","</f>
        <v xml:space="preserve">  0,   _,  _,  _,   _,</v>
      </c>
      <c r="N64" t="s">
        <v>271</v>
      </c>
    </row>
    <row r="65" spans="3:14" x14ac:dyDescent="0.25">
      <c r="C65" s="19">
        <f t="shared" ref="C65:G80" si="4">C34</f>
        <v>4.3039336581231924E-4</v>
      </c>
      <c r="D65" s="1" t="str">
        <f t="shared" si="4"/>
        <v xml:space="preserve"> _</v>
      </c>
      <c r="E65" s="1" t="str">
        <f t="shared" si="4"/>
        <v xml:space="preserve"> _</v>
      </c>
      <c r="F65" s="1" t="str">
        <f t="shared" si="4"/>
        <v xml:space="preserve"> _</v>
      </c>
      <c r="G65" s="1" t="str">
        <f t="shared" si="4"/>
        <v xml:space="preserve">  _</v>
      </c>
      <c r="I65" t="str">
        <f t="shared" si="3"/>
        <v xml:space="preserve">  0.000430393365812319,  _,  _,  _,   _,</v>
      </c>
      <c r="N65" t="s">
        <v>295</v>
      </c>
    </row>
    <row r="66" spans="3:14" x14ac:dyDescent="0.25">
      <c r="C66" s="19">
        <f t="shared" si="4"/>
        <v>5.8250007097315668E-5</v>
      </c>
      <c r="D66" s="1" t="str">
        <f t="shared" si="4"/>
        <v xml:space="preserve"> _</v>
      </c>
      <c r="E66" s="1" t="str">
        <f t="shared" si="4"/>
        <v xml:space="preserve"> _</v>
      </c>
      <c r="F66" s="1" t="str">
        <f t="shared" si="4"/>
        <v xml:space="preserve"> _</v>
      </c>
      <c r="G66" s="1" t="str">
        <f t="shared" si="4"/>
        <v xml:space="preserve">  _</v>
      </c>
      <c r="I66" t="str">
        <f t="shared" si="3"/>
        <v xml:space="preserve">  5.82500070973157E-05,  _,  _,  _,   _,</v>
      </c>
      <c r="N66" t="s">
        <v>296</v>
      </c>
    </row>
    <row r="67" spans="3:14" x14ac:dyDescent="0.25">
      <c r="C67" s="19">
        <f t="shared" si="4"/>
        <v>1.444998442235608E-4</v>
      </c>
      <c r="D67" s="1" t="str">
        <f t="shared" si="4"/>
        <v xml:space="preserve"> _</v>
      </c>
      <c r="E67" s="1" t="str">
        <f t="shared" si="4"/>
        <v xml:space="preserve"> _</v>
      </c>
      <c r="F67" s="1" t="str">
        <f t="shared" si="4"/>
        <v xml:space="preserve"> _</v>
      </c>
      <c r="G67" s="1" t="str">
        <f t="shared" si="4"/>
        <v xml:space="preserve">  _</v>
      </c>
      <c r="I67" t="str">
        <f t="shared" si="3"/>
        <v xml:space="preserve">  0.000144499844223561,  _,  _,  _,   _,</v>
      </c>
      <c r="N67" t="s">
        <v>297</v>
      </c>
    </row>
    <row r="68" spans="3:14" x14ac:dyDescent="0.25">
      <c r="C68" s="19">
        <f t="shared" si="4"/>
        <v>3.3394952626137472E-3</v>
      </c>
      <c r="D68" s="1" t="str">
        <f t="shared" si="4"/>
        <v xml:space="preserve"> _</v>
      </c>
      <c r="E68" s="1" t="str">
        <f t="shared" si="4"/>
        <v xml:space="preserve"> _</v>
      </c>
      <c r="F68" s="1" t="str">
        <f t="shared" si="4"/>
        <v xml:space="preserve"> _</v>
      </c>
      <c r="G68" s="1" t="str">
        <f t="shared" si="4"/>
        <v xml:space="preserve">  _</v>
      </c>
      <c r="I68" t="str">
        <f t="shared" si="3"/>
        <v xml:space="preserve">  0.00333949526261375,  _,  _,  _,   _,</v>
      </c>
      <c r="N68" t="s">
        <v>298</v>
      </c>
    </row>
    <row r="69" spans="3:14" x14ac:dyDescent="0.25">
      <c r="C69" s="19">
        <f t="shared" si="4"/>
        <v>1.1415384196671783E-4</v>
      </c>
      <c r="D69" s="1" t="str">
        <f t="shared" si="4"/>
        <v xml:space="preserve"> _</v>
      </c>
      <c r="E69" s="1" t="str">
        <f t="shared" si="4"/>
        <v xml:space="preserve"> _</v>
      </c>
      <c r="F69" s="1" t="str">
        <f t="shared" si="4"/>
        <v xml:space="preserve"> _</v>
      </c>
      <c r="G69" s="1" t="str">
        <f t="shared" si="4"/>
        <v xml:space="preserve">  _</v>
      </c>
      <c r="I69" t="str">
        <f t="shared" si="3"/>
        <v xml:space="preserve">  0.000114153841966718,  _,  _,  _,   _,</v>
      </c>
      <c r="N69" t="s">
        <v>299</v>
      </c>
    </row>
    <row r="70" spans="3:14" x14ac:dyDescent="0.25">
      <c r="C70" s="19">
        <f t="shared" si="4"/>
        <v>1.2010019282024239E-3</v>
      </c>
      <c r="D70" s="1" t="str">
        <f t="shared" si="4"/>
        <v xml:space="preserve"> _</v>
      </c>
      <c r="E70" s="1" t="str">
        <f t="shared" si="4"/>
        <v xml:space="preserve"> _</v>
      </c>
      <c r="F70" s="1" t="str">
        <f t="shared" si="4"/>
        <v xml:space="preserve"> _</v>
      </c>
      <c r="G70" s="1" t="str">
        <f t="shared" si="4"/>
        <v xml:space="preserve">  _</v>
      </c>
      <c r="I70" t="str">
        <f t="shared" si="3"/>
        <v xml:space="preserve">  0.00120100192820242,  _,  _,  _,   _,</v>
      </c>
      <c r="N70" t="s">
        <v>300</v>
      </c>
    </row>
    <row r="71" spans="3:14" x14ac:dyDescent="0.25">
      <c r="C71" s="19">
        <f t="shared" si="4"/>
        <v>6.3294723978004714E-3</v>
      </c>
      <c r="D71" s="1" t="str">
        <f t="shared" si="4"/>
        <v xml:space="preserve"> _</v>
      </c>
      <c r="E71" s="1" t="str">
        <f t="shared" si="4"/>
        <v xml:space="preserve"> _</v>
      </c>
      <c r="F71" s="1" t="str">
        <f t="shared" si="4"/>
        <v xml:space="preserve"> _</v>
      </c>
      <c r="G71" s="1" t="str">
        <f t="shared" si="4"/>
        <v xml:space="preserve">  _</v>
      </c>
      <c r="I71" t="str">
        <f t="shared" si="3"/>
        <v xml:space="preserve">  0.00632947239780047,  _,  _,  _,   _,</v>
      </c>
      <c r="N71" t="s">
        <v>301</v>
      </c>
    </row>
    <row r="72" spans="3:14" x14ac:dyDescent="0.25">
      <c r="C72" s="19">
        <f t="shared" si="4"/>
        <v>6.0408935992502222E-4</v>
      </c>
      <c r="D72" s="1" t="str">
        <f t="shared" si="4"/>
        <v xml:space="preserve"> _</v>
      </c>
      <c r="E72" s="1" t="str">
        <f t="shared" si="4"/>
        <v xml:space="preserve"> _</v>
      </c>
      <c r="F72" s="1" t="str">
        <f t="shared" si="4"/>
        <v xml:space="preserve"> _</v>
      </c>
      <c r="G72" s="1" t="str">
        <f t="shared" si="4"/>
        <v xml:space="preserve">  _</v>
      </c>
      <c r="I72" t="str">
        <f t="shared" si="3"/>
        <v xml:space="preserve">  0.000604089359925022,  _,  _,  _,   _,</v>
      </c>
      <c r="N72" t="s">
        <v>302</v>
      </c>
    </row>
    <row r="73" spans="3:14" x14ac:dyDescent="0.25">
      <c r="C73" s="19">
        <f t="shared" si="4"/>
        <v>4.8799855510843047E-5</v>
      </c>
      <c r="D73" s="1" t="str">
        <f t="shared" si="4"/>
        <v xml:space="preserve"> _</v>
      </c>
      <c r="E73" s="1" t="str">
        <f t="shared" si="4"/>
        <v xml:space="preserve"> _</v>
      </c>
      <c r="F73" s="1" t="str">
        <f t="shared" si="4"/>
        <v xml:space="preserve"> _</v>
      </c>
      <c r="G73" s="1" t="str">
        <f t="shared" si="4"/>
        <v xml:space="preserve">  _</v>
      </c>
      <c r="I73" t="str">
        <f t="shared" si="3"/>
        <v xml:space="preserve">  0.000048799855510843,  _,  _,  _,   _,</v>
      </c>
      <c r="N73" t="s">
        <v>303</v>
      </c>
    </row>
    <row r="74" spans="3:14" x14ac:dyDescent="0.25">
      <c r="C74" s="19">
        <f t="shared" si="4"/>
        <v>1.2632536305424541E-4</v>
      </c>
      <c r="D74" s="1" t="str">
        <f t="shared" si="4"/>
        <v xml:space="preserve"> _</v>
      </c>
      <c r="E74" s="1" t="str">
        <f t="shared" si="4"/>
        <v xml:space="preserve"> _</v>
      </c>
      <c r="F74" s="1" t="str">
        <f t="shared" si="4"/>
        <v xml:space="preserve"> _</v>
      </c>
      <c r="G74" s="1" t="str">
        <f t="shared" si="4"/>
        <v xml:space="preserve">  _</v>
      </c>
      <c r="I74" t="str">
        <f t="shared" si="3"/>
        <v xml:space="preserve">  0.000126325363054245,  _,  _,  _,   _,</v>
      </c>
      <c r="N74" t="s">
        <v>304</v>
      </c>
    </row>
    <row r="75" spans="3:14" x14ac:dyDescent="0.25">
      <c r="C75" s="19">
        <f t="shared" si="4"/>
        <v>9.6411273964164664E-5</v>
      </c>
      <c r="D75" s="1" t="str">
        <f t="shared" si="4"/>
        <v xml:space="preserve"> _</v>
      </c>
      <c r="E75" s="1" t="str">
        <f t="shared" si="4"/>
        <v xml:space="preserve"> _</v>
      </c>
      <c r="F75" s="1" t="str">
        <f t="shared" si="4"/>
        <v xml:space="preserve"> _</v>
      </c>
      <c r="G75" s="1" t="str">
        <f t="shared" si="4"/>
        <v xml:space="preserve">  _</v>
      </c>
      <c r="I75" t="str">
        <f t="shared" si="3"/>
        <v xml:space="preserve">  9.64112739641647E-05,  _,  _,  _,   _,</v>
      </c>
      <c r="N75" t="s">
        <v>305</v>
      </c>
    </row>
    <row r="76" spans="3:14" x14ac:dyDescent="0.25">
      <c r="C76" s="19">
        <f t="shared" si="4"/>
        <v>1.6576407591674829E-3</v>
      </c>
      <c r="D76" s="1" t="str">
        <f t="shared" si="4"/>
        <v xml:space="preserve"> _</v>
      </c>
      <c r="E76" s="1" t="str">
        <f t="shared" si="4"/>
        <v xml:space="preserve"> _</v>
      </c>
      <c r="F76" s="1" t="str">
        <f t="shared" si="4"/>
        <v xml:space="preserve"> _</v>
      </c>
      <c r="G76" s="1" t="str">
        <f t="shared" si="4"/>
        <v xml:space="preserve">  _</v>
      </c>
      <c r="I76" t="str">
        <f t="shared" si="3"/>
        <v xml:space="preserve">  0.00165764075916748,  _,  _,  _,   _,</v>
      </c>
      <c r="N76" t="s">
        <v>306</v>
      </c>
    </row>
    <row r="77" spans="3:14" x14ac:dyDescent="0.25">
      <c r="C77" s="19">
        <f t="shared" si="4"/>
        <v>4.7878398104504765E-4</v>
      </c>
      <c r="D77" s="1" t="str">
        <f t="shared" si="4"/>
        <v xml:space="preserve"> _</v>
      </c>
      <c r="E77" s="1" t="str">
        <f t="shared" si="4"/>
        <v xml:space="preserve"> _</v>
      </c>
      <c r="F77" s="1" t="str">
        <f t="shared" si="4"/>
        <v xml:space="preserve"> _</v>
      </c>
      <c r="G77" s="1" t="str">
        <f t="shared" si="4"/>
        <v xml:space="preserve">  _</v>
      </c>
      <c r="I77" t="str">
        <f t="shared" si="3"/>
        <v xml:space="preserve">  0.000478783981045048,  _,  _,  _,   _,</v>
      </c>
      <c r="N77" t="s">
        <v>307</v>
      </c>
    </row>
    <row r="78" spans="3:14" x14ac:dyDescent="0.25">
      <c r="C78" s="19">
        <f t="shared" si="4"/>
        <v>1.4528225914364863E-3</v>
      </c>
      <c r="D78" s="1" t="str">
        <f t="shared" si="4"/>
        <v xml:space="preserve"> _</v>
      </c>
      <c r="E78" s="1" t="str">
        <f t="shared" si="4"/>
        <v xml:space="preserve"> _</v>
      </c>
      <c r="F78" s="1" t="str">
        <f t="shared" si="4"/>
        <v xml:space="preserve"> _</v>
      </c>
      <c r="G78" s="1" t="str">
        <f t="shared" si="4"/>
        <v xml:space="preserve">  _</v>
      </c>
      <c r="I78" t="str">
        <f t="shared" si="3"/>
        <v xml:space="preserve">  0.00145282259143649,  _,  _,  _,   _,</v>
      </c>
      <c r="N78" t="s">
        <v>308</v>
      </c>
    </row>
    <row r="79" spans="3:14" x14ac:dyDescent="0.25">
      <c r="C79" s="19">
        <f t="shared" si="4"/>
        <v>9.7233343927654518E-4</v>
      </c>
      <c r="D79" s="1" t="str">
        <f t="shared" si="4"/>
        <v xml:space="preserve"> _</v>
      </c>
      <c r="E79" s="1" t="str">
        <f t="shared" si="4"/>
        <v xml:space="preserve"> _</v>
      </c>
      <c r="F79" s="1" t="str">
        <f t="shared" si="4"/>
        <v xml:space="preserve"> _</v>
      </c>
      <c r="G79" s="1" t="str">
        <f t="shared" si="4"/>
        <v xml:space="preserve">  _</v>
      </c>
      <c r="I79" t="str">
        <f t="shared" si="3"/>
        <v xml:space="preserve">  0.000972333439276545,  _,  _,  _,   _,</v>
      </c>
      <c r="N79" t="s">
        <v>309</v>
      </c>
    </row>
    <row r="80" spans="3:14" x14ac:dyDescent="0.25">
      <c r="C80" s="19">
        <f t="shared" si="4"/>
        <v>1.538613423522595E-6</v>
      </c>
      <c r="D80" s="1" t="str">
        <f t="shared" si="4"/>
        <v xml:space="preserve"> _</v>
      </c>
      <c r="E80" s="1" t="str">
        <f t="shared" si="4"/>
        <v xml:space="preserve"> _</v>
      </c>
      <c r="F80" s="1" t="str">
        <f t="shared" si="4"/>
        <v xml:space="preserve"> _</v>
      </c>
      <c r="G80" s="1" t="str">
        <f t="shared" si="4"/>
        <v xml:space="preserve">  _</v>
      </c>
      <c r="I80" t="str">
        <f t="shared" si="3"/>
        <v xml:space="preserve">  1.5386134235226E-06,  _,  _,  _,   _,</v>
      </c>
      <c r="N80" t="s">
        <v>310</v>
      </c>
    </row>
    <row r="81" spans="1:33" x14ac:dyDescent="0.25">
      <c r="C81" s="19">
        <f t="shared" ref="C81:G93" si="5">C50</f>
        <v>2.3291360660353901E-3</v>
      </c>
      <c r="D81" s="1" t="str">
        <f t="shared" si="5"/>
        <v xml:space="preserve"> _</v>
      </c>
      <c r="E81" s="1" t="str">
        <f t="shared" si="5"/>
        <v xml:space="preserve"> _</v>
      </c>
      <c r="F81" s="1" t="str">
        <f t="shared" si="5"/>
        <v xml:space="preserve"> _</v>
      </c>
      <c r="G81" s="1" t="str">
        <f t="shared" si="5"/>
        <v xml:space="preserve">  _</v>
      </c>
      <c r="I81" t="str">
        <f t="shared" si="3"/>
        <v xml:space="preserve">  0.00232913606603539,  _,  _,  _,   _,</v>
      </c>
      <c r="N81" t="s">
        <v>311</v>
      </c>
    </row>
    <row r="82" spans="1:33" x14ac:dyDescent="0.25">
      <c r="C82" s="19">
        <f t="shared" si="5"/>
        <v>2.2989871907156735E-3</v>
      </c>
      <c r="D82" s="1" t="str">
        <f t="shared" si="5"/>
        <v xml:space="preserve"> _</v>
      </c>
      <c r="E82" s="1" t="str">
        <f t="shared" si="5"/>
        <v xml:space="preserve"> _</v>
      </c>
      <c r="F82" s="1" t="str">
        <f t="shared" si="5"/>
        <v xml:space="preserve"> _</v>
      </c>
      <c r="G82" s="1" t="str">
        <f t="shared" si="5"/>
        <v xml:space="preserve">  _</v>
      </c>
      <c r="I82" t="str">
        <f t="shared" si="3"/>
        <v xml:space="preserve">  0.00229898719071567,  _,  _,  _,   _,</v>
      </c>
      <c r="N82" t="s">
        <v>312</v>
      </c>
    </row>
    <row r="83" spans="1:33" x14ac:dyDescent="0.25">
      <c r="C83" s="19">
        <f t="shared" si="5"/>
        <v>1.5162616439909006E-3</v>
      </c>
      <c r="D83" s="1" t="str">
        <f t="shared" si="5"/>
        <v xml:space="preserve"> _</v>
      </c>
      <c r="E83" s="1" t="str">
        <f t="shared" si="5"/>
        <v xml:space="preserve"> _</v>
      </c>
      <c r="F83" s="1" t="str">
        <f t="shared" si="5"/>
        <v xml:space="preserve"> _</v>
      </c>
      <c r="G83" s="1" t="str">
        <f t="shared" si="5"/>
        <v xml:space="preserve">  _</v>
      </c>
      <c r="I83" t="str">
        <f t="shared" si="3"/>
        <v xml:space="preserve">  0.0015162616439909,  _,  _,  _,   _,</v>
      </c>
      <c r="N83" t="s">
        <v>313</v>
      </c>
    </row>
    <row r="84" spans="1:33" x14ac:dyDescent="0.25">
      <c r="C84" s="19">
        <f t="shared" si="5"/>
        <v>2.8640059299913649E-3</v>
      </c>
      <c r="D84" s="1" t="str">
        <f t="shared" si="5"/>
        <v xml:space="preserve"> _</v>
      </c>
      <c r="E84" s="1" t="str">
        <f t="shared" si="5"/>
        <v xml:space="preserve"> _</v>
      </c>
      <c r="F84" s="1" t="str">
        <f t="shared" si="5"/>
        <v xml:space="preserve"> _</v>
      </c>
      <c r="G84" s="1" t="str">
        <f t="shared" si="5"/>
        <v xml:space="preserve">  _</v>
      </c>
      <c r="I84" t="str">
        <f t="shared" si="3"/>
        <v xml:space="preserve">  0.00286400592999136,  _,  _,  _,   _,</v>
      </c>
      <c r="N84" t="s">
        <v>314</v>
      </c>
    </row>
    <row r="85" spans="1:33" x14ac:dyDescent="0.25">
      <c r="C85" s="19">
        <f t="shared" si="5"/>
        <v>6.7683446820356492E-3</v>
      </c>
      <c r="D85" s="1" t="str">
        <f t="shared" si="5"/>
        <v xml:space="preserve"> _</v>
      </c>
      <c r="E85" s="1" t="str">
        <f t="shared" si="5"/>
        <v xml:space="preserve"> _</v>
      </c>
      <c r="F85" s="1" t="str">
        <f t="shared" si="5"/>
        <v xml:space="preserve"> _</v>
      </c>
      <c r="G85" s="1" t="str">
        <f t="shared" si="5"/>
        <v xml:space="preserve">  _</v>
      </c>
      <c r="I85" t="str">
        <f t="shared" si="3"/>
        <v xml:space="preserve">  0.00676834468203565,  _,  _,  _,   _,</v>
      </c>
      <c r="N85" t="s">
        <v>315</v>
      </c>
    </row>
    <row r="86" spans="1:33" x14ac:dyDescent="0.25">
      <c r="C86" s="19">
        <f t="shared" si="5"/>
        <v>3.5845369518092926E-3</v>
      </c>
      <c r="D86" s="1" t="str">
        <f t="shared" si="5"/>
        <v xml:space="preserve"> _</v>
      </c>
      <c r="E86" s="1" t="str">
        <f t="shared" si="5"/>
        <v xml:space="preserve"> _</v>
      </c>
      <c r="F86" s="1" t="str">
        <f t="shared" si="5"/>
        <v xml:space="preserve"> _</v>
      </c>
      <c r="G86" s="1" t="str">
        <f t="shared" si="5"/>
        <v xml:space="preserve">  _</v>
      </c>
      <c r="I86" t="str">
        <f t="shared" si="3"/>
        <v xml:space="preserve">  0.00358453695180929,  _,  _,  _,   _,</v>
      </c>
      <c r="N86" t="s">
        <v>316</v>
      </c>
    </row>
    <row r="87" spans="1:33" x14ac:dyDescent="0.25">
      <c r="C87" s="19">
        <f t="shared" si="5"/>
        <v>0</v>
      </c>
      <c r="D87" s="1" t="str">
        <f t="shared" si="5"/>
        <v xml:space="preserve"> _</v>
      </c>
      <c r="E87" s="1" t="str">
        <f t="shared" si="5"/>
        <v xml:space="preserve"> _</v>
      </c>
      <c r="F87" s="1" t="str">
        <f t="shared" si="5"/>
        <v xml:space="preserve"> _</v>
      </c>
      <c r="G87" s="1" t="str">
        <f t="shared" si="5"/>
        <v xml:space="preserve">  _</v>
      </c>
      <c r="I87" t="str">
        <f t="shared" si="3"/>
        <v xml:space="preserve">  0,  _,  _,  _,   _,</v>
      </c>
      <c r="N87" t="s">
        <v>242</v>
      </c>
    </row>
    <row r="88" spans="1:33" x14ac:dyDescent="0.25">
      <c r="C88" s="19">
        <f t="shared" si="5"/>
        <v>0</v>
      </c>
      <c r="D88" s="1" t="str">
        <f t="shared" si="5"/>
        <v xml:space="preserve"> _</v>
      </c>
      <c r="E88" s="1" t="str">
        <f t="shared" si="5"/>
        <v xml:space="preserve"> _</v>
      </c>
      <c r="F88" s="1" t="str">
        <f t="shared" si="5"/>
        <v xml:space="preserve"> _</v>
      </c>
      <c r="G88" s="1" t="str">
        <f t="shared" si="5"/>
        <v xml:space="preserve">  _</v>
      </c>
      <c r="I88" t="str">
        <f t="shared" si="3"/>
        <v xml:space="preserve">  0,  _,  _,  _,   _,</v>
      </c>
      <c r="N88" t="s">
        <v>242</v>
      </c>
    </row>
    <row r="89" spans="1:33" x14ac:dyDescent="0.25">
      <c r="C89" s="19">
        <f t="shared" si="5"/>
        <v>0</v>
      </c>
      <c r="D89" s="1" t="str">
        <f t="shared" si="5"/>
        <v xml:space="preserve"> _</v>
      </c>
      <c r="E89" s="1" t="str">
        <f t="shared" si="5"/>
        <v xml:space="preserve"> _</v>
      </c>
      <c r="F89" s="1" t="str">
        <f t="shared" si="5"/>
        <v xml:space="preserve"> _</v>
      </c>
      <c r="G89" s="1" t="str">
        <f t="shared" si="5"/>
        <v xml:space="preserve">  _</v>
      </c>
      <c r="I89" t="str">
        <f t="shared" si="3"/>
        <v xml:space="preserve">  0,  _,  _,  _,   _,</v>
      </c>
      <c r="N89" t="s">
        <v>242</v>
      </c>
    </row>
    <row r="90" spans="1:33" x14ac:dyDescent="0.25">
      <c r="C90" s="19">
        <f t="shared" si="5"/>
        <v>0</v>
      </c>
      <c r="D90" s="1" t="str">
        <f t="shared" si="5"/>
        <v xml:space="preserve"> _</v>
      </c>
      <c r="E90" s="1" t="str">
        <f t="shared" si="5"/>
        <v xml:space="preserve"> _</v>
      </c>
      <c r="F90" s="1" t="str">
        <f t="shared" si="5"/>
        <v xml:space="preserve"> _</v>
      </c>
      <c r="G90" s="1" t="str">
        <f t="shared" si="5"/>
        <v xml:space="preserve">  _</v>
      </c>
      <c r="I90" t="str">
        <f t="shared" si="3"/>
        <v xml:space="preserve">  0,  _,  _,  _,   _,</v>
      </c>
      <c r="N90" t="s">
        <v>242</v>
      </c>
    </row>
    <row r="91" spans="1:33" x14ac:dyDescent="0.25">
      <c r="C91" s="19">
        <f t="shared" si="5"/>
        <v>0</v>
      </c>
      <c r="D91" s="1" t="str">
        <f t="shared" si="5"/>
        <v xml:space="preserve"> _</v>
      </c>
      <c r="E91" s="1" t="str">
        <f t="shared" si="5"/>
        <v xml:space="preserve"> _</v>
      </c>
      <c r="F91" s="1" t="str">
        <f t="shared" si="5"/>
        <v xml:space="preserve"> _</v>
      </c>
      <c r="G91" s="1" t="str">
        <f t="shared" si="5"/>
        <v xml:space="preserve">  _</v>
      </c>
      <c r="I91" t="str">
        <f t="shared" si="3"/>
        <v xml:space="preserve">  0,  _,  _,  _,   _,</v>
      </c>
      <c r="N91" t="s">
        <v>242</v>
      </c>
    </row>
    <row r="92" spans="1:33" x14ac:dyDescent="0.25">
      <c r="C92" s="19">
        <f t="shared" si="5"/>
        <v>0</v>
      </c>
      <c r="D92" s="1" t="str">
        <f t="shared" si="5"/>
        <v xml:space="preserve"> _</v>
      </c>
      <c r="E92" s="1" t="str">
        <f t="shared" si="5"/>
        <v xml:space="preserve"> _</v>
      </c>
      <c r="F92" s="1" t="str">
        <f t="shared" si="5"/>
        <v xml:space="preserve"> _</v>
      </c>
      <c r="G92" s="1" t="str">
        <f t="shared" si="5"/>
        <v xml:space="preserve">  _</v>
      </c>
      <c r="I92" t="str">
        <f>"  "&amp;C92&amp;", "&amp;D92&amp;", "&amp;E92&amp;", "&amp;F92&amp;", "&amp;G92&amp;","</f>
        <v xml:space="preserve">  0,  _,  _,  _,   _,</v>
      </c>
      <c r="N92" t="s">
        <v>242</v>
      </c>
    </row>
    <row r="93" spans="1:33" x14ac:dyDescent="0.25">
      <c r="C93" s="19">
        <f t="shared" si="5"/>
        <v>0</v>
      </c>
      <c r="D93" s="1" t="str">
        <f t="shared" si="5"/>
        <v xml:space="preserve"> _</v>
      </c>
      <c r="E93" s="1" t="str">
        <f t="shared" si="5"/>
        <v xml:space="preserve"> _</v>
      </c>
      <c r="F93" s="1" t="str">
        <f t="shared" si="5"/>
        <v xml:space="preserve"> _</v>
      </c>
      <c r="G93" s="1" t="str">
        <f t="shared" si="5"/>
        <v xml:space="preserve"> _ </v>
      </c>
      <c r="I93" t="str">
        <f>"  "&amp;C93&amp;", "&amp;D93&amp;", "&amp;E93&amp;", "&amp;F93&amp;", "&amp;G93&amp;" ;"</f>
        <v xml:space="preserve">  0,  _,  _,  _,  _  ;</v>
      </c>
      <c r="N93" t="s">
        <v>318</v>
      </c>
    </row>
    <row r="94" spans="1:33" x14ac:dyDescent="0.25">
      <c r="A94" s="16" t="s">
        <v>256</v>
      </c>
      <c r="B94" t="s">
        <v>262</v>
      </c>
      <c r="C94" s="1">
        <v>30</v>
      </c>
      <c r="D94" s="1"/>
      <c r="E94" s="1"/>
      <c r="F94" s="1"/>
      <c r="G94" s="1"/>
    </row>
    <row r="95" spans="1:33" x14ac:dyDescent="0.25">
      <c r="B95">
        <v>0</v>
      </c>
      <c r="C95" s="1">
        <v>8.3000000000000004E-2</v>
      </c>
      <c r="D95" s="1">
        <v>8.3000000000000004E-2</v>
      </c>
      <c r="E95" s="1">
        <v>8.3000000000000004E-2</v>
      </c>
      <c r="F95" s="1">
        <v>8.3000000000000004E-2</v>
      </c>
      <c r="G95" s="1">
        <v>8.3000000000000004E-2</v>
      </c>
      <c r="H95">
        <v>9.5000000000000001E-2</v>
      </c>
      <c r="I95">
        <v>8.3000000000000004E-2</v>
      </c>
      <c r="J95">
        <v>8.3000000000000004E-2</v>
      </c>
      <c r="K95">
        <v>0.11</v>
      </c>
      <c r="L95">
        <v>0.03</v>
      </c>
      <c r="M95">
        <v>0.03</v>
      </c>
      <c r="N95">
        <v>0.03</v>
      </c>
      <c r="O95">
        <v>0.03</v>
      </c>
      <c r="P95">
        <v>0.03</v>
      </c>
      <c r="Q95">
        <v>8.0000000000000002E-3</v>
      </c>
      <c r="R95">
        <v>8.0000000000000002E-3</v>
      </c>
      <c r="S95">
        <v>8.0000000000000002E-3</v>
      </c>
      <c r="T95">
        <v>8.0000000000000002E-3</v>
      </c>
      <c r="U95">
        <v>8.0000000000000002E-3</v>
      </c>
      <c r="V95">
        <v>8.0000000000000002E-3</v>
      </c>
      <c r="W95">
        <v>8.0000000000000002E-3</v>
      </c>
      <c r="X95">
        <v>8.0000000000000002E-3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G95">
        <f t="shared" ref="AG95:AG110" si="6">SUM(B95:AE95)</f>
        <v>1</v>
      </c>
    </row>
    <row r="96" spans="1:33" x14ac:dyDescent="0.25">
      <c r="B96" t="s">
        <v>263</v>
      </c>
      <c r="C96" s="1">
        <v>30</v>
      </c>
      <c r="D96" s="1"/>
      <c r="E96" s="1"/>
      <c r="F96" s="1"/>
      <c r="G96" s="1"/>
      <c r="AG96">
        <f t="shared" si="6"/>
        <v>30</v>
      </c>
    </row>
    <row r="97" spans="1:33" x14ac:dyDescent="0.25">
      <c r="B97">
        <v>0</v>
      </c>
      <c r="C97" s="1">
        <v>8.3000000000000004E-2</v>
      </c>
      <c r="D97" s="1">
        <v>8.3000000000000004E-2</v>
      </c>
      <c r="E97" s="1">
        <v>8.3000000000000004E-2</v>
      </c>
      <c r="F97" s="1">
        <v>8.3000000000000004E-2</v>
      </c>
      <c r="G97" s="1">
        <v>8.3000000000000004E-2</v>
      </c>
      <c r="H97">
        <v>9.5000000000000001E-2</v>
      </c>
      <c r="I97">
        <v>8.3000000000000004E-2</v>
      </c>
      <c r="J97">
        <v>8.3000000000000004E-2</v>
      </c>
      <c r="K97">
        <v>0.11</v>
      </c>
      <c r="L97">
        <v>0.03</v>
      </c>
      <c r="M97">
        <v>0.03</v>
      </c>
      <c r="N97">
        <v>0.03</v>
      </c>
      <c r="O97">
        <v>0.03</v>
      </c>
      <c r="P97">
        <v>0.03</v>
      </c>
      <c r="Q97">
        <v>8.0000000000000002E-3</v>
      </c>
      <c r="R97">
        <v>8.0000000000000002E-3</v>
      </c>
      <c r="S97">
        <v>8.0000000000000002E-3</v>
      </c>
      <c r="T97">
        <v>8.0000000000000002E-3</v>
      </c>
      <c r="U97">
        <v>8.0000000000000002E-3</v>
      </c>
      <c r="V97">
        <v>8.0000000000000002E-3</v>
      </c>
      <c r="W97">
        <v>8.0000000000000002E-3</v>
      </c>
      <c r="X97">
        <v>8.0000000000000002E-3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G97">
        <f t="shared" si="6"/>
        <v>1</v>
      </c>
    </row>
    <row r="98" spans="1:33" x14ac:dyDescent="0.25">
      <c r="B98" t="s">
        <v>264</v>
      </c>
      <c r="C98" s="1">
        <v>30</v>
      </c>
      <c r="D98" s="1"/>
      <c r="E98" s="1"/>
      <c r="F98" s="1"/>
      <c r="G98" s="1"/>
      <c r="AG98">
        <f t="shared" si="6"/>
        <v>30</v>
      </c>
    </row>
    <row r="99" spans="1:33" x14ac:dyDescent="0.25">
      <c r="B99">
        <v>0</v>
      </c>
      <c r="C99" s="1">
        <v>7.0999999999999994E-2</v>
      </c>
      <c r="D99" s="1">
        <v>7.1999999999999995E-2</v>
      </c>
      <c r="E99" s="1">
        <v>7.1999999999999995E-2</v>
      </c>
      <c r="F99" s="1">
        <v>7.1999999999999995E-2</v>
      </c>
      <c r="G99" s="1">
        <v>7.1999999999999995E-2</v>
      </c>
      <c r="H99">
        <v>8.3000000000000004E-2</v>
      </c>
      <c r="I99">
        <v>7.1999999999999995E-2</v>
      </c>
      <c r="J99">
        <v>7.1999999999999995E-2</v>
      </c>
      <c r="K99">
        <v>0.1</v>
      </c>
      <c r="L99">
        <v>0.05</v>
      </c>
      <c r="M99">
        <v>0.05</v>
      </c>
      <c r="N99">
        <v>0.05</v>
      </c>
      <c r="O99">
        <v>0.05</v>
      </c>
      <c r="P99">
        <v>0.05</v>
      </c>
      <c r="Q99">
        <v>8.0000000000000002E-3</v>
      </c>
      <c r="R99">
        <v>8.0000000000000002E-3</v>
      </c>
      <c r="S99">
        <v>8.0000000000000002E-3</v>
      </c>
      <c r="T99">
        <v>8.0000000000000002E-3</v>
      </c>
      <c r="U99">
        <v>8.0000000000000002E-3</v>
      </c>
      <c r="V99">
        <v>8.0000000000000002E-3</v>
      </c>
      <c r="W99">
        <v>8.0000000000000002E-3</v>
      </c>
      <c r="X99">
        <v>8.0000000000000002E-3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G99">
        <f t="shared" si="6"/>
        <v>1.0000000000000002</v>
      </c>
    </row>
    <row r="100" spans="1:33" x14ac:dyDescent="0.25">
      <c r="B100" t="s">
        <v>265</v>
      </c>
      <c r="C100" s="1">
        <v>30</v>
      </c>
      <c r="D100" s="1"/>
      <c r="E100" s="1"/>
      <c r="F100" s="1"/>
      <c r="G100" s="1"/>
      <c r="AG100">
        <f t="shared" si="6"/>
        <v>30</v>
      </c>
    </row>
    <row r="101" spans="1:33" x14ac:dyDescent="0.25">
      <c r="B101">
        <v>0</v>
      </c>
      <c r="C101" s="1">
        <v>7.0999999999999994E-2</v>
      </c>
      <c r="D101" s="1">
        <v>7.1999999999999995E-2</v>
      </c>
      <c r="E101" s="1">
        <v>7.1999999999999995E-2</v>
      </c>
      <c r="F101" s="1">
        <v>7.1999999999999995E-2</v>
      </c>
      <c r="G101" s="1">
        <v>7.1999999999999995E-2</v>
      </c>
      <c r="H101">
        <v>8.3000000000000004E-2</v>
      </c>
      <c r="I101">
        <v>7.1999999999999995E-2</v>
      </c>
      <c r="J101">
        <v>7.1999999999999995E-2</v>
      </c>
      <c r="K101">
        <v>0.1</v>
      </c>
      <c r="L101">
        <v>0.05</v>
      </c>
      <c r="M101">
        <v>0.05</v>
      </c>
      <c r="N101">
        <v>0.05</v>
      </c>
      <c r="O101">
        <v>0.05</v>
      </c>
      <c r="P101">
        <v>0.05</v>
      </c>
      <c r="Q101">
        <v>8.0000000000000002E-3</v>
      </c>
      <c r="R101">
        <v>8.0000000000000002E-3</v>
      </c>
      <c r="S101">
        <v>8.0000000000000002E-3</v>
      </c>
      <c r="T101">
        <v>8.0000000000000002E-3</v>
      </c>
      <c r="U101">
        <v>8.0000000000000002E-3</v>
      </c>
      <c r="V101">
        <v>8.0000000000000002E-3</v>
      </c>
      <c r="W101">
        <v>8.0000000000000002E-3</v>
      </c>
      <c r="X101">
        <v>8.0000000000000002E-3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G101">
        <f t="shared" si="6"/>
        <v>1.0000000000000002</v>
      </c>
    </row>
    <row r="102" spans="1:33" x14ac:dyDescent="0.25">
      <c r="B102" t="s">
        <v>266</v>
      </c>
      <c r="C102" s="1">
        <v>30</v>
      </c>
      <c r="D102" s="1"/>
      <c r="E102" s="1"/>
      <c r="F102" s="1"/>
      <c r="G102" s="1"/>
      <c r="AG102">
        <f t="shared" si="6"/>
        <v>30</v>
      </c>
    </row>
    <row r="103" spans="1:33" x14ac:dyDescent="0.25">
      <c r="B103">
        <v>0</v>
      </c>
      <c r="C103" s="1">
        <v>7.0999999999999994E-2</v>
      </c>
      <c r="D103" s="1">
        <v>7.1999999999999995E-2</v>
      </c>
      <c r="E103" s="1">
        <v>7.1999999999999995E-2</v>
      </c>
      <c r="F103" s="1">
        <v>7.1999999999999995E-2</v>
      </c>
      <c r="G103" s="1">
        <v>7.1999999999999995E-2</v>
      </c>
      <c r="H103">
        <v>8.3000000000000004E-2</v>
      </c>
      <c r="I103">
        <v>7.1999999999999995E-2</v>
      </c>
      <c r="J103">
        <v>7.1999999999999995E-2</v>
      </c>
      <c r="K103">
        <v>0.1</v>
      </c>
      <c r="L103">
        <v>0.05</v>
      </c>
      <c r="M103">
        <v>0.05</v>
      </c>
      <c r="N103">
        <v>0.05</v>
      </c>
      <c r="O103">
        <v>0.05</v>
      </c>
      <c r="P103">
        <v>0.05</v>
      </c>
      <c r="Q103">
        <v>8.0000000000000002E-3</v>
      </c>
      <c r="R103">
        <v>8.0000000000000002E-3</v>
      </c>
      <c r="S103">
        <v>8.0000000000000002E-3</v>
      </c>
      <c r="T103">
        <v>8.0000000000000002E-3</v>
      </c>
      <c r="U103">
        <v>8.0000000000000002E-3</v>
      </c>
      <c r="V103">
        <v>8.0000000000000002E-3</v>
      </c>
      <c r="W103">
        <v>8.0000000000000002E-3</v>
      </c>
      <c r="X103">
        <v>8.0000000000000002E-3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G103">
        <f t="shared" si="6"/>
        <v>1.0000000000000002</v>
      </c>
    </row>
    <row r="104" spans="1:33" x14ac:dyDescent="0.25">
      <c r="B104" t="s">
        <v>267</v>
      </c>
      <c r="C104" s="1">
        <v>30</v>
      </c>
      <c r="D104" s="1"/>
      <c r="E104" s="1"/>
      <c r="F104" s="1"/>
      <c r="G104" s="1"/>
      <c r="AG104">
        <f t="shared" si="6"/>
        <v>30</v>
      </c>
    </row>
    <row r="105" spans="1:33" x14ac:dyDescent="0.25">
      <c r="B105">
        <v>0</v>
      </c>
      <c r="C105" s="1">
        <v>7.0999999999999994E-2</v>
      </c>
      <c r="D105" s="1">
        <v>7.1999999999999995E-2</v>
      </c>
      <c r="E105" s="1">
        <v>7.1999999999999995E-2</v>
      </c>
      <c r="F105" s="1">
        <v>7.1999999999999995E-2</v>
      </c>
      <c r="G105" s="1">
        <v>7.1999999999999995E-2</v>
      </c>
      <c r="H105">
        <v>8.3000000000000004E-2</v>
      </c>
      <c r="I105">
        <v>7.1999999999999995E-2</v>
      </c>
      <c r="J105">
        <v>7.1999999999999995E-2</v>
      </c>
      <c r="K105">
        <v>0.1</v>
      </c>
      <c r="L105">
        <v>0.05</v>
      </c>
      <c r="M105">
        <v>0.05</v>
      </c>
      <c r="N105">
        <v>0.05</v>
      </c>
      <c r="O105">
        <v>0.05</v>
      </c>
      <c r="P105">
        <v>0.05</v>
      </c>
      <c r="Q105">
        <v>8.0000000000000002E-3</v>
      </c>
      <c r="R105">
        <v>8.0000000000000002E-3</v>
      </c>
      <c r="S105">
        <v>8.0000000000000002E-3</v>
      </c>
      <c r="T105">
        <v>8.0000000000000002E-3</v>
      </c>
      <c r="U105">
        <v>8.0000000000000002E-3</v>
      </c>
      <c r="V105">
        <v>8.0000000000000002E-3</v>
      </c>
      <c r="W105">
        <v>8.0000000000000002E-3</v>
      </c>
      <c r="X105">
        <v>8.0000000000000002E-3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G105">
        <f t="shared" si="6"/>
        <v>1.0000000000000002</v>
      </c>
    </row>
    <row r="106" spans="1:33" x14ac:dyDescent="0.25">
      <c r="B106" t="s">
        <v>268</v>
      </c>
      <c r="C106" s="1">
        <v>30</v>
      </c>
      <c r="D106" s="1"/>
      <c r="E106" s="1"/>
      <c r="F106" s="1"/>
      <c r="G106" s="1"/>
      <c r="AG106">
        <f t="shared" si="6"/>
        <v>30</v>
      </c>
    </row>
    <row r="107" spans="1:33" x14ac:dyDescent="0.25">
      <c r="B107">
        <v>0</v>
      </c>
      <c r="C107" s="1">
        <v>8.3000000000000004E-2</v>
      </c>
      <c r="D107" s="1">
        <v>8.3000000000000004E-2</v>
      </c>
      <c r="E107" s="1">
        <v>8.3000000000000004E-2</v>
      </c>
      <c r="F107" s="1">
        <v>8.3000000000000004E-2</v>
      </c>
      <c r="G107" s="1">
        <v>8.3000000000000004E-2</v>
      </c>
      <c r="H107">
        <v>9.5000000000000001E-2</v>
      </c>
      <c r="I107">
        <v>8.3000000000000004E-2</v>
      </c>
      <c r="J107">
        <v>8.3000000000000004E-2</v>
      </c>
      <c r="K107">
        <v>0.11</v>
      </c>
      <c r="L107">
        <v>0.03</v>
      </c>
      <c r="M107">
        <v>0.03</v>
      </c>
      <c r="N107">
        <v>0.03</v>
      </c>
      <c r="O107">
        <v>0.03</v>
      </c>
      <c r="P107">
        <v>0.03</v>
      </c>
      <c r="Q107">
        <v>8.0000000000000002E-3</v>
      </c>
      <c r="R107">
        <v>8.0000000000000002E-3</v>
      </c>
      <c r="S107">
        <v>8.0000000000000002E-3</v>
      </c>
      <c r="T107">
        <v>8.0000000000000002E-3</v>
      </c>
      <c r="U107">
        <v>8.0000000000000002E-3</v>
      </c>
      <c r="V107">
        <v>8.0000000000000002E-3</v>
      </c>
      <c r="W107">
        <v>8.0000000000000002E-3</v>
      </c>
      <c r="X107">
        <v>8.0000000000000002E-3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G107">
        <f t="shared" si="6"/>
        <v>1</v>
      </c>
    </row>
    <row r="108" spans="1:33" x14ac:dyDescent="0.25">
      <c r="B108" t="s">
        <v>269</v>
      </c>
      <c r="C108" s="1">
        <v>30</v>
      </c>
      <c r="D108" s="1"/>
      <c r="E108" s="1"/>
      <c r="F108" s="1"/>
      <c r="G108" s="1"/>
      <c r="AG108">
        <f t="shared" si="6"/>
        <v>30</v>
      </c>
    </row>
    <row r="109" spans="1:33" x14ac:dyDescent="0.25">
      <c r="B109">
        <v>0</v>
      </c>
      <c r="C109" s="1">
        <v>8.3000000000000004E-2</v>
      </c>
      <c r="D109" s="1">
        <v>8.3000000000000004E-2</v>
      </c>
      <c r="E109" s="1">
        <v>8.3000000000000004E-2</v>
      </c>
      <c r="F109" s="1">
        <v>8.3000000000000004E-2</v>
      </c>
      <c r="G109" s="1">
        <v>8.3000000000000004E-2</v>
      </c>
      <c r="H109">
        <v>9.5000000000000001E-2</v>
      </c>
      <c r="I109">
        <v>8.3000000000000004E-2</v>
      </c>
      <c r="J109">
        <v>8.3000000000000004E-2</v>
      </c>
      <c r="K109">
        <v>0.11</v>
      </c>
      <c r="L109">
        <v>0.03</v>
      </c>
      <c r="M109">
        <v>0.03</v>
      </c>
      <c r="N109">
        <v>0.03</v>
      </c>
      <c r="O109">
        <v>0.03</v>
      </c>
      <c r="P109">
        <v>0.03</v>
      </c>
      <c r="Q109">
        <v>8.0000000000000002E-3</v>
      </c>
      <c r="R109">
        <v>8.0000000000000002E-3</v>
      </c>
      <c r="S109">
        <v>8.0000000000000002E-3</v>
      </c>
      <c r="T109">
        <v>8.0000000000000002E-3</v>
      </c>
      <c r="U109">
        <v>8.0000000000000002E-3</v>
      </c>
      <c r="V109">
        <v>8.0000000000000002E-3</v>
      </c>
      <c r="W109">
        <v>8.0000000000000002E-3</v>
      </c>
      <c r="X109">
        <v>8.0000000000000002E-3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G109">
        <f t="shared" si="6"/>
        <v>1</v>
      </c>
    </row>
    <row r="110" spans="1:33" x14ac:dyDescent="0.25">
      <c r="A110" s="16" t="s">
        <v>257</v>
      </c>
      <c r="C110" s="1"/>
      <c r="D110" s="1"/>
      <c r="E110" s="1"/>
      <c r="F110" s="1"/>
      <c r="G110" s="1"/>
      <c r="AG110">
        <f t="shared" si="6"/>
        <v>0</v>
      </c>
    </row>
    <row r="111" spans="1:33" x14ac:dyDescent="0.25">
      <c r="A111" t="s">
        <v>258</v>
      </c>
      <c r="B111">
        <v>3.4842768E-3</v>
      </c>
      <c r="C111">
        <v>1.9182661000000001E-3</v>
      </c>
      <c r="D111">
        <v>1.3133486E-3</v>
      </c>
      <c r="E111">
        <v>5.3343901000000001E-3</v>
      </c>
      <c r="F111">
        <v>5.2008873999999997E-3</v>
      </c>
      <c r="G111">
        <v>2.763106E-3</v>
      </c>
      <c r="H111">
        <v>5.28689912E-2</v>
      </c>
      <c r="I111">
        <v>4.5687220899999999E-2</v>
      </c>
      <c r="J111">
        <v>4.1795024999999996E-3</v>
      </c>
      <c r="K111">
        <v>1.4856666000000001E-3</v>
      </c>
      <c r="L111">
        <v>2.2006892000000001E-3</v>
      </c>
      <c r="M111">
        <v>5.8968618999999996E-3</v>
      </c>
      <c r="N111">
        <v>1.6064039799999999E-2</v>
      </c>
      <c r="O111">
        <v>6.8335695999999996E-3</v>
      </c>
      <c r="P111">
        <v>5.2403329700000001E-2</v>
      </c>
      <c r="Q111">
        <v>1.87185281E-2</v>
      </c>
      <c r="R111" s="1">
        <v>5.60218690407658E-5</v>
      </c>
      <c r="S111">
        <v>1.9779055100000002E-2</v>
      </c>
      <c r="T111">
        <v>1.9779055100000002E-2</v>
      </c>
      <c r="U111">
        <v>0.1100269508</v>
      </c>
      <c r="V111">
        <v>0.13529994379999999</v>
      </c>
      <c r="W111">
        <v>0.15680895980000001</v>
      </c>
      <c r="X111">
        <v>0.15235641599999999</v>
      </c>
      <c r="Y111">
        <v>9.51843567E-2</v>
      </c>
      <c r="Z111">
        <v>1.93351E-4</v>
      </c>
      <c r="AA111">
        <v>2.9735538799999999E-2</v>
      </c>
      <c r="AB111">
        <v>3.6258479400000002E-2</v>
      </c>
      <c r="AC111">
        <v>2.1322623999999999E-3</v>
      </c>
      <c r="AD111">
        <v>1.3099231E-3</v>
      </c>
      <c r="AE111">
        <v>3.4506066699999997E-2</v>
      </c>
      <c r="AG111">
        <f>SUM(B111:AE111)</f>
        <v>1.0197790550690407</v>
      </c>
    </row>
    <row r="112" spans="1:33" x14ac:dyDescent="0.25">
      <c r="A112" t="s">
        <v>259</v>
      </c>
      <c r="B112">
        <v>3.4842768E-3</v>
      </c>
      <c r="C112">
        <v>1.9182661000000001E-3</v>
      </c>
      <c r="D112">
        <v>1.3133486E-3</v>
      </c>
      <c r="E112">
        <v>5.3343901000000001E-3</v>
      </c>
      <c r="F112">
        <v>5.2008873999999997E-3</v>
      </c>
      <c r="G112">
        <v>2.763106E-3</v>
      </c>
      <c r="H112">
        <v>5.28689912E-2</v>
      </c>
      <c r="I112">
        <v>4.5687220899999999E-2</v>
      </c>
      <c r="J112">
        <v>4.1795024999999996E-3</v>
      </c>
      <c r="K112">
        <v>1.4856666000000001E-3</v>
      </c>
      <c r="L112">
        <v>2.2006892000000001E-3</v>
      </c>
      <c r="M112">
        <v>5.8968618999999996E-3</v>
      </c>
      <c r="N112">
        <v>1.6064039799999999E-2</v>
      </c>
      <c r="O112">
        <v>6.8335695999999996E-3</v>
      </c>
      <c r="P112">
        <v>5.2403329700000001E-2</v>
      </c>
      <c r="Q112">
        <v>1.87185281E-2</v>
      </c>
      <c r="R112" s="1">
        <v>5.60218690407658E-5</v>
      </c>
      <c r="S112">
        <v>1.9779055100000002E-2</v>
      </c>
      <c r="T112">
        <v>1.9779055100000002E-2</v>
      </c>
      <c r="U112">
        <v>0.1100269508</v>
      </c>
      <c r="V112">
        <v>0.13529994379999999</v>
      </c>
      <c r="W112">
        <v>0.15680895980000001</v>
      </c>
      <c r="X112">
        <v>0.15235641599999999</v>
      </c>
      <c r="Y112">
        <v>9.51843567E-2</v>
      </c>
      <c r="Z112">
        <v>1.93351E-4</v>
      </c>
      <c r="AA112">
        <v>2.9735538799999999E-2</v>
      </c>
      <c r="AB112">
        <v>3.6258479400000002E-2</v>
      </c>
      <c r="AC112">
        <v>2.1322623999999999E-3</v>
      </c>
      <c r="AD112">
        <v>1.3099231E-3</v>
      </c>
      <c r="AE112">
        <v>3.4506066699999997E-2</v>
      </c>
      <c r="AG112">
        <f t="shared" ref="AG112:AG114" si="7">SUM(B112:AE112)</f>
        <v>1.0197790550690407</v>
      </c>
    </row>
    <row r="113" spans="1:33" x14ac:dyDescent="0.25">
      <c r="A113" t="s">
        <v>260</v>
      </c>
      <c r="B113">
        <v>3.1061498000000002E-3</v>
      </c>
      <c r="C113">
        <v>2.8805876000000002E-3</v>
      </c>
      <c r="D113">
        <v>3.4678207400000001E-2</v>
      </c>
      <c r="E113">
        <v>4.2665163999999998E-2</v>
      </c>
      <c r="F113">
        <v>4.2103300099999998E-2</v>
      </c>
      <c r="G113">
        <v>4.5957380700000001E-2</v>
      </c>
      <c r="H113">
        <v>4.4938545199999999E-2</v>
      </c>
      <c r="I113">
        <v>4.5518643999999997E-2</v>
      </c>
      <c r="J113">
        <v>4.5349629599999997E-2</v>
      </c>
      <c r="K113">
        <v>3.43172323E-2</v>
      </c>
      <c r="L113">
        <v>3.4127335000000002E-2</v>
      </c>
      <c r="M113">
        <v>4.3217332999999997E-2</v>
      </c>
      <c r="N113">
        <v>1.51180638E-2</v>
      </c>
      <c r="O113">
        <v>4.1807671800000001E-2</v>
      </c>
      <c r="P113">
        <v>3.8615087899999997E-2</v>
      </c>
      <c r="Q113">
        <v>4.5018880800000001E-2</v>
      </c>
      <c r="R113">
        <v>8.6227781000000007E-3</v>
      </c>
      <c r="S113">
        <v>3.8136967299999998E-2</v>
      </c>
      <c r="T113">
        <v>3.8136967299999998E-2</v>
      </c>
      <c r="U113">
        <v>4.9871206600000002E-2</v>
      </c>
      <c r="V113">
        <v>5.1663919400000001E-2</v>
      </c>
      <c r="W113">
        <v>5.2438953500000003E-2</v>
      </c>
      <c r="X113">
        <v>5.5650125600000003E-2</v>
      </c>
      <c r="Y113">
        <v>5.5569506999999997E-2</v>
      </c>
      <c r="Z113">
        <v>1.5940955E-3</v>
      </c>
      <c r="AA113">
        <v>3.2856961300000001E-2</v>
      </c>
      <c r="AB113">
        <v>3.31102541E-2</v>
      </c>
      <c r="AC113">
        <v>5.9162394000000004E-3</v>
      </c>
      <c r="AD113">
        <v>2.6524256699999998E-2</v>
      </c>
      <c r="AE113">
        <v>2.86255225E-2</v>
      </c>
      <c r="AG113">
        <f t="shared" si="7"/>
        <v>1.0381369673000003</v>
      </c>
    </row>
    <row r="114" spans="1:33" x14ac:dyDescent="0.25">
      <c r="A114" t="s">
        <v>261</v>
      </c>
      <c r="B114">
        <v>3.1061498000000002E-3</v>
      </c>
      <c r="C114">
        <v>2.8805876000000002E-3</v>
      </c>
      <c r="D114">
        <v>3.4678207400000001E-2</v>
      </c>
      <c r="E114">
        <v>4.2665163999999998E-2</v>
      </c>
      <c r="F114">
        <v>4.2103300099999998E-2</v>
      </c>
      <c r="G114">
        <v>4.5957380700000001E-2</v>
      </c>
      <c r="H114">
        <v>4.4938545199999999E-2</v>
      </c>
      <c r="I114">
        <v>4.5518643999999997E-2</v>
      </c>
      <c r="J114">
        <v>4.5349629599999997E-2</v>
      </c>
      <c r="K114">
        <v>3.43172323E-2</v>
      </c>
      <c r="L114">
        <v>3.4127335000000002E-2</v>
      </c>
      <c r="M114">
        <v>4.3217332999999997E-2</v>
      </c>
      <c r="N114">
        <v>1.51180638E-2</v>
      </c>
      <c r="O114">
        <v>4.1807671800000001E-2</v>
      </c>
      <c r="P114">
        <v>3.8615087899999997E-2</v>
      </c>
      <c r="Q114">
        <v>4.5018880800000001E-2</v>
      </c>
      <c r="R114">
        <v>8.6227781000000007E-3</v>
      </c>
      <c r="S114">
        <v>3.8136967299999998E-2</v>
      </c>
      <c r="T114">
        <v>3.8136967299999998E-2</v>
      </c>
      <c r="U114">
        <v>4.9871206600000002E-2</v>
      </c>
      <c r="V114">
        <v>5.1663919400000001E-2</v>
      </c>
      <c r="W114">
        <v>5.2438953500000003E-2</v>
      </c>
      <c r="X114">
        <v>5.5650125600000003E-2</v>
      </c>
      <c r="Y114">
        <v>5.5569506999999997E-2</v>
      </c>
      <c r="Z114">
        <v>1.5940955E-3</v>
      </c>
      <c r="AA114">
        <v>3.2856961300000001E-2</v>
      </c>
      <c r="AB114">
        <v>3.31102541E-2</v>
      </c>
      <c r="AC114">
        <v>5.9162394000000004E-3</v>
      </c>
      <c r="AD114">
        <v>2.6524256699999998E-2</v>
      </c>
      <c r="AE114">
        <v>2.86255225E-2</v>
      </c>
      <c r="AG114">
        <f t="shared" si="7"/>
        <v>1.0381369673000003</v>
      </c>
    </row>
    <row r="115" spans="1:33" x14ac:dyDescent="0.25">
      <c r="C115" s="1"/>
      <c r="D115" s="1"/>
      <c r="E115" s="1"/>
      <c r="F115" s="1"/>
      <c r="G115" s="1"/>
    </row>
    <row r="116" spans="1:33" x14ac:dyDescent="0.25">
      <c r="B116" t="s">
        <v>270</v>
      </c>
      <c r="C116" s="1"/>
      <c r="D116" s="1"/>
      <c r="E116" s="1"/>
      <c r="F116" s="1"/>
      <c r="G116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zoomScaleNormal="100" workbookViewId="0">
      <selection activeCell="M17" sqref="M17"/>
    </sheetView>
  </sheetViews>
  <sheetFormatPr defaultRowHeight="15" x14ac:dyDescent="0.25"/>
  <cols>
    <col min="1" max="1" width="5.85546875" bestFit="1" customWidth="1"/>
    <col min="2" max="2" width="5.5703125" bestFit="1" customWidth="1"/>
    <col min="3" max="3" width="13.42578125" bestFit="1" customWidth="1"/>
    <col min="4" max="4" width="50.28515625" customWidth="1"/>
    <col min="5" max="5" width="25" bestFit="1" customWidth="1"/>
    <col min="6" max="1018" width="8.5703125"/>
  </cols>
  <sheetData>
    <row r="1" spans="1:5" x14ac:dyDescent="0.25">
      <c r="A1" t="s">
        <v>222</v>
      </c>
      <c r="B1" t="s">
        <v>221</v>
      </c>
      <c r="C1" t="s">
        <v>129</v>
      </c>
      <c r="D1" t="s">
        <v>103</v>
      </c>
      <c r="E1" t="s">
        <v>130</v>
      </c>
    </row>
    <row r="2" spans="1:5" x14ac:dyDescent="0.25">
      <c r="A2">
        <v>1</v>
      </c>
      <c r="B2" t="s">
        <v>3</v>
      </c>
      <c r="C2">
        <v>6637.5</v>
      </c>
      <c r="D2" t="s">
        <v>104</v>
      </c>
      <c r="E2" t="s">
        <v>131</v>
      </c>
    </row>
    <row r="3" spans="1:5" x14ac:dyDescent="0.25">
      <c r="A3">
        <v>2</v>
      </c>
      <c r="B3" t="s">
        <v>8</v>
      </c>
      <c r="C3">
        <v>4510.6719999999996</v>
      </c>
      <c r="D3" t="s">
        <v>105</v>
      </c>
      <c r="E3" t="s">
        <v>132</v>
      </c>
    </row>
    <row r="4" spans="1:5" x14ac:dyDescent="0.25">
      <c r="A4">
        <v>3</v>
      </c>
      <c r="B4" t="s">
        <v>9</v>
      </c>
      <c r="C4">
        <v>80218.806890000007</v>
      </c>
      <c r="D4" t="s">
        <v>106</v>
      </c>
      <c r="E4" t="s">
        <v>133</v>
      </c>
    </row>
    <row r="5" spans="1:5" x14ac:dyDescent="0.25">
      <c r="A5">
        <v>4</v>
      </c>
      <c r="B5" t="s">
        <v>10</v>
      </c>
      <c r="C5">
        <v>2697</v>
      </c>
      <c r="D5" t="s">
        <v>107</v>
      </c>
      <c r="E5" t="s">
        <v>134</v>
      </c>
    </row>
    <row r="6" spans="1:5" x14ac:dyDescent="0.25">
      <c r="A6">
        <v>5</v>
      </c>
      <c r="B6" t="s">
        <v>11</v>
      </c>
      <c r="C6">
        <v>12347.108630000001</v>
      </c>
      <c r="D6" t="s">
        <v>106</v>
      </c>
      <c r="E6" t="s">
        <v>135</v>
      </c>
    </row>
    <row r="7" spans="1:5" x14ac:dyDescent="0.25">
      <c r="A7">
        <v>6</v>
      </c>
      <c r="B7" t="s">
        <v>12</v>
      </c>
      <c r="C7">
        <v>3907.9740299999999</v>
      </c>
      <c r="D7" t="s">
        <v>106</v>
      </c>
      <c r="E7" t="s">
        <v>136</v>
      </c>
    </row>
    <row r="8" spans="1:5" x14ac:dyDescent="0.25">
      <c r="A8">
        <v>7</v>
      </c>
      <c r="B8" t="s">
        <v>13</v>
      </c>
      <c r="C8">
        <v>35892.089209999998</v>
      </c>
      <c r="D8" t="s">
        <v>106</v>
      </c>
      <c r="E8" t="s">
        <v>137</v>
      </c>
    </row>
    <row r="9" spans="1:5" x14ac:dyDescent="0.25">
      <c r="A9">
        <v>8</v>
      </c>
      <c r="B9" t="s">
        <v>14</v>
      </c>
      <c r="C9">
        <v>21423.01856</v>
      </c>
      <c r="D9" t="s">
        <v>106</v>
      </c>
      <c r="E9" t="s">
        <v>138</v>
      </c>
    </row>
    <row r="10" spans="1:5" x14ac:dyDescent="0.25">
      <c r="A10">
        <v>9</v>
      </c>
      <c r="B10" t="s">
        <v>15</v>
      </c>
      <c r="C10">
        <v>8105.2905899999996</v>
      </c>
      <c r="D10" t="s">
        <v>106</v>
      </c>
      <c r="E10" t="s">
        <v>139</v>
      </c>
    </row>
    <row r="11" spans="1:5" x14ac:dyDescent="0.25">
      <c r="A11">
        <v>10</v>
      </c>
      <c r="B11" t="s">
        <v>16</v>
      </c>
      <c r="C11">
        <v>3646.2221399999999</v>
      </c>
      <c r="D11" t="s">
        <v>106</v>
      </c>
      <c r="E11" t="s">
        <v>140</v>
      </c>
    </row>
    <row r="12" spans="1:5" x14ac:dyDescent="0.25">
      <c r="A12">
        <v>11</v>
      </c>
      <c r="B12" t="s">
        <v>17</v>
      </c>
      <c r="C12">
        <v>38854.992890000001</v>
      </c>
      <c r="D12" t="s">
        <v>106</v>
      </c>
      <c r="E12" t="s">
        <v>141</v>
      </c>
    </row>
    <row r="13" spans="1:5" x14ac:dyDescent="0.25">
      <c r="A13">
        <v>12</v>
      </c>
      <c r="B13" t="s">
        <v>18</v>
      </c>
      <c r="C13">
        <v>98.229510000000005</v>
      </c>
      <c r="D13" t="s">
        <v>106</v>
      </c>
      <c r="E13" t="s">
        <v>142</v>
      </c>
    </row>
    <row r="14" spans="1:5" x14ac:dyDescent="0.25">
      <c r="A14">
        <v>13</v>
      </c>
      <c r="B14" t="s">
        <v>19</v>
      </c>
      <c r="C14">
        <v>1596.4079999999999</v>
      </c>
      <c r="D14" t="s">
        <v>108</v>
      </c>
      <c r="E14" t="s">
        <v>143</v>
      </c>
    </row>
    <row r="15" spans="1:5" x14ac:dyDescent="0.25">
      <c r="A15">
        <v>14</v>
      </c>
      <c r="B15" t="s">
        <v>20</v>
      </c>
      <c r="C15">
        <v>2273.672</v>
      </c>
      <c r="D15" t="s">
        <v>109</v>
      </c>
      <c r="E15" t="s">
        <v>144</v>
      </c>
    </row>
    <row r="16" spans="1:5" x14ac:dyDescent="0.25">
      <c r="A16">
        <v>15</v>
      </c>
      <c r="B16" t="s">
        <v>21</v>
      </c>
      <c r="C16">
        <v>967.52</v>
      </c>
      <c r="D16" t="s">
        <v>110</v>
      </c>
      <c r="E16" t="s">
        <v>145</v>
      </c>
    </row>
    <row r="17" spans="1:5" x14ac:dyDescent="0.25">
      <c r="A17">
        <v>16</v>
      </c>
      <c r="B17" t="s">
        <v>22</v>
      </c>
      <c r="C17">
        <v>4.8584350000000001</v>
      </c>
      <c r="D17" t="s">
        <v>105</v>
      </c>
      <c r="E17" t="s">
        <v>146</v>
      </c>
    </row>
    <row r="18" spans="1:5" x14ac:dyDescent="0.25">
      <c r="A18">
        <v>17</v>
      </c>
      <c r="B18" t="s">
        <v>23</v>
      </c>
      <c r="C18">
        <v>5673.2709999999997</v>
      </c>
      <c r="D18" t="s">
        <v>105</v>
      </c>
      <c r="E18" t="s">
        <v>147</v>
      </c>
    </row>
    <row r="19" spans="1:5" x14ac:dyDescent="0.25">
      <c r="A19">
        <v>18</v>
      </c>
      <c r="B19" t="s">
        <v>24</v>
      </c>
      <c r="C19">
        <v>12508.14644</v>
      </c>
      <c r="D19" t="s">
        <v>106</v>
      </c>
      <c r="E19" t="s">
        <v>148</v>
      </c>
    </row>
    <row r="20" spans="1:5" x14ac:dyDescent="0.25">
      <c r="A20">
        <v>19</v>
      </c>
      <c r="B20" t="s">
        <v>25</v>
      </c>
      <c r="C20">
        <v>2343.3339999999998</v>
      </c>
      <c r="D20" t="s">
        <v>111</v>
      </c>
      <c r="E20" t="s">
        <v>149</v>
      </c>
    </row>
    <row r="21" spans="1:5" x14ac:dyDescent="0.25">
      <c r="A21">
        <v>20</v>
      </c>
      <c r="B21" t="s">
        <v>26</v>
      </c>
      <c r="C21">
        <v>66381.201029999997</v>
      </c>
      <c r="D21" t="s">
        <v>106</v>
      </c>
      <c r="E21" t="s">
        <v>150</v>
      </c>
    </row>
    <row r="22" spans="1:5" x14ac:dyDescent="0.25">
      <c r="A22">
        <v>21</v>
      </c>
      <c r="B22" t="s">
        <v>27</v>
      </c>
      <c r="C22">
        <v>3164.95</v>
      </c>
      <c r="D22" t="s">
        <v>112</v>
      </c>
      <c r="E22" t="s">
        <v>151</v>
      </c>
    </row>
    <row r="23" spans="1:5" x14ac:dyDescent="0.25">
      <c r="A23">
        <v>22</v>
      </c>
      <c r="B23" t="s">
        <v>28</v>
      </c>
      <c r="C23">
        <v>4742.7510000000002</v>
      </c>
      <c r="D23" t="s">
        <v>105</v>
      </c>
      <c r="E23" t="s">
        <v>152</v>
      </c>
    </row>
    <row r="24" spans="1:5" x14ac:dyDescent="0.25">
      <c r="A24">
        <v>23</v>
      </c>
      <c r="B24" t="s">
        <v>29</v>
      </c>
      <c r="C24">
        <v>312490.47648000001</v>
      </c>
      <c r="D24" t="s">
        <v>106</v>
      </c>
      <c r="E24" t="s">
        <v>153</v>
      </c>
    </row>
    <row r="25" spans="1:5" x14ac:dyDescent="0.25">
      <c r="A25">
        <v>24</v>
      </c>
      <c r="B25" t="s">
        <v>30</v>
      </c>
      <c r="C25">
        <v>124595.38234</v>
      </c>
      <c r="D25" t="s">
        <v>106</v>
      </c>
      <c r="E25" t="s">
        <v>154</v>
      </c>
    </row>
    <row r="26" spans="1:5" x14ac:dyDescent="0.25">
      <c r="A26">
        <v>25</v>
      </c>
      <c r="B26" t="s">
        <v>31</v>
      </c>
      <c r="C26">
        <v>639.21481000000006</v>
      </c>
      <c r="D26" t="s">
        <v>106</v>
      </c>
      <c r="E26" t="s">
        <v>155</v>
      </c>
    </row>
    <row r="27" spans="1:5" x14ac:dyDescent="0.25">
      <c r="A27">
        <v>26</v>
      </c>
      <c r="B27" t="s">
        <v>32</v>
      </c>
      <c r="C27">
        <v>247495.45460999999</v>
      </c>
      <c r="D27" t="s">
        <v>106</v>
      </c>
      <c r="E27" t="s">
        <v>156</v>
      </c>
    </row>
    <row r="28" spans="1:5" x14ac:dyDescent="0.25">
      <c r="A28">
        <v>27</v>
      </c>
      <c r="B28" t="s">
        <v>33</v>
      </c>
      <c r="C28">
        <v>68851.370939999993</v>
      </c>
      <c r="D28" t="s">
        <v>106</v>
      </c>
      <c r="E28" t="s">
        <v>157</v>
      </c>
    </row>
    <row r="29" spans="1:5" x14ac:dyDescent="0.25">
      <c r="A29">
        <v>28</v>
      </c>
      <c r="B29" t="s">
        <v>34</v>
      </c>
      <c r="C29">
        <v>858.70898</v>
      </c>
      <c r="D29" t="s">
        <v>106</v>
      </c>
      <c r="E29" t="s">
        <v>158</v>
      </c>
    </row>
    <row r="30" spans="1:5" x14ac:dyDescent="0.25">
      <c r="A30">
        <v>29</v>
      </c>
      <c r="B30" t="s">
        <v>35</v>
      </c>
      <c r="C30">
        <v>8099.2672199999997</v>
      </c>
      <c r="D30" t="s">
        <v>106</v>
      </c>
      <c r="E30" t="s">
        <v>159</v>
      </c>
    </row>
    <row r="31" spans="1:5" x14ac:dyDescent="0.25">
      <c r="A31">
        <v>30</v>
      </c>
      <c r="B31" t="s">
        <v>36</v>
      </c>
      <c r="C31">
        <v>466.91953999999998</v>
      </c>
      <c r="D31" t="s">
        <v>106</v>
      </c>
      <c r="E31" t="s">
        <v>160</v>
      </c>
    </row>
    <row r="32" spans="1:5" x14ac:dyDescent="0.25">
      <c r="A32">
        <v>31</v>
      </c>
      <c r="B32" t="s">
        <v>37</v>
      </c>
      <c r="C32">
        <v>204570.50472</v>
      </c>
      <c r="D32" t="s">
        <v>106</v>
      </c>
      <c r="E32" t="s">
        <v>161</v>
      </c>
    </row>
    <row r="33" spans="1:5" x14ac:dyDescent="0.25">
      <c r="A33">
        <v>32</v>
      </c>
      <c r="B33" t="s">
        <v>38</v>
      </c>
      <c r="C33">
        <v>68242.971520000006</v>
      </c>
      <c r="D33" t="s">
        <v>106</v>
      </c>
      <c r="E33" t="s">
        <v>162</v>
      </c>
    </row>
    <row r="34" spans="1:5" x14ac:dyDescent="0.25">
      <c r="A34">
        <v>33</v>
      </c>
      <c r="B34" t="s">
        <v>39</v>
      </c>
      <c r="C34">
        <v>26.160060000000001</v>
      </c>
      <c r="D34" t="s">
        <v>113</v>
      </c>
      <c r="E34" t="s">
        <v>163</v>
      </c>
    </row>
    <row r="35" spans="1:5" x14ac:dyDescent="0.25">
      <c r="A35">
        <v>34</v>
      </c>
      <c r="B35" t="s">
        <v>40</v>
      </c>
      <c r="C35">
        <v>444.32128</v>
      </c>
      <c r="D35" t="s">
        <v>106</v>
      </c>
      <c r="E35" t="s">
        <v>164</v>
      </c>
    </row>
    <row r="36" spans="1:5" x14ac:dyDescent="0.25">
      <c r="A36">
        <v>35</v>
      </c>
      <c r="B36" t="s">
        <v>41</v>
      </c>
      <c r="C36">
        <v>2041.1949999999999</v>
      </c>
      <c r="D36" t="s">
        <v>114</v>
      </c>
      <c r="E36" t="s">
        <v>165</v>
      </c>
    </row>
    <row r="37" spans="1:5" x14ac:dyDescent="0.25">
      <c r="A37">
        <v>36</v>
      </c>
      <c r="B37" t="s">
        <v>42</v>
      </c>
      <c r="C37">
        <v>385.52397999999999</v>
      </c>
      <c r="D37" t="s">
        <v>106</v>
      </c>
      <c r="E37" t="s">
        <v>166</v>
      </c>
    </row>
    <row r="38" spans="1:5" x14ac:dyDescent="0.25">
      <c r="A38">
        <v>37</v>
      </c>
      <c r="B38" t="s">
        <v>43</v>
      </c>
      <c r="C38">
        <v>6193.6677499999996</v>
      </c>
      <c r="D38" t="s">
        <v>106</v>
      </c>
      <c r="E38" t="s">
        <v>167</v>
      </c>
    </row>
    <row r="39" spans="1:5" x14ac:dyDescent="0.25">
      <c r="A39">
        <v>38</v>
      </c>
      <c r="B39" t="s">
        <v>44</v>
      </c>
      <c r="C39">
        <v>638.52646000000004</v>
      </c>
      <c r="D39" t="s">
        <v>106</v>
      </c>
      <c r="E39" t="s">
        <v>168</v>
      </c>
    </row>
    <row r="40" spans="1:5" x14ac:dyDescent="0.25">
      <c r="A40">
        <v>39</v>
      </c>
      <c r="B40" t="s">
        <v>45</v>
      </c>
      <c r="C40">
        <v>287990.48550000001</v>
      </c>
      <c r="D40" t="s">
        <v>106</v>
      </c>
      <c r="E40" t="s">
        <v>169</v>
      </c>
    </row>
    <row r="41" spans="1:5" x14ac:dyDescent="0.25">
      <c r="A41">
        <v>40</v>
      </c>
      <c r="B41" t="s">
        <v>46</v>
      </c>
      <c r="C41">
        <v>837622.32530000003</v>
      </c>
      <c r="D41" t="s">
        <v>106</v>
      </c>
      <c r="E41" t="s">
        <v>170</v>
      </c>
    </row>
    <row r="42" spans="1:5" x14ac:dyDescent="0.25">
      <c r="A42">
        <v>41</v>
      </c>
      <c r="B42" t="s">
        <v>47</v>
      </c>
      <c r="C42">
        <v>88958.136549999996</v>
      </c>
      <c r="D42" t="s">
        <v>106</v>
      </c>
      <c r="E42" t="s">
        <v>171</v>
      </c>
    </row>
    <row r="43" spans="1:5" x14ac:dyDescent="0.25">
      <c r="A43">
        <v>42</v>
      </c>
      <c r="B43" t="s">
        <v>48</v>
      </c>
      <c r="C43">
        <v>633208.32400000002</v>
      </c>
      <c r="D43" t="s">
        <v>106</v>
      </c>
      <c r="E43" t="s">
        <v>172</v>
      </c>
    </row>
    <row r="44" spans="1:5" x14ac:dyDescent="0.25">
      <c r="A44">
        <v>43</v>
      </c>
      <c r="B44" t="s">
        <v>49</v>
      </c>
      <c r="C44">
        <v>17226.46154</v>
      </c>
      <c r="D44" t="s">
        <v>106</v>
      </c>
      <c r="E44" t="s">
        <v>173</v>
      </c>
    </row>
    <row r="45" spans="1:5" x14ac:dyDescent="0.25">
      <c r="A45">
        <v>44</v>
      </c>
      <c r="B45" t="s">
        <v>50</v>
      </c>
      <c r="C45">
        <v>3484.8640300000002</v>
      </c>
      <c r="D45" t="s">
        <v>106</v>
      </c>
      <c r="E45" t="s">
        <v>174</v>
      </c>
    </row>
    <row r="46" spans="1:5" x14ac:dyDescent="0.25">
      <c r="A46">
        <v>45</v>
      </c>
      <c r="B46" t="s">
        <v>51</v>
      </c>
      <c r="C46">
        <v>1253.7247</v>
      </c>
      <c r="D46" t="s">
        <v>106</v>
      </c>
      <c r="E46" t="s">
        <v>175</v>
      </c>
    </row>
    <row r="47" spans="1:5" x14ac:dyDescent="0.25">
      <c r="A47">
        <v>46</v>
      </c>
      <c r="B47" t="s">
        <v>52</v>
      </c>
      <c r="C47">
        <v>2873.4</v>
      </c>
      <c r="D47" t="s">
        <v>115</v>
      </c>
      <c r="E47" t="s">
        <v>176</v>
      </c>
    </row>
    <row r="48" spans="1:5" x14ac:dyDescent="0.25">
      <c r="A48">
        <v>47</v>
      </c>
      <c r="B48" t="s">
        <v>53</v>
      </c>
      <c r="C48">
        <v>1436.7</v>
      </c>
      <c r="D48" t="s">
        <v>104</v>
      </c>
      <c r="E48" t="s">
        <v>177</v>
      </c>
    </row>
    <row r="49" spans="1:5" x14ac:dyDescent="0.25">
      <c r="A49">
        <v>48</v>
      </c>
      <c r="B49" t="s">
        <v>54</v>
      </c>
      <c r="C49">
        <v>3114.6878999999999</v>
      </c>
      <c r="D49" t="s">
        <v>106</v>
      </c>
      <c r="E49" t="s">
        <v>178</v>
      </c>
    </row>
    <row r="50" spans="1:5" x14ac:dyDescent="0.25">
      <c r="A50">
        <v>49</v>
      </c>
      <c r="B50" t="s">
        <v>55</v>
      </c>
      <c r="C50">
        <v>128678.71575</v>
      </c>
      <c r="D50" t="s">
        <v>106</v>
      </c>
      <c r="E50" t="s">
        <v>179</v>
      </c>
    </row>
    <row r="51" spans="1:5" x14ac:dyDescent="0.25">
      <c r="A51">
        <v>50</v>
      </c>
      <c r="B51" t="s">
        <v>56</v>
      </c>
      <c r="C51">
        <v>130790.82432</v>
      </c>
      <c r="D51" t="s">
        <v>106</v>
      </c>
      <c r="E51" t="s">
        <v>180</v>
      </c>
    </row>
    <row r="52" spans="1:5" x14ac:dyDescent="0.25">
      <c r="A52">
        <v>51</v>
      </c>
      <c r="B52" t="s">
        <v>57</v>
      </c>
      <c r="C52">
        <v>181995.72683</v>
      </c>
      <c r="D52" t="s">
        <v>106</v>
      </c>
      <c r="E52" t="s">
        <v>181</v>
      </c>
    </row>
    <row r="53" spans="1:5" x14ac:dyDescent="0.25">
      <c r="A53">
        <v>52</v>
      </c>
      <c r="B53" t="s">
        <v>58</v>
      </c>
      <c r="C53">
        <v>1808.5</v>
      </c>
      <c r="D53" t="s">
        <v>116</v>
      </c>
      <c r="E53" t="s">
        <v>182</v>
      </c>
    </row>
    <row r="54" spans="1:5" x14ac:dyDescent="0.25">
      <c r="A54">
        <v>53</v>
      </c>
      <c r="B54" t="s">
        <v>59</v>
      </c>
      <c r="C54">
        <v>7660.8</v>
      </c>
      <c r="D54" t="s">
        <v>104</v>
      </c>
      <c r="E54" t="s">
        <v>183</v>
      </c>
    </row>
    <row r="55" spans="1:5" x14ac:dyDescent="0.25">
      <c r="A55">
        <v>54</v>
      </c>
      <c r="B55" t="s">
        <v>60</v>
      </c>
      <c r="C55">
        <v>803.2</v>
      </c>
      <c r="D55" t="s">
        <v>104</v>
      </c>
      <c r="E55" t="s">
        <v>184</v>
      </c>
    </row>
    <row r="56" spans="1:5" x14ac:dyDescent="0.25">
      <c r="A56">
        <v>55</v>
      </c>
      <c r="B56" t="s">
        <v>61</v>
      </c>
      <c r="C56">
        <v>18046.14</v>
      </c>
      <c r="D56" t="s">
        <v>117</v>
      </c>
      <c r="E56" t="s">
        <v>185</v>
      </c>
    </row>
    <row r="57" spans="1:5" x14ac:dyDescent="0.25">
      <c r="A57">
        <v>56</v>
      </c>
      <c r="B57" t="s">
        <v>62</v>
      </c>
      <c r="C57">
        <v>72184.56</v>
      </c>
      <c r="D57" t="s">
        <v>118</v>
      </c>
      <c r="E57" t="s">
        <v>186</v>
      </c>
    </row>
    <row r="58" spans="1:5" x14ac:dyDescent="0.25">
      <c r="A58">
        <v>57</v>
      </c>
      <c r="B58" t="s">
        <v>63</v>
      </c>
      <c r="C58">
        <v>11998.44</v>
      </c>
      <c r="D58" t="s">
        <v>119</v>
      </c>
      <c r="E58" t="s">
        <v>187</v>
      </c>
    </row>
    <row r="59" spans="1:5" x14ac:dyDescent="0.25">
      <c r="A59">
        <v>58</v>
      </c>
      <c r="B59" t="s">
        <v>64</v>
      </c>
      <c r="C59">
        <v>7998.96</v>
      </c>
      <c r="D59" t="s">
        <v>116</v>
      </c>
      <c r="E59" t="s">
        <v>188</v>
      </c>
    </row>
    <row r="60" spans="1:5" x14ac:dyDescent="0.25">
      <c r="A60">
        <v>59</v>
      </c>
      <c r="B60" t="s">
        <v>65</v>
      </c>
      <c r="C60">
        <v>2616.0059999999999</v>
      </c>
      <c r="D60" t="s">
        <v>120</v>
      </c>
      <c r="E60" t="s">
        <v>189</v>
      </c>
    </row>
    <row r="61" spans="1:5" x14ac:dyDescent="0.25">
      <c r="A61">
        <v>60</v>
      </c>
      <c r="B61" t="s">
        <v>66</v>
      </c>
      <c r="C61">
        <v>44619.42</v>
      </c>
      <c r="D61" t="s">
        <v>119</v>
      </c>
      <c r="E61" t="s">
        <v>190</v>
      </c>
    </row>
    <row r="62" spans="1:5" x14ac:dyDescent="0.25">
      <c r="A62">
        <v>61</v>
      </c>
      <c r="B62" t="s">
        <v>67</v>
      </c>
      <c r="C62">
        <v>29746.28</v>
      </c>
      <c r="D62" t="s">
        <v>121</v>
      </c>
      <c r="E62" t="s">
        <v>191</v>
      </c>
    </row>
    <row r="63" spans="1:5" x14ac:dyDescent="0.25">
      <c r="A63">
        <v>62</v>
      </c>
      <c r="B63" t="s">
        <v>68</v>
      </c>
      <c r="C63">
        <v>4656.1183199999996</v>
      </c>
      <c r="D63" t="s">
        <v>106</v>
      </c>
      <c r="E63" t="s">
        <v>192</v>
      </c>
    </row>
    <row r="64" spans="1:5" x14ac:dyDescent="0.25">
      <c r="A64">
        <v>63</v>
      </c>
      <c r="B64" t="s">
        <v>69</v>
      </c>
      <c r="C64">
        <v>6.5920009999999998</v>
      </c>
      <c r="D64" t="s">
        <v>122</v>
      </c>
      <c r="E64" t="s">
        <v>193</v>
      </c>
    </row>
    <row r="65" spans="1:5" x14ac:dyDescent="0.25">
      <c r="A65">
        <v>64</v>
      </c>
      <c r="B65" t="s">
        <v>70</v>
      </c>
      <c r="C65">
        <v>181253.05</v>
      </c>
      <c r="D65" t="s">
        <v>123</v>
      </c>
      <c r="E65" t="s">
        <v>194</v>
      </c>
    </row>
    <row r="66" spans="1:5" x14ac:dyDescent="0.25">
      <c r="A66">
        <v>65</v>
      </c>
      <c r="B66" t="s">
        <v>71</v>
      </c>
      <c r="C66">
        <v>1540650.925</v>
      </c>
      <c r="D66" t="s">
        <v>124</v>
      </c>
      <c r="E66" t="s">
        <v>195</v>
      </c>
    </row>
    <row r="67" spans="1:5" x14ac:dyDescent="0.25">
      <c r="A67">
        <v>66</v>
      </c>
      <c r="B67" t="s">
        <v>72</v>
      </c>
      <c r="C67">
        <v>5035438.5999999996</v>
      </c>
      <c r="D67" t="s">
        <v>107</v>
      </c>
      <c r="E67" t="s">
        <v>196</v>
      </c>
    </row>
    <row r="68" spans="1:5" x14ac:dyDescent="0.25">
      <c r="A68">
        <v>67</v>
      </c>
      <c r="B68" t="s">
        <v>73</v>
      </c>
      <c r="C68">
        <v>20570</v>
      </c>
      <c r="D68" t="s">
        <v>104</v>
      </c>
      <c r="E68" t="s">
        <v>197</v>
      </c>
    </row>
    <row r="69" spans="1:5" x14ac:dyDescent="0.25">
      <c r="A69">
        <v>68</v>
      </c>
      <c r="B69" t="s">
        <v>74</v>
      </c>
      <c r="C69">
        <v>7.1902939999999997</v>
      </c>
      <c r="D69" t="s">
        <v>125</v>
      </c>
      <c r="E69" t="s">
        <v>198</v>
      </c>
    </row>
    <row r="70" spans="1:5" x14ac:dyDescent="0.25">
      <c r="A70">
        <v>69</v>
      </c>
      <c r="B70" t="s">
        <v>75</v>
      </c>
      <c r="C70">
        <v>723132.18</v>
      </c>
      <c r="D70" t="s">
        <v>126</v>
      </c>
      <c r="E70" t="s">
        <v>199</v>
      </c>
    </row>
    <row r="71" spans="1:5" x14ac:dyDescent="0.25">
      <c r="A71">
        <v>70</v>
      </c>
      <c r="B71" t="s">
        <v>76</v>
      </c>
      <c r="C71">
        <v>1704.171</v>
      </c>
      <c r="D71" t="s">
        <v>114</v>
      </c>
      <c r="E71" t="s">
        <v>200</v>
      </c>
    </row>
    <row r="72" spans="1:5" x14ac:dyDescent="0.25">
      <c r="A72">
        <v>71</v>
      </c>
      <c r="B72" t="s">
        <v>77</v>
      </c>
      <c r="C72">
        <v>3018.587</v>
      </c>
      <c r="D72" t="s">
        <v>114</v>
      </c>
      <c r="E72" t="s">
        <v>201</v>
      </c>
    </row>
    <row r="73" spans="1:5" x14ac:dyDescent="0.25">
      <c r="A73">
        <v>72</v>
      </c>
      <c r="B73" t="s">
        <v>78</v>
      </c>
      <c r="C73">
        <v>88497.144625719302</v>
      </c>
      <c r="D73" t="s">
        <v>127</v>
      </c>
      <c r="E73" t="s">
        <v>202</v>
      </c>
    </row>
    <row r="74" spans="1:5" x14ac:dyDescent="0.25">
      <c r="A74">
        <v>73</v>
      </c>
      <c r="B74" t="s">
        <v>79</v>
      </c>
      <c r="C74">
        <v>375230138.30000001</v>
      </c>
      <c r="D74" t="s">
        <v>107</v>
      </c>
      <c r="E74" t="s">
        <v>203</v>
      </c>
    </row>
    <row r="75" spans="1:5" x14ac:dyDescent="0.25">
      <c r="A75">
        <v>74</v>
      </c>
      <c r="B75" t="s">
        <v>80</v>
      </c>
      <c r="C75" t="e">
        <f>#N/A</f>
        <v>#N/A</v>
      </c>
      <c r="E75" t="s">
        <v>204</v>
      </c>
    </row>
    <row r="76" spans="1:5" x14ac:dyDescent="0.25">
      <c r="A76">
        <v>75</v>
      </c>
      <c r="B76" t="s">
        <v>81</v>
      </c>
      <c r="C76" t="e">
        <f>#N/A</f>
        <v>#N/A</v>
      </c>
      <c r="E76" t="s">
        <v>205</v>
      </c>
    </row>
    <row r="77" spans="1:5" x14ac:dyDescent="0.25">
      <c r="A77">
        <v>76</v>
      </c>
      <c r="B77" t="s">
        <v>220</v>
      </c>
      <c r="C77" t="e">
        <f>#N/A</f>
        <v>#N/A</v>
      </c>
      <c r="E77" t="s">
        <v>206</v>
      </c>
    </row>
    <row r="78" spans="1:5" x14ac:dyDescent="0.25">
      <c r="A78">
        <v>77</v>
      </c>
      <c r="B78" t="s">
        <v>82</v>
      </c>
      <c r="C78">
        <v>6025037.2999999998</v>
      </c>
      <c r="D78" t="s">
        <v>107</v>
      </c>
      <c r="E78" t="s">
        <v>207</v>
      </c>
    </row>
    <row r="79" spans="1:5" x14ac:dyDescent="0.25">
      <c r="A79">
        <v>78</v>
      </c>
      <c r="B79" t="s">
        <v>83</v>
      </c>
      <c r="C79">
        <v>151644.371947782</v>
      </c>
      <c r="D79" t="s">
        <v>127</v>
      </c>
      <c r="E79" t="s">
        <v>208</v>
      </c>
    </row>
    <row r="80" spans="1:5" x14ac:dyDescent="0.25">
      <c r="A80">
        <v>79</v>
      </c>
      <c r="B80" t="s">
        <v>84</v>
      </c>
      <c r="C80">
        <v>548371.06777746405</v>
      </c>
      <c r="D80" t="s">
        <v>128</v>
      </c>
      <c r="E80" t="s">
        <v>209</v>
      </c>
    </row>
    <row r="81" spans="1:5" x14ac:dyDescent="0.25">
      <c r="A81">
        <v>80</v>
      </c>
      <c r="B81" t="s">
        <v>85</v>
      </c>
      <c r="C81">
        <v>201134.73789574299</v>
      </c>
      <c r="D81" t="s">
        <v>128</v>
      </c>
      <c r="E81" t="s">
        <v>210</v>
      </c>
    </row>
    <row r="82" spans="1:5" x14ac:dyDescent="0.25">
      <c r="A82">
        <v>81</v>
      </c>
      <c r="B82" t="s">
        <v>86</v>
      </c>
      <c r="C82">
        <v>163315.90861250801</v>
      </c>
      <c r="D82" t="s">
        <v>128</v>
      </c>
      <c r="E82" t="s">
        <v>211</v>
      </c>
    </row>
    <row r="83" spans="1:5" x14ac:dyDescent="0.25">
      <c r="A83">
        <v>82</v>
      </c>
      <c r="B83" t="s">
        <v>87</v>
      </c>
      <c r="C83">
        <v>94440.610721329402</v>
      </c>
      <c r="D83" t="s">
        <v>127</v>
      </c>
      <c r="E83" t="s">
        <v>212</v>
      </c>
    </row>
    <row r="84" spans="1:5" x14ac:dyDescent="0.25">
      <c r="A84">
        <v>83</v>
      </c>
      <c r="B84" t="s">
        <v>88</v>
      </c>
      <c r="C84">
        <v>374087.87270517001</v>
      </c>
      <c r="D84" t="s">
        <v>127</v>
      </c>
      <c r="E84" t="s">
        <v>213</v>
      </c>
    </row>
    <row r="85" spans="1:5" x14ac:dyDescent="0.25">
      <c r="A85">
        <v>84</v>
      </c>
      <c r="B85" t="s">
        <v>89</v>
      </c>
      <c r="C85">
        <v>31842.799999999999</v>
      </c>
      <c r="D85" t="s">
        <v>104</v>
      </c>
      <c r="E85" t="s">
        <v>214</v>
      </c>
    </row>
    <row r="86" spans="1:5" x14ac:dyDescent="0.25">
      <c r="A86">
        <v>85</v>
      </c>
      <c r="B86" t="s">
        <v>90</v>
      </c>
      <c r="C86">
        <v>15062593.300000001</v>
      </c>
      <c r="D86" t="s">
        <v>107</v>
      </c>
      <c r="E86" t="s">
        <v>215</v>
      </c>
    </row>
    <row r="87" spans="1:5" x14ac:dyDescent="0.25">
      <c r="A87">
        <v>86</v>
      </c>
      <c r="B87" t="s">
        <v>91</v>
      </c>
      <c r="C87">
        <v>60250373.299999997</v>
      </c>
      <c r="D87" t="s">
        <v>104</v>
      </c>
      <c r="E87" t="s">
        <v>216</v>
      </c>
    </row>
    <row r="88" spans="1:5" x14ac:dyDescent="0.25">
      <c r="A88">
        <v>87</v>
      </c>
      <c r="B88" t="s">
        <v>92</v>
      </c>
      <c r="C88" t="e">
        <f>#N/A</f>
        <v>#N/A</v>
      </c>
      <c r="E88" t="s">
        <v>217</v>
      </c>
    </row>
    <row r="89" spans="1:5" x14ac:dyDescent="0.25">
      <c r="A89">
        <v>88</v>
      </c>
      <c r="B89" t="s">
        <v>93</v>
      </c>
      <c r="C89" t="e">
        <f>#N/A</f>
        <v>#N/A</v>
      </c>
      <c r="E89" t="s">
        <v>218</v>
      </c>
    </row>
    <row r="90" spans="1:5" x14ac:dyDescent="0.25">
      <c r="A90">
        <v>89</v>
      </c>
      <c r="B90" t="s">
        <v>94</v>
      </c>
      <c r="C90" t="e">
        <f>#N/A</f>
        <v>#N/A</v>
      </c>
      <c r="E90" t="s">
        <v>219</v>
      </c>
    </row>
    <row r="91" spans="1:5" x14ac:dyDescent="0.25">
      <c r="A91">
        <v>90</v>
      </c>
      <c r="B91" t="s">
        <v>95</v>
      </c>
      <c r="C91" t="e">
        <f>#N/A</f>
        <v>#N/A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/>
  </sheetViews>
  <sheetFormatPr defaultRowHeight="15" x14ac:dyDescent="0.25"/>
  <cols>
    <col min="1" max="1025" width="8.5703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39512.4444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7722.8297599999996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67932.896082000007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1925.576315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4359.367596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15011.094407000001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73130.244678000003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7522.6490919999997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1730.488505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116183.837455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25377.299684000001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3.5744660000000001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5415.5546109999996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975.21541300000001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3822.8917580000002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7.3016370000000004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13624.138038999999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45340.291036000002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404.23137600000001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129567.98553799999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2760.992084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47766.146503999997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284713.944969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104900.89931199999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600.69190200000003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2803993.1779629998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143026.180043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2187.9080399999998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8261.9587630000005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3800.560015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46115.780962999997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149431.22777500001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513.45587499999999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1150.522972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17390.290883999998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633.08281699999998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9264.2523330000004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4638.4133309999997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342530.97094700002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690733.69444500003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74850.766782999999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1198459.5975550001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16520.725064999999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16498.017317999998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118679.806373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15324.153562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8674.9969369999999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55031.718342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426528.07973100001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152577.504052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1081595.279012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111.65180100000001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23922.246776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10182.133709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1017.273911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3733.1119979999999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526.12787900000001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20847.308678000001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5876.8685340000002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/>
  </sheetViews>
  <sheetFormatPr defaultRowHeight="15" x14ac:dyDescent="0.25"/>
  <cols>
    <col min="1" max="1025" width="8.5703125"/>
  </cols>
  <sheetData>
    <row r="1" spans="1:9" x14ac:dyDescent="0.25">
      <c r="A1" t="s">
        <v>0</v>
      </c>
      <c r="B1" t="s">
        <v>96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96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96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96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96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163712.54151499999</v>
      </c>
      <c r="I5" t="s">
        <v>7</v>
      </c>
    </row>
    <row r="6" spans="1:9" x14ac:dyDescent="0.25">
      <c r="A6" t="s">
        <v>0</v>
      </c>
      <c r="B6" t="s">
        <v>96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163712.541665</v>
      </c>
      <c r="I6" t="s">
        <v>7</v>
      </c>
    </row>
    <row r="7" spans="1:9" x14ac:dyDescent="0.25">
      <c r="A7" t="s">
        <v>0</v>
      </c>
      <c r="B7" t="s">
        <v>96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163712.541482</v>
      </c>
      <c r="I7" t="s">
        <v>7</v>
      </c>
    </row>
    <row r="8" spans="1:9" x14ac:dyDescent="0.25">
      <c r="A8" t="s">
        <v>0</v>
      </c>
      <c r="B8" t="s">
        <v>96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163712.54152900001</v>
      </c>
      <c r="I8" t="s">
        <v>7</v>
      </c>
    </row>
    <row r="9" spans="1:9" x14ac:dyDescent="0.25">
      <c r="A9" t="s">
        <v>0</v>
      </c>
      <c r="B9" t="s">
        <v>96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163712.54158600001</v>
      </c>
      <c r="I9" t="s">
        <v>7</v>
      </c>
    </row>
    <row r="10" spans="1:9" x14ac:dyDescent="0.25">
      <c r="A10" t="s">
        <v>0</v>
      </c>
      <c r="B10" t="s">
        <v>96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163712.54030299999</v>
      </c>
      <c r="I10" t="s">
        <v>7</v>
      </c>
    </row>
    <row r="11" spans="1:9" x14ac:dyDescent="0.25">
      <c r="A11" t="s">
        <v>0</v>
      </c>
      <c r="B11" t="s">
        <v>96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163712.54154800001</v>
      </c>
      <c r="I11" t="s">
        <v>7</v>
      </c>
    </row>
    <row r="12" spans="1:9" x14ac:dyDescent="0.25">
      <c r="A12" t="s">
        <v>0</v>
      </c>
      <c r="B12" t="s">
        <v>96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96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1547.7301660000001</v>
      </c>
      <c r="I13" t="s">
        <v>7</v>
      </c>
    </row>
    <row r="14" spans="1:9" x14ac:dyDescent="0.25">
      <c r="A14" t="s">
        <v>0</v>
      </c>
      <c r="B14" t="s">
        <v>96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1547.730168</v>
      </c>
      <c r="I14" t="s">
        <v>7</v>
      </c>
    </row>
    <row r="15" spans="1:9" x14ac:dyDescent="0.25">
      <c r="A15" t="s">
        <v>0</v>
      </c>
      <c r="B15" t="s">
        <v>96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1547.73017</v>
      </c>
      <c r="I15" t="s">
        <v>7</v>
      </c>
    </row>
    <row r="16" spans="1:9" x14ac:dyDescent="0.25">
      <c r="A16" t="s">
        <v>0</v>
      </c>
      <c r="B16" t="s">
        <v>96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96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96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96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96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96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96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96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186324.760843</v>
      </c>
      <c r="I23" t="s">
        <v>7</v>
      </c>
    </row>
    <row r="24" spans="1:9" x14ac:dyDescent="0.25">
      <c r="A24" t="s">
        <v>0</v>
      </c>
      <c r="B24" t="s">
        <v>96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96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345914.04563399998</v>
      </c>
      <c r="I25" t="s">
        <v>7</v>
      </c>
    </row>
    <row r="26" spans="1:9" x14ac:dyDescent="0.25">
      <c r="A26" t="s">
        <v>0</v>
      </c>
      <c r="B26" t="s">
        <v>96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345914.04397499998</v>
      </c>
      <c r="I26" t="s">
        <v>7</v>
      </c>
    </row>
    <row r="27" spans="1:9" x14ac:dyDescent="0.25">
      <c r="A27" t="s">
        <v>0</v>
      </c>
      <c r="B27" t="s">
        <v>96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345914.04593199998</v>
      </c>
      <c r="I27" t="s">
        <v>7</v>
      </c>
    </row>
    <row r="28" spans="1:9" x14ac:dyDescent="0.25">
      <c r="A28" t="s">
        <v>0</v>
      </c>
      <c r="B28" t="s">
        <v>96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345914.04607400001</v>
      </c>
      <c r="I28" t="s">
        <v>7</v>
      </c>
    </row>
    <row r="29" spans="1:9" x14ac:dyDescent="0.25">
      <c r="A29" t="s">
        <v>0</v>
      </c>
      <c r="B29" t="s">
        <v>96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345914.04586299998</v>
      </c>
      <c r="I29" t="s">
        <v>7</v>
      </c>
    </row>
    <row r="30" spans="1:9" x14ac:dyDescent="0.25">
      <c r="A30" t="s">
        <v>0</v>
      </c>
      <c r="B30" t="s">
        <v>96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345914.045812</v>
      </c>
      <c r="I30" t="s">
        <v>7</v>
      </c>
    </row>
    <row r="31" spans="1:9" x14ac:dyDescent="0.25">
      <c r="A31" t="s">
        <v>0</v>
      </c>
      <c r="B31" t="s">
        <v>96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345914.04584600002</v>
      </c>
      <c r="I31" t="s">
        <v>7</v>
      </c>
    </row>
    <row r="32" spans="1:9" x14ac:dyDescent="0.25">
      <c r="A32" t="s">
        <v>0</v>
      </c>
      <c r="B32" t="s">
        <v>96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345914.04600899998</v>
      </c>
      <c r="I32" t="s">
        <v>7</v>
      </c>
    </row>
    <row r="33" spans="1:9" x14ac:dyDescent="0.25">
      <c r="A33" t="s">
        <v>0</v>
      </c>
      <c r="B33" t="s">
        <v>96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345914.04299099999</v>
      </c>
      <c r="I33" t="s">
        <v>7</v>
      </c>
    </row>
    <row r="34" spans="1:9" x14ac:dyDescent="0.25">
      <c r="A34" t="s">
        <v>0</v>
      </c>
      <c r="B34" t="s">
        <v>96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345914.046103</v>
      </c>
      <c r="I34" t="s">
        <v>7</v>
      </c>
    </row>
    <row r="35" spans="1:9" x14ac:dyDescent="0.25">
      <c r="A35" t="s">
        <v>0</v>
      </c>
      <c r="B35" t="s">
        <v>96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345914.04586999997</v>
      </c>
      <c r="I35" t="s">
        <v>7</v>
      </c>
    </row>
    <row r="36" spans="1:9" x14ac:dyDescent="0.25">
      <c r="A36" t="s">
        <v>0</v>
      </c>
      <c r="B36" t="s">
        <v>96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345914.045247</v>
      </c>
      <c r="I36" t="s">
        <v>7</v>
      </c>
    </row>
    <row r="37" spans="1:9" x14ac:dyDescent="0.25">
      <c r="A37" t="s">
        <v>0</v>
      </c>
      <c r="B37" t="s">
        <v>96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345914.04586100002</v>
      </c>
      <c r="I37" t="s">
        <v>7</v>
      </c>
    </row>
    <row r="38" spans="1:9" x14ac:dyDescent="0.25">
      <c r="A38" t="s">
        <v>0</v>
      </c>
      <c r="B38" t="s">
        <v>96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345914.04667100002</v>
      </c>
      <c r="I38" t="s">
        <v>7</v>
      </c>
    </row>
    <row r="39" spans="1:9" x14ac:dyDescent="0.25">
      <c r="A39" t="s">
        <v>0</v>
      </c>
      <c r="B39" t="s">
        <v>96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96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335605.06618600001</v>
      </c>
      <c r="I40" t="s">
        <v>7</v>
      </c>
    </row>
    <row r="41" spans="1:9" x14ac:dyDescent="0.25">
      <c r="A41" t="s">
        <v>0</v>
      </c>
      <c r="B41" t="s">
        <v>96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96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720599.32591799996</v>
      </c>
      <c r="I42" t="s">
        <v>7</v>
      </c>
    </row>
    <row r="43" spans="1:9" x14ac:dyDescent="0.25">
      <c r="A43" t="s">
        <v>0</v>
      </c>
      <c r="B43" t="s">
        <v>96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10926.875613</v>
      </c>
      <c r="I43" t="s">
        <v>7</v>
      </c>
    </row>
    <row r="44" spans="1:9" x14ac:dyDescent="0.25">
      <c r="A44" t="s">
        <v>0</v>
      </c>
      <c r="B44" t="s">
        <v>96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10926.875586</v>
      </c>
      <c r="I44" t="s">
        <v>7</v>
      </c>
    </row>
    <row r="45" spans="1:9" x14ac:dyDescent="0.25">
      <c r="A45" t="s">
        <v>0</v>
      </c>
      <c r="B45" t="s">
        <v>96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10926.875539999999</v>
      </c>
      <c r="I45" t="s">
        <v>7</v>
      </c>
    </row>
    <row r="46" spans="1:9" x14ac:dyDescent="0.25">
      <c r="A46" t="s">
        <v>0</v>
      </c>
      <c r="B46" t="s">
        <v>96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382.45576299999999</v>
      </c>
      <c r="I46" t="s">
        <v>7</v>
      </c>
    </row>
    <row r="47" spans="1:9" x14ac:dyDescent="0.25">
      <c r="A47" t="s">
        <v>0</v>
      </c>
      <c r="B47" t="s">
        <v>96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382.45576399999999</v>
      </c>
      <c r="I47" t="s">
        <v>7</v>
      </c>
    </row>
    <row r="48" spans="1:9" x14ac:dyDescent="0.25">
      <c r="A48" t="s">
        <v>0</v>
      </c>
      <c r="B48" t="s">
        <v>96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382.455761</v>
      </c>
      <c r="I48" t="s">
        <v>7</v>
      </c>
    </row>
    <row r="49" spans="1:9" x14ac:dyDescent="0.25">
      <c r="A49" t="s">
        <v>0</v>
      </c>
      <c r="B49" t="s">
        <v>96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260289.499327</v>
      </c>
      <c r="I49" t="s">
        <v>7</v>
      </c>
    </row>
    <row r="50" spans="1:9" x14ac:dyDescent="0.25">
      <c r="A50" t="s">
        <v>0</v>
      </c>
      <c r="B50" t="s">
        <v>96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260289.498892</v>
      </c>
      <c r="I50" t="s">
        <v>7</v>
      </c>
    </row>
    <row r="51" spans="1:9" x14ac:dyDescent="0.25">
      <c r="A51" t="s">
        <v>0</v>
      </c>
      <c r="B51" t="s">
        <v>96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260289.49822099999</v>
      </c>
      <c r="I51" t="s">
        <v>7</v>
      </c>
    </row>
    <row r="52" spans="1:9" x14ac:dyDescent="0.25">
      <c r="A52" t="s">
        <v>0</v>
      </c>
      <c r="B52" t="s">
        <v>96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9249.8351600000005</v>
      </c>
      <c r="I52" t="s">
        <v>7</v>
      </c>
    </row>
    <row r="53" spans="1:9" x14ac:dyDescent="0.25">
      <c r="A53" t="s">
        <v>0</v>
      </c>
      <c r="B53" t="s">
        <v>96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3355.4258460000001</v>
      </c>
      <c r="I53" t="s">
        <v>7</v>
      </c>
    </row>
    <row r="54" spans="1:9" x14ac:dyDescent="0.25">
      <c r="A54" t="s">
        <v>0</v>
      </c>
      <c r="B54" t="s">
        <v>96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91.41337</v>
      </c>
      <c r="I54" t="s">
        <v>7</v>
      </c>
    </row>
    <row r="55" spans="1:9" x14ac:dyDescent="0.25">
      <c r="A55" t="s">
        <v>0</v>
      </c>
      <c r="B55" t="s">
        <v>96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1030703.266134</v>
      </c>
      <c r="I55" t="s">
        <v>7</v>
      </c>
    </row>
    <row r="56" spans="1:9" x14ac:dyDescent="0.25">
      <c r="A56" t="s">
        <v>0</v>
      </c>
      <c r="B56" t="s">
        <v>96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1030703.265726</v>
      </c>
      <c r="I56" t="s">
        <v>7</v>
      </c>
    </row>
    <row r="57" spans="1:9" x14ac:dyDescent="0.25">
      <c r="A57" t="s">
        <v>0</v>
      </c>
      <c r="B57" t="s">
        <v>96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131690.033777</v>
      </c>
      <c r="I57" t="s">
        <v>7</v>
      </c>
    </row>
    <row r="58" spans="1:9" x14ac:dyDescent="0.25">
      <c r="A58" t="s">
        <v>0</v>
      </c>
      <c r="B58" t="s">
        <v>96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131690.03370100001</v>
      </c>
      <c r="I58" t="s">
        <v>7</v>
      </c>
    </row>
    <row r="59" spans="1:9" x14ac:dyDescent="0.25">
      <c r="A59" t="s">
        <v>0</v>
      </c>
      <c r="B59" t="s">
        <v>96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345914.045644</v>
      </c>
      <c r="I59" t="s">
        <v>7</v>
      </c>
    </row>
    <row r="60" spans="1:9" x14ac:dyDescent="0.25">
      <c r="A60" t="s">
        <v>0</v>
      </c>
      <c r="B60" t="s">
        <v>96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96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96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96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96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96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96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96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96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96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96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96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96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96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96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96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96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96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96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96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96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96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96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96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96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96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96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96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96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96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>
      <selection activeCell="L31" sqref="L31"/>
    </sheetView>
  </sheetViews>
  <sheetFormatPr defaultRowHeight="15" x14ac:dyDescent="0.25"/>
  <cols>
    <col min="1" max="1025" width="8.5703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316287.33078000002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314179.91346000001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283438.72119100002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398645.01012699999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333187.83297300001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467449.36549699999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345018.53797100001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4665.7841820000003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3842.2768080000001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4183.2499749999997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443253.90379499999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542291.64995999995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707792.01916100003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684709.82172500005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668589.47356399999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715303.23756699997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795551.43542400002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642689.01172900002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833748.076565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674615.89242299995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556055.85327299999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547842.36762999999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839512.61174600001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1053896.670589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1694258.208969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555083.95272399997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2091239.7271980001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46591.390513999999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40508.892956000003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25709.343757999999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740.539759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1024.674395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1045.95732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819582.99917800003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464546.00526900002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610791.72330099996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13481.839792000001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5650.5503040000003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181.30776299999999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1775620.1637639999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1582885.535929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242125.411803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242125.41166400001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556981.96100600006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602095.65274299996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15052.391319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/>
  </sheetViews>
  <sheetFormatPr defaultRowHeight="15" x14ac:dyDescent="0.25"/>
  <cols>
    <col min="1" max="1025" width="8.5703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316287.33078000002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314179.91346000001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283438.72119100002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398645.01012699999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333187.83297300001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467449.36549699999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345018.53797100001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4665.7841820000003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3842.2768080000001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4183.2499749999997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443253.90379499999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542291.64995999995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707792.01916100003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684709.82172500005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668589.47356399999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715303.23756699997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795551.43542400002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642689.01172900002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833748.076565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674615.89242299995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556055.85327299999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547842.36762999999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839512.61174600001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1053896.670589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1694258.208969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555083.95272399997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2091239.7271980001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46591.390513999999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40508.892956000003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25709.343757999999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740.539759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1024.674395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1045.95732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819582.99917800003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464546.00526900002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610791.72330099996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13481.839792000001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5650.5503040000003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181.30776299999999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1775620.1637639999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1582885.535929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242125.411803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242125.41166400001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556981.96100600006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602095.65274299996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205524.48199500001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68444.349277999994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68444.349277999994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15052.391319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93"/>
  <sheetViews>
    <sheetView topLeftCell="A55" zoomScaleNormal="100" workbookViewId="0">
      <selection activeCell="E3" sqref="E3:I91"/>
    </sheetView>
  </sheetViews>
  <sheetFormatPr defaultRowHeight="15" x14ac:dyDescent="0.25"/>
  <cols>
    <col min="1" max="1" width="6.5703125"/>
    <col min="2" max="2" width="9.7109375"/>
    <col min="3" max="3" width="1.42578125"/>
    <col min="4" max="4" width="11.5703125"/>
    <col min="5" max="5" width="6.42578125"/>
    <col min="6" max="6" width="5.42578125"/>
    <col min="7" max="7" width="8.5703125"/>
    <col min="8" max="8" width="2.7109375"/>
    <col min="9" max="13" width="11.5703125"/>
    <col min="14" max="14" width="11.5703125" style="4"/>
    <col min="15" max="17" width="11.5703125"/>
    <col min="18" max="18" width="8.5703125"/>
    <col min="19" max="1025" width="11.5703125"/>
  </cols>
  <sheetData>
    <row r="1" spans="1:18" x14ac:dyDescent="0.25">
      <c r="B1" s="1"/>
      <c r="K1" t="s">
        <v>97</v>
      </c>
      <c r="L1" t="s">
        <v>5</v>
      </c>
      <c r="N1" s="4" t="s">
        <v>98</v>
      </c>
      <c r="P1" t="s">
        <v>99</v>
      </c>
    </row>
    <row r="2" spans="1:18" x14ac:dyDescent="0.25">
      <c r="B2" s="1"/>
      <c r="K2" t="s">
        <v>100</v>
      </c>
      <c r="L2" t="s">
        <v>101</v>
      </c>
      <c r="P2" t="s">
        <v>102</v>
      </c>
      <c r="R2" t="s">
        <v>103</v>
      </c>
    </row>
    <row r="3" spans="1:18" x14ac:dyDescent="0.25">
      <c r="A3" t="s">
        <v>0</v>
      </c>
      <c r="B3" s="1">
        <v>0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>
        <v>5431.7383390000005</v>
      </c>
      <c r="J3" t="s">
        <v>7</v>
      </c>
      <c r="K3">
        <v>0.167985051</v>
      </c>
      <c r="L3">
        <f t="shared" ref="L3:L34" si="0">I3/K3</f>
        <v>32334.653034096471</v>
      </c>
      <c r="N3" s="4">
        <v>6637.5</v>
      </c>
      <c r="P3">
        <f t="shared" ref="P3:P34" si="1">N3/L3</f>
        <v>0.20527512675026519</v>
      </c>
      <c r="Q3" s="2">
        <v>0.20527512675026499</v>
      </c>
      <c r="R3" t="s">
        <v>104</v>
      </c>
    </row>
    <row r="4" spans="1:18" x14ac:dyDescent="0.25">
      <c r="A4" t="s">
        <v>0</v>
      </c>
      <c r="B4" s="1">
        <v>0</v>
      </c>
      <c r="D4" t="s">
        <v>2</v>
      </c>
      <c r="E4" t="s">
        <v>8</v>
      </c>
      <c r="F4" t="s">
        <v>4</v>
      </c>
      <c r="G4" t="s">
        <v>5</v>
      </c>
      <c r="H4" t="s">
        <v>6</v>
      </c>
      <c r="I4">
        <v>1648.673407</v>
      </c>
      <c r="J4" t="s">
        <v>7</v>
      </c>
      <c r="K4">
        <v>0.58406984699999998</v>
      </c>
      <c r="L4">
        <f t="shared" si="0"/>
        <v>2822.7333005944411</v>
      </c>
      <c r="N4" s="4">
        <v>4510.6719999999996</v>
      </c>
      <c r="P4">
        <f t="shared" si="1"/>
        <v>1.5979802268425765</v>
      </c>
      <c r="Q4" s="2">
        <v>1.59798022684258</v>
      </c>
      <c r="R4" t="s">
        <v>105</v>
      </c>
    </row>
    <row r="5" spans="1:18" x14ac:dyDescent="0.25">
      <c r="A5" t="s">
        <v>0</v>
      </c>
      <c r="B5" s="1">
        <v>0</v>
      </c>
      <c r="D5" t="s">
        <v>2</v>
      </c>
      <c r="E5" t="s">
        <v>9</v>
      </c>
      <c r="F5" t="s">
        <v>4</v>
      </c>
      <c r="G5" t="s">
        <v>5</v>
      </c>
      <c r="H5" t="s">
        <v>6</v>
      </c>
      <c r="I5">
        <v>30938.411455000001</v>
      </c>
      <c r="J5" t="s">
        <v>7</v>
      </c>
      <c r="K5">
        <v>1.180853629</v>
      </c>
      <c r="L5">
        <f t="shared" si="0"/>
        <v>26200.03927260658</v>
      </c>
      <c r="N5" s="4">
        <v>80218.806890000007</v>
      </c>
      <c r="P5">
        <f t="shared" si="1"/>
        <v>3.0617819330474321</v>
      </c>
      <c r="Q5" s="2">
        <v>3.0617819330474298</v>
      </c>
      <c r="R5" t="s">
        <v>106</v>
      </c>
    </row>
    <row r="6" spans="1:18" x14ac:dyDescent="0.25">
      <c r="A6" t="s">
        <v>0</v>
      </c>
      <c r="B6" s="1">
        <v>0</v>
      </c>
      <c r="D6" t="s">
        <v>2</v>
      </c>
      <c r="E6" t="s">
        <v>10</v>
      </c>
      <c r="F6" t="s">
        <v>4</v>
      </c>
      <c r="G6" t="s">
        <v>5</v>
      </c>
      <c r="H6" t="s">
        <v>6</v>
      </c>
      <c r="I6">
        <v>8397.8341400000008</v>
      </c>
      <c r="J6" t="s">
        <v>7</v>
      </c>
      <c r="K6">
        <v>1.4006196369999999</v>
      </c>
      <c r="L6">
        <f t="shared" si="0"/>
        <v>5995.7992292521321</v>
      </c>
      <c r="N6" s="4">
        <v>2697</v>
      </c>
      <c r="P6">
        <f t="shared" si="1"/>
        <v>0.44981492823207858</v>
      </c>
      <c r="Q6" s="2">
        <v>0.44981492823207903</v>
      </c>
      <c r="R6" t="s">
        <v>107</v>
      </c>
    </row>
    <row r="7" spans="1:18" x14ac:dyDescent="0.25">
      <c r="A7" t="s">
        <v>0</v>
      </c>
      <c r="B7" s="1">
        <v>0</v>
      </c>
      <c r="D7" t="s">
        <v>2</v>
      </c>
      <c r="E7" t="s">
        <v>11</v>
      </c>
      <c r="F7" t="s">
        <v>4</v>
      </c>
      <c r="G7" t="s">
        <v>5</v>
      </c>
      <c r="H7" t="s">
        <v>6</v>
      </c>
      <c r="I7">
        <v>316287.33078000002</v>
      </c>
      <c r="J7" t="s">
        <v>7</v>
      </c>
      <c r="K7">
        <v>2.8323164670000001</v>
      </c>
      <c r="L7">
        <f t="shared" si="0"/>
        <v>111670.90064445119</v>
      </c>
      <c r="N7" s="4">
        <v>12347.108630000001</v>
      </c>
      <c r="P7">
        <f t="shared" si="1"/>
        <v>0.11056692977978158</v>
      </c>
      <c r="Q7" s="2">
        <v>0.110566929779782</v>
      </c>
      <c r="R7" t="s">
        <v>106</v>
      </c>
    </row>
    <row r="8" spans="1:18" x14ac:dyDescent="0.25">
      <c r="A8" t="s">
        <v>0</v>
      </c>
      <c r="B8" s="1">
        <v>0</v>
      </c>
      <c r="D8" t="s">
        <v>2</v>
      </c>
      <c r="E8" t="s">
        <v>12</v>
      </c>
      <c r="F8" t="s">
        <v>4</v>
      </c>
      <c r="G8" t="s">
        <v>5</v>
      </c>
      <c r="H8" t="s">
        <v>6</v>
      </c>
      <c r="I8">
        <v>314179.91346000001</v>
      </c>
      <c r="J8" t="s">
        <v>7</v>
      </c>
      <c r="K8">
        <v>0.26033904800000002</v>
      </c>
      <c r="L8">
        <f t="shared" si="0"/>
        <v>1206810.5644298124</v>
      </c>
      <c r="N8" s="4">
        <v>3907.9740299999999</v>
      </c>
      <c r="P8">
        <f t="shared" si="1"/>
        <v>3.238266340373329E-3</v>
      </c>
      <c r="Q8" s="2">
        <v>3.2382663403733298E-3</v>
      </c>
      <c r="R8" t="s">
        <v>106</v>
      </c>
    </row>
    <row r="9" spans="1:18" x14ac:dyDescent="0.25">
      <c r="A9" t="s">
        <v>0</v>
      </c>
      <c r="B9" s="1">
        <v>0</v>
      </c>
      <c r="D9" t="s">
        <v>2</v>
      </c>
      <c r="E9" t="s">
        <v>13</v>
      </c>
      <c r="F9" t="s">
        <v>4</v>
      </c>
      <c r="G9" t="s">
        <v>5</v>
      </c>
      <c r="H9" t="s">
        <v>6</v>
      </c>
      <c r="I9">
        <v>283438.72119100002</v>
      </c>
      <c r="J9" t="s">
        <v>7</v>
      </c>
      <c r="K9">
        <v>0.49079678799999998</v>
      </c>
      <c r="L9">
        <f t="shared" si="0"/>
        <v>577507.28635779093</v>
      </c>
      <c r="N9" s="4">
        <v>35892.089209999998</v>
      </c>
      <c r="P9">
        <f t="shared" si="1"/>
        <v>6.2150019675705499E-2</v>
      </c>
      <c r="Q9" s="2">
        <v>6.2150019675705499E-2</v>
      </c>
      <c r="R9" t="s">
        <v>106</v>
      </c>
    </row>
    <row r="10" spans="1:18" x14ac:dyDescent="0.25">
      <c r="A10" t="s">
        <v>0</v>
      </c>
      <c r="B10" s="1">
        <v>0</v>
      </c>
      <c r="D10" t="s">
        <v>2</v>
      </c>
      <c r="E10" t="s">
        <v>14</v>
      </c>
      <c r="F10" t="s">
        <v>4</v>
      </c>
      <c r="G10" t="s">
        <v>5</v>
      </c>
      <c r="H10" t="s">
        <v>6</v>
      </c>
      <c r="I10">
        <v>398645.01012699999</v>
      </c>
      <c r="J10" t="s">
        <v>7</v>
      </c>
      <c r="K10">
        <v>2.8478024550000001</v>
      </c>
      <c r="L10">
        <f t="shared" si="0"/>
        <v>139983.37891277645</v>
      </c>
      <c r="N10" s="4">
        <v>21423.01856</v>
      </c>
      <c r="P10">
        <f t="shared" si="1"/>
        <v>0.15303973033361817</v>
      </c>
      <c r="Q10" s="2">
        <v>0.15303973033361801</v>
      </c>
      <c r="R10" t="s">
        <v>106</v>
      </c>
    </row>
    <row r="11" spans="1:18" x14ac:dyDescent="0.25">
      <c r="A11" t="s">
        <v>0</v>
      </c>
      <c r="B11" s="1">
        <v>0</v>
      </c>
      <c r="D11" t="s">
        <v>2</v>
      </c>
      <c r="E11" t="s">
        <v>15</v>
      </c>
      <c r="F11" t="s">
        <v>4</v>
      </c>
      <c r="G11" t="s">
        <v>5</v>
      </c>
      <c r="H11" t="s">
        <v>6</v>
      </c>
      <c r="I11">
        <v>333187.83297300001</v>
      </c>
      <c r="J11" t="s">
        <v>7</v>
      </c>
      <c r="K11">
        <v>4.6838164830000002</v>
      </c>
      <c r="L11">
        <f t="shared" si="0"/>
        <v>71135.970886628784</v>
      </c>
      <c r="N11" s="4">
        <v>8105.2905899999996</v>
      </c>
      <c r="P11">
        <f t="shared" si="1"/>
        <v>0.1139408162843185</v>
      </c>
      <c r="Q11" s="2">
        <v>0.113940816284319</v>
      </c>
      <c r="R11" t="s">
        <v>106</v>
      </c>
    </row>
    <row r="12" spans="1:18" x14ac:dyDescent="0.25">
      <c r="A12" t="s">
        <v>0</v>
      </c>
      <c r="B12" s="1">
        <v>0</v>
      </c>
      <c r="D12" t="s">
        <v>2</v>
      </c>
      <c r="E12" t="s">
        <v>16</v>
      </c>
      <c r="F12" t="s">
        <v>4</v>
      </c>
      <c r="G12" t="s">
        <v>5</v>
      </c>
      <c r="H12" t="s">
        <v>6</v>
      </c>
      <c r="I12">
        <v>467449.36549699999</v>
      </c>
      <c r="J12" t="s">
        <v>7</v>
      </c>
      <c r="K12">
        <v>3.1383213E-2</v>
      </c>
      <c r="L12">
        <f t="shared" si="0"/>
        <v>14894885.539508017</v>
      </c>
      <c r="N12" s="4">
        <v>3646.2221399999999</v>
      </c>
      <c r="P12">
        <f t="shared" si="1"/>
        <v>2.4479692242874637E-4</v>
      </c>
      <c r="Q12" s="2">
        <v>2.44796922428746E-4</v>
      </c>
      <c r="R12" t="s">
        <v>106</v>
      </c>
    </row>
    <row r="13" spans="1:18" x14ac:dyDescent="0.25">
      <c r="A13" t="s">
        <v>0</v>
      </c>
      <c r="B13" s="1">
        <v>0</v>
      </c>
      <c r="D13" t="s">
        <v>2</v>
      </c>
      <c r="E13" t="s">
        <v>17</v>
      </c>
      <c r="F13" t="s">
        <v>4</v>
      </c>
      <c r="G13" t="s">
        <v>5</v>
      </c>
      <c r="H13" t="s">
        <v>6</v>
      </c>
      <c r="I13">
        <v>345018.53797100001</v>
      </c>
      <c r="J13" t="s">
        <v>7</v>
      </c>
      <c r="K13">
        <v>1.531092487</v>
      </c>
      <c r="L13">
        <f t="shared" si="0"/>
        <v>225341.40876559602</v>
      </c>
      <c r="N13" s="4">
        <v>38854.992890000001</v>
      </c>
      <c r="P13">
        <f t="shared" si="1"/>
        <v>0.17242722100143446</v>
      </c>
      <c r="Q13" s="2">
        <v>0.17242722100143401</v>
      </c>
      <c r="R13" t="s">
        <v>106</v>
      </c>
    </row>
    <row r="14" spans="1:18" x14ac:dyDescent="0.25">
      <c r="A14" t="s">
        <v>0</v>
      </c>
      <c r="B14" s="1">
        <v>0</v>
      </c>
      <c r="D14" t="s">
        <v>2</v>
      </c>
      <c r="E14" t="s">
        <v>18</v>
      </c>
      <c r="F14" t="s">
        <v>4</v>
      </c>
      <c r="G14" t="s">
        <v>5</v>
      </c>
      <c r="H14" t="s">
        <v>6</v>
      </c>
      <c r="I14">
        <v>163712.54455300001</v>
      </c>
      <c r="J14" t="s">
        <v>7</v>
      </c>
      <c r="K14">
        <v>27.480889730000001</v>
      </c>
      <c r="L14">
        <f t="shared" si="0"/>
        <v>5957.3232948961004</v>
      </c>
      <c r="N14" s="4">
        <v>98.229510000000005</v>
      </c>
      <c r="P14">
        <f t="shared" si="1"/>
        <v>1.6488866750635729E-2</v>
      </c>
      <c r="Q14" s="2">
        <v>1.6488866750635701E-2</v>
      </c>
      <c r="R14" t="s">
        <v>106</v>
      </c>
    </row>
    <row r="15" spans="1:18" x14ac:dyDescent="0.25">
      <c r="A15" t="s">
        <v>0</v>
      </c>
      <c r="B15" s="1">
        <v>0</v>
      </c>
      <c r="D15" t="s">
        <v>2</v>
      </c>
      <c r="E15" t="s">
        <v>19</v>
      </c>
      <c r="F15" t="s">
        <v>4</v>
      </c>
      <c r="G15" t="s">
        <v>5</v>
      </c>
      <c r="H15" t="s">
        <v>6</v>
      </c>
      <c r="I15">
        <v>4665.7841820000003</v>
      </c>
      <c r="J15" t="s">
        <v>7</v>
      </c>
      <c r="K15">
        <v>0.29478199700000002</v>
      </c>
      <c r="L15">
        <f t="shared" si="0"/>
        <v>15827.914287452229</v>
      </c>
      <c r="N15" s="4">
        <v>1596.4079999999999</v>
      </c>
      <c r="P15">
        <f t="shared" si="1"/>
        <v>0.1008602884124519</v>
      </c>
      <c r="Q15" s="2">
        <v>0.100860288412452</v>
      </c>
      <c r="R15" t="s">
        <v>108</v>
      </c>
    </row>
    <row r="16" spans="1:18" x14ac:dyDescent="0.25">
      <c r="A16" t="s">
        <v>0</v>
      </c>
      <c r="B16" s="1">
        <v>0</v>
      </c>
      <c r="D16" t="s">
        <v>2</v>
      </c>
      <c r="E16" t="s">
        <v>20</v>
      </c>
      <c r="F16" t="s">
        <v>4</v>
      </c>
      <c r="G16" t="s">
        <v>5</v>
      </c>
      <c r="H16" t="s">
        <v>6</v>
      </c>
      <c r="I16">
        <v>3842.2768080000001</v>
      </c>
      <c r="J16" t="s">
        <v>7</v>
      </c>
      <c r="K16">
        <v>2.3314561770000002</v>
      </c>
      <c r="L16">
        <f t="shared" si="0"/>
        <v>1648.0158820501817</v>
      </c>
      <c r="N16" s="4">
        <v>2273.672</v>
      </c>
      <c r="P16">
        <f t="shared" si="1"/>
        <v>1.3796420439659132</v>
      </c>
      <c r="Q16" s="2">
        <v>1.3796420439659101</v>
      </c>
      <c r="R16" t="s">
        <v>109</v>
      </c>
    </row>
    <row r="17" spans="1:18" x14ac:dyDescent="0.25">
      <c r="A17" t="s">
        <v>0</v>
      </c>
      <c r="B17" s="1">
        <v>0</v>
      </c>
      <c r="D17" t="s">
        <v>2</v>
      </c>
      <c r="E17" t="s">
        <v>21</v>
      </c>
      <c r="F17" t="s">
        <v>4</v>
      </c>
      <c r="G17" t="s">
        <v>5</v>
      </c>
      <c r="H17" t="s">
        <v>6</v>
      </c>
      <c r="I17">
        <v>4183.2499749999997</v>
      </c>
      <c r="J17" t="s">
        <v>7</v>
      </c>
      <c r="K17">
        <v>0.25308589999999997</v>
      </c>
      <c r="L17">
        <f t="shared" si="0"/>
        <v>16528.972870475995</v>
      </c>
      <c r="N17" s="4">
        <v>967.52</v>
      </c>
      <c r="P17">
        <f t="shared" si="1"/>
        <v>5.8534792668707293E-2</v>
      </c>
      <c r="Q17" s="2">
        <v>5.85347926687073E-2</v>
      </c>
      <c r="R17" t="s">
        <v>110</v>
      </c>
    </row>
    <row r="18" spans="1:18" x14ac:dyDescent="0.25">
      <c r="A18" t="s">
        <v>0</v>
      </c>
      <c r="B18" s="1">
        <v>0</v>
      </c>
      <c r="D18" t="s">
        <v>2</v>
      </c>
      <c r="E18" t="s">
        <v>22</v>
      </c>
      <c r="F18" t="s">
        <v>4</v>
      </c>
      <c r="G18" t="s">
        <v>5</v>
      </c>
      <c r="H18" t="s">
        <v>6</v>
      </c>
      <c r="I18">
        <v>33.005229999999997</v>
      </c>
      <c r="J18" t="s">
        <v>7</v>
      </c>
      <c r="K18">
        <v>0.66538982999999996</v>
      </c>
      <c r="L18">
        <f t="shared" si="0"/>
        <v>49.602847100924279</v>
      </c>
      <c r="N18" s="4">
        <v>4.8584350000000001</v>
      </c>
      <c r="P18">
        <f t="shared" si="1"/>
        <v>9.7946696287711077E-2</v>
      </c>
      <c r="Q18" s="2">
        <v>9.7946696287711105E-2</v>
      </c>
      <c r="R18" t="s">
        <v>105</v>
      </c>
    </row>
    <row r="19" spans="1:18" x14ac:dyDescent="0.25">
      <c r="A19" t="s">
        <v>0</v>
      </c>
      <c r="B19" s="1">
        <v>0</v>
      </c>
      <c r="D19" t="s">
        <v>2</v>
      </c>
      <c r="E19" t="s">
        <v>23</v>
      </c>
      <c r="F19" t="s">
        <v>4</v>
      </c>
      <c r="G19" t="s">
        <v>5</v>
      </c>
      <c r="H19" t="s">
        <v>6</v>
      </c>
      <c r="I19">
        <v>61518.874299000003</v>
      </c>
      <c r="J19" t="s">
        <v>7</v>
      </c>
      <c r="K19">
        <v>0.41641320599999998</v>
      </c>
      <c r="L19">
        <f t="shared" si="0"/>
        <v>147735.16644666647</v>
      </c>
      <c r="N19" s="4">
        <v>5673.2709999999997</v>
      </c>
      <c r="P19">
        <f t="shared" si="1"/>
        <v>3.8401628647083796E-2</v>
      </c>
      <c r="Q19" s="2">
        <v>3.8401628647083803E-2</v>
      </c>
      <c r="R19" t="s">
        <v>105</v>
      </c>
    </row>
    <row r="20" spans="1:18" x14ac:dyDescent="0.25">
      <c r="A20" t="s">
        <v>0</v>
      </c>
      <c r="B20" s="1">
        <v>0</v>
      </c>
      <c r="D20" t="s">
        <v>2</v>
      </c>
      <c r="E20" t="s">
        <v>24</v>
      </c>
      <c r="F20" t="s">
        <v>4</v>
      </c>
      <c r="G20" t="s">
        <v>5</v>
      </c>
      <c r="H20" t="s">
        <v>6</v>
      </c>
      <c r="I20">
        <v>61518.874423000001</v>
      </c>
      <c r="J20" t="s">
        <v>7</v>
      </c>
      <c r="K20">
        <v>0.27587265500000002</v>
      </c>
      <c r="L20">
        <f t="shared" si="0"/>
        <v>222997.36239896627</v>
      </c>
      <c r="N20" s="4">
        <v>12508.14644</v>
      </c>
      <c r="P20">
        <f t="shared" si="1"/>
        <v>5.6091006213883285E-2</v>
      </c>
      <c r="Q20" s="2">
        <v>5.6091006213883299E-2</v>
      </c>
      <c r="R20" t="s">
        <v>106</v>
      </c>
    </row>
    <row r="21" spans="1:18" x14ac:dyDescent="0.25">
      <c r="A21" t="s">
        <v>0</v>
      </c>
      <c r="B21" s="1">
        <v>0</v>
      </c>
      <c r="D21" t="s">
        <v>2</v>
      </c>
      <c r="E21" t="s">
        <v>25</v>
      </c>
      <c r="F21" t="s">
        <v>4</v>
      </c>
      <c r="G21" t="s">
        <v>5</v>
      </c>
      <c r="H21" t="s">
        <v>6</v>
      </c>
      <c r="I21">
        <v>61518.874344999997</v>
      </c>
      <c r="J21" t="s">
        <v>7</v>
      </c>
      <c r="K21">
        <v>5.7970116650000003</v>
      </c>
      <c r="L21">
        <f t="shared" si="0"/>
        <v>10612.170183549215</v>
      </c>
      <c r="N21" s="4">
        <v>2343.3339999999998</v>
      </c>
      <c r="P21">
        <f t="shared" si="1"/>
        <v>0.22081572001479885</v>
      </c>
      <c r="Q21" s="2">
        <v>0.22081572001479899</v>
      </c>
      <c r="R21" t="s">
        <v>111</v>
      </c>
    </row>
    <row r="22" spans="1:18" x14ac:dyDescent="0.25">
      <c r="A22" t="s">
        <v>0</v>
      </c>
      <c r="B22" s="1">
        <v>0</v>
      </c>
      <c r="D22" t="s">
        <v>2</v>
      </c>
      <c r="E22" t="s">
        <v>26</v>
      </c>
      <c r="F22" t="s">
        <v>4</v>
      </c>
      <c r="G22" t="s">
        <v>5</v>
      </c>
      <c r="H22" t="s">
        <v>6</v>
      </c>
      <c r="I22">
        <v>5271.1688350000004</v>
      </c>
      <c r="J22" t="s">
        <v>7</v>
      </c>
      <c r="K22">
        <v>0.51232718300000002</v>
      </c>
      <c r="L22">
        <f t="shared" si="0"/>
        <v>10288.676864916613</v>
      </c>
      <c r="N22" s="4">
        <v>66381.201029999997</v>
      </c>
      <c r="P22">
        <f t="shared" si="1"/>
        <v>6.4518695553899095</v>
      </c>
      <c r="Q22" s="2">
        <v>6.4518695553899104</v>
      </c>
      <c r="R22" t="s">
        <v>106</v>
      </c>
    </row>
    <row r="23" spans="1:18" x14ac:dyDescent="0.25">
      <c r="A23" t="s">
        <v>0</v>
      </c>
      <c r="B23" s="1">
        <v>0</v>
      </c>
      <c r="D23" t="s">
        <v>2</v>
      </c>
      <c r="E23" t="s">
        <v>27</v>
      </c>
      <c r="F23" t="s">
        <v>4</v>
      </c>
      <c r="G23" t="s">
        <v>5</v>
      </c>
      <c r="H23" t="s">
        <v>6</v>
      </c>
      <c r="I23">
        <v>3088.6044360000001</v>
      </c>
      <c r="J23" t="s">
        <v>7</v>
      </c>
      <c r="K23">
        <v>1.146308973</v>
      </c>
      <c r="L23">
        <f t="shared" si="0"/>
        <v>2694.3908743179663</v>
      </c>
      <c r="N23" s="4">
        <v>3164.95</v>
      </c>
      <c r="P23">
        <f t="shared" si="1"/>
        <v>1.1746439724715689</v>
      </c>
      <c r="Q23" s="2">
        <v>1.17464397247157</v>
      </c>
      <c r="R23" t="s">
        <v>112</v>
      </c>
    </row>
    <row r="24" spans="1:18" x14ac:dyDescent="0.25">
      <c r="A24" t="s">
        <v>0</v>
      </c>
      <c r="B24" s="1">
        <v>0</v>
      </c>
      <c r="D24" t="s">
        <v>2</v>
      </c>
      <c r="E24" t="s">
        <v>28</v>
      </c>
      <c r="F24" t="s">
        <v>4</v>
      </c>
      <c r="G24" t="s">
        <v>5</v>
      </c>
      <c r="H24" t="s">
        <v>6</v>
      </c>
      <c r="I24">
        <v>3088.6044259999999</v>
      </c>
      <c r="J24" t="s">
        <v>7</v>
      </c>
      <c r="K24">
        <v>9.9291053000000004E-2</v>
      </c>
      <c r="L24">
        <f t="shared" si="0"/>
        <v>31106.573378771598</v>
      </c>
      <c r="N24" s="4">
        <v>4742.7510000000002</v>
      </c>
      <c r="P24">
        <f t="shared" si="1"/>
        <v>0.15246780615304442</v>
      </c>
      <c r="Q24" s="2">
        <v>0.15246780615304401</v>
      </c>
      <c r="R24" t="s">
        <v>105</v>
      </c>
    </row>
    <row r="25" spans="1:18" x14ac:dyDescent="0.25">
      <c r="A25" t="s">
        <v>0</v>
      </c>
      <c r="B25" s="1">
        <v>0</v>
      </c>
      <c r="D25" t="s">
        <v>2</v>
      </c>
      <c r="E25" t="s">
        <v>29</v>
      </c>
      <c r="F25" t="s">
        <v>4</v>
      </c>
      <c r="G25" t="s">
        <v>5</v>
      </c>
      <c r="H25" t="s">
        <v>6</v>
      </c>
      <c r="I25">
        <v>443253.90379499999</v>
      </c>
      <c r="J25" t="s">
        <v>7</v>
      </c>
      <c r="K25">
        <v>1.097559435</v>
      </c>
      <c r="L25">
        <f t="shared" si="0"/>
        <v>403854.12366757158</v>
      </c>
      <c r="N25" s="4">
        <v>312490.47648000001</v>
      </c>
      <c r="P25">
        <f t="shared" si="1"/>
        <v>0.77377067155373003</v>
      </c>
      <c r="Q25" s="2">
        <v>0.77377067155373003</v>
      </c>
      <c r="R25" t="s">
        <v>106</v>
      </c>
    </row>
    <row r="26" spans="1:18" x14ac:dyDescent="0.25">
      <c r="A26" t="s">
        <v>0</v>
      </c>
      <c r="B26" s="1">
        <v>0</v>
      </c>
      <c r="D26" t="s">
        <v>2</v>
      </c>
      <c r="E26" t="s">
        <v>30</v>
      </c>
      <c r="F26" t="s">
        <v>4</v>
      </c>
      <c r="G26" t="s">
        <v>5</v>
      </c>
      <c r="H26" t="s">
        <v>6</v>
      </c>
      <c r="I26">
        <v>114548.048639</v>
      </c>
      <c r="J26" t="s">
        <v>7</v>
      </c>
      <c r="K26">
        <v>1.1877437</v>
      </c>
      <c r="L26">
        <f t="shared" si="0"/>
        <v>96441.722771503657</v>
      </c>
      <c r="N26" s="4">
        <v>124595.38234</v>
      </c>
      <c r="P26">
        <f t="shared" si="1"/>
        <v>1.291924063148477</v>
      </c>
      <c r="Q26" s="2">
        <v>1.2919240631484801</v>
      </c>
      <c r="R26" t="s">
        <v>106</v>
      </c>
    </row>
    <row r="27" spans="1:18" x14ac:dyDescent="0.25">
      <c r="A27" t="s">
        <v>0</v>
      </c>
      <c r="B27" s="1">
        <v>0</v>
      </c>
      <c r="D27" t="s">
        <v>2</v>
      </c>
      <c r="E27" t="s">
        <v>31</v>
      </c>
      <c r="F27" t="s">
        <v>4</v>
      </c>
      <c r="G27" t="s">
        <v>5</v>
      </c>
      <c r="H27" t="s">
        <v>6</v>
      </c>
      <c r="I27">
        <v>542291.64995999995</v>
      </c>
      <c r="J27" t="s">
        <v>7</v>
      </c>
      <c r="K27">
        <v>1.064130888</v>
      </c>
      <c r="L27">
        <f t="shared" si="0"/>
        <v>509609.91366317705</v>
      </c>
      <c r="N27" s="4">
        <v>639.21481000000006</v>
      </c>
      <c r="P27">
        <f t="shared" si="1"/>
        <v>1.2543217721280133E-3</v>
      </c>
      <c r="Q27" s="2">
        <v>1.25432177212801E-3</v>
      </c>
      <c r="R27" t="s">
        <v>106</v>
      </c>
    </row>
    <row r="28" spans="1:18" x14ac:dyDescent="0.25">
      <c r="A28" t="s">
        <v>0</v>
      </c>
      <c r="B28" s="1">
        <v>0</v>
      </c>
      <c r="D28" t="s">
        <v>2</v>
      </c>
      <c r="E28" t="s">
        <v>32</v>
      </c>
      <c r="F28" t="s">
        <v>4</v>
      </c>
      <c r="G28" t="s">
        <v>5</v>
      </c>
      <c r="H28" t="s">
        <v>6</v>
      </c>
      <c r="I28">
        <v>707792.01916100003</v>
      </c>
      <c r="J28" t="s">
        <v>7</v>
      </c>
      <c r="K28">
        <v>8.8265355000000004E-2</v>
      </c>
      <c r="L28">
        <f t="shared" si="0"/>
        <v>8018910.9210629696</v>
      </c>
      <c r="N28" s="4">
        <v>247495.45460999999</v>
      </c>
      <c r="P28">
        <f t="shared" si="1"/>
        <v>3.0863973555300763E-2</v>
      </c>
      <c r="Q28" s="2">
        <v>3.0863973555300801E-2</v>
      </c>
      <c r="R28" t="s">
        <v>106</v>
      </c>
    </row>
    <row r="29" spans="1:18" x14ac:dyDescent="0.25">
      <c r="A29" t="s">
        <v>0</v>
      </c>
      <c r="B29" s="1">
        <v>0</v>
      </c>
      <c r="D29" t="s">
        <v>2</v>
      </c>
      <c r="E29" t="s">
        <v>33</v>
      </c>
      <c r="F29" t="s">
        <v>4</v>
      </c>
      <c r="G29" t="s">
        <v>5</v>
      </c>
      <c r="H29" t="s">
        <v>6</v>
      </c>
      <c r="I29">
        <v>684709.82172500005</v>
      </c>
      <c r="J29" t="s">
        <v>7</v>
      </c>
      <c r="K29">
        <v>0.48138998700000002</v>
      </c>
      <c r="L29">
        <f t="shared" si="0"/>
        <v>1422359.9165243958</v>
      </c>
      <c r="N29" s="4">
        <v>68851.370939999993</v>
      </c>
      <c r="P29">
        <f t="shared" si="1"/>
        <v>4.8406433660083445E-2</v>
      </c>
      <c r="Q29" s="2">
        <v>4.8406433660083403E-2</v>
      </c>
      <c r="R29" t="s">
        <v>106</v>
      </c>
    </row>
    <row r="30" spans="1:18" x14ac:dyDescent="0.25">
      <c r="A30" t="s">
        <v>0</v>
      </c>
      <c r="B30" s="1">
        <v>0</v>
      </c>
      <c r="D30" t="s">
        <v>2</v>
      </c>
      <c r="E30" t="s">
        <v>34</v>
      </c>
      <c r="F30" t="s">
        <v>4</v>
      </c>
      <c r="G30" t="s">
        <v>5</v>
      </c>
      <c r="H30" t="s">
        <v>6</v>
      </c>
      <c r="I30">
        <v>668589.47356399999</v>
      </c>
      <c r="J30" t="s">
        <v>7</v>
      </c>
      <c r="K30">
        <v>0.39247947399999999</v>
      </c>
      <c r="L30">
        <f t="shared" si="0"/>
        <v>1703501.7570472998</v>
      </c>
      <c r="N30" s="4">
        <v>858.70898</v>
      </c>
      <c r="P30">
        <f t="shared" si="1"/>
        <v>5.0408458720254605E-4</v>
      </c>
      <c r="Q30" s="2">
        <v>5.0408458720254605E-4</v>
      </c>
      <c r="R30" t="s">
        <v>106</v>
      </c>
    </row>
    <row r="31" spans="1:18" x14ac:dyDescent="0.25">
      <c r="A31" t="s">
        <v>0</v>
      </c>
      <c r="B31" s="1">
        <v>0</v>
      </c>
      <c r="D31" t="s">
        <v>2</v>
      </c>
      <c r="E31" t="s">
        <v>35</v>
      </c>
      <c r="F31" t="s">
        <v>4</v>
      </c>
      <c r="G31" t="s">
        <v>5</v>
      </c>
      <c r="H31" t="s">
        <v>6</v>
      </c>
      <c r="I31">
        <v>715303.23756699997</v>
      </c>
      <c r="J31" t="s">
        <v>7</v>
      </c>
      <c r="K31">
        <v>0.98030835900000002</v>
      </c>
      <c r="L31">
        <f t="shared" si="0"/>
        <v>729671.67014333291</v>
      </c>
      <c r="N31" s="4">
        <v>8099.2672199999997</v>
      </c>
      <c r="P31">
        <f t="shared" si="1"/>
        <v>1.1099878961189519E-2</v>
      </c>
      <c r="Q31" s="2">
        <v>1.10998789611895E-2</v>
      </c>
      <c r="R31" t="s">
        <v>106</v>
      </c>
    </row>
    <row r="32" spans="1:18" x14ac:dyDescent="0.25">
      <c r="A32" t="s">
        <v>0</v>
      </c>
      <c r="B32" s="1">
        <v>0</v>
      </c>
      <c r="D32" t="s">
        <v>2</v>
      </c>
      <c r="E32" t="s">
        <v>36</v>
      </c>
      <c r="F32" t="s">
        <v>4</v>
      </c>
      <c r="G32" t="s">
        <v>5</v>
      </c>
      <c r="H32" t="s">
        <v>6</v>
      </c>
      <c r="I32">
        <v>795551.43542400002</v>
      </c>
      <c r="J32" t="s">
        <v>7</v>
      </c>
      <c r="K32">
        <v>0.122855461</v>
      </c>
      <c r="L32">
        <f t="shared" si="0"/>
        <v>6475507.3071110779</v>
      </c>
      <c r="N32" s="4">
        <v>466.91953999999998</v>
      </c>
      <c r="P32">
        <f t="shared" si="1"/>
        <v>7.2105476506412455E-5</v>
      </c>
      <c r="Q32" s="2">
        <v>7.2105476506412495E-5</v>
      </c>
      <c r="R32" t="s">
        <v>106</v>
      </c>
    </row>
    <row r="33" spans="1:18" x14ac:dyDescent="0.25">
      <c r="A33" t="s">
        <v>0</v>
      </c>
      <c r="B33" s="1">
        <v>0</v>
      </c>
      <c r="D33" t="s">
        <v>2</v>
      </c>
      <c r="E33" t="s">
        <v>37</v>
      </c>
      <c r="F33" t="s">
        <v>4</v>
      </c>
      <c r="G33" t="s">
        <v>5</v>
      </c>
      <c r="H33" t="s">
        <v>6</v>
      </c>
      <c r="I33">
        <v>642689.01172900002</v>
      </c>
      <c r="J33" t="s">
        <v>7</v>
      </c>
      <c r="K33">
        <v>4.4360195239999998</v>
      </c>
      <c r="L33">
        <f t="shared" si="0"/>
        <v>144879.66255601178</v>
      </c>
      <c r="N33" s="4">
        <v>204570.50472</v>
      </c>
      <c r="P33">
        <f t="shared" si="1"/>
        <v>1.4120029071776117</v>
      </c>
      <c r="Q33" s="2">
        <v>1.4120029071776099</v>
      </c>
      <c r="R33" t="s">
        <v>106</v>
      </c>
    </row>
    <row r="34" spans="1:18" x14ac:dyDescent="0.25">
      <c r="A34" t="s">
        <v>0</v>
      </c>
      <c r="B34" s="1">
        <v>0</v>
      </c>
      <c r="D34" t="s">
        <v>2</v>
      </c>
      <c r="E34" t="s">
        <v>38</v>
      </c>
      <c r="F34" t="s">
        <v>4</v>
      </c>
      <c r="G34" t="s">
        <v>5</v>
      </c>
      <c r="H34" t="s">
        <v>6</v>
      </c>
      <c r="I34">
        <v>833748.076565</v>
      </c>
      <c r="J34" t="s">
        <v>7</v>
      </c>
      <c r="K34">
        <v>0.456684808</v>
      </c>
      <c r="L34">
        <f t="shared" si="0"/>
        <v>1825653.1900334202</v>
      </c>
      <c r="N34" s="4">
        <v>68242.971520000006</v>
      </c>
      <c r="P34">
        <f t="shared" si="1"/>
        <v>3.7380030277684204E-2</v>
      </c>
      <c r="Q34" s="2">
        <v>3.7380030277684197E-2</v>
      </c>
      <c r="R34" t="s">
        <v>106</v>
      </c>
    </row>
    <row r="35" spans="1:18" x14ac:dyDescent="0.25">
      <c r="A35" t="s">
        <v>0</v>
      </c>
      <c r="B35" s="1">
        <v>0</v>
      </c>
      <c r="D35" t="s">
        <v>2</v>
      </c>
      <c r="E35" t="s">
        <v>39</v>
      </c>
      <c r="F35" t="s">
        <v>4</v>
      </c>
      <c r="G35" t="s">
        <v>5</v>
      </c>
      <c r="H35" t="s">
        <v>6</v>
      </c>
      <c r="I35">
        <v>674615.89242299995</v>
      </c>
      <c r="J35" t="s">
        <v>7</v>
      </c>
      <c r="K35">
        <v>5.0948992999999998E-2</v>
      </c>
      <c r="L35">
        <f t="shared" ref="L35:L66" si="2">I35/K35</f>
        <v>13241005.419341654</v>
      </c>
      <c r="N35" s="4">
        <v>26.160060000000001</v>
      </c>
      <c r="P35">
        <f t="shared" ref="P35:P66" si="3">N35/L35</f>
        <v>1.9756853178072851E-6</v>
      </c>
      <c r="Q35" s="2">
        <v>1.9756853178072901E-6</v>
      </c>
      <c r="R35" t="s">
        <v>113</v>
      </c>
    </row>
    <row r="36" spans="1:18" x14ac:dyDescent="0.25">
      <c r="A36" t="s">
        <v>0</v>
      </c>
      <c r="B36" s="1">
        <v>0</v>
      </c>
      <c r="D36" t="s">
        <v>2</v>
      </c>
      <c r="E36" t="s">
        <v>40</v>
      </c>
      <c r="F36" t="s">
        <v>4</v>
      </c>
      <c r="G36" t="s">
        <v>5</v>
      </c>
      <c r="H36" t="s">
        <v>6</v>
      </c>
      <c r="I36">
        <v>556055.85327299999</v>
      </c>
      <c r="J36" t="s">
        <v>7</v>
      </c>
      <c r="K36">
        <v>0.386190694</v>
      </c>
      <c r="L36">
        <f t="shared" si="2"/>
        <v>1439847.8832143997</v>
      </c>
      <c r="N36" s="4">
        <v>444.32128</v>
      </c>
      <c r="P36">
        <f t="shared" si="3"/>
        <v>3.0858904275920558E-4</v>
      </c>
      <c r="Q36" s="2">
        <v>3.0858904275920602E-4</v>
      </c>
      <c r="R36" t="s">
        <v>106</v>
      </c>
    </row>
    <row r="37" spans="1:18" x14ac:dyDescent="0.25">
      <c r="A37" t="s">
        <v>0</v>
      </c>
      <c r="B37" s="1">
        <v>0</v>
      </c>
      <c r="D37" t="s">
        <v>2</v>
      </c>
      <c r="E37" t="s">
        <v>41</v>
      </c>
      <c r="F37" t="s">
        <v>4</v>
      </c>
      <c r="G37" t="s">
        <v>5</v>
      </c>
      <c r="H37" t="s">
        <v>6</v>
      </c>
      <c r="I37">
        <v>547842.36762999999</v>
      </c>
      <c r="J37" t="s">
        <v>7</v>
      </c>
      <c r="K37">
        <v>0.11737555199999999</v>
      </c>
      <c r="L37">
        <f t="shared" si="2"/>
        <v>4667431.6609816672</v>
      </c>
      <c r="N37" s="4">
        <v>2041.1949999999999</v>
      </c>
      <c r="P37">
        <f t="shared" si="3"/>
        <v>4.3732723867470407E-4</v>
      </c>
      <c r="Q37" s="2">
        <v>4.3732723867470402E-4</v>
      </c>
      <c r="R37" t="s">
        <v>114</v>
      </c>
    </row>
    <row r="38" spans="1:18" x14ac:dyDescent="0.25">
      <c r="A38" t="s">
        <v>0</v>
      </c>
      <c r="B38" s="1">
        <v>0</v>
      </c>
      <c r="D38" t="s">
        <v>2</v>
      </c>
      <c r="E38" t="s">
        <v>42</v>
      </c>
      <c r="F38" t="s">
        <v>4</v>
      </c>
      <c r="G38" t="s">
        <v>5</v>
      </c>
      <c r="H38" t="s">
        <v>6</v>
      </c>
      <c r="I38">
        <v>839512.61174600001</v>
      </c>
      <c r="J38" t="s">
        <v>7</v>
      </c>
      <c r="K38">
        <v>0.60896293599999995</v>
      </c>
      <c r="L38">
        <f t="shared" si="2"/>
        <v>1378593.9375233175</v>
      </c>
      <c r="N38" s="4">
        <v>385.52397999999999</v>
      </c>
      <c r="P38">
        <f t="shared" si="3"/>
        <v>2.796501344642532E-4</v>
      </c>
      <c r="Q38" s="2">
        <v>2.7965013446425299E-4</v>
      </c>
      <c r="R38" t="s">
        <v>106</v>
      </c>
    </row>
    <row r="39" spans="1:18" x14ac:dyDescent="0.25">
      <c r="A39" t="s">
        <v>0</v>
      </c>
      <c r="B39" s="1">
        <v>0</v>
      </c>
      <c r="D39" t="s">
        <v>2</v>
      </c>
      <c r="E39" t="s">
        <v>43</v>
      </c>
      <c r="F39" t="s">
        <v>4</v>
      </c>
      <c r="G39" t="s">
        <v>5</v>
      </c>
      <c r="H39" t="s">
        <v>6</v>
      </c>
      <c r="I39">
        <v>1053896.670589</v>
      </c>
      <c r="J39" t="s">
        <v>7</v>
      </c>
      <c r="K39">
        <v>0.668555597</v>
      </c>
      <c r="L39">
        <f t="shared" si="2"/>
        <v>1576378.5021292702</v>
      </c>
      <c r="N39" s="4">
        <v>6193.6677499999996</v>
      </c>
      <c r="P39">
        <f t="shared" si="3"/>
        <v>3.9290486019912052E-3</v>
      </c>
      <c r="Q39" s="2">
        <v>3.9290486019912096E-3</v>
      </c>
      <c r="R39" t="s">
        <v>106</v>
      </c>
    </row>
    <row r="40" spans="1:18" x14ac:dyDescent="0.25">
      <c r="A40" t="s">
        <v>0</v>
      </c>
      <c r="B40" s="1">
        <v>0</v>
      </c>
      <c r="D40" t="s">
        <v>2</v>
      </c>
      <c r="E40" t="s">
        <v>44</v>
      </c>
      <c r="F40" t="s">
        <v>4</v>
      </c>
      <c r="G40" t="s">
        <v>5</v>
      </c>
      <c r="H40" t="s">
        <v>6</v>
      </c>
      <c r="I40">
        <v>1694258.208969</v>
      </c>
      <c r="J40" t="s">
        <v>7</v>
      </c>
      <c r="K40">
        <v>0.137660538</v>
      </c>
      <c r="L40">
        <f t="shared" si="2"/>
        <v>12307508.263326706</v>
      </c>
      <c r="N40" s="4">
        <v>638.52646000000004</v>
      </c>
      <c r="P40">
        <f t="shared" si="3"/>
        <v>5.1881050683723616E-5</v>
      </c>
      <c r="Q40" s="2">
        <v>5.1881050683723603E-5</v>
      </c>
      <c r="R40" t="s">
        <v>106</v>
      </c>
    </row>
    <row r="41" spans="1:18" x14ac:dyDescent="0.25">
      <c r="A41" t="s">
        <v>0</v>
      </c>
      <c r="B41" s="1">
        <v>0</v>
      </c>
      <c r="D41" t="s">
        <v>2</v>
      </c>
      <c r="E41" t="s">
        <v>45</v>
      </c>
      <c r="F41" t="s">
        <v>4</v>
      </c>
      <c r="G41" t="s">
        <v>5</v>
      </c>
      <c r="H41" t="s">
        <v>6</v>
      </c>
      <c r="I41">
        <v>345914.04582599999</v>
      </c>
      <c r="J41" t="s">
        <v>7</v>
      </c>
      <c r="K41">
        <v>0.84077210499999999</v>
      </c>
      <c r="L41">
        <f t="shared" si="2"/>
        <v>411424.26558740315</v>
      </c>
      <c r="N41" s="4">
        <v>287990.48550000001</v>
      </c>
      <c r="P41">
        <f t="shared" si="3"/>
        <v>0.69998420022413377</v>
      </c>
      <c r="Q41" s="2">
        <v>0.69998420022413399</v>
      </c>
      <c r="R41" t="s">
        <v>106</v>
      </c>
    </row>
    <row r="42" spans="1:18" x14ac:dyDescent="0.25">
      <c r="A42" t="s">
        <v>0</v>
      </c>
      <c r="B42" s="1">
        <v>0</v>
      </c>
      <c r="D42" t="s">
        <v>2</v>
      </c>
      <c r="E42" t="s">
        <v>46</v>
      </c>
      <c r="F42" t="s">
        <v>4</v>
      </c>
      <c r="G42" t="s">
        <v>5</v>
      </c>
      <c r="H42" t="s">
        <v>6</v>
      </c>
      <c r="I42">
        <v>555083.95272399997</v>
      </c>
      <c r="J42" t="s">
        <v>7</v>
      </c>
      <c r="K42">
        <v>1.2126559509999999</v>
      </c>
      <c r="L42">
        <f t="shared" si="2"/>
        <v>457742.32358836627</v>
      </c>
      <c r="N42" s="4">
        <v>837622.32530000003</v>
      </c>
      <c r="P42">
        <f t="shared" si="3"/>
        <v>1.8298992296225776</v>
      </c>
      <c r="Q42" s="2">
        <v>1.82989922962258</v>
      </c>
      <c r="R42" t="s">
        <v>106</v>
      </c>
    </row>
    <row r="43" spans="1:18" x14ac:dyDescent="0.25">
      <c r="A43" t="s">
        <v>0</v>
      </c>
      <c r="B43" s="1">
        <v>0</v>
      </c>
      <c r="D43" t="s">
        <v>2</v>
      </c>
      <c r="E43" t="s">
        <v>47</v>
      </c>
      <c r="F43" t="s">
        <v>4</v>
      </c>
      <c r="G43" t="s">
        <v>5</v>
      </c>
      <c r="H43" t="s">
        <v>6</v>
      </c>
      <c r="I43">
        <v>29218.551436999998</v>
      </c>
      <c r="J43" t="s">
        <v>7</v>
      </c>
      <c r="K43">
        <v>1.188473283</v>
      </c>
      <c r="L43">
        <f t="shared" si="2"/>
        <v>24584.945959613968</v>
      </c>
      <c r="N43" s="4">
        <v>88958.136549999996</v>
      </c>
      <c r="P43">
        <f t="shared" si="3"/>
        <v>3.6183987020403769</v>
      </c>
      <c r="Q43" s="2">
        <v>3.6183987020403801</v>
      </c>
      <c r="R43" t="s">
        <v>106</v>
      </c>
    </row>
    <row r="44" spans="1:18" x14ac:dyDescent="0.25">
      <c r="A44" t="s">
        <v>0</v>
      </c>
      <c r="B44" s="1">
        <v>0</v>
      </c>
      <c r="D44" t="s">
        <v>2</v>
      </c>
      <c r="E44" t="s">
        <v>48</v>
      </c>
      <c r="F44" t="s">
        <v>4</v>
      </c>
      <c r="G44" t="s">
        <v>5</v>
      </c>
      <c r="H44" t="s">
        <v>6</v>
      </c>
      <c r="I44">
        <v>2091239.7271980001</v>
      </c>
      <c r="J44" t="s">
        <v>7</v>
      </c>
      <c r="K44">
        <v>0.52835183200000002</v>
      </c>
      <c r="L44">
        <f t="shared" si="2"/>
        <v>3958043.864978971</v>
      </c>
      <c r="N44" s="4">
        <v>633208.32400000002</v>
      </c>
      <c r="P44">
        <f t="shared" si="3"/>
        <v>0.15998011785636546</v>
      </c>
      <c r="Q44" s="2">
        <v>0.15998011785636501</v>
      </c>
      <c r="R44" t="s">
        <v>106</v>
      </c>
    </row>
    <row r="45" spans="1:18" x14ac:dyDescent="0.25">
      <c r="A45" t="s">
        <v>0</v>
      </c>
      <c r="B45" s="1">
        <v>0</v>
      </c>
      <c r="D45" t="s">
        <v>2</v>
      </c>
      <c r="E45" t="s">
        <v>49</v>
      </c>
      <c r="F45" t="s">
        <v>4</v>
      </c>
      <c r="G45" t="s">
        <v>5</v>
      </c>
      <c r="H45" t="s">
        <v>6</v>
      </c>
      <c r="I45">
        <v>46591.390513999999</v>
      </c>
      <c r="J45" t="s">
        <v>7</v>
      </c>
      <c r="K45">
        <v>1.0427182509999999</v>
      </c>
      <c r="L45">
        <f t="shared" si="2"/>
        <v>44682.626845092025</v>
      </c>
      <c r="N45" s="4">
        <v>17226.46154</v>
      </c>
      <c r="P45">
        <f t="shared" si="3"/>
        <v>0.38552929306778588</v>
      </c>
      <c r="Q45" s="2">
        <v>0.38552929306778599</v>
      </c>
      <c r="R45" t="s">
        <v>106</v>
      </c>
    </row>
    <row r="46" spans="1:18" x14ac:dyDescent="0.25">
      <c r="A46" t="s">
        <v>0</v>
      </c>
      <c r="B46" s="1">
        <v>0</v>
      </c>
      <c r="D46" t="s">
        <v>2</v>
      </c>
      <c r="E46" t="s">
        <v>50</v>
      </c>
      <c r="F46" t="s">
        <v>4</v>
      </c>
      <c r="G46" t="s">
        <v>5</v>
      </c>
      <c r="H46" t="s">
        <v>6</v>
      </c>
      <c r="I46">
        <v>40508.892956000003</v>
      </c>
      <c r="J46" t="s">
        <v>7</v>
      </c>
      <c r="K46">
        <v>0.211229262</v>
      </c>
      <c r="L46">
        <f t="shared" si="2"/>
        <v>191776.89952824815</v>
      </c>
      <c r="N46" s="4">
        <v>3484.8640300000002</v>
      </c>
      <c r="P46">
        <f t="shared" si="3"/>
        <v>1.8171448378675507E-2</v>
      </c>
      <c r="Q46" s="2">
        <v>1.81714483786755E-2</v>
      </c>
      <c r="R46" t="s">
        <v>106</v>
      </c>
    </row>
    <row r="47" spans="1:18" x14ac:dyDescent="0.25">
      <c r="A47" t="s">
        <v>0</v>
      </c>
      <c r="B47" s="1">
        <v>0</v>
      </c>
      <c r="D47" t="s">
        <v>2</v>
      </c>
      <c r="E47" t="s">
        <v>51</v>
      </c>
      <c r="F47" t="s">
        <v>4</v>
      </c>
      <c r="G47" t="s">
        <v>5</v>
      </c>
      <c r="H47" t="s">
        <v>6</v>
      </c>
      <c r="I47">
        <v>25709.343757999999</v>
      </c>
      <c r="J47" t="s">
        <v>7</v>
      </c>
      <c r="K47">
        <v>1.0563926E-2</v>
      </c>
      <c r="L47">
        <f t="shared" si="2"/>
        <v>2433692.147976046</v>
      </c>
      <c r="N47" s="4">
        <v>1253.7247</v>
      </c>
      <c r="P47">
        <f t="shared" si="3"/>
        <v>5.1515336524492086E-4</v>
      </c>
      <c r="Q47" s="2">
        <v>5.1515336524492097E-4</v>
      </c>
      <c r="R47" t="s">
        <v>106</v>
      </c>
    </row>
    <row r="48" spans="1:18" x14ac:dyDescent="0.25">
      <c r="A48" t="s">
        <v>0</v>
      </c>
      <c r="B48" s="1">
        <v>0</v>
      </c>
      <c r="D48" t="s">
        <v>2</v>
      </c>
      <c r="E48" t="s">
        <v>52</v>
      </c>
      <c r="F48" t="s">
        <v>4</v>
      </c>
      <c r="G48" t="s">
        <v>5</v>
      </c>
      <c r="H48" t="s">
        <v>6</v>
      </c>
      <c r="I48">
        <v>740.539759</v>
      </c>
      <c r="J48" t="s">
        <v>7</v>
      </c>
      <c r="K48">
        <v>0.18750791</v>
      </c>
      <c r="L48">
        <f t="shared" si="2"/>
        <v>3949.3787702076143</v>
      </c>
      <c r="N48" s="4">
        <v>2873.4</v>
      </c>
      <c r="P48">
        <f t="shared" si="3"/>
        <v>0.72755746338529814</v>
      </c>
      <c r="Q48" s="2">
        <v>0.72755746338529803</v>
      </c>
      <c r="R48" t="s">
        <v>115</v>
      </c>
    </row>
    <row r="49" spans="1:18" x14ac:dyDescent="0.25">
      <c r="A49" t="s">
        <v>0</v>
      </c>
      <c r="B49" s="1">
        <v>0</v>
      </c>
      <c r="D49" t="s">
        <v>2</v>
      </c>
      <c r="E49" t="s">
        <v>53</v>
      </c>
      <c r="F49" t="s">
        <v>4</v>
      </c>
      <c r="G49" t="s">
        <v>5</v>
      </c>
      <c r="H49" t="s">
        <v>6</v>
      </c>
      <c r="I49">
        <v>1024.674395</v>
      </c>
      <c r="J49" t="s">
        <v>7</v>
      </c>
      <c r="K49">
        <v>0.16561389200000001</v>
      </c>
      <c r="L49">
        <f t="shared" si="2"/>
        <v>6187.1282814849856</v>
      </c>
      <c r="N49" s="4">
        <v>1436.7</v>
      </c>
      <c r="P49">
        <f t="shared" si="3"/>
        <v>0.23220788944999451</v>
      </c>
      <c r="Q49" s="2">
        <v>0.23220788944999399</v>
      </c>
      <c r="R49" t="s">
        <v>104</v>
      </c>
    </row>
    <row r="50" spans="1:18" x14ac:dyDescent="0.25">
      <c r="A50" t="s">
        <v>0</v>
      </c>
      <c r="B50" s="1">
        <v>0</v>
      </c>
      <c r="D50" t="s">
        <v>2</v>
      </c>
      <c r="E50" t="s">
        <v>54</v>
      </c>
      <c r="F50" t="s">
        <v>4</v>
      </c>
      <c r="G50" t="s">
        <v>5</v>
      </c>
      <c r="H50" t="s">
        <v>6</v>
      </c>
      <c r="I50">
        <v>1045.95732</v>
      </c>
      <c r="J50" t="s">
        <v>7</v>
      </c>
      <c r="K50">
        <v>5.6598048999999997E-2</v>
      </c>
      <c r="L50">
        <f t="shared" si="2"/>
        <v>18480.448327821337</v>
      </c>
      <c r="N50" s="4">
        <v>3114.6878999999999</v>
      </c>
      <c r="P50">
        <f t="shared" si="3"/>
        <v>0.16853962873351952</v>
      </c>
      <c r="Q50" s="2">
        <v>0.16853962873351999</v>
      </c>
      <c r="R50" t="s">
        <v>106</v>
      </c>
    </row>
    <row r="51" spans="1:18" x14ac:dyDescent="0.25">
      <c r="A51" t="s">
        <v>0</v>
      </c>
      <c r="B51" s="1">
        <v>0</v>
      </c>
      <c r="D51" t="s">
        <v>2</v>
      </c>
      <c r="E51" t="s">
        <v>55</v>
      </c>
      <c r="F51" t="s">
        <v>4</v>
      </c>
      <c r="G51" t="s">
        <v>5</v>
      </c>
      <c r="H51" t="s">
        <v>6</v>
      </c>
      <c r="I51">
        <v>819582.99917800003</v>
      </c>
      <c r="J51" t="s">
        <v>7</v>
      </c>
      <c r="K51">
        <v>0.30168873299999999</v>
      </c>
      <c r="L51">
        <f t="shared" si="2"/>
        <v>2716651.003264348</v>
      </c>
      <c r="N51" s="4">
        <v>128678.71575</v>
      </c>
      <c r="P51">
        <f t="shared" si="3"/>
        <v>4.7366671536159304E-2</v>
      </c>
      <c r="Q51" s="2">
        <v>4.7366671536159297E-2</v>
      </c>
      <c r="R51" t="s">
        <v>106</v>
      </c>
    </row>
    <row r="52" spans="1:18" x14ac:dyDescent="0.25">
      <c r="A52" t="s">
        <v>0</v>
      </c>
      <c r="B52" s="1">
        <v>0</v>
      </c>
      <c r="D52" t="s">
        <v>2</v>
      </c>
      <c r="E52" t="s">
        <v>56</v>
      </c>
      <c r="F52" t="s">
        <v>4</v>
      </c>
      <c r="G52" t="s">
        <v>5</v>
      </c>
      <c r="H52" t="s">
        <v>6</v>
      </c>
      <c r="I52">
        <v>464546.00526900002</v>
      </c>
      <c r="J52" t="s">
        <v>7</v>
      </c>
      <c r="K52">
        <v>0.85720909599999995</v>
      </c>
      <c r="L52">
        <f t="shared" si="2"/>
        <v>541928.45997168473</v>
      </c>
      <c r="N52" s="4">
        <v>130790.82432</v>
      </c>
      <c r="P52">
        <f t="shared" si="3"/>
        <v>0.24134333953753545</v>
      </c>
      <c r="Q52" s="2">
        <v>0.24134333953753501</v>
      </c>
      <c r="R52" t="s">
        <v>106</v>
      </c>
    </row>
    <row r="53" spans="1:18" x14ac:dyDescent="0.25">
      <c r="A53" t="s">
        <v>0</v>
      </c>
      <c r="B53" s="1">
        <v>0</v>
      </c>
      <c r="D53" t="s">
        <v>2</v>
      </c>
      <c r="E53" t="s">
        <v>57</v>
      </c>
      <c r="F53" t="s">
        <v>4</v>
      </c>
      <c r="G53" t="s">
        <v>5</v>
      </c>
      <c r="H53" t="s">
        <v>6</v>
      </c>
      <c r="I53">
        <v>610791.72330099996</v>
      </c>
      <c r="J53" t="s">
        <v>7</v>
      </c>
      <c r="K53">
        <v>0.16826601399999999</v>
      </c>
      <c r="L53">
        <f t="shared" si="2"/>
        <v>3629917.3480213298</v>
      </c>
      <c r="N53" s="4">
        <v>181995.72683</v>
      </c>
      <c r="P53">
        <f t="shared" si="3"/>
        <v>5.0137705457455106E-2</v>
      </c>
      <c r="Q53" s="2">
        <v>5.0137705457455099E-2</v>
      </c>
      <c r="R53" t="s">
        <v>106</v>
      </c>
    </row>
    <row r="54" spans="1:18" x14ac:dyDescent="0.25">
      <c r="A54" t="s">
        <v>0</v>
      </c>
      <c r="B54" s="1">
        <v>0</v>
      </c>
      <c r="D54" t="s">
        <v>2</v>
      </c>
      <c r="E54" t="s">
        <v>58</v>
      </c>
      <c r="F54" t="s">
        <v>4</v>
      </c>
      <c r="G54" t="s">
        <v>5</v>
      </c>
      <c r="H54" t="s">
        <v>6</v>
      </c>
      <c r="I54">
        <v>13481.839792000001</v>
      </c>
      <c r="J54" t="s">
        <v>7</v>
      </c>
      <c r="K54">
        <v>16.197678700000001</v>
      </c>
      <c r="L54">
        <f t="shared" si="2"/>
        <v>832.33159773690284</v>
      </c>
      <c r="N54" s="4">
        <v>1808.5</v>
      </c>
      <c r="P54">
        <f t="shared" si="3"/>
        <v>2.1728118996290475</v>
      </c>
      <c r="Q54" s="2">
        <v>2.1728118996290502</v>
      </c>
      <c r="R54" t="s">
        <v>116</v>
      </c>
    </row>
    <row r="55" spans="1:18" x14ac:dyDescent="0.25">
      <c r="A55" t="s">
        <v>0</v>
      </c>
      <c r="B55" s="1">
        <v>0</v>
      </c>
      <c r="D55" t="s">
        <v>2</v>
      </c>
      <c r="E55" t="s">
        <v>59</v>
      </c>
      <c r="F55" t="s">
        <v>4</v>
      </c>
      <c r="G55" t="s">
        <v>5</v>
      </c>
      <c r="H55" t="s">
        <v>6</v>
      </c>
      <c r="I55">
        <v>5650.5503040000003</v>
      </c>
      <c r="J55" t="s">
        <v>7</v>
      </c>
      <c r="K55">
        <v>0.32023747899999999</v>
      </c>
      <c r="L55">
        <f t="shared" si="2"/>
        <v>17644.875052242092</v>
      </c>
      <c r="N55" s="4">
        <v>7660.8</v>
      </c>
      <c r="P55">
        <f t="shared" si="3"/>
        <v>0.43416572672338422</v>
      </c>
      <c r="Q55" s="2">
        <v>0.43416572672338399</v>
      </c>
      <c r="R55" t="s">
        <v>104</v>
      </c>
    </row>
    <row r="56" spans="1:18" x14ac:dyDescent="0.25">
      <c r="A56" t="s">
        <v>0</v>
      </c>
      <c r="B56" s="1">
        <v>0</v>
      </c>
      <c r="D56" t="s">
        <v>2</v>
      </c>
      <c r="E56" t="s">
        <v>60</v>
      </c>
      <c r="F56" t="s">
        <v>4</v>
      </c>
      <c r="G56" t="s">
        <v>5</v>
      </c>
      <c r="H56" t="s">
        <v>6</v>
      </c>
      <c r="I56">
        <v>181.30776299999999</v>
      </c>
      <c r="J56" t="s">
        <v>7</v>
      </c>
      <c r="K56">
        <v>7.8883270000000005E-2</v>
      </c>
      <c r="L56">
        <f t="shared" si="2"/>
        <v>2298.431124876035</v>
      </c>
      <c r="N56" s="4">
        <v>803.2</v>
      </c>
      <c r="P56">
        <f t="shared" si="3"/>
        <v>0.34945576193557698</v>
      </c>
      <c r="Q56" s="2">
        <v>0.34945576193557698</v>
      </c>
      <c r="R56" t="s">
        <v>104</v>
      </c>
    </row>
    <row r="57" spans="1:18" x14ac:dyDescent="0.25">
      <c r="A57" t="s">
        <v>0</v>
      </c>
      <c r="B57" s="1">
        <v>0</v>
      </c>
      <c r="D57" t="s">
        <v>2</v>
      </c>
      <c r="E57" t="s">
        <v>61</v>
      </c>
      <c r="F57" t="s">
        <v>4</v>
      </c>
      <c r="G57" t="s">
        <v>5</v>
      </c>
      <c r="H57" t="s">
        <v>6</v>
      </c>
      <c r="I57">
        <v>1775620.1637639999</v>
      </c>
      <c r="J57" t="s">
        <v>7</v>
      </c>
      <c r="K57">
        <v>17.739705870000002</v>
      </c>
      <c r="L57">
        <f t="shared" si="2"/>
        <v>100092.98783058119</v>
      </c>
      <c r="N57" s="4">
        <v>18046.14</v>
      </c>
      <c r="P57">
        <f t="shared" si="3"/>
        <v>0.18029374875435983</v>
      </c>
      <c r="Q57" s="2">
        <v>0.18029374875435999</v>
      </c>
      <c r="R57" t="s">
        <v>117</v>
      </c>
    </row>
    <row r="58" spans="1:18" x14ac:dyDescent="0.25">
      <c r="A58" t="s">
        <v>0</v>
      </c>
      <c r="B58" s="1">
        <v>0</v>
      </c>
      <c r="D58" t="s">
        <v>2</v>
      </c>
      <c r="E58" t="s">
        <v>62</v>
      </c>
      <c r="F58" t="s">
        <v>4</v>
      </c>
      <c r="G58" t="s">
        <v>5</v>
      </c>
      <c r="H58" t="s">
        <v>6</v>
      </c>
      <c r="I58">
        <v>1582885.535929</v>
      </c>
      <c r="J58" t="s">
        <v>7</v>
      </c>
      <c r="K58">
        <v>19.336296369999999</v>
      </c>
      <c r="L58">
        <f t="shared" si="2"/>
        <v>81860.843754175454</v>
      </c>
      <c r="N58" s="4">
        <v>72184.56</v>
      </c>
      <c r="P58">
        <f t="shared" si="3"/>
        <v>0.88179594406291595</v>
      </c>
      <c r="Q58" s="2">
        <v>0.88179594406291595</v>
      </c>
      <c r="R58" t="s">
        <v>118</v>
      </c>
    </row>
    <row r="59" spans="1:18" x14ac:dyDescent="0.25">
      <c r="A59" t="s">
        <v>0</v>
      </c>
      <c r="B59" s="1">
        <v>0</v>
      </c>
      <c r="D59" t="s">
        <v>2</v>
      </c>
      <c r="E59" t="s">
        <v>63</v>
      </c>
      <c r="F59" t="s">
        <v>4</v>
      </c>
      <c r="G59" t="s">
        <v>5</v>
      </c>
      <c r="H59" t="s">
        <v>6</v>
      </c>
      <c r="I59">
        <v>242125.411803</v>
      </c>
      <c r="J59" t="s">
        <v>7</v>
      </c>
      <c r="K59">
        <v>22.805178120000001</v>
      </c>
      <c r="L59">
        <f t="shared" si="2"/>
        <v>10617.124344696853</v>
      </c>
      <c r="N59" s="4">
        <v>11998.44</v>
      </c>
      <c r="P59">
        <f t="shared" si="3"/>
        <v>1.1301026163448016</v>
      </c>
      <c r="Q59" s="2">
        <v>1.1301026163448</v>
      </c>
      <c r="R59" t="s">
        <v>119</v>
      </c>
    </row>
    <row r="60" spans="1:18" x14ac:dyDescent="0.25">
      <c r="A60" t="s">
        <v>0</v>
      </c>
      <c r="B60" s="1">
        <v>0</v>
      </c>
      <c r="D60" t="s">
        <v>2</v>
      </c>
      <c r="E60" t="s">
        <v>64</v>
      </c>
      <c r="F60" t="s">
        <v>4</v>
      </c>
      <c r="G60" t="s">
        <v>5</v>
      </c>
      <c r="H60" t="s">
        <v>6</v>
      </c>
      <c r="I60">
        <v>242125.41166400001</v>
      </c>
      <c r="J60" t="s">
        <v>7</v>
      </c>
      <c r="K60">
        <v>0.383692692</v>
      </c>
      <c r="L60">
        <f t="shared" si="2"/>
        <v>631039.9356368247</v>
      </c>
      <c r="N60" s="4">
        <v>7998.96</v>
      </c>
      <c r="P60">
        <f t="shared" si="3"/>
        <v>1.2675838006873073E-2</v>
      </c>
      <c r="Q60" s="2">
        <v>1.2675838006873099E-2</v>
      </c>
      <c r="R60" t="s">
        <v>116</v>
      </c>
    </row>
    <row r="61" spans="1:18" x14ac:dyDescent="0.25">
      <c r="A61" t="s">
        <v>0</v>
      </c>
      <c r="B61" s="1">
        <v>0</v>
      </c>
      <c r="D61" t="s">
        <v>2</v>
      </c>
      <c r="E61" t="s">
        <v>65</v>
      </c>
      <c r="F61" t="s">
        <v>4</v>
      </c>
      <c r="G61" t="s">
        <v>5</v>
      </c>
      <c r="H61" t="s">
        <v>6</v>
      </c>
      <c r="I61">
        <v>556981.96100600006</v>
      </c>
      <c r="J61" t="s">
        <v>7</v>
      </c>
      <c r="K61">
        <v>0.44513604200000001</v>
      </c>
      <c r="L61">
        <f t="shared" si="2"/>
        <v>1251262.3298339883</v>
      </c>
      <c r="N61" s="4">
        <v>2616.0059999999999</v>
      </c>
      <c r="P61">
        <f t="shared" si="3"/>
        <v>2.0906934841929425E-3</v>
      </c>
      <c r="Q61" s="2">
        <v>2.0906934841929399E-3</v>
      </c>
      <c r="R61" t="s">
        <v>120</v>
      </c>
    </row>
    <row r="62" spans="1:18" x14ac:dyDescent="0.25">
      <c r="A62" t="s">
        <v>0</v>
      </c>
      <c r="B62" s="1">
        <v>0</v>
      </c>
      <c r="D62" t="s">
        <v>2</v>
      </c>
      <c r="E62" t="s">
        <v>66</v>
      </c>
      <c r="F62" t="s">
        <v>4</v>
      </c>
      <c r="G62" t="s">
        <v>5</v>
      </c>
      <c r="H62" t="s">
        <v>6</v>
      </c>
      <c r="I62">
        <v>89206.458132</v>
      </c>
      <c r="J62" t="s">
        <v>7</v>
      </c>
      <c r="K62">
        <v>1</v>
      </c>
      <c r="L62">
        <f t="shared" si="2"/>
        <v>89206.458132</v>
      </c>
      <c r="N62" s="4">
        <v>44619.42</v>
      </c>
      <c r="P62" s="3">
        <f t="shared" si="3"/>
        <v>0.5001814995723296</v>
      </c>
      <c r="Q62" s="2">
        <v>1</v>
      </c>
      <c r="R62" t="s">
        <v>119</v>
      </c>
    </row>
    <row r="63" spans="1:18" x14ac:dyDescent="0.25">
      <c r="A63" t="s">
        <v>0</v>
      </c>
      <c r="B63" s="1">
        <v>0</v>
      </c>
      <c r="D63" t="s">
        <v>2</v>
      </c>
      <c r="E63" t="s">
        <v>67</v>
      </c>
      <c r="F63" t="s">
        <v>4</v>
      </c>
      <c r="G63" t="s">
        <v>5</v>
      </c>
      <c r="H63" t="s">
        <v>6</v>
      </c>
      <c r="I63">
        <v>59470.972088000002</v>
      </c>
      <c r="J63" t="s">
        <v>7</v>
      </c>
      <c r="K63">
        <v>1</v>
      </c>
      <c r="L63">
        <f t="shared" si="2"/>
        <v>59470.972088000002</v>
      </c>
      <c r="N63" s="4">
        <v>29746.28</v>
      </c>
      <c r="P63" s="3">
        <f t="shared" si="3"/>
        <v>0.5001814995723296</v>
      </c>
      <c r="Q63" s="2">
        <v>1</v>
      </c>
      <c r="R63" t="s">
        <v>121</v>
      </c>
    </row>
    <row r="64" spans="1:18" x14ac:dyDescent="0.25">
      <c r="A64" t="s">
        <v>0</v>
      </c>
      <c r="B64" s="1">
        <v>0</v>
      </c>
      <c r="D64" t="s">
        <v>2</v>
      </c>
      <c r="E64" t="s">
        <v>68</v>
      </c>
      <c r="F64" t="s">
        <v>4</v>
      </c>
      <c r="G64" t="s">
        <v>5</v>
      </c>
      <c r="H64" t="s">
        <v>6</v>
      </c>
      <c r="I64">
        <v>56361.683889</v>
      </c>
      <c r="J64" t="s">
        <v>7</v>
      </c>
      <c r="K64">
        <v>1</v>
      </c>
      <c r="L64">
        <f t="shared" si="2"/>
        <v>56361.683889</v>
      </c>
      <c r="N64" s="4">
        <v>4656.1183199999996</v>
      </c>
      <c r="P64" s="3">
        <f t="shared" si="3"/>
        <v>8.2611412554136357E-2</v>
      </c>
      <c r="Q64" s="2">
        <v>1</v>
      </c>
      <c r="R64" t="s">
        <v>106</v>
      </c>
    </row>
    <row r="65" spans="1:18" x14ac:dyDescent="0.25">
      <c r="A65" t="s">
        <v>0</v>
      </c>
      <c r="B65" s="1">
        <v>0</v>
      </c>
      <c r="D65" t="s">
        <v>2</v>
      </c>
      <c r="E65" t="s">
        <v>69</v>
      </c>
      <c r="F65" t="s">
        <v>4</v>
      </c>
      <c r="G65" t="s">
        <v>5</v>
      </c>
      <c r="H65" t="s">
        <v>6</v>
      </c>
      <c r="I65">
        <v>18111.507552999999</v>
      </c>
      <c r="J65" t="s">
        <v>7</v>
      </c>
      <c r="K65">
        <v>1</v>
      </c>
      <c r="L65">
        <f t="shared" si="2"/>
        <v>18111.507552999999</v>
      </c>
      <c r="N65" s="4">
        <v>6.5920009999999998</v>
      </c>
      <c r="P65" s="3">
        <f t="shared" si="3"/>
        <v>3.6396754829545362E-4</v>
      </c>
      <c r="Q65" s="2">
        <v>1</v>
      </c>
      <c r="R65" t="s">
        <v>122</v>
      </c>
    </row>
    <row r="66" spans="1:18" x14ac:dyDescent="0.25">
      <c r="A66" t="s">
        <v>0</v>
      </c>
      <c r="B66" s="1">
        <v>0</v>
      </c>
      <c r="D66" t="s">
        <v>2</v>
      </c>
      <c r="E66" t="s">
        <v>70</v>
      </c>
      <c r="F66" t="s">
        <v>4</v>
      </c>
      <c r="G66" t="s">
        <v>5</v>
      </c>
      <c r="H66" t="s">
        <v>6</v>
      </c>
      <c r="I66">
        <v>18111.507552999999</v>
      </c>
      <c r="J66" t="s">
        <v>7</v>
      </c>
      <c r="K66">
        <v>1</v>
      </c>
      <c r="L66">
        <f t="shared" si="2"/>
        <v>18111.507552999999</v>
      </c>
      <c r="N66" s="4">
        <v>181253.05</v>
      </c>
      <c r="P66" s="3">
        <f t="shared" si="3"/>
        <v>10.007618055515049</v>
      </c>
      <c r="Q66" s="2">
        <v>1</v>
      </c>
      <c r="R66" t="s">
        <v>123</v>
      </c>
    </row>
    <row r="67" spans="1:18" x14ac:dyDescent="0.25">
      <c r="A67" t="s">
        <v>0</v>
      </c>
      <c r="B67" s="1">
        <v>0</v>
      </c>
      <c r="D67" t="s">
        <v>2</v>
      </c>
      <c r="E67" t="s">
        <v>71</v>
      </c>
      <c r="F67" t="s">
        <v>4</v>
      </c>
      <c r="G67" t="s">
        <v>5</v>
      </c>
      <c r="H67" t="s">
        <v>6</v>
      </c>
      <c r="I67">
        <v>18017.283443</v>
      </c>
      <c r="J67" t="s">
        <v>7</v>
      </c>
      <c r="K67">
        <v>1</v>
      </c>
      <c r="L67">
        <f t="shared" ref="L67:L91" si="4">I67/K67</f>
        <v>18017.283443</v>
      </c>
      <c r="N67" s="4">
        <v>1540650.925</v>
      </c>
      <c r="P67" s="3">
        <f t="shared" ref="P67:P91" si="5">N67/L67</f>
        <v>85.509612471494265</v>
      </c>
      <c r="Q67" s="2">
        <v>1</v>
      </c>
      <c r="R67" t="s">
        <v>124</v>
      </c>
    </row>
    <row r="68" spans="1:18" x14ac:dyDescent="0.25">
      <c r="A68" t="s">
        <v>0</v>
      </c>
      <c r="B68" s="1">
        <v>0</v>
      </c>
      <c r="D68" t="s">
        <v>2</v>
      </c>
      <c r="E68" t="s">
        <v>72</v>
      </c>
      <c r="F68" t="s">
        <v>4</v>
      </c>
      <c r="G68" t="s">
        <v>5</v>
      </c>
      <c r="H68" t="s">
        <v>6</v>
      </c>
      <c r="I68">
        <v>50305.658228</v>
      </c>
      <c r="J68" t="s">
        <v>7</v>
      </c>
      <c r="K68">
        <v>1</v>
      </c>
      <c r="L68">
        <f t="shared" si="4"/>
        <v>50305.658228</v>
      </c>
      <c r="N68" s="4">
        <v>5035438.5999999996</v>
      </c>
      <c r="P68" s="3">
        <f t="shared" si="5"/>
        <v>100.09686340208322</v>
      </c>
      <c r="Q68" s="2">
        <v>1</v>
      </c>
      <c r="R68" t="s">
        <v>107</v>
      </c>
    </row>
    <row r="69" spans="1:18" x14ac:dyDescent="0.25">
      <c r="A69" t="s">
        <v>0</v>
      </c>
      <c r="B69" s="1">
        <v>0</v>
      </c>
      <c r="D69" t="s">
        <v>2</v>
      </c>
      <c r="E69" t="s">
        <v>73</v>
      </c>
      <c r="F69" t="s">
        <v>4</v>
      </c>
      <c r="G69" t="s">
        <v>5</v>
      </c>
      <c r="H69" t="s">
        <v>6</v>
      </c>
      <c r="I69">
        <v>20548.220792</v>
      </c>
      <c r="J69" t="s">
        <v>7</v>
      </c>
      <c r="K69">
        <v>1</v>
      </c>
      <c r="L69">
        <f t="shared" si="4"/>
        <v>20548.220792</v>
      </c>
      <c r="N69" s="4">
        <v>20570</v>
      </c>
      <c r="P69" s="3">
        <f t="shared" si="5"/>
        <v>1.0010599072406541</v>
      </c>
      <c r="Q69" s="2">
        <v>1</v>
      </c>
      <c r="R69" t="s">
        <v>104</v>
      </c>
    </row>
    <row r="70" spans="1:18" x14ac:dyDescent="0.25">
      <c r="A70" t="s">
        <v>0</v>
      </c>
      <c r="B70" s="1">
        <v>0</v>
      </c>
      <c r="D70" t="s">
        <v>2</v>
      </c>
      <c r="E70" t="s">
        <v>74</v>
      </c>
      <c r="F70" t="s">
        <v>4</v>
      </c>
      <c r="G70" t="s">
        <v>5</v>
      </c>
      <c r="H70" t="s">
        <v>6</v>
      </c>
      <c r="I70">
        <v>8411.5164480000003</v>
      </c>
      <c r="J70" t="s">
        <v>7</v>
      </c>
      <c r="K70">
        <v>1</v>
      </c>
      <c r="L70">
        <f t="shared" si="4"/>
        <v>8411.5164480000003</v>
      </c>
      <c r="N70" s="4">
        <v>7.1902939999999997</v>
      </c>
      <c r="P70" s="3">
        <f t="shared" si="5"/>
        <v>8.5481542412125112E-4</v>
      </c>
      <c r="Q70" s="2">
        <v>1</v>
      </c>
      <c r="R70" t="s">
        <v>125</v>
      </c>
    </row>
    <row r="71" spans="1:18" x14ac:dyDescent="0.25">
      <c r="A71" t="s">
        <v>0</v>
      </c>
      <c r="B71" s="1">
        <v>0</v>
      </c>
      <c r="D71" t="s">
        <v>2</v>
      </c>
      <c r="E71" t="s">
        <v>75</v>
      </c>
      <c r="F71" t="s">
        <v>4</v>
      </c>
      <c r="G71" t="s">
        <v>5</v>
      </c>
      <c r="H71" t="s">
        <v>6</v>
      </c>
      <c r="I71">
        <v>803070.14760000003</v>
      </c>
      <c r="J71" t="s">
        <v>7</v>
      </c>
      <c r="K71">
        <v>1</v>
      </c>
      <c r="L71">
        <f t="shared" si="4"/>
        <v>803070.14760000003</v>
      </c>
      <c r="N71" s="4">
        <v>723132.18</v>
      </c>
      <c r="P71" s="3">
        <f t="shared" si="5"/>
        <v>0.90045954535989536</v>
      </c>
      <c r="Q71" s="2">
        <v>1</v>
      </c>
      <c r="R71" t="s">
        <v>126</v>
      </c>
    </row>
    <row r="72" spans="1:18" x14ac:dyDescent="0.25">
      <c r="A72" t="s">
        <v>0</v>
      </c>
      <c r="B72" s="1">
        <v>0</v>
      </c>
      <c r="D72" t="s">
        <v>2</v>
      </c>
      <c r="E72" t="s">
        <v>76</v>
      </c>
      <c r="F72" t="s">
        <v>4</v>
      </c>
      <c r="G72" t="s">
        <v>5</v>
      </c>
      <c r="H72" t="s">
        <v>6</v>
      </c>
      <c r="I72">
        <v>38931.483149</v>
      </c>
      <c r="J72" t="s">
        <v>7</v>
      </c>
      <c r="K72">
        <v>1</v>
      </c>
      <c r="L72">
        <f t="shared" si="4"/>
        <v>38931.483149</v>
      </c>
      <c r="N72" s="4">
        <v>1704.171</v>
      </c>
      <c r="P72" s="3">
        <f t="shared" si="5"/>
        <v>4.3773595613548405E-2</v>
      </c>
      <c r="Q72" s="2">
        <v>1</v>
      </c>
      <c r="R72" t="s">
        <v>114</v>
      </c>
    </row>
    <row r="73" spans="1:18" x14ac:dyDescent="0.25">
      <c r="A73" t="s">
        <v>0</v>
      </c>
      <c r="B73" s="1">
        <v>0</v>
      </c>
      <c r="D73" t="s">
        <v>2</v>
      </c>
      <c r="E73" t="s">
        <v>77</v>
      </c>
      <c r="F73" t="s">
        <v>4</v>
      </c>
      <c r="G73" t="s">
        <v>5</v>
      </c>
      <c r="H73" t="s">
        <v>6</v>
      </c>
      <c r="I73">
        <v>38931.483149</v>
      </c>
      <c r="J73" t="s">
        <v>7</v>
      </c>
      <c r="K73">
        <v>1</v>
      </c>
      <c r="L73">
        <f t="shared" si="4"/>
        <v>38931.483149</v>
      </c>
      <c r="N73" s="4">
        <v>3018.587</v>
      </c>
      <c r="P73" s="3">
        <f t="shared" si="5"/>
        <v>7.7535884991772677E-2</v>
      </c>
      <c r="Q73" s="2">
        <v>1</v>
      </c>
      <c r="R73" t="s">
        <v>114</v>
      </c>
    </row>
    <row r="74" spans="1:18" x14ac:dyDescent="0.25">
      <c r="A74" t="s">
        <v>0</v>
      </c>
      <c r="B74" s="1">
        <v>0</v>
      </c>
      <c r="D74" t="s">
        <v>2</v>
      </c>
      <c r="E74" t="s">
        <v>78</v>
      </c>
      <c r="F74" t="s">
        <v>4</v>
      </c>
      <c r="G74" t="s">
        <v>5</v>
      </c>
      <c r="H74" t="s">
        <v>6</v>
      </c>
      <c r="I74">
        <v>1014574.10599</v>
      </c>
      <c r="J74" t="s">
        <v>7</v>
      </c>
      <c r="K74">
        <v>1</v>
      </c>
      <c r="L74">
        <f t="shared" si="4"/>
        <v>1014574.10599</v>
      </c>
      <c r="N74" s="4">
        <v>88497.144625719302</v>
      </c>
      <c r="P74" s="3">
        <f t="shared" si="5"/>
        <v>8.7225905040584154E-2</v>
      </c>
      <c r="Q74" s="2">
        <v>1</v>
      </c>
      <c r="R74" t="s">
        <v>127</v>
      </c>
    </row>
    <row r="75" spans="1:18" x14ac:dyDescent="0.25">
      <c r="A75" t="s">
        <v>0</v>
      </c>
      <c r="B75" s="1">
        <v>0</v>
      </c>
      <c r="D75" t="s">
        <v>2</v>
      </c>
      <c r="E75" t="s">
        <v>79</v>
      </c>
      <c r="F75" t="s">
        <v>4</v>
      </c>
      <c r="G75" t="s">
        <v>5</v>
      </c>
      <c r="H75" t="s">
        <v>6</v>
      </c>
      <c r="I75">
        <v>37503.620778999997</v>
      </c>
      <c r="J75" t="s">
        <v>7</v>
      </c>
      <c r="K75">
        <v>1</v>
      </c>
      <c r="L75">
        <f t="shared" si="4"/>
        <v>37503.620778999997</v>
      </c>
      <c r="N75" s="4">
        <v>375230138.30000001</v>
      </c>
      <c r="P75" s="3">
        <f t="shared" si="5"/>
        <v>10005.170980987217</v>
      </c>
      <c r="Q75" s="2">
        <v>1</v>
      </c>
      <c r="R75" t="s">
        <v>107</v>
      </c>
    </row>
    <row r="76" spans="1:18" x14ac:dyDescent="0.25">
      <c r="A76" t="s">
        <v>0</v>
      </c>
      <c r="B76" s="1">
        <v>0</v>
      </c>
      <c r="D76" t="s">
        <v>2</v>
      </c>
      <c r="E76" t="s">
        <v>80</v>
      </c>
      <c r="F76" t="s">
        <v>4</v>
      </c>
      <c r="G76" t="s">
        <v>5</v>
      </c>
      <c r="H76" t="s">
        <v>6</v>
      </c>
      <c r="I76">
        <v>0</v>
      </c>
      <c r="J76" t="s">
        <v>7</v>
      </c>
      <c r="K76">
        <v>1</v>
      </c>
      <c r="L76">
        <f t="shared" si="4"/>
        <v>0</v>
      </c>
      <c r="N76" s="4" t="e">
        <f>#N/A</f>
        <v>#N/A</v>
      </c>
      <c r="P76" s="3" t="e">
        <f t="shared" si="5"/>
        <v>#N/A</v>
      </c>
      <c r="Q76" s="2">
        <v>1</v>
      </c>
    </row>
    <row r="77" spans="1:18" x14ac:dyDescent="0.25">
      <c r="A77" t="s">
        <v>0</v>
      </c>
      <c r="B77" s="1">
        <v>0</v>
      </c>
      <c r="D77" t="s">
        <v>2</v>
      </c>
      <c r="E77" t="s">
        <v>81</v>
      </c>
      <c r="F77" t="s">
        <v>4</v>
      </c>
      <c r="G77" t="s">
        <v>5</v>
      </c>
      <c r="H77" t="s">
        <v>6</v>
      </c>
      <c r="I77">
        <v>0</v>
      </c>
      <c r="J77" t="s">
        <v>7</v>
      </c>
      <c r="K77">
        <v>1</v>
      </c>
      <c r="L77">
        <f t="shared" si="4"/>
        <v>0</v>
      </c>
      <c r="N77" s="4" t="e">
        <f>#N/A</f>
        <v>#N/A</v>
      </c>
      <c r="P77" s="3" t="e">
        <f t="shared" si="5"/>
        <v>#N/A</v>
      </c>
      <c r="Q77" s="2">
        <v>1</v>
      </c>
    </row>
    <row r="78" spans="1:18" x14ac:dyDescent="0.25">
      <c r="A78" t="s">
        <v>0</v>
      </c>
      <c r="B78" s="1">
        <v>0</v>
      </c>
      <c r="D78" t="s">
        <v>2</v>
      </c>
      <c r="E78" t="s">
        <v>82</v>
      </c>
      <c r="F78" t="s">
        <v>4</v>
      </c>
      <c r="G78" t="s">
        <v>5</v>
      </c>
      <c r="H78" t="s">
        <v>6</v>
      </c>
      <c r="I78">
        <v>602095.65274299996</v>
      </c>
      <c r="J78" t="s">
        <v>7</v>
      </c>
      <c r="K78">
        <v>1</v>
      </c>
      <c r="L78">
        <f t="shared" si="4"/>
        <v>602095.65274299996</v>
      </c>
      <c r="N78" s="4">
        <v>6025037.2999999998</v>
      </c>
      <c r="P78" s="3">
        <f t="shared" si="5"/>
        <v>10.006777615070645</v>
      </c>
      <c r="Q78" s="2">
        <v>1</v>
      </c>
      <c r="R78" t="s">
        <v>107</v>
      </c>
    </row>
    <row r="79" spans="1:18" x14ac:dyDescent="0.25">
      <c r="A79" t="s">
        <v>0</v>
      </c>
      <c r="B79" s="1">
        <v>0</v>
      </c>
      <c r="D79" t="s">
        <v>2</v>
      </c>
      <c r="E79" t="s">
        <v>83</v>
      </c>
      <c r="F79" t="s">
        <v>4</v>
      </c>
      <c r="G79" t="s">
        <v>5</v>
      </c>
      <c r="H79" t="s">
        <v>6</v>
      </c>
      <c r="I79">
        <v>1737186.756822</v>
      </c>
      <c r="J79" t="s">
        <v>7</v>
      </c>
      <c r="K79">
        <v>1</v>
      </c>
      <c r="L79">
        <f t="shared" si="4"/>
        <v>1737186.756822</v>
      </c>
      <c r="N79" s="4">
        <v>151644.371947782</v>
      </c>
      <c r="P79" s="3">
        <f t="shared" si="5"/>
        <v>8.7293073903694382E-2</v>
      </c>
      <c r="Q79" s="2">
        <v>1</v>
      </c>
      <c r="R79" t="s">
        <v>127</v>
      </c>
    </row>
    <row r="80" spans="1:18" x14ac:dyDescent="0.25">
      <c r="A80" t="s">
        <v>0</v>
      </c>
      <c r="B80" s="1">
        <v>0</v>
      </c>
      <c r="D80" t="s">
        <v>2</v>
      </c>
      <c r="E80" t="s">
        <v>84</v>
      </c>
      <c r="F80" t="s">
        <v>4</v>
      </c>
      <c r="G80" t="s">
        <v>5</v>
      </c>
      <c r="H80" t="s">
        <v>6</v>
      </c>
      <c r="I80">
        <v>205524.48199500001</v>
      </c>
      <c r="J80" t="s">
        <v>7</v>
      </c>
      <c r="K80">
        <v>1</v>
      </c>
      <c r="L80">
        <f t="shared" si="4"/>
        <v>205524.48199500001</v>
      </c>
      <c r="N80" s="4">
        <v>548371.06777746405</v>
      </c>
      <c r="P80" s="3">
        <f t="shared" si="5"/>
        <v>2.6681544819113316</v>
      </c>
      <c r="Q80" s="2">
        <v>1</v>
      </c>
      <c r="R80" t="s">
        <v>128</v>
      </c>
    </row>
    <row r="81" spans="1:105" x14ac:dyDescent="0.25">
      <c r="A81" t="s">
        <v>0</v>
      </c>
      <c r="B81" s="1">
        <v>0</v>
      </c>
      <c r="D81" t="s">
        <v>2</v>
      </c>
      <c r="E81" t="s">
        <v>85</v>
      </c>
      <c r="F81" t="s">
        <v>4</v>
      </c>
      <c r="G81" t="s">
        <v>5</v>
      </c>
      <c r="H81" t="s">
        <v>6</v>
      </c>
      <c r="I81">
        <v>68444.349277999994</v>
      </c>
      <c r="J81" t="s">
        <v>7</v>
      </c>
      <c r="K81">
        <v>1</v>
      </c>
      <c r="L81">
        <f t="shared" si="4"/>
        <v>68444.349277999994</v>
      </c>
      <c r="N81" s="4">
        <v>201134.73789574299</v>
      </c>
      <c r="P81" s="3">
        <f t="shared" si="5"/>
        <v>2.9386609708099534</v>
      </c>
      <c r="Q81" s="2">
        <v>1</v>
      </c>
      <c r="R81" t="s">
        <v>128</v>
      </c>
    </row>
    <row r="82" spans="1:105" x14ac:dyDescent="0.25">
      <c r="A82" t="s">
        <v>0</v>
      </c>
      <c r="B82" s="1">
        <v>0</v>
      </c>
      <c r="D82" t="s">
        <v>2</v>
      </c>
      <c r="E82" t="s">
        <v>86</v>
      </c>
      <c r="F82" t="s">
        <v>4</v>
      </c>
      <c r="G82" t="s">
        <v>5</v>
      </c>
      <c r="H82" t="s">
        <v>6</v>
      </c>
      <c r="I82">
        <v>68444.349277999994</v>
      </c>
      <c r="J82" t="s">
        <v>7</v>
      </c>
      <c r="K82">
        <v>1</v>
      </c>
      <c r="L82">
        <f t="shared" si="4"/>
        <v>68444.349277999994</v>
      </c>
      <c r="N82" s="4">
        <v>163315.90861250801</v>
      </c>
      <c r="P82" s="3">
        <f t="shared" si="5"/>
        <v>2.3861123720991015</v>
      </c>
      <c r="Q82" s="2">
        <v>1</v>
      </c>
      <c r="R82" t="s">
        <v>128</v>
      </c>
    </row>
    <row r="83" spans="1:105" x14ac:dyDescent="0.25">
      <c r="A83" t="s">
        <v>0</v>
      </c>
      <c r="B83" s="1">
        <v>0</v>
      </c>
      <c r="D83" t="s">
        <v>2</v>
      </c>
      <c r="E83" t="s">
        <v>87</v>
      </c>
      <c r="F83" t="s">
        <v>4</v>
      </c>
      <c r="G83" t="s">
        <v>5</v>
      </c>
      <c r="H83" t="s">
        <v>6</v>
      </c>
      <c r="I83">
        <v>1087701.814337</v>
      </c>
      <c r="J83" t="s">
        <v>7</v>
      </c>
      <c r="K83">
        <v>1</v>
      </c>
      <c r="L83">
        <f t="shared" si="4"/>
        <v>1087701.814337</v>
      </c>
      <c r="N83" s="4">
        <v>94440.610721329402</v>
      </c>
      <c r="P83" s="3">
        <f t="shared" si="5"/>
        <v>8.6825828068416822E-2</v>
      </c>
      <c r="Q83" s="2">
        <v>1</v>
      </c>
      <c r="R83" t="s">
        <v>127</v>
      </c>
    </row>
    <row r="84" spans="1:105" x14ac:dyDescent="0.25">
      <c r="A84" t="s">
        <v>0</v>
      </c>
      <c r="B84" s="1">
        <v>0</v>
      </c>
      <c r="D84" t="s">
        <v>2</v>
      </c>
      <c r="E84" t="s">
        <v>88</v>
      </c>
      <c r="F84" t="s">
        <v>4</v>
      </c>
      <c r="G84" t="s">
        <v>5</v>
      </c>
      <c r="H84" t="s">
        <v>6</v>
      </c>
      <c r="I84">
        <v>4285665.1151689999</v>
      </c>
      <c r="J84" t="s">
        <v>7</v>
      </c>
      <c r="K84">
        <v>1</v>
      </c>
      <c r="L84">
        <f t="shared" si="4"/>
        <v>4285665.1151689999</v>
      </c>
      <c r="N84" s="4">
        <v>374087.87270517001</v>
      </c>
      <c r="P84" s="3">
        <f t="shared" si="5"/>
        <v>8.728817176617365E-2</v>
      </c>
      <c r="Q84" s="2">
        <v>1</v>
      </c>
      <c r="R84" t="s">
        <v>127</v>
      </c>
    </row>
    <row r="85" spans="1:105" x14ac:dyDescent="0.25">
      <c r="A85" t="s">
        <v>0</v>
      </c>
      <c r="B85" s="1">
        <v>0</v>
      </c>
      <c r="D85" t="s">
        <v>2</v>
      </c>
      <c r="E85" t="s">
        <v>89</v>
      </c>
      <c r="F85" t="s">
        <v>4</v>
      </c>
      <c r="G85" t="s">
        <v>5</v>
      </c>
      <c r="H85" t="s">
        <v>6</v>
      </c>
      <c r="I85">
        <v>31811.945437999999</v>
      </c>
      <c r="J85" t="s">
        <v>7</v>
      </c>
      <c r="K85">
        <v>1</v>
      </c>
      <c r="L85">
        <f t="shared" si="4"/>
        <v>31811.945437999999</v>
      </c>
      <c r="N85" s="4">
        <v>31842.799999999999</v>
      </c>
      <c r="P85" s="3">
        <f t="shared" si="5"/>
        <v>1.0009699049075806</v>
      </c>
      <c r="Q85" s="2">
        <v>1</v>
      </c>
      <c r="R85" t="s">
        <v>104</v>
      </c>
    </row>
    <row r="86" spans="1:105" x14ac:dyDescent="0.25">
      <c r="A86" t="s">
        <v>0</v>
      </c>
      <c r="B86" s="1">
        <v>0</v>
      </c>
      <c r="D86" t="s">
        <v>2</v>
      </c>
      <c r="E86" t="s">
        <v>90</v>
      </c>
      <c r="F86" t="s">
        <v>4</v>
      </c>
      <c r="G86" t="s">
        <v>5</v>
      </c>
      <c r="H86" t="s">
        <v>6</v>
      </c>
      <c r="I86">
        <v>15052.391319</v>
      </c>
      <c r="J86" t="s">
        <v>7</v>
      </c>
      <c r="K86">
        <v>1</v>
      </c>
      <c r="L86">
        <f t="shared" si="4"/>
        <v>15052.391319</v>
      </c>
      <c r="N86" s="4">
        <v>15062593.300000001</v>
      </c>
      <c r="P86" s="3">
        <f t="shared" si="5"/>
        <v>1000.6777648005419</v>
      </c>
      <c r="Q86" s="2">
        <v>1</v>
      </c>
      <c r="R86" t="s">
        <v>107</v>
      </c>
    </row>
    <row r="87" spans="1:105" x14ac:dyDescent="0.25">
      <c r="A87" t="s">
        <v>0</v>
      </c>
      <c r="B87" s="1">
        <v>0</v>
      </c>
      <c r="D87" t="s">
        <v>2</v>
      </c>
      <c r="E87" t="s">
        <v>91</v>
      </c>
      <c r="F87" t="s">
        <v>4</v>
      </c>
      <c r="G87" t="s">
        <v>5</v>
      </c>
      <c r="H87" t="s">
        <v>6</v>
      </c>
      <c r="I87">
        <v>6020.9565270000003</v>
      </c>
      <c r="J87" t="s">
        <v>7</v>
      </c>
      <c r="K87">
        <v>1</v>
      </c>
      <c r="L87">
        <f t="shared" si="4"/>
        <v>6020.9565270000003</v>
      </c>
      <c r="N87" s="4">
        <v>60250373.299999997</v>
      </c>
      <c r="P87" s="3">
        <f t="shared" si="5"/>
        <v>10006.777665611269</v>
      </c>
      <c r="Q87" s="2">
        <v>1</v>
      </c>
      <c r="R87" t="s">
        <v>104</v>
      </c>
    </row>
    <row r="88" spans="1:105" x14ac:dyDescent="0.25">
      <c r="A88" t="s">
        <v>0</v>
      </c>
      <c r="B88" s="1">
        <v>0</v>
      </c>
      <c r="D88" t="s">
        <v>2</v>
      </c>
      <c r="E88" t="s">
        <v>92</v>
      </c>
      <c r="F88" t="s">
        <v>4</v>
      </c>
      <c r="G88" t="s">
        <v>5</v>
      </c>
      <c r="H88" t="s">
        <v>6</v>
      </c>
      <c r="I88">
        <v>15052391.318573</v>
      </c>
      <c r="J88" t="s">
        <v>7</v>
      </c>
      <c r="K88">
        <v>1</v>
      </c>
      <c r="L88">
        <f t="shared" si="4"/>
        <v>15052391.318573</v>
      </c>
      <c r="N88" s="4" t="e">
        <f>#N/A</f>
        <v>#N/A</v>
      </c>
      <c r="P88" s="3" t="e">
        <f t="shared" si="5"/>
        <v>#N/A</v>
      </c>
      <c r="Q88" s="2">
        <v>1</v>
      </c>
    </row>
    <row r="89" spans="1:105" x14ac:dyDescent="0.25">
      <c r="A89" t="s">
        <v>0</v>
      </c>
      <c r="B89" s="1">
        <v>0</v>
      </c>
      <c r="D89" t="s">
        <v>2</v>
      </c>
      <c r="E89" t="s">
        <v>93</v>
      </c>
      <c r="F89" t="s">
        <v>4</v>
      </c>
      <c r="G89" t="s">
        <v>5</v>
      </c>
      <c r="H89" t="s">
        <v>6</v>
      </c>
      <c r="I89">
        <v>60209.565274</v>
      </c>
      <c r="J89" t="s">
        <v>7</v>
      </c>
      <c r="K89">
        <v>1</v>
      </c>
      <c r="L89">
        <f t="shared" si="4"/>
        <v>60209.565274</v>
      </c>
      <c r="N89" s="4" t="e">
        <f>#N/A</f>
        <v>#N/A</v>
      </c>
      <c r="P89" s="3" t="e">
        <f t="shared" si="5"/>
        <v>#N/A</v>
      </c>
      <c r="Q89" s="2">
        <v>1</v>
      </c>
    </row>
    <row r="90" spans="1:105" x14ac:dyDescent="0.25">
      <c r="A90" t="s">
        <v>0</v>
      </c>
      <c r="B90" s="1">
        <v>0</v>
      </c>
      <c r="D90" t="s">
        <v>2</v>
      </c>
      <c r="E90" t="s">
        <v>94</v>
      </c>
      <c r="F90" t="s">
        <v>4</v>
      </c>
      <c r="G90" t="s">
        <v>5</v>
      </c>
      <c r="H90" t="s">
        <v>6</v>
      </c>
      <c r="I90">
        <v>0</v>
      </c>
      <c r="J90" t="s">
        <v>7</v>
      </c>
      <c r="K90">
        <v>1</v>
      </c>
      <c r="L90">
        <f t="shared" si="4"/>
        <v>0</v>
      </c>
      <c r="N90" s="4" t="e">
        <f>#N/A</f>
        <v>#N/A</v>
      </c>
      <c r="P90" s="3" t="e">
        <f t="shared" si="5"/>
        <v>#N/A</v>
      </c>
      <c r="Q90" s="2">
        <v>1</v>
      </c>
    </row>
    <row r="91" spans="1:105" x14ac:dyDescent="0.25">
      <c r="A91" t="s">
        <v>0</v>
      </c>
      <c r="B91" s="1">
        <v>0</v>
      </c>
      <c r="D91" t="s">
        <v>2</v>
      </c>
      <c r="E91" t="s">
        <v>95</v>
      </c>
      <c r="F91" t="s">
        <v>4</v>
      </c>
      <c r="G91" t="s">
        <v>5</v>
      </c>
      <c r="H91" t="s">
        <v>6</v>
      </c>
      <c r="I91">
        <v>329357996.66267502</v>
      </c>
      <c r="J91" t="s">
        <v>7</v>
      </c>
      <c r="K91">
        <v>1</v>
      </c>
      <c r="L91">
        <f t="shared" si="4"/>
        <v>329357996.66267502</v>
      </c>
      <c r="N91" s="4" t="e">
        <f>#N/A</f>
        <v>#N/A</v>
      </c>
      <c r="P91" s="3" t="e">
        <f t="shared" si="5"/>
        <v>#N/A</v>
      </c>
      <c r="Q91" s="2">
        <v>1</v>
      </c>
    </row>
    <row r="93" spans="1:105" x14ac:dyDescent="0.25">
      <c r="Q93" s="2">
        <v>0.20527512675026499</v>
      </c>
      <c r="R93" s="2">
        <v>1.59798022684258</v>
      </c>
      <c r="S93" s="2">
        <v>3.0617819330474298</v>
      </c>
      <c r="T93" s="2">
        <v>0.44981492823207903</v>
      </c>
      <c r="U93" s="2">
        <v>0.110566929779782</v>
      </c>
      <c r="V93" s="2">
        <v>3.2382663403733298E-3</v>
      </c>
      <c r="W93" s="2">
        <v>6.2150019675705499E-2</v>
      </c>
      <c r="X93" s="2">
        <v>0.15303973033361801</v>
      </c>
      <c r="Y93" s="2">
        <v>0.113940816284319</v>
      </c>
      <c r="Z93" s="2">
        <v>2.44796922428746E-4</v>
      </c>
      <c r="AA93" s="2">
        <v>0.17242722100143401</v>
      </c>
      <c r="AB93" s="2">
        <v>1.6488866750635701E-2</v>
      </c>
      <c r="AC93" s="2">
        <v>0.100860288412452</v>
      </c>
      <c r="AD93" s="2">
        <v>1.3796420439659101</v>
      </c>
      <c r="AE93" s="2">
        <v>5.85347926687073E-2</v>
      </c>
      <c r="AF93" s="2">
        <v>9.7946696287711105E-2</v>
      </c>
      <c r="AG93" s="2">
        <v>3.8401628647083803E-2</v>
      </c>
      <c r="AH93" s="2">
        <v>5.6091006213883299E-2</v>
      </c>
      <c r="AI93" s="2">
        <v>0.22081572001479899</v>
      </c>
      <c r="AJ93" s="2">
        <v>6.4518695553899104</v>
      </c>
      <c r="AK93" s="2">
        <v>1.17464397247157</v>
      </c>
      <c r="AL93" s="2">
        <v>0.15246780615304401</v>
      </c>
      <c r="AM93" s="2">
        <v>0.77377067155373003</v>
      </c>
      <c r="AN93" s="2">
        <v>1.2919240631484801</v>
      </c>
      <c r="AO93" s="2">
        <v>1.25432177212801E-3</v>
      </c>
      <c r="AP93" s="2">
        <v>3.0863973555300801E-2</v>
      </c>
      <c r="AQ93" s="2">
        <v>4.8406433660083403E-2</v>
      </c>
      <c r="AR93" s="2">
        <v>5.0408458720254605E-4</v>
      </c>
      <c r="AS93" s="2">
        <v>1.10998789611895E-2</v>
      </c>
      <c r="AT93" s="2">
        <v>7.2105476506412495E-5</v>
      </c>
      <c r="AU93" s="2">
        <v>1.4120029071776099</v>
      </c>
      <c r="AV93" s="2">
        <v>3.7380030277684197E-2</v>
      </c>
      <c r="AW93" s="2">
        <v>1.9756853178072901E-6</v>
      </c>
      <c r="AX93" s="2">
        <v>3.0858904275920602E-4</v>
      </c>
      <c r="AY93" s="2">
        <v>4.3732723867470402E-4</v>
      </c>
      <c r="AZ93" s="2">
        <v>2.7965013446425299E-4</v>
      </c>
      <c r="BA93" s="2">
        <v>3.9290486019912096E-3</v>
      </c>
      <c r="BB93" s="2">
        <v>5.1881050683723603E-5</v>
      </c>
      <c r="BC93" s="2">
        <v>0.69998420022413399</v>
      </c>
      <c r="BD93" s="2">
        <v>1.82989922962258</v>
      </c>
      <c r="BE93" s="2">
        <v>3.6183987020403801</v>
      </c>
      <c r="BF93" s="2">
        <v>0.15998011785636501</v>
      </c>
      <c r="BG93" s="2">
        <v>0.38552929306778599</v>
      </c>
      <c r="BH93" s="2">
        <v>1.81714483786755E-2</v>
      </c>
      <c r="BI93" s="2">
        <v>5.1515336524492097E-4</v>
      </c>
      <c r="BJ93" s="2">
        <v>0.72755746338529803</v>
      </c>
      <c r="BK93" s="2">
        <v>0.23220788944999399</v>
      </c>
      <c r="BL93" s="2">
        <v>0.16853962873351999</v>
      </c>
      <c r="BM93" s="2">
        <v>4.7366671536159297E-2</v>
      </c>
      <c r="BN93" s="2">
        <v>0.24134333953753501</v>
      </c>
      <c r="BO93" s="2">
        <v>5.0137705457455099E-2</v>
      </c>
      <c r="BP93" s="2">
        <v>2.1728118996290502</v>
      </c>
      <c r="BQ93" s="2">
        <v>0.43416572672338399</v>
      </c>
      <c r="BR93" s="2">
        <v>0.34945576193557698</v>
      </c>
      <c r="BS93" s="2">
        <v>0.18029374875435999</v>
      </c>
      <c r="BT93" s="2">
        <v>0.88179594406291595</v>
      </c>
      <c r="BU93" s="2">
        <v>1.1301026163448</v>
      </c>
      <c r="BV93" s="2">
        <v>1.2675838006873099E-2</v>
      </c>
      <c r="BW93" s="2">
        <v>2.0906934841929399E-3</v>
      </c>
      <c r="BX93" s="2">
        <v>1</v>
      </c>
      <c r="BY93" s="2">
        <v>1</v>
      </c>
      <c r="BZ93" s="2">
        <v>1</v>
      </c>
      <c r="CA93" s="2">
        <v>1</v>
      </c>
      <c r="CB93" s="2">
        <v>1</v>
      </c>
      <c r="CC93" s="2">
        <v>1</v>
      </c>
      <c r="CD93" s="2">
        <v>1</v>
      </c>
      <c r="CE93" s="2">
        <v>1</v>
      </c>
      <c r="CF93" s="2">
        <v>1</v>
      </c>
      <c r="CG93" s="2">
        <v>1</v>
      </c>
      <c r="CH93" s="2">
        <v>1</v>
      </c>
      <c r="CI93" s="2">
        <v>1</v>
      </c>
      <c r="CJ93" s="2">
        <v>1</v>
      </c>
      <c r="CK93" s="2">
        <v>1</v>
      </c>
      <c r="CL93" s="2">
        <v>1</v>
      </c>
      <c r="CM93" s="2">
        <v>1</v>
      </c>
      <c r="CN93" s="2">
        <v>1</v>
      </c>
      <c r="CO93" s="2">
        <v>1</v>
      </c>
      <c r="CP93" s="2">
        <v>1</v>
      </c>
      <c r="CQ93" s="2">
        <v>1</v>
      </c>
      <c r="CR93" s="2">
        <v>1</v>
      </c>
      <c r="CS93" s="2">
        <v>1</v>
      </c>
      <c r="CT93" s="2">
        <v>1</v>
      </c>
      <c r="CU93" s="2">
        <v>1</v>
      </c>
      <c r="CV93" s="2">
        <v>1</v>
      </c>
      <c r="CW93" s="2">
        <v>1</v>
      </c>
      <c r="CX93" s="2">
        <v>1</v>
      </c>
      <c r="CY93" s="2">
        <v>1</v>
      </c>
      <c r="CZ93" s="2">
        <v>1</v>
      </c>
      <c r="DA93" s="2">
        <v>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3"/>
  <sheetViews>
    <sheetView topLeftCell="A10" workbookViewId="0">
      <selection activeCell="P64" sqref="P64:P93"/>
    </sheetView>
  </sheetViews>
  <sheetFormatPr defaultRowHeight="15" x14ac:dyDescent="0.25"/>
  <sheetData>
    <row r="1" spans="1:45" x14ac:dyDescent="0.25">
      <c r="C1" t="s">
        <v>223</v>
      </c>
      <c r="I1" t="s">
        <v>227</v>
      </c>
      <c r="O1" s="4" t="s">
        <v>232</v>
      </c>
      <c r="P1" t="s">
        <v>228</v>
      </c>
      <c r="Q1">
        <v>30</v>
      </c>
    </row>
    <row r="2" spans="1:45" x14ac:dyDescent="0.25">
      <c r="A2">
        <v>0</v>
      </c>
      <c r="C2" t="s">
        <v>225</v>
      </c>
      <c r="D2" t="s">
        <v>225</v>
      </c>
      <c r="E2" t="s">
        <v>224</v>
      </c>
      <c r="F2" t="s">
        <v>224</v>
      </c>
      <c r="G2" t="s">
        <v>225</v>
      </c>
      <c r="I2">
        <v>3.2000000000000001E-2</v>
      </c>
      <c r="J2">
        <v>3.2000000000000001E-2</v>
      </c>
      <c r="K2" t="s">
        <v>224</v>
      </c>
      <c r="L2" t="s">
        <v>224</v>
      </c>
      <c r="M2">
        <v>3.2000000000000001E-2</v>
      </c>
      <c r="O2" s="4"/>
      <c r="P2">
        <v>0</v>
      </c>
      <c r="Q2">
        <v>3.00752E-4</v>
      </c>
      <c r="R2">
        <v>4.5112800000000002E-4</v>
      </c>
      <c r="S2">
        <v>9.0225600000000004E-4</v>
      </c>
      <c r="T2">
        <v>0</v>
      </c>
      <c r="U2">
        <v>1.052632E-3</v>
      </c>
      <c r="V2">
        <v>4.5112800000000002E-4</v>
      </c>
      <c r="W2">
        <v>4.5112800000000002E-4</v>
      </c>
      <c r="X2">
        <v>3.7593980000000002E-3</v>
      </c>
      <c r="Y2">
        <v>9.0225600000000004E-4</v>
      </c>
      <c r="Z2">
        <v>0.20225563799999999</v>
      </c>
      <c r="AA2">
        <v>7.1578947000000004E-2</v>
      </c>
      <c r="AB2">
        <v>1.2330827000000001E-2</v>
      </c>
      <c r="AC2">
        <v>4.5112800000000002E-4</v>
      </c>
      <c r="AD2">
        <v>1.203008E-3</v>
      </c>
      <c r="AE2">
        <v>7.5188000000000002E-4</v>
      </c>
      <c r="AF2">
        <v>0.51488721599999998</v>
      </c>
      <c r="AG2">
        <v>4.8571428999999999E-2</v>
      </c>
      <c r="AH2">
        <v>7.6691729E-2</v>
      </c>
      <c r="AI2">
        <v>2.8721805E-2</v>
      </c>
      <c r="AJ2">
        <v>2.2857143E-2</v>
      </c>
      <c r="AK2">
        <v>5.7142859999999998E-3</v>
      </c>
      <c r="AL2">
        <v>5.7142859999999998E-3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5" x14ac:dyDescent="0.25">
      <c r="A3">
        <v>1</v>
      </c>
      <c r="C3" t="s">
        <v>225</v>
      </c>
      <c r="D3" t="s">
        <v>224</v>
      </c>
      <c r="E3" t="s">
        <v>224</v>
      </c>
      <c r="F3" t="s">
        <v>224</v>
      </c>
      <c r="G3" t="s">
        <v>225</v>
      </c>
      <c r="I3">
        <v>2.95021E-2</v>
      </c>
      <c r="J3" t="s">
        <v>224</v>
      </c>
      <c r="K3" t="s">
        <v>224</v>
      </c>
      <c r="L3" t="s">
        <v>224</v>
      </c>
      <c r="M3">
        <v>2.95021E-2</v>
      </c>
      <c r="O3" s="4"/>
    </row>
    <row r="4" spans="1:45" x14ac:dyDescent="0.25">
      <c r="A4">
        <v>2</v>
      </c>
      <c r="C4" t="s">
        <v>225</v>
      </c>
      <c r="D4" t="s">
        <v>224</v>
      </c>
      <c r="E4" t="s">
        <v>224</v>
      </c>
      <c r="F4" t="s">
        <v>224</v>
      </c>
      <c r="G4" t="s">
        <v>225</v>
      </c>
      <c r="I4">
        <v>4.56455968E-2</v>
      </c>
      <c r="J4" t="s">
        <v>224</v>
      </c>
      <c r="K4" t="s">
        <v>224</v>
      </c>
      <c r="L4" t="s">
        <v>224</v>
      </c>
      <c r="M4">
        <v>4.56455968E-2</v>
      </c>
      <c r="O4" s="4"/>
      <c r="P4" t="s">
        <v>229</v>
      </c>
      <c r="Q4">
        <v>30</v>
      </c>
    </row>
    <row r="5" spans="1:45" x14ac:dyDescent="0.25">
      <c r="A5">
        <v>3</v>
      </c>
      <c r="C5" t="s">
        <v>225</v>
      </c>
      <c r="D5" t="s">
        <v>224</v>
      </c>
      <c r="E5" t="s">
        <v>224</v>
      </c>
      <c r="F5" t="s">
        <v>224</v>
      </c>
      <c r="G5" t="s">
        <v>225</v>
      </c>
      <c r="I5">
        <v>2.21814992E-2</v>
      </c>
      <c r="J5">
        <v>2.21814992E-2</v>
      </c>
      <c r="K5">
        <v>2.21814992E-2</v>
      </c>
      <c r="L5" t="s">
        <v>224</v>
      </c>
      <c r="M5">
        <v>2.21814992E-2</v>
      </c>
      <c r="O5" s="4"/>
      <c r="P5">
        <v>0</v>
      </c>
      <c r="Q5">
        <v>3.00752E-4</v>
      </c>
      <c r="R5">
        <v>4.5112800000000002E-4</v>
      </c>
      <c r="S5">
        <v>9.0225600000000004E-4</v>
      </c>
      <c r="T5">
        <v>0</v>
      </c>
      <c r="U5">
        <v>1.052632E-3</v>
      </c>
      <c r="V5">
        <v>4.5112800000000002E-4</v>
      </c>
      <c r="W5">
        <v>4.5112800000000002E-4</v>
      </c>
      <c r="X5">
        <v>3.7593980000000002E-3</v>
      </c>
      <c r="Y5">
        <v>9.0225600000000004E-4</v>
      </c>
      <c r="Z5">
        <v>0.20225563799999999</v>
      </c>
      <c r="AA5">
        <v>7.1578947000000004E-2</v>
      </c>
      <c r="AB5">
        <v>1.2330827000000001E-2</v>
      </c>
      <c r="AC5">
        <v>4.5112800000000002E-4</v>
      </c>
      <c r="AD5">
        <v>1.203008E-3</v>
      </c>
      <c r="AE5">
        <v>7.5188000000000002E-4</v>
      </c>
      <c r="AF5">
        <v>0.51488721599999998</v>
      </c>
      <c r="AG5">
        <v>4.8571428999999999E-2</v>
      </c>
      <c r="AH5">
        <v>7.6691729E-2</v>
      </c>
      <c r="AI5">
        <v>2.8721805E-2</v>
      </c>
      <c r="AJ5">
        <v>2.2857143E-2</v>
      </c>
      <c r="AK5">
        <v>5.7142859999999998E-3</v>
      </c>
      <c r="AL5">
        <v>5.7142859999999998E-3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45" x14ac:dyDescent="0.25">
      <c r="A6">
        <v>4</v>
      </c>
      <c r="C6" t="s">
        <v>225</v>
      </c>
      <c r="D6" t="s">
        <v>224</v>
      </c>
      <c r="E6" t="s">
        <v>224</v>
      </c>
      <c r="F6" t="s">
        <v>224</v>
      </c>
      <c r="G6" t="s">
        <v>225</v>
      </c>
      <c r="I6">
        <v>1.8767691199999999E-2</v>
      </c>
      <c r="J6" t="s">
        <v>224</v>
      </c>
      <c r="K6" t="s">
        <v>224</v>
      </c>
      <c r="L6" t="s">
        <v>224</v>
      </c>
      <c r="M6">
        <v>1.8767691199999999E-2</v>
      </c>
      <c r="O6" s="4"/>
    </row>
    <row r="7" spans="1:45" x14ac:dyDescent="0.25">
      <c r="A7">
        <v>5</v>
      </c>
      <c r="C7" t="s">
        <v>225</v>
      </c>
      <c r="D7" t="s">
        <v>224</v>
      </c>
      <c r="E7" t="s">
        <v>224</v>
      </c>
      <c r="F7" t="s">
        <v>224</v>
      </c>
      <c r="G7" t="s">
        <v>225</v>
      </c>
      <c r="I7">
        <v>1.3906516000000001E-2</v>
      </c>
      <c r="J7">
        <v>1.3906516000000001E-2</v>
      </c>
      <c r="K7" t="s">
        <v>224</v>
      </c>
      <c r="L7" t="s">
        <v>224</v>
      </c>
      <c r="M7">
        <v>1.3906516000000001E-2</v>
      </c>
      <c r="O7" s="4"/>
      <c r="P7" t="s">
        <v>230</v>
      </c>
      <c r="Q7">
        <v>30</v>
      </c>
    </row>
    <row r="8" spans="1:45" x14ac:dyDescent="0.25">
      <c r="A8">
        <v>6</v>
      </c>
      <c r="C8" t="s">
        <v>225</v>
      </c>
      <c r="D8" t="s">
        <v>224</v>
      </c>
      <c r="E8" t="s">
        <v>224</v>
      </c>
      <c r="F8" t="s">
        <v>224</v>
      </c>
      <c r="G8" t="s">
        <v>225</v>
      </c>
      <c r="I8">
        <v>1.4307304E-2</v>
      </c>
      <c r="J8">
        <v>1.4307304E-2</v>
      </c>
      <c r="K8" t="s">
        <v>224</v>
      </c>
      <c r="L8" t="s">
        <v>224</v>
      </c>
      <c r="M8">
        <v>1.4307304E-2</v>
      </c>
      <c r="O8" s="4"/>
      <c r="P8">
        <v>0</v>
      </c>
      <c r="Q8">
        <v>3.00752E-4</v>
      </c>
      <c r="R8">
        <v>4.5112800000000002E-4</v>
      </c>
      <c r="S8">
        <v>9.0225600000000004E-4</v>
      </c>
      <c r="T8">
        <v>0</v>
      </c>
      <c r="U8">
        <v>1.052632E-3</v>
      </c>
      <c r="V8">
        <v>4.5112800000000002E-4</v>
      </c>
      <c r="W8">
        <v>4.5112800000000002E-4</v>
      </c>
      <c r="X8">
        <v>3.7593980000000002E-3</v>
      </c>
      <c r="Y8">
        <v>9.0225600000000004E-4</v>
      </c>
      <c r="Z8">
        <v>0.20225563799999999</v>
      </c>
      <c r="AA8">
        <v>7.1578947000000004E-2</v>
      </c>
      <c r="AB8">
        <v>1.2330827000000001E-2</v>
      </c>
      <c r="AC8">
        <v>4.5112800000000002E-4</v>
      </c>
      <c r="AD8">
        <v>1.203008E-3</v>
      </c>
      <c r="AE8">
        <v>7.5188000000000002E-4</v>
      </c>
      <c r="AF8">
        <v>0.51488721599999998</v>
      </c>
      <c r="AG8">
        <v>4.8571428999999999E-2</v>
      </c>
      <c r="AH8">
        <v>7.6691729E-2</v>
      </c>
      <c r="AI8">
        <v>2.8721805E-2</v>
      </c>
      <c r="AJ8">
        <v>2.2857143E-2</v>
      </c>
      <c r="AK8">
        <v>5.7142859999999998E-3</v>
      </c>
      <c r="AL8">
        <v>5.7142859999999998E-3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5" x14ac:dyDescent="0.25">
      <c r="A9">
        <v>7</v>
      </c>
      <c r="C9" t="s">
        <v>225</v>
      </c>
      <c r="D9" t="s">
        <v>224</v>
      </c>
      <c r="E9" t="s">
        <v>224</v>
      </c>
      <c r="F9" t="s">
        <v>224</v>
      </c>
      <c r="G9" t="s">
        <v>225</v>
      </c>
      <c r="I9">
        <v>4.2745036E-2</v>
      </c>
      <c r="J9" t="s">
        <v>224</v>
      </c>
      <c r="K9" t="s">
        <v>224</v>
      </c>
      <c r="L9" t="s">
        <v>224</v>
      </c>
      <c r="M9">
        <v>4.2745036E-2</v>
      </c>
      <c r="O9" s="4"/>
    </row>
    <row r="10" spans="1:45" x14ac:dyDescent="0.25">
      <c r="A10" s="4">
        <v>8</v>
      </c>
      <c r="C10">
        <v>4.7021820000000001E-3</v>
      </c>
      <c r="D10">
        <v>4.7021820000000001E-3</v>
      </c>
      <c r="E10" t="s">
        <v>224</v>
      </c>
      <c r="F10" t="s">
        <v>224</v>
      </c>
      <c r="G10" t="s">
        <v>225</v>
      </c>
      <c r="I10">
        <v>1.5953438399999999E-2</v>
      </c>
      <c r="J10">
        <v>1.5953438399999999E-2</v>
      </c>
      <c r="K10" t="s">
        <v>224</v>
      </c>
      <c r="L10" t="s">
        <v>224</v>
      </c>
      <c r="M10">
        <v>1.5953438399999999E-2</v>
      </c>
      <c r="O10" s="4"/>
      <c r="P10" t="s">
        <v>231</v>
      </c>
      <c r="Q10">
        <v>30</v>
      </c>
    </row>
    <row r="11" spans="1:45" x14ac:dyDescent="0.25">
      <c r="A11">
        <v>9</v>
      </c>
      <c r="C11" t="s">
        <v>225</v>
      </c>
      <c r="D11" t="s">
        <v>224</v>
      </c>
      <c r="E11" t="s">
        <v>224</v>
      </c>
      <c r="F11" t="s">
        <v>224</v>
      </c>
      <c r="G11" t="s">
        <v>225</v>
      </c>
      <c r="I11">
        <v>1.5901989599999999E-2</v>
      </c>
      <c r="J11">
        <v>1.5901989599999999E-2</v>
      </c>
      <c r="K11" t="s">
        <v>224</v>
      </c>
      <c r="L11" t="s">
        <v>224</v>
      </c>
      <c r="M11">
        <v>1.5901989599999999E-2</v>
      </c>
      <c r="O11" s="4"/>
      <c r="P11">
        <v>0</v>
      </c>
      <c r="Q11">
        <v>3.00752E-4</v>
      </c>
      <c r="R11">
        <v>4.5112800000000002E-4</v>
      </c>
      <c r="S11">
        <v>9.0225600000000004E-4</v>
      </c>
      <c r="T11">
        <v>0</v>
      </c>
      <c r="U11">
        <v>1.052632E-3</v>
      </c>
      <c r="V11">
        <v>4.5112800000000002E-4</v>
      </c>
      <c r="W11">
        <v>4.5112800000000002E-4</v>
      </c>
      <c r="X11">
        <v>3.7593980000000002E-3</v>
      </c>
      <c r="Y11">
        <v>9.0225600000000004E-4</v>
      </c>
      <c r="Z11">
        <v>0.20225563799999999</v>
      </c>
      <c r="AA11">
        <v>7.1578947000000004E-2</v>
      </c>
      <c r="AB11">
        <v>1.2330827000000001E-2</v>
      </c>
      <c r="AC11">
        <v>4.5112800000000002E-4</v>
      </c>
      <c r="AD11">
        <v>1.203008E-3</v>
      </c>
      <c r="AE11">
        <v>7.5188000000000002E-4</v>
      </c>
      <c r="AF11">
        <v>0.51488721599999998</v>
      </c>
      <c r="AG11">
        <v>4.8571428999999999E-2</v>
      </c>
      <c r="AH11">
        <v>7.6691729E-2</v>
      </c>
      <c r="AI11">
        <v>2.8721805E-2</v>
      </c>
      <c r="AJ11">
        <v>2.2857143E-2</v>
      </c>
      <c r="AK11">
        <v>5.7142859999999998E-3</v>
      </c>
      <c r="AL11">
        <v>5.7142859999999998E-3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5" x14ac:dyDescent="0.25">
      <c r="A12" s="4">
        <v>10</v>
      </c>
      <c r="C12" s="1">
        <v>1.6200000000000001E-5</v>
      </c>
      <c r="D12" s="1">
        <v>1.6200000000000001E-5</v>
      </c>
      <c r="E12" t="s">
        <v>224</v>
      </c>
      <c r="F12" t="s">
        <v>224</v>
      </c>
      <c r="G12" t="s">
        <v>225</v>
      </c>
      <c r="I12">
        <v>6.3926375999999998E-3</v>
      </c>
      <c r="J12">
        <v>6.3926375999999998E-3</v>
      </c>
      <c r="K12" t="s">
        <v>224</v>
      </c>
      <c r="L12" t="s">
        <v>224</v>
      </c>
      <c r="M12">
        <v>6.3926375999999998E-3</v>
      </c>
    </row>
    <row r="13" spans="1:45" ht="15.75" thickBot="1" x14ac:dyDescent="0.3">
      <c r="A13" s="4">
        <v>11</v>
      </c>
      <c r="C13" s="1">
        <v>1.52E-5</v>
      </c>
      <c r="D13" s="1">
        <v>1.52E-5</v>
      </c>
      <c r="E13" s="1">
        <v>1.52E-5</v>
      </c>
      <c r="F13" t="s">
        <v>224</v>
      </c>
      <c r="G13" t="s">
        <v>225</v>
      </c>
      <c r="I13">
        <v>1.3157544000000001E-3</v>
      </c>
      <c r="J13">
        <v>1.3157544000000001E-3</v>
      </c>
      <c r="K13">
        <v>1.3157544000000001E-3</v>
      </c>
      <c r="L13" t="s">
        <v>224</v>
      </c>
      <c r="M13">
        <v>1.3157544000000001E-3</v>
      </c>
      <c r="O13" s="6" t="s">
        <v>235</v>
      </c>
      <c r="P13" t="s">
        <v>76</v>
      </c>
      <c r="Q13">
        <v>30</v>
      </c>
    </row>
    <row r="14" spans="1:45" ht="15.75" thickBot="1" x14ac:dyDescent="0.3">
      <c r="A14" s="4">
        <v>12</v>
      </c>
      <c r="C14" s="1">
        <v>1.2931200000000001E-5</v>
      </c>
      <c r="D14" s="1">
        <v>1.2931200000000001E-5</v>
      </c>
      <c r="E14" t="s">
        <v>224</v>
      </c>
      <c r="F14" t="s">
        <v>224</v>
      </c>
      <c r="G14" t="s">
        <v>225</v>
      </c>
      <c r="I14">
        <v>9.2739264000000002E-3</v>
      </c>
      <c r="J14">
        <v>9.2739264000000002E-3</v>
      </c>
      <c r="K14" t="s">
        <v>224</v>
      </c>
      <c r="L14" t="s">
        <v>224</v>
      </c>
      <c r="M14">
        <v>9.2739264000000002E-3</v>
      </c>
      <c r="P14" s="5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5.1999999999999998E-2</v>
      </c>
      <c r="Y14">
        <v>0</v>
      </c>
      <c r="Z14">
        <v>9.0399999999999994E-2</v>
      </c>
      <c r="AA14">
        <v>0.12870000000000001</v>
      </c>
      <c r="AB14">
        <v>3.4500000000000003E-2</v>
      </c>
      <c r="AC14">
        <v>0.114</v>
      </c>
      <c r="AD14">
        <v>0</v>
      </c>
      <c r="AE14">
        <v>0</v>
      </c>
      <c r="AF14">
        <v>9.1200000000000003E-2</v>
      </c>
      <c r="AG14">
        <v>4.0500000000000001E-2</v>
      </c>
      <c r="AH14">
        <v>3.8899999999999997E-2</v>
      </c>
      <c r="AI14">
        <v>0.14219999999999999</v>
      </c>
      <c r="AJ14">
        <v>8.0199999999999994E-2</v>
      </c>
      <c r="AK14">
        <v>4.8599999999999997E-2</v>
      </c>
      <c r="AL14">
        <v>0.13880000000000001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 ht="15.75" thickBot="1" x14ac:dyDescent="0.3">
      <c r="A15" s="4">
        <v>13</v>
      </c>
      <c r="C15">
        <v>5.7767560000000001E-3</v>
      </c>
      <c r="D15" t="s">
        <v>224</v>
      </c>
      <c r="E15" t="s">
        <v>224</v>
      </c>
      <c r="F15" t="s">
        <v>224</v>
      </c>
      <c r="G15" t="s">
        <v>225</v>
      </c>
      <c r="I15">
        <v>1.3226912E-2</v>
      </c>
      <c r="J15" t="s">
        <v>224</v>
      </c>
      <c r="K15" t="s">
        <v>224</v>
      </c>
      <c r="L15" t="s">
        <v>224</v>
      </c>
      <c r="M15">
        <v>1.3226912E-2</v>
      </c>
      <c r="P15" s="5"/>
    </row>
    <row r="16" spans="1:45" x14ac:dyDescent="0.25">
      <c r="A16">
        <v>14</v>
      </c>
      <c r="C16" t="s">
        <v>225</v>
      </c>
      <c r="D16" t="s">
        <v>224</v>
      </c>
      <c r="E16" t="s">
        <v>224</v>
      </c>
      <c r="F16" t="s">
        <v>224</v>
      </c>
      <c r="G16" t="s">
        <v>225</v>
      </c>
      <c r="I16">
        <v>4.6199911999999996E-3</v>
      </c>
      <c r="J16">
        <v>4.6199911999999996E-3</v>
      </c>
      <c r="K16">
        <v>4.6199911999999996E-3</v>
      </c>
      <c r="L16" t="s">
        <v>224</v>
      </c>
      <c r="M16">
        <v>4.6199911999999996E-3</v>
      </c>
    </row>
    <row r="17" spans="1:45" x14ac:dyDescent="0.25">
      <c r="A17">
        <v>15</v>
      </c>
      <c r="C17" t="s">
        <v>225</v>
      </c>
      <c r="D17" t="s">
        <v>224</v>
      </c>
      <c r="E17" t="s">
        <v>224</v>
      </c>
      <c r="F17" t="s">
        <v>224</v>
      </c>
      <c r="G17" t="s">
        <v>225</v>
      </c>
      <c r="I17">
        <v>4.4117840000000002E-3</v>
      </c>
      <c r="J17">
        <v>4.4117840000000002E-3</v>
      </c>
      <c r="K17" t="s">
        <v>224</v>
      </c>
      <c r="L17" t="s">
        <v>224</v>
      </c>
      <c r="M17">
        <v>4.4117840000000002E-3</v>
      </c>
      <c r="O17" t="s">
        <v>233</v>
      </c>
      <c r="P17" t="s">
        <v>76</v>
      </c>
      <c r="Q17">
        <v>30</v>
      </c>
    </row>
    <row r="18" spans="1:45" x14ac:dyDescent="0.25">
      <c r="A18" s="4">
        <v>16</v>
      </c>
      <c r="C18">
        <v>1.7378900000000001E-4</v>
      </c>
      <c r="D18">
        <v>1.7378900000000001E-4</v>
      </c>
      <c r="E18">
        <v>1.7378900000000001E-4</v>
      </c>
      <c r="F18" t="s">
        <v>224</v>
      </c>
      <c r="G18" t="s">
        <v>225</v>
      </c>
      <c r="I18">
        <v>8.5796560000000002E-4</v>
      </c>
      <c r="J18">
        <v>8.5796560000000002E-4</v>
      </c>
      <c r="K18">
        <v>8.5796560000000002E-4</v>
      </c>
      <c r="L18" t="s">
        <v>224</v>
      </c>
      <c r="M18">
        <v>8.5796560000000002E-4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0.5323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0.23860000000000001</v>
      </c>
      <c r="AH18">
        <v>0.2291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 ht="15.75" thickBot="1" x14ac:dyDescent="0.3">
      <c r="A19" s="4">
        <v>17</v>
      </c>
      <c r="C19" s="1">
        <v>5.3667600000000001E-5</v>
      </c>
      <c r="D19" s="1">
        <v>5.3667600000000001E-5</v>
      </c>
      <c r="E19" t="s">
        <v>224</v>
      </c>
      <c r="F19" t="s">
        <v>224</v>
      </c>
      <c r="G19" t="s">
        <v>225</v>
      </c>
      <c r="I19">
        <v>1.1743445599999999E-2</v>
      </c>
      <c r="J19">
        <v>1.1743445599999999E-2</v>
      </c>
      <c r="K19" t="s">
        <v>224</v>
      </c>
      <c r="L19" t="s">
        <v>224</v>
      </c>
      <c r="M19">
        <v>1.1743445599999999E-2</v>
      </c>
    </row>
    <row r="20" spans="1:45" ht="15.75" thickBot="1" x14ac:dyDescent="0.3">
      <c r="A20" s="4">
        <v>18</v>
      </c>
      <c r="C20" s="1">
        <v>5.3667600000000001E-5</v>
      </c>
      <c r="D20" s="1">
        <v>5.3667600000000001E-5</v>
      </c>
      <c r="E20" t="s">
        <v>224</v>
      </c>
      <c r="F20" t="s">
        <v>224</v>
      </c>
      <c r="G20" t="s">
        <v>225</v>
      </c>
      <c r="I20">
        <v>6.2251436E-2</v>
      </c>
      <c r="J20">
        <v>6.2251436E-2</v>
      </c>
      <c r="K20" t="s">
        <v>224</v>
      </c>
      <c r="L20" t="s">
        <v>224</v>
      </c>
      <c r="M20">
        <v>6.2251436E-2</v>
      </c>
      <c r="O20" t="s">
        <v>234</v>
      </c>
      <c r="P20" s="5" t="s">
        <v>76</v>
      </c>
      <c r="Q20">
        <v>30</v>
      </c>
    </row>
    <row r="21" spans="1:45" ht="15.75" thickBot="1" x14ac:dyDescent="0.3">
      <c r="A21" s="4">
        <v>19</v>
      </c>
      <c r="C21" s="1">
        <v>5.3667600000000001E-5</v>
      </c>
      <c r="D21" s="1">
        <v>5.3667600000000001E-5</v>
      </c>
      <c r="E21" s="1">
        <v>5.3667600000000001E-5</v>
      </c>
      <c r="F21" t="s">
        <v>224</v>
      </c>
      <c r="G21" t="s">
        <v>225</v>
      </c>
      <c r="I21">
        <v>4.7369600000000001E-4</v>
      </c>
      <c r="J21">
        <v>4.7369600000000001E-4</v>
      </c>
      <c r="K21">
        <v>4.7369600000000001E-4</v>
      </c>
      <c r="L21" t="s">
        <v>224</v>
      </c>
      <c r="M21">
        <v>4.7369600000000001E-4</v>
      </c>
      <c r="P21" s="5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0.3553</v>
      </c>
      <c r="AB21">
        <v>0</v>
      </c>
      <c r="AC21">
        <v>0</v>
      </c>
      <c r="AD21">
        <v>0</v>
      </c>
      <c r="AE21">
        <v>0</v>
      </c>
      <c r="AF21">
        <v>0.25169999999999998</v>
      </c>
      <c r="AG21">
        <v>0</v>
      </c>
      <c r="AH21">
        <v>0</v>
      </c>
      <c r="AI21">
        <v>0.39300000000000002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5" x14ac:dyDescent="0.25">
      <c r="A22" s="4">
        <v>20</v>
      </c>
      <c r="C22" s="1">
        <v>8.3600000000000001E-11</v>
      </c>
      <c r="D22" s="1">
        <v>8.3600000000000001E-11</v>
      </c>
      <c r="E22" s="1">
        <v>8.3600000000000001E-11</v>
      </c>
      <c r="F22" t="s">
        <v>224</v>
      </c>
      <c r="G22" t="s">
        <v>225</v>
      </c>
      <c r="I22">
        <v>4.475816E-4</v>
      </c>
      <c r="J22">
        <v>4.475816E-4</v>
      </c>
      <c r="K22">
        <v>4.475816E-4</v>
      </c>
      <c r="L22" t="s">
        <v>224</v>
      </c>
      <c r="M22">
        <v>4.475816E-4</v>
      </c>
    </row>
    <row r="23" spans="1:45" x14ac:dyDescent="0.25">
      <c r="A23" s="4">
        <v>21</v>
      </c>
      <c r="C23" s="1">
        <v>5.3699999999999999E-11</v>
      </c>
      <c r="D23" s="1">
        <v>5.3699999999999999E-11</v>
      </c>
      <c r="E23" s="1">
        <v>1.5199999999999999E-10</v>
      </c>
      <c r="F23" t="s">
        <v>224</v>
      </c>
      <c r="G23" t="s">
        <v>225</v>
      </c>
      <c r="I23">
        <v>9.55096E-4</v>
      </c>
      <c r="J23">
        <v>9.55096E-4</v>
      </c>
      <c r="K23">
        <v>9.55096E-4</v>
      </c>
      <c r="L23" t="s">
        <v>224</v>
      </c>
      <c r="M23">
        <v>9.55096E-4</v>
      </c>
    </row>
    <row r="24" spans="1:45" x14ac:dyDescent="0.25">
      <c r="A24" s="4">
        <v>22</v>
      </c>
      <c r="C24" s="1">
        <v>1.5199999999999999E-10</v>
      </c>
      <c r="D24" s="1">
        <v>1.5199999999999999E-10</v>
      </c>
      <c r="E24" t="s">
        <v>224</v>
      </c>
      <c r="F24" t="s">
        <v>224</v>
      </c>
      <c r="G24" t="s">
        <v>225</v>
      </c>
      <c r="I24">
        <v>7.4122160000000001E-4</v>
      </c>
      <c r="J24">
        <v>7.4122160000000001E-4</v>
      </c>
      <c r="K24" t="s">
        <v>224</v>
      </c>
      <c r="L24" t="s">
        <v>224</v>
      </c>
      <c r="M24">
        <v>7.4122160000000001E-4</v>
      </c>
    </row>
    <row r="25" spans="1:45" x14ac:dyDescent="0.25">
      <c r="A25">
        <v>23</v>
      </c>
      <c r="C25" t="s">
        <v>225</v>
      </c>
      <c r="D25" t="s">
        <v>224</v>
      </c>
      <c r="E25" t="s">
        <v>224</v>
      </c>
      <c r="F25" t="s">
        <v>224</v>
      </c>
      <c r="G25" t="s">
        <v>225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45" x14ac:dyDescent="0.25">
      <c r="A26">
        <v>24</v>
      </c>
      <c r="C26" t="s">
        <v>224</v>
      </c>
      <c r="D26" t="s">
        <v>224</v>
      </c>
      <c r="E26" t="s">
        <v>224</v>
      </c>
      <c r="F26" t="s">
        <v>224</v>
      </c>
      <c r="G26" t="s">
        <v>225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45" x14ac:dyDescent="0.25">
      <c r="A27">
        <v>25</v>
      </c>
      <c r="C27" t="s">
        <v>225</v>
      </c>
      <c r="D27" t="s">
        <v>224</v>
      </c>
      <c r="E27" t="s">
        <v>224</v>
      </c>
      <c r="F27" t="s">
        <v>224</v>
      </c>
      <c r="G27" t="s">
        <v>225</v>
      </c>
      <c r="I27">
        <v>7.4122160000000001E-4</v>
      </c>
      <c r="J27">
        <v>7.4122160000000001E-4</v>
      </c>
      <c r="K27" t="s">
        <v>224</v>
      </c>
      <c r="L27" t="s">
        <v>224</v>
      </c>
      <c r="M27">
        <v>7.4122160000000001E-4</v>
      </c>
    </row>
    <row r="28" spans="1:45" x14ac:dyDescent="0.25">
      <c r="A28">
        <v>26</v>
      </c>
      <c r="C28" t="s">
        <v>224</v>
      </c>
      <c r="D28" t="s">
        <v>224</v>
      </c>
      <c r="E28" t="s">
        <v>224</v>
      </c>
      <c r="F28" t="s">
        <v>224</v>
      </c>
      <c r="G28" t="s">
        <v>225</v>
      </c>
      <c r="I28">
        <v>9.55096E-4</v>
      </c>
      <c r="J28">
        <v>9.55096E-4</v>
      </c>
      <c r="K28">
        <v>9.55096E-4</v>
      </c>
      <c r="L28" t="s">
        <v>224</v>
      </c>
      <c r="M28">
        <v>9.55096E-4</v>
      </c>
    </row>
    <row r="29" spans="1:45" x14ac:dyDescent="0.25">
      <c r="A29">
        <v>27</v>
      </c>
      <c r="C29" t="s">
        <v>225</v>
      </c>
      <c r="D29" t="s">
        <v>224</v>
      </c>
      <c r="E29" t="s">
        <v>224</v>
      </c>
      <c r="F29" t="s">
        <v>224</v>
      </c>
      <c r="G29" t="s">
        <v>225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45" x14ac:dyDescent="0.25">
      <c r="A30">
        <v>28</v>
      </c>
      <c r="C30" t="s">
        <v>224</v>
      </c>
      <c r="D30" t="s">
        <v>224</v>
      </c>
      <c r="E30" t="s">
        <v>224</v>
      </c>
      <c r="F30" t="s">
        <v>224</v>
      </c>
      <c r="G30" t="s">
        <v>225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  <c r="Q30" s="17" t="s">
        <v>240</v>
      </c>
    </row>
    <row r="31" spans="1:45" x14ac:dyDescent="0.25">
      <c r="A31">
        <v>29</v>
      </c>
      <c r="C31" t="s">
        <v>224</v>
      </c>
      <c r="D31" t="s">
        <v>224</v>
      </c>
      <c r="E31" t="s">
        <v>224</v>
      </c>
      <c r="F31" t="s">
        <v>224</v>
      </c>
      <c r="G31" t="s">
        <v>317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1">
        <v>45000000000000</v>
      </c>
      <c r="Q31" s="16" t="s">
        <v>239</v>
      </c>
    </row>
    <row r="32" spans="1:45" x14ac:dyDescent="0.25">
      <c r="B32" t="s">
        <v>238</v>
      </c>
      <c r="H32" t="s">
        <v>236</v>
      </c>
      <c r="P32" s="10" t="s">
        <v>319</v>
      </c>
      <c r="Q32" s="4"/>
      <c r="R32" s="4"/>
      <c r="S32" s="4"/>
      <c r="T32" s="4"/>
      <c r="U32" s="4"/>
      <c r="V32" t="s">
        <v>237</v>
      </c>
    </row>
    <row r="33" spans="1:16" ht="15.75" thickBot="1" x14ac:dyDescent="0.3">
      <c r="A33">
        <v>0</v>
      </c>
      <c r="B33">
        <v>0</v>
      </c>
      <c r="C33" s="18">
        <f>P33</f>
        <v>0</v>
      </c>
      <c r="D33" s="11" t="s">
        <v>225</v>
      </c>
      <c r="E33" s="11" t="s">
        <v>224</v>
      </c>
      <c r="F33" s="11" t="s">
        <v>224</v>
      </c>
      <c r="G33" s="12" t="s">
        <v>225</v>
      </c>
      <c r="H33">
        <v>2</v>
      </c>
      <c r="I33" s="9">
        <v>1</v>
      </c>
      <c r="J33" s="7">
        <v>-100</v>
      </c>
      <c r="K33" s="7">
        <v>50</v>
      </c>
      <c r="L33" s="7">
        <v>12647072876</v>
      </c>
      <c r="M33" s="7">
        <v>2</v>
      </c>
      <c r="N33" s="8">
        <v>1264707000000</v>
      </c>
      <c r="P33" s="1">
        <f>$P$31/20/5.7*B33/2/N33</f>
        <v>0</v>
      </c>
    </row>
    <row r="34" spans="1:16" ht="15.75" thickBot="1" x14ac:dyDescent="0.3">
      <c r="A34">
        <v>1</v>
      </c>
      <c r="B34">
        <v>0</v>
      </c>
      <c r="C34" s="18">
        <f t="shared" ref="C34:C62" si="0">P34</f>
        <v>0</v>
      </c>
      <c r="D34" s="11" t="s">
        <v>225</v>
      </c>
      <c r="E34" s="11" t="s">
        <v>224</v>
      </c>
      <c r="F34" s="11" t="s">
        <v>224</v>
      </c>
      <c r="G34" s="12" t="s">
        <v>225</v>
      </c>
      <c r="H34">
        <v>1</v>
      </c>
      <c r="I34" s="9">
        <v>2</v>
      </c>
      <c r="J34" s="7">
        <v>-17.600000000000001</v>
      </c>
      <c r="K34" s="7">
        <v>17.600000000000001</v>
      </c>
      <c r="L34" s="7">
        <v>12286957937</v>
      </c>
      <c r="M34" s="7">
        <v>1</v>
      </c>
      <c r="N34" s="8">
        <v>216250500000</v>
      </c>
      <c r="P34" s="1">
        <f t="shared" ref="P34:P62" si="1">$P$31/20/5.7*B34/2/N34</f>
        <v>0</v>
      </c>
    </row>
    <row r="35" spans="1:16" ht="15.75" thickBot="1" x14ac:dyDescent="0.3">
      <c r="A35">
        <v>2</v>
      </c>
      <c r="B35">
        <v>0</v>
      </c>
      <c r="C35" s="18">
        <f t="shared" si="0"/>
        <v>0</v>
      </c>
      <c r="D35" s="11" t="s">
        <v>225</v>
      </c>
      <c r="E35" s="11" t="s">
        <v>224</v>
      </c>
      <c r="F35" s="11" t="s">
        <v>224</v>
      </c>
      <c r="G35" s="12" t="s">
        <v>225</v>
      </c>
      <c r="H35">
        <v>1</v>
      </c>
      <c r="I35" s="9">
        <v>3</v>
      </c>
      <c r="J35" s="7">
        <v>-36.5</v>
      </c>
      <c r="K35" s="7">
        <v>36.5</v>
      </c>
      <c r="L35" s="7">
        <v>29971254486</v>
      </c>
      <c r="M35" s="7">
        <v>1</v>
      </c>
      <c r="N35" s="8">
        <v>1093951000000</v>
      </c>
      <c r="P35" s="1">
        <f t="shared" si="1"/>
        <v>0</v>
      </c>
    </row>
    <row r="36" spans="1:16" ht="15.75" thickBot="1" x14ac:dyDescent="0.3">
      <c r="A36">
        <v>3</v>
      </c>
      <c r="B36">
        <v>0</v>
      </c>
      <c r="C36" s="18">
        <f t="shared" si="0"/>
        <v>0</v>
      </c>
      <c r="D36" s="11" t="s">
        <v>225</v>
      </c>
      <c r="E36" s="11" t="s">
        <v>224</v>
      </c>
      <c r="F36" s="11" t="s">
        <v>224</v>
      </c>
      <c r="G36" s="12" t="s">
        <v>225</v>
      </c>
      <c r="H36">
        <v>3</v>
      </c>
      <c r="I36" s="9">
        <v>4</v>
      </c>
      <c r="J36" s="7">
        <v>-128.5</v>
      </c>
      <c r="K36" s="7">
        <v>50</v>
      </c>
      <c r="L36" s="7">
        <v>13938887160</v>
      </c>
      <c r="M36" s="7">
        <v>3</v>
      </c>
      <c r="N36" s="8">
        <v>1791147000000</v>
      </c>
      <c r="P36" s="1">
        <f t="shared" si="1"/>
        <v>0</v>
      </c>
    </row>
    <row r="37" spans="1:16" ht="15.75" thickBot="1" x14ac:dyDescent="0.3">
      <c r="A37">
        <v>4</v>
      </c>
      <c r="B37">
        <v>0</v>
      </c>
      <c r="C37" s="18">
        <f t="shared" si="0"/>
        <v>0</v>
      </c>
      <c r="D37" s="11" t="s">
        <v>225</v>
      </c>
      <c r="E37" s="11" t="s">
        <v>224</v>
      </c>
      <c r="F37" s="11" t="s">
        <v>224</v>
      </c>
      <c r="G37" s="12" t="s">
        <v>225</v>
      </c>
      <c r="H37">
        <v>1</v>
      </c>
      <c r="I37" s="9">
        <v>5</v>
      </c>
      <c r="J37" s="7">
        <v>-20.5</v>
      </c>
      <c r="K37" s="7">
        <v>20.5</v>
      </c>
      <c r="L37" s="7">
        <v>3686010853</v>
      </c>
      <c r="M37" s="7">
        <v>1</v>
      </c>
      <c r="N37" s="8">
        <v>75563220000</v>
      </c>
      <c r="P37" s="1">
        <f t="shared" si="1"/>
        <v>0</v>
      </c>
    </row>
    <row r="38" spans="1:16" ht="15.75" thickBot="1" x14ac:dyDescent="0.3">
      <c r="A38">
        <v>5</v>
      </c>
      <c r="B38">
        <v>0</v>
      </c>
      <c r="C38" s="18">
        <f t="shared" si="0"/>
        <v>0</v>
      </c>
      <c r="D38" s="11" t="s">
        <v>225</v>
      </c>
      <c r="E38" s="11" t="s">
        <v>224</v>
      </c>
      <c r="F38" s="11" t="s">
        <v>224</v>
      </c>
      <c r="G38" s="12" t="s">
        <v>225</v>
      </c>
      <c r="H38">
        <v>2</v>
      </c>
      <c r="I38" s="9">
        <v>6</v>
      </c>
      <c r="J38" s="7">
        <v>-106</v>
      </c>
      <c r="K38" s="7">
        <v>50</v>
      </c>
      <c r="L38" s="7">
        <v>11079367895</v>
      </c>
      <c r="M38" s="7">
        <v>2</v>
      </c>
      <c r="N38" s="8">
        <v>1174413000000</v>
      </c>
      <c r="P38" s="1">
        <f t="shared" si="1"/>
        <v>0</v>
      </c>
    </row>
    <row r="39" spans="1:16" ht="15.75" thickBot="1" x14ac:dyDescent="0.3">
      <c r="A39">
        <v>6</v>
      </c>
      <c r="B39">
        <v>0</v>
      </c>
      <c r="C39" s="18">
        <f t="shared" si="0"/>
        <v>0</v>
      </c>
      <c r="D39" s="11" t="s">
        <v>225</v>
      </c>
      <c r="E39" s="11" t="s">
        <v>224</v>
      </c>
      <c r="F39" s="11" t="s">
        <v>224</v>
      </c>
      <c r="G39" s="12" t="s">
        <v>225</v>
      </c>
      <c r="H39">
        <v>2</v>
      </c>
      <c r="I39" s="9">
        <v>7</v>
      </c>
      <c r="J39" s="7">
        <v>-109.9</v>
      </c>
      <c r="K39" s="7">
        <v>50</v>
      </c>
      <c r="L39" s="7">
        <v>19434502995</v>
      </c>
      <c r="M39" s="7">
        <v>2</v>
      </c>
      <c r="N39" s="8">
        <v>2135852000000</v>
      </c>
      <c r="P39" s="1">
        <f t="shared" si="1"/>
        <v>0</v>
      </c>
    </row>
    <row r="40" spans="1:16" ht="15.75" thickBot="1" x14ac:dyDescent="0.3">
      <c r="A40">
        <v>7</v>
      </c>
      <c r="B40">
        <v>0</v>
      </c>
      <c r="C40" s="18">
        <f t="shared" si="0"/>
        <v>0</v>
      </c>
      <c r="D40" s="11" t="s">
        <v>225</v>
      </c>
      <c r="E40" s="11" t="s">
        <v>224</v>
      </c>
      <c r="F40" s="11" t="s">
        <v>224</v>
      </c>
      <c r="G40" s="12" t="s">
        <v>225</v>
      </c>
      <c r="H40">
        <v>1</v>
      </c>
      <c r="I40" s="9">
        <v>8</v>
      </c>
      <c r="J40" s="7">
        <v>-33.799999999999997</v>
      </c>
      <c r="K40" s="7">
        <v>33.799999999999997</v>
      </c>
      <c r="L40" s="7">
        <v>10361542520</v>
      </c>
      <c r="M40" s="7">
        <v>1</v>
      </c>
      <c r="N40" s="8">
        <v>350220100000</v>
      </c>
      <c r="P40" s="1">
        <f t="shared" si="1"/>
        <v>0</v>
      </c>
    </row>
    <row r="41" spans="1:16" ht="15.75" thickBot="1" x14ac:dyDescent="0.3">
      <c r="A41" s="4">
        <v>8</v>
      </c>
      <c r="B41">
        <v>5.1999999999999998E-2</v>
      </c>
      <c r="C41" s="18">
        <f t="shared" si="0"/>
        <v>3.0573402278289169E-2</v>
      </c>
      <c r="D41" s="11" t="s">
        <v>225</v>
      </c>
      <c r="E41" s="11" t="s">
        <v>224</v>
      </c>
      <c r="F41" s="11" t="s">
        <v>224</v>
      </c>
      <c r="G41" s="12" t="s">
        <v>225</v>
      </c>
      <c r="H41">
        <v>2</v>
      </c>
      <c r="I41" s="9">
        <v>9</v>
      </c>
      <c r="J41" s="7">
        <v>-52</v>
      </c>
      <c r="K41" s="7">
        <v>50</v>
      </c>
      <c r="L41" s="7">
        <v>6455559422</v>
      </c>
      <c r="M41" s="7">
        <v>2</v>
      </c>
      <c r="N41" s="8">
        <v>335689100000</v>
      </c>
      <c r="P41" s="1">
        <f t="shared" si="1"/>
        <v>3.0573402278289169E-2</v>
      </c>
    </row>
    <row r="42" spans="1:16" ht="15.75" thickBot="1" x14ac:dyDescent="0.3">
      <c r="A42">
        <v>9</v>
      </c>
      <c r="B42">
        <v>0</v>
      </c>
      <c r="C42" s="18">
        <f t="shared" si="0"/>
        <v>0</v>
      </c>
      <c r="D42" s="11" t="s">
        <v>225</v>
      </c>
      <c r="E42" s="11" t="s">
        <v>224</v>
      </c>
      <c r="F42" s="11" t="s">
        <v>224</v>
      </c>
      <c r="G42" s="12" t="s">
        <v>225</v>
      </c>
      <c r="H42">
        <v>2</v>
      </c>
      <c r="I42" s="9">
        <v>10</v>
      </c>
      <c r="J42" s="7">
        <v>-85.3</v>
      </c>
      <c r="K42" s="7">
        <v>50</v>
      </c>
      <c r="L42" s="7">
        <v>17316802511</v>
      </c>
      <c r="M42" s="7">
        <v>2</v>
      </c>
      <c r="N42" s="8">
        <v>1477123000000</v>
      </c>
      <c r="P42" s="1">
        <f t="shared" si="1"/>
        <v>0</v>
      </c>
    </row>
    <row r="43" spans="1:16" ht="15.75" thickBot="1" x14ac:dyDescent="0.3">
      <c r="A43" s="4">
        <v>10</v>
      </c>
      <c r="B43">
        <v>9.0399999999999994E-2</v>
      </c>
      <c r="C43" s="18">
        <f t="shared" si="0"/>
        <v>2.1108827137398572E-2</v>
      </c>
      <c r="D43" s="11" t="s">
        <v>225</v>
      </c>
      <c r="E43" s="11" t="s">
        <v>224</v>
      </c>
      <c r="F43" s="11" t="s">
        <v>224</v>
      </c>
      <c r="G43" s="12" t="s">
        <v>225</v>
      </c>
      <c r="H43">
        <v>2</v>
      </c>
      <c r="I43" s="9">
        <v>11</v>
      </c>
      <c r="J43" s="7">
        <v>-75.3</v>
      </c>
      <c r="K43" s="7">
        <v>50</v>
      </c>
      <c r="L43" s="7">
        <v>11225017827</v>
      </c>
      <c r="M43" s="7">
        <v>2</v>
      </c>
      <c r="N43" s="8">
        <v>845243800000</v>
      </c>
      <c r="P43" s="1">
        <f t="shared" si="1"/>
        <v>2.1108827137398572E-2</v>
      </c>
    </row>
    <row r="44" spans="1:16" ht="15.75" thickBot="1" x14ac:dyDescent="0.3">
      <c r="A44" s="4">
        <v>11</v>
      </c>
      <c r="B44">
        <v>0.12870000000000001</v>
      </c>
      <c r="C44" s="18">
        <f t="shared" si="0"/>
        <v>8.5595166581717355E-3</v>
      </c>
      <c r="D44" s="11" t="s">
        <v>225</v>
      </c>
      <c r="E44" s="11" t="s">
        <v>224</v>
      </c>
      <c r="F44" s="11" t="s">
        <v>224</v>
      </c>
      <c r="G44" s="12" t="s">
        <v>225</v>
      </c>
      <c r="H44">
        <v>3</v>
      </c>
      <c r="I44" s="9">
        <v>12</v>
      </c>
      <c r="J44" s="7">
        <v>-185.6</v>
      </c>
      <c r="K44" s="7">
        <v>50</v>
      </c>
      <c r="L44" s="7">
        <v>15989283041</v>
      </c>
      <c r="M44" s="7">
        <v>3</v>
      </c>
      <c r="N44" s="8">
        <v>2967611000000</v>
      </c>
      <c r="P44" s="1">
        <f t="shared" si="1"/>
        <v>8.5595166581717355E-3</v>
      </c>
    </row>
    <row r="45" spans="1:16" ht="15.75" thickBot="1" x14ac:dyDescent="0.3">
      <c r="A45" s="4">
        <v>12</v>
      </c>
      <c r="B45">
        <v>3.4500000000000003E-2</v>
      </c>
      <c r="C45" s="18">
        <f t="shared" si="0"/>
        <v>1.4481667457081206E-2</v>
      </c>
      <c r="D45" s="11" t="s">
        <v>225</v>
      </c>
      <c r="E45" s="11" t="s">
        <v>224</v>
      </c>
      <c r="F45" s="11" t="s">
        <v>224</v>
      </c>
      <c r="G45" s="12" t="s">
        <v>225</v>
      </c>
      <c r="H45">
        <v>2</v>
      </c>
      <c r="I45" s="9">
        <v>13</v>
      </c>
      <c r="J45" s="7">
        <v>-109.8</v>
      </c>
      <c r="K45" s="7">
        <v>50</v>
      </c>
      <c r="L45" s="7">
        <v>4282287423</v>
      </c>
      <c r="M45" s="7">
        <v>2</v>
      </c>
      <c r="N45" s="8">
        <v>470195200000</v>
      </c>
      <c r="P45" s="1">
        <f t="shared" si="1"/>
        <v>1.4481667457081206E-2</v>
      </c>
    </row>
    <row r="46" spans="1:16" ht="15.75" thickBot="1" x14ac:dyDescent="0.3">
      <c r="A46" s="4">
        <v>13</v>
      </c>
      <c r="B46">
        <v>0.114</v>
      </c>
      <c r="C46" s="18">
        <f t="shared" si="0"/>
        <v>3.2490819899341994E-2</v>
      </c>
      <c r="D46" s="11" t="s">
        <v>225</v>
      </c>
      <c r="E46" s="11" t="s">
        <v>224</v>
      </c>
      <c r="F46" s="11" t="s">
        <v>224</v>
      </c>
      <c r="G46" s="12" t="s">
        <v>225</v>
      </c>
      <c r="H46">
        <v>1</v>
      </c>
      <c r="I46" s="9">
        <v>14</v>
      </c>
      <c r="J46" s="7">
        <v>-48.9</v>
      </c>
      <c r="K46" s="7">
        <v>48.9</v>
      </c>
      <c r="L46" s="7">
        <v>14161620805</v>
      </c>
      <c r="M46" s="7">
        <v>1</v>
      </c>
      <c r="N46" s="8">
        <v>692503300000</v>
      </c>
      <c r="P46" s="1">
        <f t="shared" si="1"/>
        <v>3.2490819899341994E-2</v>
      </c>
    </row>
    <row r="47" spans="1:16" ht="15.75" thickBot="1" x14ac:dyDescent="0.3">
      <c r="A47">
        <v>14</v>
      </c>
      <c r="B47">
        <v>0</v>
      </c>
      <c r="C47" s="18">
        <f t="shared" si="0"/>
        <v>0</v>
      </c>
      <c r="D47" s="11" t="s">
        <v>225</v>
      </c>
      <c r="E47" s="11" t="s">
        <v>224</v>
      </c>
      <c r="F47" s="11" t="s">
        <v>224</v>
      </c>
      <c r="G47" s="12" t="s">
        <v>225</v>
      </c>
      <c r="H47">
        <v>3</v>
      </c>
      <c r="I47" s="9">
        <v>15</v>
      </c>
      <c r="J47" s="7">
        <v>-138.80000000000001</v>
      </c>
      <c r="K47" s="7">
        <v>50</v>
      </c>
      <c r="L47" s="7">
        <v>12608709589</v>
      </c>
      <c r="M47" s="7">
        <v>3</v>
      </c>
      <c r="N47" s="8">
        <v>1750089000000</v>
      </c>
      <c r="P47" s="1">
        <f t="shared" si="1"/>
        <v>0</v>
      </c>
    </row>
    <row r="48" spans="1:16" ht="15.75" thickBot="1" x14ac:dyDescent="0.3">
      <c r="A48">
        <v>15</v>
      </c>
      <c r="B48">
        <v>0</v>
      </c>
      <c r="C48" s="18">
        <f t="shared" si="0"/>
        <v>0</v>
      </c>
      <c r="D48" s="11" t="s">
        <v>225</v>
      </c>
      <c r="E48" s="11" t="s">
        <v>224</v>
      </c>
      <c r="F48" s="11" t="s">
        <v>224</v>
      </c>
      <c r="G48" s="12" t="s">
        <v>225</v>
      </c>
      <c r="H48">
        <v>2</v>
      </c>
      <c r="I48" s="9">
        <v>16</v>
      </c>
      <c r="J48" s="7">
        <v>-101.8</v>
      </c>
      <c r="K48" s="7">
        <v>50</v>
      </c>
      <c r="L48" s="7">
        <v>9175347755</v>
      </c>
      <c r="M48" s="7">
        <v>2</v>
      </c>
      <c r="N48" s="8">
        <v>934050400000</v>
      </c>
      <c r="P48" s="1">
        <f t="shared" si="1"/>
        <v>0</v>
      </c>
    </row>
    <row r="49" spans="1:16" ht="15.75" thickBot="1" x14ac:dyDescent="0.3">
      <c r="A49" s="4">
        <v>16</v>
      </c>
      <c r="B49">
        <v>9.1200000000000003E-2</v>
      </c>
      <c r="C49" s="18">
        <f t="shared" si="0"/>
        <v>1.0188977224805631E-2</v>
      </c>
      <c r="D49" s="11" t="s">
        <v>225</v>
      </c>
      <c r="E49" s="11" t="s">
        <v>224</v>
      </c>
      <c r="F49" s="11" t="s">
        <v>224</v>
      </c>
      <c r="G49" s="12" t="s">
        <v>225</v>
      </c>
      <c r="H49">
        <v>3</v>
      </c>
      <c r="I49" s="9">
        <v>17</v>
      </c>
      <c r="J49" s="7">
        <v>-156</v>
      </c>
      <c r="K49" s="7">
        <v>50</v>
      </c>
      <c r="L49" s="7">
        <v>11324453301</v>
      </c>
      <c r="M49" s="7">
        <v>3</v>
      </c>
      <c r="N49" s="8">
        <v>1766615000000</v>
      </c>
      <c r="P49" s="1">
        <f t="shared" si="1"/>
        <v>1.0188977224805631E-2</v>
      </c>
    </row>
    <row r="50" spans="1:16" ht="15.75" thickBot="1" x14ac:dyDescent="0.3">
      <c r="A50" s="4">
        <v>17</v>
      </c>
      <c r="B50">
        <v>4.0500000000000001E-2</v>
      </c>
      <c r="C50" s="18">
        <f t="shared" si="0"/>
        <v>1.9400287828099102E-2</v>
      </c>
      <c r="D50" s="11" t="s">
        <v>225</v>
      </c>
      <c r="E50" s="11" t="s">
        <v>224</v>
      </c>
      <c r="F50" s="11" t="s">
        <v>224</v>
      </c>
      <c r="G50" s="12" t="s">
        <v>225</v>
      </c>
      <c r="H50">
        <v>2</v>
      </c>
      <c r="I50" s="9">
        <v>18</v>
      </c>
      <c r="J50" s="7">
        <v>-81.900000000000006</v>
      </c>
      <c r="K50" s="7">
        <v>50</v>
      </c>
      <c r="L50" s="7">
        <v>5030841128</v>
      </c>
      <c r="M50" s="7">
        <v>2</v>
      </c>
      <c r="N50" s="8">
        <v>412025900000</v>
      </c>
      <c r="P50" s="1">
        <f t="shared" si="1"/>
        <v>1.9400287828099102E-2</v>
      </c>
    </row>
    <row r="51" spans="1:16" ht="15.75" thickBot="1" x14ac:dyDescent="0.3">
      <c r="A51" s="4">
        <v>18</v>
      </c>
      <c r="B51">
        <v>3.8899999999999997E-2</v>
      </c>
      <c r="C51" s="18">
        <f t="shared" si="0"/>
        <v>1.8392655758024037E-2</v>
      </c>
      <c r="D51" s="11" t="s">
        <v>225</v>
      </c>
      <c r="E51" s="11" t="s">
        <v>224</v>
      </c>
      <c r="F51" s="11" t="s">
        <v>224</v>
      </c>
      <c r="G51" s="12" t="s">
        <v>225</v>
      </c>
      <c r="H51">
        <v>2</v>
      </c>
      <c r="I51" s="9">
        <v>19</v>
      </c>
      <c r="J51" s="7">
        <v>-86.4</v>
      </c>
      <c r="K51" s="7">
        <v>50</v>
      </c>
      <c r="L51" s="7">
        <v>4831356901</v>
      </c>
      <c r="M51" s="7">
        <v>2</v>
      </c>
      <c r="N51" s="8">
        <v>417429200000</v>
      </c>
      <c r="P51" s="1">
        <f t="shared" si="1"/>
        <v>1.8392655758024037E-2</v>
      </c>
    </row>
    <row r="52" spans="1:16" ht="15.75" thickBot="1" x14ac:dyDescent="0.3">
      <c r="A52" s="4">
        <v>19</v>
      </c>
      <c r="B52">
        <v>0.14219999999999999</v>
      </c>
      <c r="C52" s="18">
        <f t="shared" si="0"/>
        <v>7.971471504938028E-3</v>
      </c>
      <c r="D52" s="11" t="s">
        <v>225</v>
      </c>
      <c r="E52" s="11" t="s">
        <v>224</v>
      </c>
      <c r="F52" s="11" t="s">
        <v>224</v>
      </c>
      <c r="G52" s="12" t="s">
        <v>225</v>
      </c>
      <c r="H52">
        <v>3</v>
      </c>
      <c r="I52" s="9">
        <v>20</v>
      </c>
      <c r="J52" s="7">
        <v>-199.1</v>
      </c>
      <c r="K52" s="7">
        <v>50</v>
      </c>
      <c r="L52" s="7">
        <v>17683470543</v>
      </c>
      <c r="M52" s="7">
        <v>3</v>
      </c>
      <c r="N52" s="8">
        <v>3520779000000</v>
      </c>
      <c r="P52" s="1">
        <f t="shared" si="1"/>
        <v>7.971471504938028E-3</v>
      </c>
    </row>
    <row r="53" spans="1:16" ht="15.75" thickBot="1" x14ac:dyDescent="0.3">
      <c r="A53" s="4">
        <v>20</v>
      </c>
      <c r="B53">
        <v>8.0199999999999994E-2</v>
      </c>
      <c r="C53" s="18">
        <f t="shared" si="0"/>
        <v>6.9058079256815192E-3</v>
      </c>
      <c r="D53" s="11" t="s">
        <v>225</v>
      </c>
      <c r="E53" s="11" t="s">
        <v>224</v>
      </c>
      <c r="F53" s="11" t="s">
        <v>224</v>
      </c>
      <c r="G53" s="12" t="s">
        <v>225</v>
      </c>
      <c r="H53">
        <v>3</v>
      </c>
      <c r="I53" s="9">
        <v>21</v>
      </c>
      <c r="J53" s="7">
        <v>-230.2</v>
      </c>
      <c r="K53" s="7">
        <v>50</v>
      </c>
      <c r="L53" s="7">
        <v>9957085306</v>
      </c>
      <c r="M53" s="7">
        <v>3</v>
      </c>
      <c r="N53" s="8">
        <v>2292121000000</v>
      </c>
      <c r="P53" s="1">
        <f t="shared" si="1"/>
        <v>6.9058079256815192E-3</v>
      </c>
    </row>
    <row r="54" spans="1:16" ht="15.75" thickBot="1" x14ac:dyDescent="0.3">
      <c r="A54" s="4">
        <v>21</v>
      </c>
      <c r="B54">
        <v>4.8599999999999997E-2</v>
      </c>
      <c r="C54" s="18">
        <f t="shared" si="0"/>
        <v>8.5331954412649971E-3</v>
      </c>
      <c r="D54" s="11" t="s">
        <v>225</v>
      </c>
      <c r="E54" s="11" t="s">
        <v>224</v>
      </c>
      <c r="F54" s="11" t="s">
        <v>224</v>
      </c>
      <c r="G54" s="12" t="s">
        <v>225</v>
      </c>
      <c r="H54">
        <v>3</v>
      </c>
      <c r="I54" s="9">
        <v>22</v>
      </c>
      <c r="J54" s="7">
        <v>-186.3</v>
      </c>
      <c r="K54" s="7">
        <v>50</v>
      </c>
      <c r="L54" s="7">
        <v>6033778736</v>
      </c>
      <c r="M54" s="7">
        <v>3</v>
      </c>
      <c r="N54" s="8">
        <v>1124093000000</v>
      </c>
      <c r="P54" s="1">
        <f t="shared" si="1"/>
        <v>8.5331954412649971E-3</v>
      </c>
    </row>
    <row r="55" spans="1:16" ht="15.75" thickBot="1" x14ac:dyDescent="0.3">
      <c r="A55" s="4">
        <v>22</v>
      </c>
      <c r="B55">
        <v>0.13880000000000001</v>
      </c>
      <c r="C55" s="18">
        <f t="shared" si="0"/>
        <v>1.3283900379781735E-2</v>
      </c>
      <c r="D55" s="11" t="s">
        <v>225</v>
      </c>
      <c r="E55" s="11" t="s">
        <v>224</v>
      </c>
      <c r="F55" s="11" t="s">
        <v>224</v>
      </c>
      <c r="G55" s="12" t="s">
        <v>225</v>
      </c>
      <c r="H55">
        <v>2</v>
      </c>
      <c r="I55" s="9">
        <v>23</v>
      </c>
      <c r="J55" s="7">
        <v>-119.6</v>
      </c>
      <c r="K55" s="7">
        <v>50</v>
      </c>
      <c r="L55" s="7">
        <v>17242902545</v>
      </c>
      <c r="M55" s="7">
        <v>2</v>
      </c>
      <c r="N55" s="8">
        <v>2062251000000</v>
      </c>
      <c r="P55" s="1">
        <f t="shared" si="1"/>
        <v>1.3283900379781735E-2</v>
      </c>
    </row>
    <row r="56" spans="1:16" ht="15.75" thickBot="1" x14ac:dyDescent="0.3">
      <c r="A56">
        <v>23</v>
      </c>
      <c r="B56">
        <v>0</v>
      </c>
      <c r="C56" s="18">
        <f t="shared" si="0"/>
        <v>0</v>
      </c>
      <c r="D56" s="11" t="s">
        <v>225</v>
      </c>
      <c r="E56" s="11" t="s">
        <v>224</v>
      </c>
      <c r="F56" s="11" t="s">
        <v>224</v>
      </c>
      <c r="G56" s="12" t="s">
        <v>225</v>
      </c>
      <c r="H56">
        <v>0</v>
      </c>
      <c r="I56" s="9">
        <v>24</v>
      </c>
      <c r="J56" s="7">
        <v>0</v>
      </c>
      <c r="K56" s="7">
        <v>0</v>
      </c>
      <c r="L56" s="7">
        <v>173026053</v>
      </c>
      <c r="M56" s="7">
        <v>0</v>
      </c>
      <c r="N56" s="8">
        <v>0</v>
      </c>
      <c r="P56" s="1">
        <v>0</v>
      </c>
    </row>
    <row r="57" spans="1:16" ht="15.75" thickBot="1" x14ac:dyDescent="0.3">
      <c r="A57">
        <v>24</v>
      </c>
      <c r="B57">
        <v>0</v>
      </c>
      <c r="C57" s="18">
        <f t="shared" si="0"/>
        <v>0</v>
      </c>
      <c r="D57" s="11" t="s">
        <v>225</v>
      </c>
      <c r="E57" s="11" t="s">
        <v>224</v>
      </c>
      <c r="F57" s="11" t="s">
        <v>224</v>
      </c>
      <c r="G57" s="12" t="s">
        <v>225</v>
      </c>
      <c r="H57">
        <v>0</v>
      </c>
      <c r="I57" s="9">
        <v>25</v>
      </c>
      <c r="J57" s="7">
        <v>0</v>
      </c>
      <c r="K57" s="7">
        <v>0</v>
      </c>
      <c r="L57" s="7">
        <v>294595432</v>
      </c>
      <c r="M57" s="7">
        <v>0</v>
      </c>
      <c r="N57" s="8">
        <v>0</v>
      </c>
      <c r="P57" s="1">
        <v>0</v>
      </c>
    </row>
    <row r="58" spans="1:16" ht="15.75" thickBot="1" x14ac:dyDescent="0.3">
      <c r="A58">
        <v>25</v>
      </c>
      <c r="B58">
        <v>0</v>
      </c>
      <c r="C58" s="18">
        <f t="shared" si="0"/>
        <v>0</v>
      </c>
      <c r="D58" s="11" t="s">
        <v>225</v>
      </c>
      <c r="E58" s="11" t="s">
        <v>224</v>
      </c>
      <c r="F58" s="11" t="s">
        <v>224</v>
      </c>
      <c r="G58" s="12" t="s">
        <v>225</v>
      </c>
      <c r="H58">
        <v>2</v>
      </c>
      <c r="I58" s="9">
        <v>26</v>
      </c>
      <c r="J58" s="7">
        <v>-100</v>
      </c>
      <c r="K58" s="7">
        <v>50</v>
      </c>
      <c r="L58" s="7">
        <v>35556339824</v>
      </c>
      <c r="M58" s="7">
        <v>2</v>
      </c>
      <c r="N58" s="8">
        <v>3555634000000</v>
      </c>
      <c r="P58" s="1">
        <f t="shared" si="1"/>
        <v>0</v>
      </c>
    </row>
    <row r="59" spans="1:16" ht="15.75" thickBot="1" x14ac:dyDescent="0.3">
      <c r="A59">
        <v>26</v>
      </c>
      <c r="B59">
        <v>0</v>
      </c>
      <c r="C59" s="18">
        <f t="shared" si="0"/>
        <v>0</v>
      </c>
      <c r="D59" s="11" t="s">
        <v>225</v>
      </c>
      <c r="E59" s="11" t="s">
        <v>224</v>
      </c>
      <c r="F59" s="11" t="s">
        <v>224</v>
      </c>
      <c r="G59" s="12" t="s">
        <v>225</v>
      </c>
      <c r="H59">
        <v>3</v>
      </c>
      <c r="I59" s="9">
        <v>27</v>
      </c>
      <c r="J59" s="7">
        <v>-150</v>
      </c>
      <c r="K59" s="7">
        <v>50</v>
      </c>
      <c r="L59" s="7">
        <v>17529276725</v>
      </c>
      <c r="M59" s="7">
        <v>3</v>
      </c>
      <c r="N59" s="8">
        <v>2629392000000</v>
      </c>
      <c r="P59" s="1">
        <f t="shared" si="1"/>
        <v>0</v>
      </c>
    </row>
    <row r="60" spans="1:16" ht="15.75" thickBot="1" x14ac:dyDescent="0.3">
      <c r="A60">
        <v>27</v>
      </c>
      <c r="B60">
        <v>0</v>
      </c>
      <c r="C60" s="18">
        <f t="shared" si="0"/>
        <v>0</v>
      </c>
      <c r="D60" s="11" t="s">
        <v>225</v>
      </c>
      <c r="E60" s="11" t="s">
        <v>224</v>
      </c>
      <c r="F60" s="11" t="s">
        <v>224</v>
      </c>
      <c r="G60" s="12" t="s">
        <v>225</v>
      </c>
      <c r="H60">
        <v>4</v>
      </c>
      <c r="I60" s="9">
        <v>28</v>
      </c>
      <c r="J60" s="7">
        <v>-500</v>
      </c>
      <c r="K60" s="7">
        <v>50</v>
      </c>
      <c r="L60" s="7">
        <v>26033456848</v>
      </c>
      <c r="M60" s="7">
        <v>4</v>
      </c>
      <c r="N60" s="8">
        <v>13016730000000</v>
      </c>
      <c r="P60" s="1">
        <f t="shared" si="1"/>
        <v>0</v>
      </c>
    </row>
    <row r="61" spans="1:16" ht="15.75" thickBot="1" x14ac:dyDescent="0.3">
      <c r="A61">
        <v>28</v>
      </c>
      <c r="B61">
        <v>0</v>
      </c>
      <c r="C61" s="18">
        <f t="shared" si="0"/>
        <v>0</v>
      </c>
      <c r="D61" s="11" t="s">
        <v>225</v>
      </c>
      <c r="E61" s="11" t="s">
        <v>224</v>
      </c>
      <c r="F61" s="11" t="s">
        <v>224</v>
      </c>
      <c r="G61" s="12" t="s">
        <v>225</v>
      </c>
      <c r="H61">
        <v>4</v>
      </c>
      <c r="I61" s="9">
        <v>29</v>
      </c>
      <c r="J61" s="7">
        <v>-500</v>
      </c>
      <c r="K61" s="7">
        <v>50</v>
      </c>
      <c r="L61" s="7">
        <v>40232596619</v>
      </c>
      <c r="M61" s="7">
        <v>4</v>
      </c>
      <c r="N61" s="8">
        <v>20116300000000</v>
      </c>
      <c r="P61" s="1">
        <f t="shared" si="1"/>
        <v>0</v>
      </c>
    </row>
    <row r="62" spans="1:16" ht="15.75" thickBot="1" x14ac:dyDescent="0.3">
      <c r="A62">
        <v>29</v>
      </c>
      <c r="B62">
        <v>0</v>
      </c>
      <c r="C62" s="18">
        <f t="shared" si="0"/>
        <v>0</v>
      </c>
      <c r="D62" s="11" t="s">
        <v>225</v>
      </c>
      <c r="E62" s="11" t="s">
        <v>224</v>
      </c>
      <c r="F62" s="11" t="s">
        <v>224</v>
      </c>
      <c r="G62" s="12" t="s">
        <v>225</v>
      </c>
      <c r="H62">
        <v>4</v>
      </c>
      <c r="I62" s="9">
        <v>30</v>
      </c>
      <c r="J62" s="7">
        <v>-500</v>
      </c>
      <c r="K62" s="7">
        <v>50</v>
      </c>
      <c r="L62" s="7">
        <v>27427742420</v>
      </c>
      <c r="M62" s="7">
        <v>4</v>
      </c>
      <c r="N62" s="8">
        <v>13713870000000</v>
      </c>
      <c r="P62" s="1">
        <f t="shared" si="1"/>
        <v>0</v>
      </c>
    </row>
    <row r="64" spans="1:16" x14ac:dyDescent="0.25">
      <c r="C64" s="19">
        <f>C33</f>
        <v>0</v>
      </c>
      <c r="D64" s="1" t="str">
        <f t="shared" ref="D64:G64" si="2">D33</f>
        <v xml:space="preserve">  _</v>
      </c>
      <c r="E64" s="1" t="str">
        <f t="shared" si="2"/>
        <v xml:space="preserve"> _</v>
      </c>
      <c r="F64" s="1" t="str">
        <f t="shared" si="2"/>
        <v xml:space="preserve"> _</v>
      </c>
      <c r="G64" s="1" t="str">
        <f t="shared" si="2"/>
        <v xml:space="preserve">  _</v>
      </c>
      <c r="I64" t="str">
        <f t="shared" ref="I64:I91" si="3">"  "&amp;C64&amp;", "&amp;D64&amp;", "&amp;E64&amp;", "&amp;F64&amp;", "&amp;G64&amp;","</f>
        <v xml:space="preserve">  0,   _,  _,  _,   _,</v>
      </c>
      <c r="P64" t="s">
        <v>271</v>
      </c>
    </row>
    <row r="65" spans="3:16" x14ac:dyDescent="0.25">
      <c r="C65" s="19">
        <f t="shared" ref="C65:G80" si="4">C34</f>
        <v>0</v>
      </c>
      <c r="D65" s="1" t="str">
        <f t="shared" si="4"/>
        <v xml:space="preserve">  _</v>
      </c>
      <c r="E65" s="1" t="str">
        <f t="shared" si="4"/>
        <v xml:space="preserve"> _</v>
      </c>
      <c r="F65" s="1" t="str">
        <f t="shared" si="4"/>
        <v xml:space="preserve"> _</v>
      </c>
      <c r="G65" s="1" t="str">
        <f t="shared" si="4"/>
        <v xml:space="preserve">  _</v>
      </c>
      <c r="I65" t="str">
        <f t="shared" si="3"/>
        <v xml:space="preserve">  0,   _,  _,  _,   _,</v>
      </c>
      <c r="P65" t="s">
        <v>271</v>
      </c>
    </row>
    <row r="66" spans="3:16" x14ac:dyDescent="0.25">
      <c r="C66" s="19">
        <f t="shared" si="4"/>
        <v>0</v>
      </c>
      <c r="D66" s="1" t="str">
        <f t="shared" si="4"/>
        <v xml:space="preserve">  _</v>
      </c>
      <c r="E66" s="1" t="str">
        <f t="shared" si="4"/>
        <v xml:space="preserve"> _</v>
      </c>
      <c r="F66" s="1" t="str">
        <f t="shared" si="4"/>
        <v xml:space="preserve"> _</v>
      </c>
      <c r="G66" s="1" t="str">
        <f t="shared" si="4"/>
        <v xml:space="preserve">  _</v>
      </c>
      <c r="I66" t="str">
        <f t="shared" si="3"/>
        <v xml:space="preserve">  0,   _,  _,  _,   _,</v>
      </c>
      <c r="P66" t="s">
        <v>271</v>
      </c>
    </row>
    <row r="67" spans="3:16" x14ac:dyDescent="0.25">
      <c r="C67" s="19">
        <f t="shared" si="4"/>
        <v>0</v>
      </c>
      <c r="D67" s="1" t="str">
        <f t="shared" si="4"/>
        <v xml:space="preserve">  _</v>
      </c>
      <c r="E67" s="1" t="str">
        <f t="shared" si="4"/>
        <v xml:space="preserve"> _</v>
      </c>
      <c r="F67" s="1" t="str">
        <f t="shared" si="4"/>
        <v xml:space="preserve"> _</v>
      </c>
      <c r="G67" s="1" t="str">
        <f t="shared" si="4"/>
        <v xml:space="preserve">  _</v>
      </c>
      <c r="I67" t="str">
        <f t="shared" si="3"/>
        <v xml:space="preserve">  0,   _,  _,  _,   _,</v>
      </c>
      <c r="P67" t="s">
        <v>271</v>
      </c>
    </row>
    <row r="68" spans="3:16" x14ac:dyDescent="0.25">
      <c r="C68" s="19">
        <f t="shared" si="4"/>
        <v>0</v>
      </c>
      <c r="D68" s="1" t="str">
        <f t="shared" si="4"/>
        <v xml:space="preserve">  _</v>
      </c>
      <c r="E68" s="1" t="str">
        <f t="shared" si="4"/>
        <v xml:space="preserve"> _</v>
      </c>
      <c r="F68" s="1" t="str">
        <f t="shared" si="4"/>
        <v xml:space="preserve"> _</v>
      </c>
      <c r="G68" s="1" t="str">
        <f t="shared" si="4"/>
        <v xml:space="preserve">  _</v>
      </c>
      <c r="I68" t="str">
        <f t="shared" si="3"/>
        <v xml:space="preserve">  0,   _,  _,  _,   _,</v>
      </c>
      <c r="P68" t="s">
        <v>271</v>
      </c>
    </row>
    <row r="69" spans="3:16" x14ac:dyDescent="0.25">
      <c r="C69" s="19">
        <f t="shared" si="4"/>
        <v>0</v>
      </c>
      <c r="D69" s="1" t="str">
        <f t="shared" si="4"/>
        <v xml:space="preserve">  _</v>
      </c>
      <c r="E69" s="1" t="str">
        <f t="shared" si="4"/>
        <v xml:space="preserve"> _</v>
      </c>
      <c r="F69" s="1" t="str">
        <f t="shared" si="4"/>
        <v xml:space="preserve"> _</v>
      </c>
      <c r="G69" s="1" t="str">
        <f t="shared" si="4"/>
        <v xml:space="preserve">  _</v>
      </c>
      <c r="I69" t="str">
        <f t="shared" si="3"/>
        <v xml:space="preserve">  0,   _,  _,  _,   _,</v>
      </c>
      <c r="P69" t="s">
        <v>271</v>
      </c>
    </row>
    <row r="70" spans="3:16" x14ac:dyDescent="0.25">
      <c r="C70" s="19">
        <f t="shared" si="4"/>
        <v>0</v>
      </c>
      <c r="D70" s="1" t="str">
        <f t="shared" si="4"/>
        <v xml:space="preserve">  _</v>
      </c>
      <c r="E70" s="1" t="str">
        <f t="shared" si="4"/>
        <v xml:space="preserve"> _</v>
      </c>
      <c r="F70" s="1" t="str">
        <f t="shared" si="4"/>
        <v xml:space="preserve"> _</v>
      </c>
      <c r="G70" s="1" t="str">
        <f t="shared" si="4"/>
        <v xml:space="preserve">  _</v>
      </c>
      <c r="I70" t="str">
        <f t="shared" si="3"/>
        <v xml:space="preserve">  0,   _,  _,  _,   _,</v>
      </c>
      <c r="P70" t="s">
        <v>271</v>
      </c>
    </row>
    <row r="71" spans="3:16" x14ac:dyDescent="0.25">
      <c r="C71" s="19">
        <f t="shared" si="4"/>
        <v>0</v>
      </c>
      <c r="D71" s="1" t="str">
        <f t="shared" si="4"/>
        <v xml:space="preserve">  _</v>
      </c>
      <c r="E71" s="1" t="str">
        <f t="shared" si="4"/>
        <v xml:space="preserve"> _</v>
      </c>
      <c r="F71" s="1" t="str">
        <f t="shared" si="4"/>
        <v xml:space="preserve"> _</v>
      </c>
      <c r="G71" s="1" t="str">
        <f t="shared" si="4"/>
        <v xml:space="preserve">  _</v>
      </c>
      <c r="I71" t="str">
        <f t="shared" si="3"/>
        <v xml:space="preserve">  0,   _,  _,  _,   _,</v>
      </c>
      <c r="P71" t="s">
        <v>271</v>
      </c>
    </row>
    <row r="72" spans="3:16" x14ac:dyDescent="0.25">
      <c r="C72" s="19">
        <f t="shared" si="4"/>
        <v>3.0573402278289169E-2</v>
      </c>
      <c r="D72" s="1" t="str">
        <f t="shared" si="4"/>
        <v xml:space="preserve">  _</v>
      </c>
      <c r="E72" s="1" t="str">
        <f t="shared" si="4"/>
        <v xml:space="preserve"> _</v>
      </c>
      <c r="F72" s="1" t="str">
        <f t="shared" si="4"/>
        <v xml:space="preserve"> _</v>
      </c>
      <c r="G72" s="1" t="str">
        <f t="shared" si="4"/>
        <v xml:space="preserve">  _</v>
      </c>
      <c r="I72" t="str">
        <f t="shared" si="3"/>
        <v xml:space="preserve">  0.0305734022782892,   _,  _,  _,   _,</v>
      </c>
      <c r="P72" t="s">
        <v>320</v>
      </c>
    </row>
    <row r="73" spans="3:16" x14ac:dyDescent="0.25">
      <c r="C73" s="19">
        <f t="shared" si="4"/>
        <v>0</v>
      </c>
      <c r="D73" s="1" t="str">
        <f t="shared" si="4"/>
        <v xml:space="preserve">  _</v>
      </c>
      <c r="E73" s="1" t="str">
        <f t="shared" si="4"/>
        <v xml:space="preserve"> _</v>
      </c>
      <c r="F73" s="1" t="str">
        <f t="shared" si="4"/>
        <v xml:space="preserve"> _</v>
      </c>
      <c r="G73" s="1" t="str">
        <f t="shared" si="4"/>
        <v xml:space="preserve">  _</v>
      </c>
      <c r="I73" t="str">
        <f t="shared" si="3"/>
        <v xml:space="preserve">  0,   _,  _,  _,   _,</v>
      </c>
      <c r="P73" t="s">
        <v>271</v>
      </c>
    </row>
    <row r="74" spans="3:16" x14ac:dyDescent="0.25">
      <c r="C74" s="19">
        <f t="shared" si="4"/>
        <v>2.1108827137398572E-2</v>
      </c>
      <c r="D74" s="1" t="str">
        <f t="shared" si="4"/>
        <v xml:space="preserve">  _</v>
      </c>
      <c r="E74" s="1" t="str">
        <f t="shared" si="4"/>
        <v xml:space="preserve"> _</v>
      </c>
      <c r="F74" s="1" t="str">
        <f t="shared" si="4"/>
        <v xml:space="preserve"> _</v>
      </c>
      <c r="G74" s="1" t="str">
        <f t="shared" si="4"/>
        <v xml:space="preserve">  _</v>
      </c>
      <c r="I74" t="str">
        <f t="shared" si="3"/>
        <v xml:space="preserve">  0.0211088271373986,   _,  _,  _,   _,</v>
      </c>
      <c r="P74" t="s">
        <v>321</v>
      </c>
    </row>
    <row r="75" spans="3:16" x14ac:dyDescent="0.25">
      <c r="C75" s="19">
        <f t="shared" si="4"/>
        <v>8.5595166581717355E-3</v>
      </c>
      <c r="D75" s="1" t="str">
        <f t="shared" si="4"/>
        <v xml:space="preserve">  _</v>
      </c>
      <c r="E75" s="1" t="str">
        <f t="shared" si="4"/>
        <v xml:space="preserve"> _</v>
      </c>
      <c r="F75" s="1" t="str">
        <f t="shared" si="4"/>
        <v xml:space="preserve"> _</v>
      </c>
      <c r="G75" s="1" t="str">
        <f t="shared" si="4"/>
        <v xml:space="preserve">  _</v>
      </c>
      <c r="I75" t="str">
        <f t="shared" si="3"/>
        <v xml:space="preserve">  0.00855951665817174,   _,  _,  _,   _,</v>
      </c>
      <c r="P75" t="s">
        <v>322</v>
      </c>
    </row>
    <row r="76" spans="3:16" x14ac:dyDescent="0.25">
      <c r="C76" s="19">
        <f t="shared" si="4"/>
        <v>1.4481667457081206E-2</v>
      </c>
      <c r="D76" s="1" t="str">
        <f t="shared" si="4"/>
        <v xml:space="preserve">  _</v>
      </c>
      <c r="E76" s="1" t="str">
        <f t="shared" si="4"/>
        <v xml:space="preserve"> _</v>
      </c>
      <c r="F76" s="1" t="str">
        <f t="shared" si="4"/>
        <v xml:space="preserve"> _</v>
      </c>
      <c r="G76" s="1" t="str">
        <f t="shared" si="4"/>
        <v xml:space="preserve">  _</v>
      </c>
      <c r="I76" t="str">
        <f t="shared" si="3"/>
        <v xml:space="preserve">  0.0144816674570812,   _,  _,  _,   _,</v>
      </c>
      <c r="P76" t="s">
        <v>323</v>
      </c>
    </row>
    <row r="77" spans="3:16" x14ac:dyDescent="0.25">
      <c r="C77" s="19">
        <f t="shared" si="4"/>
        <v>3.2490819899341994E-2</v>
      </c>
      <c r="D77" s="1" t="str">
        <f t="shared" si="4"/>
        <v xml:space="preserve">  _</v>
      </c>
      <c r="E77" s="1" t="str">
        <f t="shared" si="4"/>
        <v xml:space="preserve"> _</v>
      </c>
      <c r="F77" s="1" t="str">
        <f t="shared" si="4"/>
        <v xml:space="preserve"> _</v>
      </c>
      <c r="G77" s="1" t="str">
        <f t="shared" si="4"/>
        <v xml:space="preserve">  _</v>
      </c>
      <c r="I77" t="str">
        <f t="shared" si="3"/>
        <v xml:space="preserve">  0.032490819899342,   _,  _,  _,   _,</v>
      </c>
      <c r="P77" t="s">
        <v>324</v>
      </c>
    </row>
    <row r="78" spans="3:16" x14ac:dyDescent="0.25">
      <c r="C78" s="19">
        <f t="shared" si="4"/>
        <v>0</v>
      </c>
      <c r="D78" s="1" t="str">
        <f t="shared" si="4"/>
        <v xml:space="preserve">  _</v>
      </c>
      <c r="E78" s="1" t="str">
        <f t="shared" si="4"/>
        <v xml:space="preserve"> _</v>
      </c>
      <c r="F78" s="1" t="str">
        <f t="shared" si="4"/>
        <v xml:space="preserve"> _</v>
      </c>
      <c r="G78" s="1" t="str">
        <f t="shared" si="4"/>
        <v xml:space="preserve">  _</v>
      </c>
      <c r="I78" t="str">
        <f t="shared" si="3"/>
        <v xml:space="preserve">  0,   _,  _,  _,   _,</v>
      </c>
      <c r="P78" t="s">
        <v>271</v>
      </c>
    </row>
    <row r="79" spans="3:16" x14ac:dyDescent="0.25">
      <c r="C79" s="19">
        <f t="shared" si="4"/>
        <v>0</v>
      </c>
      <c r="D79" s="1" t="str">
        <f t="shared" si="4"/>
        <v xml:space="preserve">  _</v>
      </c>
      <c r="E79" s="1" t="str">
        <f t="shared" si="4"/>
        <v xml:space="preserve"> _</v>
      </c>
      <c r="F79" s="1" t="str">
        <f t="shared" si="4"/>
        <v xml:space="preserve"> _</v>
      </c>
      <c r="G79" s="1" t="str">
        <f t="shared" si="4"/>
        <v xml:space="preserve">  _</v>
      </c>
      <c r="I79" t="str">
        <f t="shared" si="3"/>
        <v xml:space="preserve">  0,   _,  _,  _,   _,</v>
      </c>
      <c r="P79" t="s">
        <v>271</v>
      </c>
    </row>
    <row r="80" spans="3:16" x14ac:dyDescent="0.25">
      <c r="C80" s="19">
        <f t="shared" si="4"/>
        <v>1.0188977224805631E-2</v>
      </c>
      <c r="D80" s="1" t="str">
        <f t="shared" si="4"/>
        <v xml:space="preserve">  _</v>
      </c>
      <c r="E80" s="1" t="str">
        <f t="shared" si="4"/>
        <v xml:space="preserve"> _</v>
      </c>
      <c r="F80" s="1" t="str">
        <f t="shared" si="4"/>
        <v xml:space="preserve"> _</v>
      </c>
      <c r="G80" s="1" t="str">
        <f t="shared" si="4"/>
        <v xml:space="preserve">  _</v>
      </c>
      <c r="I80" t="str">
        <f t="shared" si="3"/>
        <v xml:space="preserve">  0.0101889772248056,   _,  _,  _,   _,</v>
      </c>
      <c r="P80" t="s">
        <v>325</v>
      </c>
    </row>
    <row r="81" spans="3:16" x14ac:dyDescent="0.25">
      <c r="C81" s="19">
        <f t="shared" ref="C81:G93" si="5">C50</f>
        <v>1.9400287828099102E-2</v>
      </c>
      <c r="D81" s="1" t="str">
        <f t="shared" si="5"/>
        <v xml:space="preserve">  _</v>
      </c>
      <c r="E81" s="1" t="str">
        <f t="shared" si="5"/>
        <v xml:space="preserve"> _</v>
      </c>
      <c r="F81" s="1" t="str">
        <f t="shared" si="5"/>
        <v xml:space="preserve"> _</v>
      </c>
      <c r="G81" s="1" t="str">
        <f t="shared" si="5"/>
        <v xml:space="preserve">  _</v>
      </c>
      <c r="I81" t="str">
        <f t="shared" si="3"/>
        <v xml:space="preserve">  0.0194002878280991,   _,  _,  _,   _,</v>
      </c>
      <c r="P81" t="s">
        <v>326</v>
      </c>
    </row>
    <row r="82" spans="3:16" x14ac:dyDescent="0.25">
      <c r="C82" s="19">
        <f t="shared" si="5"/>
        <v>1.8392655758024037E-2</v>
      </c>
      <c r="D82" s="1" t="str">
        <f t="shared" si="5"/>
        <v xml:space="preserve">  _</v>
      </c>
      <c r="E82" s="1" t="str">
        <f t="shared" si="5"/>
        <v xml:space="preserve"> _</v>
      </c>
      <c r="F82" s="1" t="str">
        <f t="shared" si="5"/>
        <v xml:space="preserve"> _</v>
      </c>
      <c r="G82" s="1" t="str">
        <f t="shared" si="5"/>
        <v xml:space="preserve">  _</v>
      </c>
      <c r="I82" t="str">
        <f t="shared" si="3"/>
        <v xml:space="preserve">  0.018392655758024,   _,  _,  _,   _,</v>
      </c>
      <c r="P82" t="s">
        <v>327</v>
      </c>
    </row>
    <row r="83" spans="3:16" x14ac:dyDescent="0.25">
      <c r="C83" s="19">
        <f t="shared" si="5"/>
        <v>7.971471504938028E-3</v>
      </c>
      <c r="D83" s="1" t="str">
        <f t="shared" si="5"/>
        <v xml:space="preserve">  _</v>
      </c>
      <c r="E83" s="1" t="str">
        <f t="shared" si="5"/>
        <v xml:space="preserve"> _</v>
      </c>
      <c r="F83" s="1" t="str">
        <f t="shared" si="5"/>
        <v xml:space="preserve"> _</v>
      </c>
      <c r="G83" s="1" t="str">
        <f t="shared" si="5"/>
        <v xml:space="preserve">  _</v>
      </c>
      <c r="I83" t="str">
        <f t="shared" si="3"/>
        <v xml:space="preserve">  0.00797147150493803,   _,  _,  _,   _,</v>
      </c>
      <c r="P83" t="s">
        <v>328</v>
      </c>
    </row>
    <row r="84" spans="3:16" x14ac:dyDescent="0.25">
      <c r="C84" s="19">
        <f t="shared" si="5"/>
        <v>6.9058079256815192E-3</v>
      </c>
      <c r="D84" s="1" t="str">
        <f t="shared" si="5"/>
        <v xml:space="preserve">  _</v>
      </c>
      <c r="E84" s="1" t="str">
        <f t="shared" si="5"/>
        <v xml:space="preserve"> _</v>
      </c>
      <c r="F84" s="1" t="str">
        <f t="shared" si="5"/>
        <v xml:space="preserve"> _</v>
      </c>
      <c r="G84" s="1" t="str">
        <f t="shared" si="5"/>
        <v xml:space="preserve">  _</v>
      </c>
      <c r="I84" t="str">
        <f t="shared" si="3"/>
        <v xml:space="preserve">  0.00690580792568152,   _,  _,  _,   _,</v>
      </c>
      <c r="P84" t="s">
        <v>329</v>
      </c>
    </row>
    <row r="85" spans="3:16" x14ac:dyDescent="0.25">
      <c r="C85" s="19">
        <f t="shared" si="5"/>
        <v>8.5331954412649971E-3</v>
      </c>
      <c r="D85" s="1" t="str">
        <f t="shared" si="5"/>
        <v xml:space="preserve">  _</v>
      </c>
      <c r="E85" s="1" t="str">
        <f t="shared" si="5"/>
        <v xml:space="preserve"> _</v>
      </c>
      <c r="F85" s="1" t="str">
        <f t="shared" si="5"/>
        <v xml:space="preserve"> _</v>
      </c>
      <c r="G85" s="1" t="str">
        <f t="shared" si="5"/>
        <v xml:space="preserve">  _</v>
      </c>
      <c r="I85" t="str">
        <f t="shared" si="3"/>
        <v xml:space="preserve">  0.008533195441265,   _,  _,  _,   _,</v>
      </c>
      <c r="P85" t="s">
        <v>330</v>
      </c>
    </row>
    <row r="86" spans="3:16" x14ac:dyDescent="0.25">
      <c r="C86" s="19">
        <f t="shared" si="5"/>
        <v>1.3283900379781735E-2</v>
      </c>
      <c r="D86" s="1" t="str">
        <f t="shared" si="5"/>
        <v xml:space="preserve">  _</v>
      </c>
      <c r="E86" s="1" t="str">
        <f t="shared" si="5"/>
        <v xml:space="preserve"> _</v>
      </c>
      <c r="F86" s="1" t="str">
        <f t="shared" si="5"/>
        <v xml:space="preserve"> _</v>
      </c>
      <c r="G86" s="1" t="str">
        <f t="shared" si="5"/>
        <v xml:space="preserve">  _</v>
      </c>
      <c r="I86" t="str">
        <f t="shared" si="3"/>
        <v xml:space="preserve">  0.0132839003797817,   _,  _,  _,   _,</v>
      </c>
      <c r="P86" t="s">
        <v>331</v>
      </c>
    </row>
    <row r="87" spans="3:16" x14ac:dyDescent="0.25">
      <c r="C87" s="19">
        <f t="shared" si="5"/>
        <v>0</v>
      </c>
      <c r="D87" s="1" t="str">
        <f t="shared" si="5"/>
        <v xml:space="preserve">  _</v>
      </c>
      <c r="E87" s="1" t="str">
        <f t="shared" si="5"/>
        <v xml:space="preserve"> _</v>
      </c>
      <c r="F87" s="1" t="str">
        <f t="shared" si="5"/>
        <v xml:space="preserve"> _</v>
      </c>
      <c r="G87" s="1" t="str">
        <f t="shared" si="5"/>
        <v xml:space="preserve">  _</v>
      </c>
      <c r="I87" t="str">
        <f t="shared" si="3"/>
        <v xml:space="preserve">  0,   _,  _,  _,   _,</v>
      </c>
      <c r="P87" t="s">
        <v>271</v>
      </c>
    </row>
    <row r="88" spans="3:16" x14ac:dyDescent="0.25">
      <c r="C88" s="19">
        <f t="shared" si="5"/>
        <v>0</v>
      </c>
      <c r="D88" s="1" t="str">
        <f t="shared" si="5"/>
        <v xml:space="preserve">  _</v>
      </c>
      <c r="E88" s="1" t="str">
        <f t="shared" si="5"/>
        <v xml:space="preserve"> _</v>
      </c>
      <c r="F88" s="1" t="str">
        <f t="shared" si="5"/>
        <v xml:space="preserve"> _</v>
      </c>
      <c r="G88" s="1" t="str">
        <f t="shared" si="5"/>
        <v xml:space="preserve">  _</v>
      </c>
      <c r="I88" t="str">
        <f t="shared" si="3"/>
        <v xml:space="preserve">  0,   _,  _,  _,   _,</v>
      </c>
      <c r="P88" t="s">
        <v>271</v>
      </c>
    </row>
    <row r="89" spans="3:16" x14ac:dyDescent="0.25">
      <c r="C89" s="19">
        <f t="shared" si="5"/>
        <v>0</v>
      </c>
      <c r="D89" s="1" t="str">
        <f t="shared" si="5"/>
        <v xml:space="preserve">  _</v>
      </c>
      <c r="E89" s="1" t="str">
        <f t="shared" si="5"/>
        <v xml:space="preserve"> _</v>
      </c>
      <c r="F89" s="1" t="str">
        <f t="shared" si="5"/>
        <v xml:space="preserve"> _</v>
      </c>
      <c r="G89" s="1" t="str">
        <f t="shared" si="5"/>
        <v xml:space="preserve">  _</v>
      </c>
      <c r="I89" t="str">
        <f t="shared" si="3"/>
        <v xml:space="preserve">  0,   _,  _,  _,   _,</v>
      </c>
      <c r="P89" t="s">
        <v>271</v>
      </c>
    </row>
    <row r="90" spans="3:16" x14ac:dyDescent="0.25">
      <c r="C90" s="19">
        <f t="shared" si="5"/>
        <v>0</v>
      </c>
      <c r="D90" s="1" t="str">
        <f t="shared" si="5"/>
        <v xml:space="preserve">  _</v>
      </c>
      <c r="E90" s="1" t="str">
        <f t="shared" si="5"/>
        <v xml:space="preserve"> _</v>
      </c>
      <c r="F90" s="1" t="str">
        <f t="shared" si="5"/>
        <v xml:space="preserve"> _</v>
      </c>
      <c r="G90" s="1" t="str">
        <f t="shared" si="5"/>
        <v xml:space="preserve">  _</v>
      </c>
      <c r="I90" t="str">
        <f t="shared" si="3"/>
        <v xml:space="preserve">  0,   _,  _,  _,   _,</v>
      </c>
      <c r="P90" t="s">
        <v>271</v>
      </c>
    </row>
    <row r="91" spans="3:16" x14ac:dyDescent="0.25">
      <c r="C91" s="19">
        <f t="shared" si="5"/>
        <v>0</v>
      </c>
      <c r="D91" s="1" t="str">
        <f t="shared" si="5"/>
        <v xml:space="preserve">  _</v>
      </c>
      <c r="E91" s="1" t="str">
        <f t="shared" si="5"/>
        <v xml:space="preserve"> _</v>
      </c>
      <c r="F91" s="1" t="str">
        <f t="shared" si="5"/>
        <v xml:space="preserve"> _</v>
      </c>
      <c r="G91" s="1" t="str">
        <f t="shared" si="5"/>
        <v xml:space="preserve">  _</v>
      </c>
      <c r="I91" t="str">
        <f t="shared" si="3"/>
        <v xml:space="preserve">  0,   _,  _,  _,   _,</v>
      </c>
      <c r="P91" t="s">
        <v>271</v>
      </c>
    </row>
    <row r="92" spans="3:16" x14ac:dyDescent="0.25">
      <c r="C92" s="19">
        <f t="shared" si="5"/>
        <v>0</v>
      </c>
      <c r="D92" s="1" t="str">
        <f t="shared" si="5"/>
        <v xml:space="preserve">  _</v>
      </c>
      <c r="E92" s="1" t="str">
        <f t="shared" si="5"/>
        <v xml:space="preserve"> _</v>
      </c>
      <c r="F92" s="1" t="str">
        <f t="shared" si="5"/>
        <v xml:space="preserve"> _</v>
      </c>
      <c r="G92" s="1" t="str">
        <f t="shared" si="5"/>
        <v xml:space="preserve">  _</v>
      </c>
      <c r="I92" t="str">
        <f>"  "&amp;C92&amp;", "&amp;D92&amp;", "&amp;E92&amp;", "&amp;F92&amp;", "&amp;G92&amp;","</f>
        <v xml:space="preserve">  0,   _,  _,  _,   _,</v>
      </c>
      <c r="P92" t="s">
        <v>271</v>
      </c>
    </row>
    <row r="93" spans="3:16" x14ac:dyDescent="0.25">
      <c r="C93" s="19">
        <f t="shared" si="5"/>
        <v>0</v>
      </c>
      <c r="D93" s="1" t="str">
        <f t="shared" si="5"/>
        <v xml:space="preserve">  _</v>
      </c>
      <c r="E93" s="1" t="str">
        <f t="shared" si="5"/>
        <v xml:space="preserve"> _</v>
      </c>
      <c r="F93" s="1" t="str">
        <f t="shared" si="5"/>
        <v xml:space="preserve"> _</v>
      </c>
      <c r="G93" s="1" t="str">
        <f t="shared" si="5"/>
        <v xml:space="preserve">  _</v>
      </c>
      <c r="I93" t="str">
        <f>"  "&amp;C93&amp;", "&amp;D93&amp;", "&amp;E93&amp;", "&amp;F93&amp;", "&amp;G93&amp;" ;"</f>
        <v xml:space="preserve">  0,   _,  _,  _,   _ ;</v>
      </c>
      <c r="P93" t="s">
        <v>332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"/>
  <sheetViews>
    <sheetView tabSelected="1" workbookViewId="0">
      <selection activeCell="E2" sqref="E2:E31"/>
    </sheetView>
  </sheetViews>
  <sheetFormatPr defaultRowHeight="15" x14ac:dyDescent="0.25"/>
  <sheetData>
    <row r="1" spans="1:16" x14ac:dyDescent="0.25">
      <c r="B1" t="s">
        <v>333</v>
      </c>
      <c r="C1" s="1" t="s">
        <v>334</v>
      </c>
      <c r="D1" s="16">
        <f>SUM(B2:B31)</f>
        <v>0.18792156450969999</v>
      </c>
      <c r="E1" s="16">
        <f>SUM(C2:C31)</f>
        <v>0.14284238755769996</v>
      </c>
      <c r="G1" s="1"/>
      <c r="O1" s="4"/>
    </row>
    <row r="2" spans="1:16" x14ac:dyDescent="0.25">
      <c r="A2">
        <v>0</v>
      </c>
      <c r="B2" s="1">
        <v>2.98484E-5</v>
      </c>
      <c r="C2" s="1">
        <v>0</v>
      </c>
      <c r="D2" s="1">
        <f>C2/$E$1</f>
        <v>0</v>
      </c>
      <c r="E2" s="1">
        <f>D2*B2</f>
        <v>0</v>
      </c>
      <c r="F2" s="1"/>
      <c r="O2" s="4"/>
    </row>
    <row r="3" spans="1:16" x14ac:dyDescent="0.25">
      <c r="A3">
        <v>1</v>
      </c>
      <c r="B3">
        <v>1.4999999999999999E-2</v>
      </c>
      <c r="C3">
        <v>1.4999999999999999E-2</v>
      </c>
      <c r="D3" s="1">
        <f t="shared" ref="D3:D31" si="0">C3/$E$1</f>
        <v>0.10501084626536979</v>
      </c>
      <c r="E3" s="1">
        <f t="shared" ref="E3:E31" si="1">D3*B3</f>
        <v>1.5751626939805468E-3</v>
      </c>
      <c r="F3" s="1"/>
      <c r="G3" s="1"/>
      <c r="O3" s="4"/>
    </row>
    <row r="4" spans="1:16" x14ac:dyDescent="0.25">
      <c r="A4">
        <v>2</v>
      </c>
      <c r="B4" s="1">
        <v>1.2300000000000001E-5</v>
      </c>
      <c r="C4" s="1">
        <v>1.2300000000000001E-5</v>
      </c>
      <c r="D4" s="1">
        <f t="shared" si="0"/>
        <v>8.6108893937603232E-5</v>
      </c>
      <c r="E4" s="1">
        <f t="shared" si="1"/>
        <v>1.0591393954325197E-9</v>
      </c>
      <c r="F4" s="1"/>
      <c r="O4" s="4"/>
    </row>
    <row r="5" spans="1:16" x14ac:dyDescent="0.25">
      <c r="A5">
        <v>3</v>
      </c>
      <c r="B5">
        <v>1.4999999999999999E-2</v>
      </c>
      <c r="C5">
        <v>1.4999999999999999E-2</v>
      </c>
      <c r="D5" s="1">
        <f t="shared" si="0"/>
        <v>0.10501084626536979</v>
      </c>
      <c r="E5" s="1">
        <f t="shared" si="1"/>
        <v>1.5751626939805468E-3</v>
      </c>
      <c r="F5" s="1"/>
      <c r="G5" s="1"/>
      <c r="O5" s="4"/>
    </row>
    <row r="6" spans="1:16" x14ac:dyDescent="0.25">
      <c r="A6">
        <v>4</v>
      </c>
      <c r="B6" s="1">
        <v>7.1799999999999999E-6</v>
      </c>
      <c r="C6" s="1">
        <v>7.1799999999999999E-6</v>
      </c>
      <c r="D6" s="1">
        <f t="shared" si="0"/>
        <v>5.0265191745690337E-5</v>
      </c>
      <c r="E6" s="1">
        <f t="shared" si="1"/>
        <v>3.6090407673405664E-10</v>
      </c>
      <c r="F6" s="1"/>
      <c r="O6" s="4"/>
    </row>
    <row r="7" spans="1:16" x14ac:dyDescent="0.25">
      <c r="A7">
        <v>5</v>
      </c>
      <c r="B7">
        <v>1.4999999999999999E-2</v>
      </c>
      <c r="C7">
        <v>1.4999999999999999E-2</v>
      </c>
      <c r="D7" s="1">
        <f t="shared" si="0"/>
        <v>0.10501084626536979</v>
      </c>
      <c r="E7" s="1">
        <f t="shared" si="1"/>
        <v>1.5751626939805468E-3</v>
      </c>
      <c r="F7" s="1"/>
      <c r="O7" s="4"/>
    </row>
    <row r="8" spans="1:16" x14ac:dyDescent="0.25">
      <c r="A8">
        <v>6</v>
      </c>
      <c r="B8">
        <v>1.4999999999999999E-2</v>
      </c>
      <c r="C8">
        <v>1.4999999999999999E-2</v>
      </c>
      <c r="D8" s="1">
        <f t="shared" si="0"/>
        <v>0.10501084626536979</v>
      </c>
      <c r="E8" s="1">
        <f t="shared" si="1"/>
        <v>1.5751626939805468E-3</v>
      </c>
      <c r="F8" s="1"/>
      <c r="O8" s="4"/>
    </row>
    <row r="9" spans="1:16" x14ac:dyDescent="0.25">
      <c r="A9">
        <v>7</v>
      </c>
      <c r="B9">
        <v>1.4999999999999999E-2</v>
      </c>
      <c r="C9">
        <v>1.4999999999999999E-2</v>
      </c>
      <c r="D9" s="1">
        <f t="shared" si="0"/>
        <v>0.10501084626536979</v>
      </c>
      <c r="E9" s="1">
        <f t="shared" si="1"/>
        <v>1.5751626939805468E-3</v>
      </c>
      <c r="F9" s="1"/>
      <c r="O9" s="4"/>
    </row>
    <row r="10" spans="1:16" x14ac:dyDescent="0.25">
      <c r="A10" s="4">
        <v>8</v>
      </c>
      <c r="B10">
        <v>6.7489099999999995E-4</v>
      </c>
      <c r="C10">
        <v>6.7489099999999995E-4</v>
      </c>
      <c r="D10" s="1">
        <f t="shared" si="0"/>
        <v>4.7247250031254451E-3</v>
      </c>
      <c r="E10" s="1">
        <f t="shared" si="1"/>
        <v>3.1886743820843345E-6</v>
      </c>
      <c r="F10" s="1"/>
      <c r="O10" s="4"/>
    </row>
    <row r="11" spans="1:16" x14ac:dyDescent="0.25">
      <c r="A11">
        <v>9</v>
      </c>
      <c r="B11">
        <v>1.9645400000000001E-4</v>
      </c>
      <c r="C11">
        <v>1.9645400000000001E-4</v>
      </c>
      <c r="D11" s="1">
        <f t="shared" si="0"/>
        <v>1.3753200528144637E-3</v>
      </c>
      <c r="E11" s="1">
        <f t="shared" si="1"/>
        <v>2.7018712565561267E-7</v>
      </c>
      <c r="F11" s="1"/>
      <c r="O11" s="4"/>
    </row>
    <row r="12" spans="1:16" x14ac:dyDescent="0.25">
      <c r="A12" s="4">
        <v>10</v>
      </c>
      <c r="B12">
        <v>1.4999999999999999E-2</v>
      </c>
      <c r="C12">
        <v>1.4999999999999999E-2</v>
      </c>
      <c r="D12" s="1">
        <f t="shared" si="0"/>
        <v>0.10501084626536979</v>
      </c>
      <c r="E12" s="1">
        <f t="shared" si="1"/>
        <v>1.5751626939805468E-3</v>
      </c>
      <c r="F12" s="1"/>
    </row>
    <row r="13" spans="1:16" ht="15.75" thickBot="1" x14ac:dyDescent="0.3">
      <c r="A13" s="4">
        <v>11</v>
      </c>
      <c r="B13">
        <v>1.4999999999999999E-2</v>
      </c>
      <c r="C13">
        <v>1.4999999999999999E-2</v>
      </c>
      <c r="D13" s="1">
        <f t="shared" si="0"/>
        <v>0.10501084626536979</v>
      </c>
      <c r="E13" s="1">
        <f t="shared" si="1"/>
        <v>1.5751626939805468E-3</v>
      </c>
      <c r="F13" s="1"/>
      <c r="O13" s="6"/>
    </row>
    <row r="14" spans="1:16" ht="15.75" thickBot="1" x14ac:dyDescent="0.3">
      <c r="A14" s="4">
        <v>12</v>
      </c>
      <c r="B14">
        <v>5.7767560000000001E-3</v>
      </c>
      <c r="C14">
        <v>5.7767560000000001E-3</v>
      </c>
      <c r="D14" s="1">
        <f t="shared" si="0"/>
        <v>4.0441469081903499E-2</v>
      </c>
      <c r="E14" s="1">
        <f t="shared" si="1"/>
        <v>2.3362049916770053E-4</v>
      </c>
      <c r="F14" s="1"/>
      <c r="P14" s="5"/>
    </row>
    <row r="15" spans="1:16" ht="15.75" thickBot="1" x14ac:dyDescent="0.3">
      <c r="A15" s="4">
        <v>13</v>
      </c>
      <c r="B15">
        <v>1.037509E-3</v>
      </c>
      <c r="C15">
        <v>1.037509E-3</v>
      </c>
      <c r="D15" s="1">
        <f t="shared" si="0"/>
        <v>7.26331320652917E-3</v>
      </c>
      <c r="E15" s="1">
        <f t="shared" si="1"/>
        <v>7.5357528215928729E-6</v>
      </c>
      <c r="F15" s="1"/>
      <c r="P15" s="5"/>
    </row>
    <row r="16" spans="1:16" x14ac:dyDescent="0.25">
      <c r="A16">
        <v>14</v>
      </c>
      <c r="B16">
        <v>1.4999999999999999E-2</v>
      </c>
      <c r="C16">
        <v>1.4999999999999999E-2</v>
      </c>
      <c r="D16" s="1">
        <f t="shared" si="0"/>
        <v>0.10501084626536979</v>
      </c>
      <c r="E16" s="1">
        <f t="shared" si="1"/>
        <v>1.5751626939805468E-3</v>
      </c>
      <c r="F16" s="1"/>
    </row>
    <row r="17" spans="1:22" x14ac:dyDescent="0.25">
      <c r="A17">
        <v>15</v>
      </c>
      <c r="B17">
        <v>1.4999999999999999E-2</v>
      </c>
      <c r="C17">
        <v>1.4999999999999999E-2</v>
      </c>
      <c r="D17" s="1">
        <f t="shared" si="0"/>
        <v>0.10501084626536979</v>
      </c>
      <c r="E17" s="1">
        <f t="shared" si="1"/>
        <v>1.5751626939805468E-3</v>
      </c>
      <c r="F17" s="1"/>
      <c r="G17" s="1"/>
    </row>
    <row r="18" spans="1:22" x14ac:dyDescent="0.25">
      <c r="A18" s="4">
        <v>16</v>
      </c>
      <c r="B18" s="1">
        <v>5.3667600000000001E-5</v>
      </c>
      <c r="C18" s="1">
        <v>5.3667600000000001E-5</v>
      </c>
      <c r="D18" s="1">
        <f t="shared" si="0"/>
        <v>3.7571200620209065E-4</v>
      </c>
      <c r="E18" s="1">
        <f t="shared" si="1"/>
        <v>2.0163561664051322E-8</v>
      </c>
      <c r="F18" s="1"/>
      <c r="G18" s="1"/>
    </row>
    <row r="19" spans="1:22" ht="15.75" thickBot="1" x14ac:dyDescent="0.3">
      <c r="A19" s="4">
        <v>17</v>
      </c>
      <c r="B19" s="1">
        <v>8.3629599999999996E-5</v>
      </c>
      <c r="C19" s="1">
        <v>8.3629599999999996E-5</v>
      </c>
      <c r="D19" s="1">
        <f t="shared" si="0"/>
        <v>5.8546767125562454E-4</v>
      </c>
      <c r="E19" s="1">
        <f t="shared" si="1"/>
        <v>4.8962427160039377E-8</v>
      </c>
      <c r="F19" s="1"/>
    </row>
    <row r="20" spans="1:22" ht="15.75" thickBot="1" x14ac:dyDescent="0.3">
      <c r="A20" s="4">
        <v>18</v>
      </c>
      <c r="B20">
        <v>0</v>
      </c>
      <c r="C20">
        <v>0</v>
      </c>
      <c r="D20" s="1">
        <f t="shared" si="0"/>
        <v>0</v>
      </c>
      <c r="E20" s="1">
        <f t="shared" si="1"/>
        <v>0</v>
      </c>
      <c r="F20" s="1"/>
      <c r="P20" s="5"/>
    </row>
    <row r="21" spans="1:22" ht="15.75" thickBot="1" x14ac:dyDescent="0.3">
      <c r="A21" s="4">
        <v>19</v>
      </c>
      <c r="B21">
        <v>0</v>
      </c>
      <c r="C21">
        <v>0</v>
      </c>
      <c r="D21" s="1">
        <f t="shared" si="0"/>
        <v>0</v>
      </c>
      <c r="E21" s="1">
        <f t="shared" si="1"/>
        <v>0</v>
      </c>
      <c r="F21" s="1"/>
      <c r="G21" s="1"/>
      <c r="P21" s="5"/>
    </row>
    <row r="22" spans="1:22" x14ac:dyDescent="0.25">
      <c r="A22" s="4">
        <v>20</v>
      </c>
      <c r="B22" s="1">
        <v>5.3699999999999999E-11</v>
      </c>
      <c r="C22" s="1">
        <v>5.3699999999999999E-11</v>
      </c>
      <c r="D22" s="1">
        <f t="shared" si="0"/>
        <v>3.7593882963002383E-10</v>
      </c>
      <c r="E22" s="1">
        <f t="shared" si="1"/>
        <v>2.0187915151132279E-20</v>
      </c>
      <c r="F22" s="1"/>
      <c r="G22" s="1"/>
    </row>
    <row r="23" spans="1:22" x14ac:dyDescent="0.25">
      <c r="A23" s="4">
        <v>21</v>
      </c>
      <c r="B23" s="1">
        <v>1.5199999999999999E-10</v>
      </c>
      <c r="C23" s="1">
        <v>1.5199999999999999E-10</v>
      </c>
      <c r="D23" s="1">
        <f t="shared" si="0"/>
        <v>1.0641099088224139E-9</v>
      </c>
      <c r="E23" s="1">
        <f t="shared" si="1"/>
        <v>1.6174470614100691E-19</v>
      </c>
      <c r="F23" s="1"/>
      <c r="G23" s="1"/>
    </row>
    <row r="24" spans="1:22" x14ac:dyDescent="0.25">
      <c r="A24" s="4">
        <v>22</v>
      </c>
      <c r="B24" s="1">
        <v>1.5199999999999999E-10</v>
      </c>
      <c r="C24" s="1">
        <v>1.5199999999999999E-10</v>
      </c>
      <c r="D24" s="1">
        <f t="shared" si="0"/>
        <v>1.0641099088224139E-9</v>
      </c>
      <c r="E24" s="1">
        <f t="shared" si="1"/>
        <v>1.6174470614100691E-19</v>
      </c>
      <c r="F24" s="1"/>
      <c r="G24" s="1"/>
    </row>
    <row r="25" spans="1:22" x14ac:dyDescent="0.25">
      <c r="A25">
        <v>23</v>
      </c>
      <c r="B25" s="1">
        <v>1.5199999999999999E-10</v>
      </c>
      <c r="C25" s="1">
        <v>0</v>
      </c>
      <c r="D25" s="1">
        <f t="shared" si="0"/>
        <v>0</v>
      </c>
      <c r="E25" s="1">
        <f t="shared" si="1"/>
        <v>0</v>
      </c>
      <c r="F25" s="1"/>
      <c r="G25" s="1"/>
    </row>
    <row r="26" spans="1:22" x14ac:dyDescent="0.25">
      <c r="A26">
        <v>24</v>
      </c>
      <c r="B26" s="1">
        <v>2.98484E-5</v>
      </c>
      <c r="C26" s="1">
        <v>0</v>
      </c>
      <c r="D26" s="1">
        <f t="shared" si="0"/>
        <v>0</v>
      </c>
      <c r="E26" s="1">
        <f t="shared" si="1"/>
        <v>0</v>
      </c>
      <c r="F26" s="1"/>
    </row>
    <row r="27" spans="1:22" x14ac:dyDescent="0.25">
      <c r="A27">
        <v>25</v>
      </c>
      <c r="B27">
        <v>1.4999999999999999E-2</v>
      </c>
      <c r="C27">
        <v>0</v>
      </c>
      <c r="D27" s="1">
        <f t="shared" si="0"/>
        <v>0</v>
      </c>
      <c r="E27" s="1">
        <f t="shared" si="1"/>
        <v>0</v>
      </c>
      <c r="F27" s="1"/>
      <c r="G27" s="1"/>
    </row>
    <row r="28" spans="1:22" x14ac:dyDescent="0.25">
      <c r="A28">
        <v>26</v>
      </c>
      <c r="B28" s="1">
        <v>1.2300000000000001E-5</v>
      </c>
      <c r="C28" s="1">
        <v>0</v>
      </c>
      <c r="D28" s="1">
        <f t="shared" si="0"/>
        <v>0</v>
      </c>
      <c r="E28" s="1">
        <f t="shared" si="1"/>
        <v>0</v>
      </c>
      <c r="F28" s="1"/>
    </row>
    <row r="29" spans="1:22" x14ac:dyDescent="0.25">
      <c r="A29">
        <v>27</v>
      </c>
      <c r="B29">
        <v>1.4999999999999999E-2</v>
      </c>
      <c r="C29">
        <v>0</v>
      </c>
      <c r="D29" s="1">
        <f t="shared" si="0"/>
        <v>0</v>
      </c>
      <c r="E29" s="1">
        <f t="shared" si="1"/>
        <v>0</v>
      </c>
      <c r="F29" s="1"/>
      <c r="G29" s="1"/>
    </row>
    <row r="30" spans="1:22" x14ac:dyDescent="0.25">
      <c r="A30">
        <v>28</v>
      </c>
      <c r="B30" s="1">
        <v>7.1799999999999999E-6</v>
      </c>
      <c r="C30" s="1">
        <v>0</v>
      </c>
      <c r="D30" s="1">
        <f t="shared" si="0"/>
        <v>0</v>
      </c>
      <c r="E30" s="1">
        <f t="shared" si="1"/>
        <v>0</v>
      </c>
      <c r="F30" s="1"/>
      <c r="Q30" s="17" t="s">
        <v>240</v>
      </c>
    </row>
    <row r="31" spans="1:22" x14ac:dyDescent="0.25">
      <c r="A31">
        <v>29</v>
      </c>
      <c r="B31">
        <v>1.4999999999999999E-2</v>
      </c>
      <c r="C31">
        <v>0</v>
      </c>
      <c r="D31" s="1">
        <f t="shared" si="0"/>
        <v>0</v>
      </c>
      <c r="E31" s="1">
        <f t="shared" si="1"/>
        <v>0</v>
      </c>
      <c r="F31" s="1"/>
      <c r="P31" s="1">
        <v>45000000000000</v>
      </c>
      <c r="Q31" s="16"/>
    </row>
    <row r="32" spans="1:22" x14ac:dyDescent="0.25">
      <c r="B32" t="s">
        <v>238</v>
      </c>
      <c r="E32" s="1" t="e">
        <f t="shared" ref="E3:E62" si="2">B32/$D$1</f>
        <v>#VALUE!</v>
      </c>
      <c r="F32" s="1" t="e">
        <f t="shared" ref="F3:F32" si="3">E32*C32</f>
        <v>#VALUE!</v>
      </c>
      <c r="H32" t="s">
        <v>236</v>
      </c>
      <c r="P32" s="10" t="s">
        <v>319</v>
      </c>
      <c r="Q32" s="4"/>
      <c r="R32" s="4"/>
      <c r="S32" s="4"/>
      <c r="T32" s="4"/>
      <c r="U32" s="4"/>
      <c r="V32" t="s">
        <v>237</v>
      </c>
    </row>
    <row r="33" spans="1:16" ht="15.75" thickBot="1" x14ac:dyDescent="0.3">
      <c r="A33">
        <v>0</v>
      </c>
      <c r="B33">
        <v>0</v>
      </c>
      <c r="C33" s="18">
        <f>P33</f>
        <v>0</v>
      </c>
      <c r="D33" s="11" t="s">
        <v>225</v>
      </c>
      <c r="E33" s="1">
        <f t="shared" si="2"/>
        <v>0</v>
      </c>
      <c r="F33" s="11" t="s">
        <v>224</v>
      </c>
      <c r="G33" s="12" t="s">
        <v>225</v>
      </c>
      <c r="H33">
        <v>2</v>
      </c>
      <c r="I33" s="9">
        <v>1</v>
      </c>
      <c r="J33" s="7">
        <v>-100</v>
      </c>
      <c r="K33" s="7">
        <v>50</v>
      </c>
      <c r="L33" s="7">
        <v>12647072876</v>
      </c>
      <c r="M33" s="7">
        <v>2</v>
      </c>
      <c r="N33" s="8">
        <v>1264707000000</v>
      </c>
      <c r="P33" s="1">
        <f>$P$31/20/5.7*B33/2/N33</f>
        <v>0</v>
      </c>
    </row>
    <row r="34" spans="1:16" ht="15.75" thickBot="1" x14ac:dyDescent="0.3">
      <c r="A34">
        <v>1</v>
      </c>
      <c r="B34">
        <v>0</v>
      </c>
      <c r="C34" s="18">
        <f t="shared" ref="C34:C62" si="4">P34</f>
        <v>0</v>
      </c>
      <c r="D34" s="11" t="s">
        <v>225</v>
      </c>
      <c r="E34" s="1">
        <f t="shared" si="2"/>
        <v>0</v>
      </c>
      <c r="F34" s="11" t="s">
        <v>224</v>
      </c>
      <c r="G34" s="12" t="s">
        <v>225</v>
      </c>
      <c r="H34">
        <v>1</v>
      </c>
      <c r="I34" s="9">
        <v>2</v>
      </c>
      <c r="J34" s="7">
        <v>-17.600000000000001</v>
      </c>
      <c r="K34" s="7">
        <v>17.600000000000001</v>
      </c>
      <c r="L34" s="7">
        <v>12286957937</v>
      </c>
      <c r="M34" s="7">
        <v>1</v>
      </c>
      <c r="N34" s="8">
        <v>216250500000</v>
      </c>
      <c r="P34" s="1">
        <f t="shared" ref="P34:P62" si="5">$P$31/20/5.7*B34/2/N34</f>
        <v>0</v>
      </c>
    </row>
    <row r="35" spans="1:16" ht="15.75" thickBot="1" x14ac:dyDescent="0.3">
      <c r="A35">
        <v>2</v>
      </c>
      <c r="B35">
        <v>0</v>
      </c>
      <c r="C35" s="18">
        <f t="shared" si="4"/>
        <v>0</v>
      </c>
      <c r="D35" s="11" t="s">
        <v>225</v>
      </c>
      <c r="E35" s="1">
        <f t="shared" si="2"/>
        <v>0</v>
      </c>
      <c r="F35" s="11" t="s">
        <v>224</v>
      </c>
      <c r="G35" s="12" t="s">
        <v>225</v>
      </c>
      <c r="H35">
        <v>1</v>
      </c>
      <c r="I35" s="9">
        <v>3</v>
      </c>
      <c r="J35" s="7">
        <v>-36.5</v>
      </c>
      <c r="K35" s="7">
        <v>36.5</v>
      </c>
      <c r="L35" s="7">
        <v>29971254486</v>
      </c>
      <c r="M35" s="7">
        <v>1</v>
      </c>
      <c r="N35" s="8">
        <v>1093951000000</v>
      </c>
      <c r="P35" s="1">
        <f t="shared" si="5"/>
        <v>0</v>
      </c>
    </row>
    <row r="36" spans="1:16" ht="15.75" thickBot="1" x14ac:dyDescent="0.3">
      <c r="A36">
        <v>3</v>
      </c>
      <c r="B36">
        <v>0</v>
      </c>
      <c r="C36" s="18">
        <f t="shared" si="4"/>
        <v>0</v>
      </c>
      <c r="D36" s="11" t="s">
        <v>225</v>
      </c>
      <c r="E36" s="1">
        <f t="shared" si="2"/>
        <v>0</v>
      </c>
      <c r="F36" s="11" t="s">
        <v>224</v>
      </c>
      <c r="G36" s="12" t="s">
        <v>225</v>
      </c>
      <c r="H36">
        <v>3</v>
      </c>
      <c r="I36" s="9">
        <v>4</v>
      </c>
      <c r="J36" s="7">
        <v>-128.5</v>
      </c>
      <c r="K36" s="7">
        <v>50</v>
      </c>
      <c r="L36" s="7">
        <v>13938887160</v>
      </c>
      <c r="M36" s="7">
        <v>3</v>
      </c>
      <c r="N36" s="8">
        <v>1791147000000</v>
      </c>
      <c r="P36" s="1">
        <f t="shared" si="5"/>
        <v>0</v>
      </c>
    </row>
    <row r="37" spans="1:16" ht="15.75" thickBot="1" x14ac:dyDescent="0.3">
      <c r="A37">
        <v>4</v>
      </c>
      <c r="B37">
        <v>0</v>
      </c>
      <c r="C37" s="18">
        <f t="shared" si="4"/>
        <v>0</v>
      </c>
      <c r="D37" s="11" t="s">
        <v>225</v>
      </c>
      <c r="E37" s="1">
        <f t="shared" si="2"/>
        <v>0</v>
      </c>
      <c r="F37" s="11" t="s">
        <v>224</v>
      </c>
      <c r="G37" s="12" t="s">
        <v>225</v>
      </c>
      <c r="H37">
        <v>1</v>
      </c>
      <c r="I37" s="9">
        <v>5</v>
      </c>
      <c r="J37" s="7">
        <v>-20.5</v>
      </c>
      <c r="K37" s="7">
        <v>20.5</v>
      </c>
      <c r="L37" s="7">
        <v>3686010853</v>
      </c>
      <c r="M37" s="7">
        <v>1</v>
      </c>
      <c r="N37" s="8">
        <v>75563220000</v>
      </c>
      <c r="P37" s="1">
        <f t="shared" si="5"/>
        <v>0</v>
      </c>
    </row>
    <row r="38" spans="1:16" ht="15.75" thickBot="1" x14ac:dyDescent="0.3">
      <c r="A38">
        <v>5</v>
      </c>
      <c r="B38">
        <v>0</v>
      </c>
      <c r="C38" s="18">
        <f t="shared" si="4"/>
        <v>0</v>
      </c>
      <c r="D38" s="11" t="s">
        <v>225</v>
      </c>
      <c r="E38" s="1">
        <f t="shared" si="2"/>
        <v>0</v>
      </c>
      <c r="F38" s="11" t="s">
        <v>224</v>
      </c>
      <c r="G38" s="12" t="s">
        <v>225</v>
      </c>
      <c r="H38">
        <v>2</v>
      </c>
      <c r="I38" s="9">
        <v>6</v>
      </c>
      <c r="J38" s="7">
        <v>-106</v>
      </c>
      <c r="K38" s="7">
        <v>50</v>
      </c>
      <c r="L38" s="7">
        <v>11079367895</v>
      </c>
      <c r="M38" s="7">
        <v>2</v>
      </c>
      <c r="N38" s="8">
        <v>1174413000000</v>
      </c>
      <c r="P38" s="1">
        <f t="shared" si="5"/>
        <v>0</v>
      </c>
    </row>
    <row r="39" spans="1:16" ht="15.75" thickBot="1" x14ac:dyDescent="0.3">
      <c r="A39">
        <v>6</v>
      </c>
      <c r="B39">
        <v>0</v>
      </c>
      <c r="C39" s="18">
        <f t="shared" si="4"/>
        <v>0</v>
      </c>
      <c r="D39" s="11" t="s">
        <v>225</v>
      </c>
      <c r="E39" s="1">
        <f t="shared" si="2"/>
        <v>0</v>
      </c>
      <c r="F39" s="11" t="s">
        <v>224</v>
      </c>
      <c r="G39" s="12" t="s">
        <v>225</v>
      </c>
      <c r="H39">
        <v>2</v>
      </c>
      <c r="I39" s="9">
        <v>7</v>
      </c>
      <c r="J39" s="7">
        <v>-109.9</v>
      </c>
      <c r="K39" s="7">
        <v>50</v>
      </c>
      <c r="L39" s="7">
        <v>19434502995</v>
      </c>
      <c r="M39" s="7">
        <v>2</v>
      </c>
      <c r="N39" s="8">
        <v>2135852000000</v>
      </c>
      <c r="P39" s="1">
        <f t="shared" si="5"/>
        <v>0</v>
      </c>
    </row>
    <row r="40" spans="1:16" ht="15.75" thickBot="1" x14ac:dyDescent="0.3">
      <c r="A40">
        <v>7</v>
      </c>
      <c r="B40">
        <v>0</v>
      </c>
      <c r="C40" s="18">
        <f t="shared" si="4"/>
        <v>0</v>
      </c>
      <c r="D40" s="11" t="s">
        <v>225</v>
      </c>
      <c r="E40" s="1">
        <f t="shared" si="2"/>
        <v>0</v>
      </c>
      <c r="F40" s="11" t="s">
        <v>224</v>
      </c>
      <c r="G40" s="12" t="s">
        <v>225</v>
      </c>
      <c r="H40">
        <v>1</v>
      </c>
      <c r="I40" s="9">
        <v>8</v>
      </c>
      <c r="J40" s="7">
        <v>-33.799999999999997</v>
      </c>
      <c r="K40" s="7">
        <v>33.799999999999997</v>
      </c>
      <c r="L40" s="7">
        <v>10361542520</v>
      </c>
      <c r="M40" s="7">
        <v>1</v>
      </c>
      <c r="N40" s="8">
        <v>350220100000</v>
      </c>
      <c r="P40" s="1">
        <f t="shared" si="5"/>
        <v>0</v>
      </c>
    </row>
    <row r="41" spans="1:16" ht="15.75" thickBot="1" x14ac:dyDescent="0.3">
      <c r="A41" s="4">
        <v>8</v>
      </c>
      <c r="B41">
        <v>5.1999999999999998E-2</v>
      </c>
      <c r="C41" s="18">
        <f t="shared" si="4"/>
        <v>3.0573402278289169E-2</v>
      </c>
      <c r="D41" s="11" t="s">
        <v>225</v>
      </c>
      <c r="E41" s="1">
        <f t="shared" si="2"/>
        <v>0.27671119137216371</v>
      </c>
      <c r="F41" s="11" t="s">
        <v>224</v>
      </c>
      <c r="G41" s="12" t="s">
        <v>225</v>
      </c>
      <c r="H41">
        <v>2</v>
      </c>
      <c r="I41" s="9">
        <v>9</v>
      </c>
      <c r="J41" s="7">
        <v>-52</v>
      </c>
      <c r="K41" s="7">
        <v>50</v>
      </c>
      <c r="L41" s="7">
        <v>6455559422</v>
      </c>
      <c r="M41" s="7">
        <v>2</v>
      </c>
      <c r="N41" s="8">
        <v>335689100000</v>
      </c>
      <c r="P41" s="1">
        <f t="shared" si="5"/>
        <v>3.0573402278289169E-2</v>
      </c>
    </row>
    <row r="42" spans="1:16" ht="15.75" thickBot="1" x14ac:dyDescent="0.3">
      <c r="A42">
        <v>9</v>
      </c>
      <c r="B42">
        <v>0</v>
      </c>
      <c r="C42" s="18">
        <f t="shared" si="4"/>
        <v>0</v>
      </c>
      <c r="D42" s="11" t="s">
        <v>225</v>
      </c>
      <c r="E42" s="1">
        <f t="shared" si="2"/>
        <v>0</v>
      </c>
      <c r="F42" s="11" t="s">
        <v>224</v>
      </c>
      <c r="G42" s="12" t="s">
        <v>225</v>
      </c>
      <c r="H42">
        <v>2</v>
      </c>
      <c r="I42" s="9">
        <v>10</v>
      </c>
      <c r="J42" s="7">
        <v>-85.3</v>
      </c>
      <c r="K42" s="7">
        <v>50</v>
      </c>
      <c r="L42" s="7">
        <v>17316802511</v>
      </c>
      <c r="M42" s="7">
        <v>2</v>
      </c>
      <c r="N42" s="8">
        <v>1477123000000</v>
      </c>
      <c r="P42" s="1">
        <f t="shared" si="5"/>
        <v>0</v>
      </c>
    </row>
    <row r="43" spans="1:16" ht="15.75" thickBot="1" x14ac:dyDescent="0.3">
      <c r="A43" s="4">
        <v>10</v>
      </c>
      <c r="B43">
        <v>9.0399999999999994E-2</v>
      </c>
      <c r="C43" s="18">
        <f t="shared" si="4"/>
        <v>2.1108827137398572E-2</v>
      </c>
      <c r="D43" s="11" t="s">
        <v>225</v>
      </c>
      <c r="E43" s="1">
        <f t="shared" si="2"/>
        <v>0.48105176346237688</v>
      </c>
      <c r="F43" s="11" t="s">
        <v>224</v>
      </c>
      <c r="G43" s="12" t="s">
        <v>225</v>
      </c>
      <c r="H43">
        <v>2</v>
      </c>
      <c r="I43" s="9">
        <v>11</v>
      </c>
      <c r="J43" s="7">
        <v>-75.3</v>
      </c>
      <c r="K43" s="7">
        <v>50</v>
      </c>
      <c r="L43" s="7">
        <v>11225017827</v>
      </c>
      <c r="M43" s="7">
        <v>2</v>
      </c>
      <c r="N43" s="8">
        <v>845243800000</v>
      </c>
      <c r="P43" s="1">
        <f t="shared" si="5"/>
        <v>2.1108827137398572E-2</v>
      </c>
    </row>
    <row r="44" spans="1:16" ht="15.75" thickBot="1" x14ac:dyDescent="0.3">
      <c r="A44" s="4">
        <v>11</v>
      </c>
      <c r="B44">
        <v>0.12870000000000001</v>
      </c>
      <c r="C44" s="18">
        <f t="shared" si="4"/>
        <v>8.5595166581717355E-3</v>
      </c>
      <c r="D44" s="11" t="s">
        <v>225</v>
      </c>
      <c r="E44" s="1">
        <f t="shared" si="2"/>
        <v>0.68486019864610526</v>
      </c>
      <c r="F44" s="11" t="s">
        <v>224</v>
      </c>
      <c r="G44" s="12" t="s">
        <v>225</v>
      </c>
      <c r="H44">
        <v>3</v>
      </c>
      <c r="I44" s="9">
        <v>12</v>
      </c>
      <c r="J44" s="7">
        <v>-185.6</v>
      </c>
      <c r="K44" s="7">
        <v>50</v>
      </c>
      <c r="L44" s="7">
        <v>15989283041</v>
      </c>
      <c r="M44" s="7">
        <v>3</v>
      </c>
      <c r="N44" s="8">
        <v>2967611000000</v>
      </c>
      <c r="P44" s="1">
        <f t="shared" si="5"/>
        <v>8.5595166581717355E-3</v>
      </c>
    </row>
    <row r="45" spans="1:16" ht="15.75" thickBot="1" x14ac:dyDescent="0.3">
      <c r="A45" s="4">
        <v>12</v>
      </c>
      <c r="B45">
        <v>3.4500000000000003E-2</v>
      </c>
      <c r="C45" s="18">
        <f t="shared" si="4"/>
        <v>1.4481667457081206E-2</v>
      </c>
      <c r="D45" s="11" t="s">
        <v>225</v>
      </c>
      <c r="E45" s="1">
        <f t="shared" si="2"/>
        <v>0.18358723273730093</v>
      </c>
      <c r="F45" s="11" t="s">
        <v>224</v>
      </c>
      <c r="G45" s="12" t="s">
        <v>225</v>
      </c>
      <c r="H45">
        <v>2</v>
      </c>
      <c r="I45" s="9">
        <v>13</v>
      </c>
      <c r="J45" s="7">
        <v>-109.8</v>
      </c>
      <c r="K45" s="7">
        <v>50</v>
      </c>
      <c r="L45" s="7">
        <v>4282287423</v>
      </c>
      <c r="M45" s="7">
        <v>2</v>
      </c>
      <c r="N45" s="8">
        <v>470195200000</v>
      </c>
      <c r="P45" s="1">
        <f t="shared" si="5"/>
        <v>1.4481667457081206E-2</v>
      </c>
    </row>
    <row r="46" spans="1:16" ht="15.75" thickBot="1" x14ac:dyDescent="0.3">
      <c r="A46" s="4">
        <v>13</v>
      </c>
      <c r="B46">
        <v>0.114</v>
      </c>
      <c r="C46" s="18">
        <f t="shared" si="4"/>
        <v>3.2490819899341994E-2</v>
      </c>
      <c r="D46" s="11" t="s">
        <v>225</v>
      </c>
      <c r="E46" s="1">
        <f t="shared" si="2"/>
        <v>0.60663607339282044</v>
      </c>
      <c r="F46" s="11" t="s">
        <v>224</v>
      </c>
      <c r="G46" s="12" t="s">
        <v>225</v>
      </c>
      <c r="H46">
        <v>1</v>
      </c>
      <c r="I46" s="9">
        <v>14</v>
      </c>
      <c r="J46" s="7">
        <v>-48.9</v>
      </c>
      <c r="K46" s="7">
        <v>48.9</v>
      </c>
      <c r="L46" s="7">
        <v>14161620805</v>
      </c>
      <c r="M46" s="7">
        <v>1</v>
      </c>
      <c r="N46" s="8">
        <v>692503300000</v>
      </c>
      <c r="P46" s="1">
        <f t="shared" si="5"/>
        <v>3.2490819899341994E-2</v>
      </c>
    </row>
    <row r="47" spans="1:16" ht="15.75" thickBot="1" x14ac:dyDescent="0.3">
      <c r="A47">
        <v>14</v>
      </c>
      <c r="B47">
        <v>0</v>
      </c>
      <c r="C47" s="18">
        <f t="shared" si="4"/>
        <v>0</v>
      </c>
      <c r="D47" s="11" t="s">
        <v>225</v>
      </c>
      <c r="E47" s="1">
        <f t="shared" si="2"/>
        <v>0</v>
      </c>
      <c r="F47" s="11" t="s">
        <v>224</v>
      </c>
      <c r="G47" s="12" t="s">
        <v>225</v>
      </c>
      <c r="H47">
        <v>3</v>
      </c>
      <c r="I47" s="9">
        <v>15</v>
      </c>
      <c r="J47" s="7">
        <v>-138.80000000000001</v>
      </c>
      <c r="K47" s="7">
        <v>50</v>
      </c>
      <c r="L47" s="7">
        <v>12608709589</v>
      </c>
      <c r="M47" s="7">
        <v>3</v>
      </c>
      <c r="N47" s="8">
        <v>1750089000000</v>
      </c>
      <c r="P47" s="1">
        <f t="shared" si="5"/>
        <v>0</v>
      </c>
    </row>
    <row r="48" spans="1:16" ht="15.75" thickBot="1" x14ac:dyDescent="0.3">
      <c r="A48">
        <v>15</v>
      </c>
      <c r="B48">
        <v>0</v>
      </c>
      <c r="C48" s="18">
        <f t="shared" si="4"/>
        <v>0</v>
      </c>
      <c r="D48" s="11" t="s">
        <v>225</v>
      </c>
      <c r="E48" s="1">
        <f t="shared" si="2"/>
        <v>0</v>
      </c>
      <c r="F48" s="11" t="s">
        <v>224</v>
      </c>
      <c r="G48" s="12" t="s">
        <v>225</v>
      </c>
      <c r="H48">
        <v>2</v>
      </c>
      <c r="I48" s="9">
        <v>16</v>
      </c>
      <c r="J48" s="7">
        <v>-101.8</v>
      </c>
      <c r="K48" s="7">
        <v>50</v>
      </c>
      <c r="L48" s="7">
        <v>9175347755</v>
      </c>
      <c r="M48" s="7">
        <v>2</v>
      </c>
      <c r="N48" s="8">
        <v>934050400000</v>
      </c>
      <c r="P48" s="1">
        <f t="shared" si="5"/>
        <v>0</v>
      </c>
    </row>
    <row r="49" spans="1:16" ht="15.75" thickBot="1" x14ac:dyDescent="0.3">
      <c r="A49" s="4">
        <v>16</v>
      </c>
      <c r="B49">
        <v>9.1200000000000003E-2</v>
      </c>
      <c r="C49" s="18">
        <f t="shared" si="4"/>
        <v>1.0188977224805631E-2</v>
      </c>
      <c r="D49" s="11" t="s">
        <v>225</v>
      </c>
      <c r="E49" s="1">
        <f t="shared" si="2"/>
        <v>0.48530885871425633</v>
      </c>
      <c r="F49" s="11" t="s">
        <v>224</v>
      </c>
      <c r="G49" s="12" t="s">
        <v>225</v>
      </c>
      <c r="H49">
        <v>3</v>
      </c>
      <c r="I49" s="9">
        <v>17</v>
      </c>
      <c r="J49" s="7">
        <v>-156</v>
      </c>
      <c r="K49" s="7">
        <v>50</v>
      </c>
      <c r="L49" s="7">
        <v>11324453301</v>
      </c>
      <c r="M49" s="7">
        <v>3</v>
      </c>
      <c r="N49" s="8">
        <v>1766615000000</v>
      </c>
      <c r="P49" s="1">
        <f t="shared" si="5"/>
        <v>1.0188977224805631E-2</v>
      </c>
    </row>
    <row r="50" spans="1:16" ht="15.75" thickBot="1" x14ac:dyDescent="0.3">
      <c r="A50" s="4">
        <v>17</v>
      </c>
      <c r="B50">
        <v>4.0500000000000001E-2</v>
      </c>
      <c r="C50" s="18">
        <f t="shared" si="4"/>
        <v>1.9400287828099102E-2</v>
      </c>
      <c r="D50" s="11" t="s">
        <v>225</v>
      </c>
      <c r="E50" s="1">
        <f t="shared" si="2"/>
        <v>0.21551544712639673</v>
      </c>
      <c r="F50" s="11" t="s">
        <v>224</v>
      </c>
      <c r="G50" s="12" t="s">
        <v>225</v>
      </c>
      <c r="H50">
        <v>2</v>
      </c>
      <c r="I50" s="9">
        <v>18</v>
      </c>
      <c r="J50" s="7">
        <v>-81.900000000000006</v>
      </c>
      <c r="K50" s="7">
        <v>50</v>
      </c>
      <c r="L50" s="7">
        <v>5030841128</v>
      </c>
      <c r="M50" s="7">
        <v>2</v>
      </c>
      <c r="N50" s="8">
        <v>412025900000</v>
      </c>
      <c r="P50" s="1">
        <f t="shared" si="5"/>
        <v>1.9400287828099102E-2</v>
      </c>
    </row>
    <row r="51" spans="1:16" ht="15.75" thickBot="1" x14ac:dyDescent="0.3">
      <c r="A51" s="4">
        <v>18</v>
      </c>
      <c r="B51">
        <v>3.8899999999999997E-2</v>
      </c>
      <c r="C51" s="18">
        <f t="shared" si="4"/>
        <v>1.8392655758024037E-2</v>
      </c>
      <c r="D51" s="11" t="s">
        <v>225</v>
      </c>
      <c r="E51" s="1">
        <f t="shared" si="2"/>
        <v>0.20700125662263782</v>
      </c>
      <c r="F51" s="11" t="s">
        <v>224</v>
      </c>
      <c r="G51" s="12" t="s">
        <v>225</v>
      </c>
      <c r="H51">
        <v>2</v>
      </c>
      <c r="I51" s="9">
        <v>19</v>
      </c>
      <c r="J51" s="7">
        <v>-86.4</v>
      </c>
      <c r="K51" s="7">
        <v>50</v>
      </c>
      <c r="L51" s="7">
        <v>4831356901</v>
      </c>
      <c r="M51" s="7">
        <v>2</v>
      </c>
      <c r="N51" s="8">
        <v>417429200000</v>
      </c>
      <c r="P51" s="1">
        <f t="shared" si="5"/>
        <v>1.8392655758024037E-2</v>
      </c>
    </row>
    <row r="52" spans="1:16" ht="15.75" thickBot="1" x14ac:dyDescent="0.3">
      <c r="A52" s="4">
        <v>19</v>
      </c>
      <c r="B52">
        <v>0.14219999999999999</v>
      </c>
      <c r="C52" s="18">
        <f t="shared" si="4"/>
        <v>7.971471504938028E-3</v>
      </c>
      <c r="D52" s="11" t="s">
        <v>225</v>
      </c>
      <c r="E52" s="1">
        <f t="shared" si="2"/>
        <v>0.75669868102157067</v>
      </c>
      <c r="F52" s="11" t="s">
        <v>224</v>
      </c>
      <c r="G52" s="12" t="s">
        <v>225</v>
      </c>
      <c r="H52">
        <v>3</v>
      </c>
      <c r="I52" s="9">
        <v>20</v>
      </c>
      <c r="J52" s="7">
        <v>-199.1</v>
      </c>
      <c r="K52" s="7">
        <v>50</v>
      </c>
      <c r="L52" s="7">
        <v>17683470543</v>
      </c>
      <c r="M52" s="7">
        <v>3</v>
      </c>
      <c r="N52" s="8">
        <v>3520779000000</v>
      </c>
      <c r="P52" s="1">
        <f t="shared" si="5"/>
        <v>7.971471504938028E-3</v>
      </c>
    </row>
    <row r="53" spans="1:16" ht="15.75" thickBot="1" x14ac:dyDescent="0.3">
      <c r="A53" s="4">
        <v>20</v>
      </c>
      <c r="B53">
        <v>8.0199999999999994E-2</v>
      </c>
      <c r="C53" s="18">
        <f t="shared" si="4"/>
        <v>6.9058079256815192E-3</v>
      </c>
      <c r="D53" s="11" t="s">
        <v>225</v>
      </c>
      <c r="E53" s="1">
        <f t="shared" si="2"/>
        <v>0.426773799000914</v>
      </c>
      <c r="F53" s="11" t="s">
        <v>224</v>
      </c>
      <c r="G53" s="12" t="s">
        <v>225</v>
      </c>
      <c r="H53">
        <v>3</v>
      </c>
      <c r="I53" s="9">
        <v>21</v>
      </c>
      <c r="J53" s="7">
        <v>-230.2</v>
      </c>
      <c r="K53" s="7">
        <v>50</v>
      </c>
      <c r="L53" s="7">
        <v>9957085306</v>
      </c>
      <c r="M53" s="7">
        <v>3</v>
      </c>
      <c r="N53" s="8">
        <v>2292121000000</v>
      </c>
      <c r="P53" s="1">
        <f t="shared" si="5"/>
        <v>6.9058079256815192E-3</v>
      </c>
    </row>
    <row r="54" spans="1:16" ht="15.75" thickBot="1" x14ac:dyDescent="0.3">
      <c r="A54" s="4">
        <v>21</v>
      </c>
      <c r="B54">
        <v>4.8599999999999997E-2</v>
      </c>
      <c r="C54" s="18">
        <f t="shared" si="4"/>
        <v>8.5331954412649971E-3</v>
      </c>
      <c r="D54" s="11" t="s">
        <v>225</v>
      </c>
      <c r="E54" s="1">
        <f t="shared" si="2"/>
        <v>0.25861853655167605</v>
      </c>
      <c r="F54" s="11" t="s">
        <v>224</v>
      </c>
      <c r="G54" s="12" t="s">
        <v>225</v>
      </c>
      <c r="H54">
        <v>3</v>
      </c>
      <c r="I54" s="9">
        <v>22</v>
      </c>
      <c r="J54" s="7">
        <v>-186.3</v>
      </c>
      <c r="K54" s="7">
        <v>50</v>
      </c>
      <c r="L54" s="7">
        <v>6033778736</v>
      </c>
      <c r="M54" s="7">
        <v>3</v>
      </c>
      <c r="N54" s="8">
        <v>1124093000000</v>
      </c>
      <c r="P54" s="1">
        <f t="shared" si="5"/>
        <v>8.5331954412649971E-3</v>
      </c>
    </row>
    <row r="55" spans="1:16" ht="15.75" thickBot="1" x14ac:dyDescent="0.3">
      <c r="A55" s="4">
        <v>22</v>
      </c>
      <c r="B55">
        <v>0.13880000000000001</v>
      </c>
      <c r="C55" s="18">
        <f t="shared" si="4"/>
        <v>1.3283900379781735E-2</v>
      </c>
      <c r="D55" s="11" t="s">
        <v>225</v>
      </c>
      <c r="E55" s="1">
        <f t="shared" si="2"/>
        <v>0.73860602620108318</v>
      </c>
      <c r="F55" s="11" t="s">
        <v>224</v>
      </c>
      <c r="G55" s="12" t="s">
        <v>225</v>
      </c>
      <c r="H55">
        <v>2</v>
      </c>
      <c r="I55" s="9">
        <v>23</v>
      </c>
      <c r="J55" s="7">
        <v>-119.6</v>
      </c>
      <c r="K55" s="7">
        <v>50</v>
      </c>
      <c r="L55" s="7">
        <v>17242902545</v>
      </c>
      <c r="M55" s="7">
        <v>2</v>
      </c>
      <c r="N55" s="8">
        <v>2062251000000</v>
      </c>
      <c r="P55" s="1">
        <f t="shared" si="5"/>
        <v>1.3283900379781735E-2</v>
      </c>
    </row>
    <row r="56" spans="1:16" ht="15.75" thickBot="1" x14ac:dyDescent="0.3">
      <c r="A56">
        <v>23</v>
      </c>
      <c r="B56">
        <v>0</v>
      </c>
      <c r="C56" s="18">
        <f t="shared" si="4"/>
        <v>0</v>
      </c>
      <c r="D56" s="11" t="s">
        <v>225</v>
      </c>
      <c r="E56" s="1">
        <f t="shared" si="2"/>
        <v>0</v>
      </c>
      <c r="F56" s="11" t="s">
        <v>224</v>
      </c>
      <c r="G56" s="12" t="s">
        <v>225</v>
      </c>
      <c r="H56">
        <v>0</v>
      </c>
      <c r="I56" s="9">
        <v>24</v>
      </c>
      <c r="J56" s="7">
        <v>0</v>
      </c>
      <c r="K56" s="7">
        <v>0</v>
      </c>
      <c r="L56" s="7">
        <v>173026053</v>
      </c>
      <c r="M56" s="7">
        <v>0</v>
      </c>
      <c r="N56" s="8">
        <v>0</v>
      </c>
      <c r="P56" s="1">
        <v>0</v>
      </c>
    </row>
    <row r="57" spans="1:16" ht="15.75" thickBot="1" x14ac:dyDescent="0.3">
      <c r="A57">
        <v>24</v>
      </c>
      <c r="B57">
        <v>0</v>
      </c>
      <c r="C57" s="18">
        <f t="shared" si="4"/>
        <v>0</v>
      </c>
      <c r="D57" s="11" t="s">
        <v>225</v>
      </c>
      <c r="E57" s="1">
        <f t="shared" si="2"/>
        <v>0</v>
      </c>
      <c r="F57" s="11" t="s">
        <v>224</v>
      </c>
      <c r="G57" s="12" t="s">
        <v>225</v>
      </c>
      <c r="H57">
        <v>0</v>
      </c>
      <c r="I57" s="9">
        <v>25</v>
      </c>
      <c r="J57" s="7">
        <v>0</v>
      </c>
      <c r="K57" s="7">
        <v>0</v>
      </c>
      <c r="L57" s="7">
        <v>294595432</v>
      </c>
      <c r="M57" s="7">
        <v>0</v>
      </c>
      <c r="N57" s="8">
        <v>0</v>
      </c>
      <c r="P57" s="1">
        <v>0</v>
      </c>
    </row>
    <row r="58" spans="1:16" ht="15.75" thickBot="1" x14ac:dyDescent="0.3">
      <c r="A58">
        <v>25</v>
      </c>
      <c r="B58">
        <v>0</v>
      </c>
      <c r="C58" s="18">
        <f t="shared" si="4"/>
        <v>0</v>
      </c>
      <c r="D58" s="11" t="s">
        <v>225</v>
      </c>
      <c r="E58" s="1">
        <f t="shared" si="2"/>
        <v>0</v>
      </c>
      <c r="F58" s="11" t="s">
        <v>224</v>
      </c>
      <c r="G58" s="12" t="s">
        <v>225</v>
      </c>
      <c r="H58">
        <v>2</v>
      </c>
      <c r="I58" s="9">
        <v>26</v>
      </c>
      <c r="J58" s="7">
        <v>-100</v>
      </c>
      <c r="K58" s="7">
        <v>50</v>
      </c>
      <c r="L58" s="7">
        <v>35556339824</v>
      </c>
      <c r="M58" s="7">
        <v>2</v>
      </c>
      <c r="N58" s="8">
        <v>3555634000000</v>
      </c>
      <c r="P58" s="1">
        <f t="shared" si="5"/>
        <v>0</v>
      </c>
    </row>
    <row r="59" spans="1:16" ht="15.75" thickBot="1" x14ac:dyDescent="0.3">
      <c r="A59">
        <v>26</v>
      </c>
      <c r="B59">
        <v>0</v>
      </c>
      <c r="C59" s="18">
        <f t="shared" si="4"/>
        <v>0</v>
      </c>
      <c r="D59" s="11" t="s">
        <v>225</v>
      </c>
      <c r="E59" s="1">
        <f t="shared" si="2"/>
        <v>0</v>
      </c>
      <c r="F59" s="11" t="s">
        <v>224</v>
      </c>
      <c r="G59" s="12" t="s">
        <v>225</v>
      </c>
      <c r="H59">
        <v>3</v>
      </c>
      <c r="I59" s="9">
        <v>27</v>
      </c>
      <c r="J59" s="7">
        <v>-150</v>
      </c>
      <c r="K59" s="7">
        <v>50</v>
      </c>
      <c r="L59" s="7">
        <v>17529276725</v>
      </c>
      <c r="M59" s="7">
        <v>3</v>
      </c>
      <c r="N59" s="8">
        <v>2629392000000</v>
      </c>
      <c r="P59" s="1">
        <f t="shared" si="5"/>
        <v>0</v>
      </c>
    </row>
    <row r="60" spans="1:16" ht="15.75" thickBot="1" x14ac:dyDescent="0.3">
      <c r="A60">
        <v>27</v>
      </c>
      <c r="B60">
        <v>0</v>
      </c>
      <c r="C60" s="18">
        <f t="shared" si="4"/>
        <v>0</v>
      </c>
      <c r="D60" s="11" t="s">
        <v>225</v>
      </c>
      <c r="E60" s="1">
        <f t="shared" si="2"/>
        <v>0</v>
      </c>
      <c r="F60" s="11" t="s">
        <v>224</v>
      </c>
      <c r="G60" s="12" t="s">
        <v>225</v>
      </c>
      <c r="H60">
        <v>4</v>
      </c>
      <c r="I60" s="9">
        <v>28</v>
      </c>
      <c r="J60" s="7">
        <v>-500</v>
      </c>
      <c r="K60" s="7">
        <v>50</v>
      </c>
      <c r="L60" s="7">
        <v>26033456848</v>
      </c>
      <c r="M60" s="7">
        <v>4</v>
      </c>
      <c r="N60" s="8">
        <v>13016730000000</v>
      </c>
      <c r="P60" s="1">
        <f t="shared" si="5"/>
        <v>0</v>
      </c>
    </row>
    <row r="61" spans="1:16" ht="15.75" thickBot="1" x14ac:dyDescent="0.3">
      <c r="A61">
        <v>28</v>
      </c>
      <c r="B61">
        <v>0</v>
      </c>
      <c r="C61" s="18">
        <f t="shared" si="4"/>
        <v>0</v>
      </c>
      <c r="D61" s="11" t="s">
        <v>225</v>
      </c>
      <c r="E61" s="1">
        <f t="shared" si="2"/>
        <v>0</v>
      </c>
      <c r="F61" s="11" t="s">
        <v>224</v>
      </c>
      <c r="G61" s="12" t="s">
        <v>225</v>
      </c>
      <c r="H61">
        <v>4</v>
      </c>
      <c r="I61" s="9">
        <v>29</v>
      </c>
      <c r="J61" s="7">
        <v>-500</v>
      </c>
      <c r="K61" s="7">
        <v>50</v>
      </c>
      <c r="L61" s="7">
        <v>40232596619</v>
      </c>
      <c r="M61" s="7">
        <v>4</v>
      </c>
      <c r="N61" s="8">
        <v>20116300000000</v>
      </c>
      <c r="P61" s="1">
        <f t="shared" si="5"/>
        <v>0</v>
      </c>
    </row>
    <row r="62" spans="1:16" ht="15.75" thickBot="1" x14ac:dyDescent="0.3">
      <c r="A62">
        <v>29</v>
      </c>
      <c r="B62">
        <v>0</v>
      </c>
      <c r="C62" s="18">
        <f t="shared" si="4"/>
        <v>0</v>
      </c>
      <c r="D62" s="11" t="s">
        <v>225</v>
      </c>
      <c r="E62" s="1">
        <f t="shared" si="2"/>
        <v>0</v>
      </c>
      <c r="F62" s="11" t="s">
        <v>224</v>
      </c>
      <c r="G62" s="12" t="s">
        <v>225</v>
      </c>
      <c r="H62">
        <v>4</v>
      </c>
      <c r="I62" s="9">
        <v>30</v>
      </c>
      <c r="J62" s="7">
        <v>-500</v>
      </c>
      <c r="K62" s="7">
        <v>50</v>
      </c>
      <c r="L62" s="7">
        <v>27427742420</v>
      </c>
      <c r="M62" s="7">
        <v>4</v>
      </c>
      <c r="N62" s="8">
        <v>13713870000000</v>
      </c>
      <c r="P62" s="1">
        <f t="shared" si="5"/>
        <v>0</v>
      </c>
    </row>
    <row r="64" spans="1:16" x14ac:dyDescent="0.25">
      <c r="C64" s="19">
        <f>C33</f>
        <v>0</v>
      </c>
      <c r="D64" s="1" t="str">
        <f t="shared" ref="D64:G64" si="6">D33</f>
        <v xml:space="preserve">  _</v>
      </c>
      <c r="E64" s="1">
        <f t="shared" si="6"/>
        <v>0</v>
      </c>
      <c r="F64" s="1" t="str">
        <f t="shared" si="6"/>
        <v xml:space="preserve"> _</v>
      </c>
      <c r="G64" s="1" t="str">
        <f t="shared" si="6"/>
        <v xml:space="preserve">  _</v>
      </c>
      <c r="I64" t="str">
        <f t="shared" ref="I64:I91" si="7">"  "&amp;C64&amp;", "&amp;D64&amp;", "&amp;E64&amp;", "&amp;F64&amp;", "&amp;G64&amp;","</f>
        <v xml:space="preserve">  0,   _, 0,  _,   _,</v>
      </c>
      <c r="P64" t="s">
        <v>271</v>
      </c>
    </row>
    <row r="65" spans="3:16" x14ac:dyDescent="0.25">
      <c r="C65" s="19">
        <f t="shared" ref="C65:G80" si="8">C34</f>
        <v>0</v>
      </c>
      <c r="D65" s="1" t="str">
        <f t="shared" si="8"/>
        <v xml:space="preserve">  _</v>
      </c>
      <c r="E65" s="1">
        <f t="shared" si="8"/>
        <v>0</v>
      </c>
      <c r="F65" s="1" t="str">
        <f t="shared" si="8"/>
        <v xml:space="preserve"> _</v>
      </c>
      <c r="G65" s="1" t="str">
        <f t="shared" si="8"/>
        <v xml:space="preserve">  _</v>
      </c>
      <c r="I65" t="str">
        <f t="shared" si="7"/>
        <v xml:space="preserve">  0,   _, 0,  _,   _,</v>
      </c>
      <c r="P65" t="s">
        <v>271</v>
      </c>
    </row>
    <row r="66" spans="3:16" x14ac:dyDescent="0.25">
      <c r="C66" s="19">
        <f t="shared" si="8"/>
        <v>0</v>
      </c>
      <c r="D66" s="1" t="str">
        <f t="shared" si="8"/>
        <v xml:space="preserve">  _</v>
      </c>
      <c r="E66" s="1">
        <f t="shared" si="8"/>
        <v>0</v>
      </c>
      <c r="F66" s="1" t="str">
        <f t="shared" si="8"/>
        <v xml:space="preserve"> _</v>
      </c>
      <c r="G66" s="1" t="str">
        <f t="shared" si="8"/>
        <v xml:space="preserve">  _</v>
      </c>
      <c r="I66" t="str">
        <f t="shared" si="7"/>
        <v xml:space="preserve">  0,   _, 0,  _,   _,</v>
      </c>
      <c r="P66" t="s">
        <v>271</v>
      </c>
    </row>
    <row r="67" spans="3:16" x14ac:dyDescent="0.25">
      <c r="C67" s="19">
        <f t="shared" si="8"/>
        <v>0</v>
      </c>
      <c r="D67" s="1" t="str">
        <f t="shared" si="8"/>
        <v xml:space="preserve">  _</v>
      </c>
      <c r="E67" s="1">
        <f t="shared" si="8"/>
        <v>0</v>
      </c>
      <c r="F67" s="1" t="str">
        <f t="shared" si="8"/>
        <v xml:space="preserve"> _</v>
      </c>
      <c r="G67" s="1" t="str">
        <f t="shared" si="8"/>
        <v xml:space="preserve">  _</v>
      </c>
      <c r="I67" t="str">
        <f t="shared" si="7"/>
        <v xml:space="preserve">  0,   _, 0,  _,   _,</v>
      </c>
      <c r="P67" t="s">
        <v>271</v>
      </c>
    </row>
    <row r="68" spans="3:16" x14ac:dyDescent="0.25">
      <c r="C68" s="19">
        <f t="shared" si="8"/>
        <v>0</v>
      </c>
      <c r="D68" s="1" t="str">
        <f t="shared" si="8"/>
        <v xml:space="preserve">  _</v>
      </c>
      <c r="E68" s="1">
        <f t="shared" si="8"/>
        <v>0</v>
      </c>
      <c r="F68" s="1" t="str">
        <f t="shared" si="8"/>
        <v xml:space="preserve"> _</v>
      </c>
      <c r="G68" s="1" t="str">
        <f t="shared" si="8"/>
        <v xml:space="preserve">  _</v>
      </c>
      <c r="I68" t="str">
        <f t="shared" si="7"/>
        <v xml:space="preserve">  0,   _, 0,  _,   _,</v>
      </c>
      <c r="P68" t="s">
        <v>271</v>
      </c>
    </row>
    <row r="69" spans="3:16" x14ac:dyDescent="0.25">
      <c r="C69" s="19">
        <f t="shared" si="8"/>
        <v>0</v>
      </c>
      <c r="D69" s="1" t="str">
        <f t="shared" si="8"/>
        <v xml:space="preserve">  _</v>
      </c>
      <c r="E69" s="1">
        <f t="shared" si="8"/>
        <v>0</v>
      </c>
      <c r="F69" s="1" t="str">
        <f t="shared" si="8"/>
        <v xml:space="preserve"> _</v>
      </c>
      <c r="G69" s="1" t="str">
        <f t="shared" si="8"/>
        <v xml:space="preserve">  _</v>
      </c>
      <c r="I69" t="str">
        <f t="shared" si="7"/>
        <v xml:space="preserve">  0,   _, 0,  _,   _,</v>
      </c>
      <c r="P69" t="s">
        <v>271</v>
      </c>
    </row>
    <row r="70" spans="3:16" x14ac:dyDescent="0.25">
      <c r="C70" s="19">
        <f t="shared" si="8"/>
        <v>0</v>
      </c>
      <c r="D70" s="1" t="str">
        <f t="shared" si="8"/>
        <v xml:space="preserve">  _</v>
      </c>
      <c r="E70" s="1">
        <f t="shared" si="8"/>
        <v>0</v>
      </c>
      <c r="F70" s="1" t="str">
        <f t="shared" si="8"/>
        <v xml:space="preserve"> _</v>
      </c>
      <c r="G70" s="1" t="str">
        <f t="shared" si="8"/>
        <v xml:space="preserve">  _</v>
      </c>
      <c r="I70" t="str">
        <f t="shared" si="7"/>
        <v xml:space="preserve">  0,   _, 0,  _,   _,</v>
      </c>
      <c r="P70" t="s">
        <v>271</v>
      </c>
    </row>
    <row r="71" spans="3:16" x14ac:dyDescent="0.25">
      <c r="C71" s="19">
        <f t="shared" si="8"/>
        <v>0</v>
      </c>
      <c r="D71" s="1" t="str">
        <f t="shared" si="8"/>
        <v xml:space="preserve">  _</v>
      </c>
      <c r="E71" s="1">
        <f t="shared" si="8"/>
        <v>0</v>
      </c>
      <c r="F71" s="1" t="str">
        <f t="shared" si="8"/>
        <v xml:space="preserve"> _</v>
      </c>
      <c r="G71" s="1" t="str">
        <f t="shared" si="8"/>
        <v xml:space="preserve">  _</v>
      </c>
      <c r="I71" t="str">
        <f t="shared" si="7"/>
        <v xml:space="preserve">  0,   _, 0,  _,   _,</v>
      </c>
      <c r="P71" t="s">
        <v>271</v>
      </c>
    </row>
    <row r="72" spans="3:16" x14ac:dyDescent="0.25">
      <c r="C72" s="19">
        <f t="shared" si="8"/>
        <v>3.0573402278289169E-2</v>
      </c>
      <c r="D72" s="1" t="str">
        <f t="shared" si="8"/>
        <v xml:space="preserve">  _</v>
      </c>
      <c r="E72" s="1">
        <f t="shared" si="8"/>
        <v>0.27671119137216371</v>
      </c>
      <c r="F72" s="1" t="str">
        <f t="shared" si="8"/>
        <v xml:space="preserve"> _</v>
      </c>
      <c r="G72" s="1" t="str">
        <f t="shared" si="8"/>
        <v xml:space="preserve">  _</v>
      </c>
      <c r="I72" t="str">
        <f t="shared" si="7"/>
        <v xml:space="preserve">  0.0305734022782892,   _, 0.276711191372164,  _,   _,</v>
      </c>
      <c r="P72" t="s">
        <v>320</v>
      </c>
    </row>
    <row r="73" spans="3:16" x14ac:dyDescent="0.25">
      <c r="C73" s="19">
        <f t="shared" si="8"/>
        <v>0</v>
      </c>
      <c r="D73" s="1" t="str">
        <f t="shared" si="8"/>
        <v xml:space="preserve">  _</v>
      </c>
      <c r="E73" s="1">
        <f t="shared" si="8"/>
        <v>0</v>
      </c>
      <c r="F73" s="1" t="str">
        <f t="shared" si="8"/>
        <v xml:space="preserve"> _</v>
      </c>
      <c r="G73" s="1" t="str">
        <f t="shared" si="8"/>
        <v xml:space="preserve">  _</v>
      </c>
      <c r="I73" t="str">
        <f t="shared" si="7"/>
        <v xml:space="preserve">  0,   _, 0,  _,   _,</v>
      </c>
      <c r="P73" t="s">
        <v>271</v>
      </c>
    </row>
    <row r="74" spans="3:16" x14ac:dyDescent="0.25">
      <c r="C74" s="19">
        <f t="shared" si="8"/>
        <v>2.1108827137398572E-2</v>
      </c>
      <c r="D74" s="1" t="str">
        <f t="shared" si="8"/>
        <v xml:space="preserve">  _</v>
      </c>
      <c r="E74" s="1">
        <f t="shared" si="8"/>
        <v>0.48105176346237688</v>
      </c>
      <c r="F74" s="1" t="str">
        <f t="shared" si="8"/>
        <v xml:space="preserve"> _</v>
      </c>
      <c r="G74" s="1" t="str">
        <f t="shared" si="8"/>
        <v xml:space="preserve">  _</v>
      </c>
      <c r="I74" t="str">
        <f t="shared" si="7"/>
        <v xml:space="preserve">  0.0211088271373986,   _, 0.481051763462377,  _,   _,</v>
      </c>
      <c r="P74" t="s">
        <v>321</v>
      </c>
    </row>
    <row r="75" spans="3:16" x14ac:dyDescent="0.25">
      <c r="C75" s="19">
        <f t="shared" si="8"/>
        <v>8.5595166581717355E-3</v>
      </c>
      <c r="D75" s="1" t="str">
        <f t="shared" si="8"/>
        <v xml:space="preserve">  _</v>
      </c>
      <c r="E75" s="1">
        <f t="shared" si="8"/>
        <v>0.68486019864610526</v>
      </c>
      <c r="F75" s="1" t="str">
        <f t="shared" si="8"/>
        <v xml:space="preserve"> _</v>
      </c>
      <c r="G75" s="1" t="str">
        <f t="shared" si="8"/>
        <v xml:space="preserve">  _</v>
      </c>
      <c r="I75" t="str">
        <f t="shared" si="7"/>
        <v xml:space="preserve">  0.00855951665817174,   _, 0.684860198646105,  _,   _,</v>
      </c>
      <c r="P75" t="s">
        <v>322</v>
      </c>
    </row>
    <row r="76" spans="3:16" x14ac:dyDescent="0.25">
      <c r="C76" s="19">
        <f t="shared" si="8"/>
        <v>1.4481667457081206E-2</v>
      </c>
      <c r="D76" s="1" t="str">
        <f t="shared" si="8"/>
        <v xml:space="preserve">  _</v>
      </c>
      <c r="E76" s="1">
        <f t="shared" si="8"/>
        <v>0.18358723273730093</v>
      </c>
      <c r="F76" s="1" t="str">
        <f t="shared" si="8"/>
        <v xml:space="preserve"> _</v>
      </c>
      <c r="G76" s="1" t="str">
        <f t="shared" si="8"/>
        <v xml:space="preserve">  _</v>
      </c>
      <c r="I76" t="str">
        <f t="shared" si="7"/>
        <v xml:space="preserve">  0.0144816674570812,   _, 0.183587232737301,  _,   _,</v>
      </c>
      <c r="P76" t="s">
        <v>323</v>
      </c>
    </row>
    <row r="77" spans="3:16" x14ac:dyDescent="0.25">
      <c r="C77" s="19">
        <f t="shared" si="8"/>
        <v>3.2490819899341994E-2</v>
      </c>
      <c r="D77" s="1" t="str">
        <f t="shared" si="8"/>
        <v xml:space="preserve">  _</v>
      </c>
      <c r="E77" s="1">
        <f t="shared" si="8"/>
        <v>0.60663607339282044</v>
      </c>
      <c r="F77" s="1" t="str">
        <f t="shared" si="8"/>
        <v xml:space="preserve"> _</v>
      </c>
      <c r="G77" s="1" t="str">
        <f t="shared" si="8"/>
        <v xml:space="preserve">  _</v>
      </c>
      <c r="I77" t="str">
        <f t="shared" si="7"/>
        <v xml:space="preserve">  0.032490819899342,   _, 0.60663607339282,  _,   _,</v>
      </c>
      <c r="P77" t="s">
        <v>324</v>
      </c>
    </row>
    <row r="78" spans="3:16" x14ac:dyDescent="0.25">
      <c r="C78" s="19">
        <f t="shared" si="8"/>
        <v>0</v>
      </c>
      <c r="D78" s="1" t="str">
        <f t="shared" si="8"/>
        <v xml:space="preserve">  _</v>
      </c>
      <c r="E78" s="1">
        <f t="shared" si="8"/>
        <v>0</v>
      </c>
      <c r="F78" s="1" t="str">
        <f t="shared" si="8"/>
        <v xml:space="preserve"> _</v>
      </c>
      <c r="G78" s="1" t="str">
        <f t="shared" si="8"/>
        <v xml:space="preserve">  _</v>
      </c>
      <c r="I78" t="str">
        <f t="shared" si="7"/>
        <v xml:space="preserve">  0,   _, 0,  _,   _,</v>
      </c>
      <c r="P78" t="s">
        <v>271</v>
      </c>
    </row>
    <row r="79" spans="3:16" x14ac:dyDescent="0.25">
      <c r="C79" s="19">
        <f t="shared" si="8"/>
        <v>0</v>
      </c>
      <c r="D79" s="1" t="str">
        <f t="shared" si="8"/>
        <v xml:space="preserve">  _</v>
      </c>
      <c r="E79" s="1">
        <f t="shared" si="8"/>
        <v>0</v>
      </c>
      <c r="F79" s="1" t="str">
        <f t="shared" si="8"/>
        <v xml:space="preserve"> _</v>
      </c>
      <c r="G79" s="1" t="str">
        <f t="shared" si="8"/>
        <v xml:space="preserve">  _</v>
      </c>
      <c r="I79" t="str">
        <f t="shared" si="7"/>
        <v xml:space="preserve">  0,   _, 0,  _,   _,</v>
      </c>
      <c r="P79" t="s">
        <v>271</v>
      </c>
    </row>
    <row r="80" spans="3:16" x14ac:dyDescent="0.25">
      <c r="C80" s="19">
        <f t="shared" si="8"/>
        <v>1.0188977224805631E-2</v>
      </c>
      <c r="D80" s="1" t="str">
        <f t="shared" si="8"/>
        <v xml:space="preserve">  _</v>
      </c>
      <c r="E80" s="1">
        <f t="shared" si="8"/>
        <v>0.48530885871425633</v>
      </c>
      <c r="F80" s="1" t="str">
        <f t="shared" si="8"/>
        <v xml:space="preserve"> _</v>
      </c>
      <c r="G80" s="1" t="str">
        <f t="shared" si="8"/>
        <v xml:space="preserve">  _</v>
      </c>
      <c r="I80" t="str">
        <f t="shared" si="7"/>
        <v xml:space="preserve">  0.0101889772248056,   _, 0.485308858714256,  _,   _,</v>
      </c>
      <c r="P80" t="s">
        <v>325</v>
      </c>
    </row>
    <row r="81" spans="3:16" x14ac:dyDescent="0.25">
      <c r="C81" s="19">
        <f t="shared" ref="C81:G93" si="9">C50</f>
        <v>1.9400287828099102E-2</v>
      </c>
      <c r="D81" s="1" t="str">
        <f t="shared" si="9"/>
        <v xml:space="preserve">  _</v>
      </c>
      <c r="E81" s="1">
        <f t="shared" si="9"/>
        <v>0.21551544712639673</v>
      </c>
      <c r="F81" s="1" t="str">
        <f t="shared" si="9"/>
        <v xml:space="preserve"> _</v>
      </c>
      <c r="G81" s="1" t="str">
        <f t="shared" si="9"/>
        <v xml:space="preserve">  _</v>
      </c>
      <c r="I81" t="str">
        <f t="shared" si="7"/>
        <v xml:space="preserve">  0.0194002878280991,   _, 0.215515447126397,  _,   _,</v>
      </c>
      <c r="P81" t="s">
        <v>326</v>
      </c>
    </row>
    <row r="82" spans="3:16" x14ac:dyDescent="0.25">
      <c r="C82" s="19">
        <f t="shared" si="9"/>
        <v>1.8392655758024037E-2</v>
      </c>
      <c r="D82" s="1" t="str">
        <f t="shared" si="9"/>
        <v xml:space="preserve">  _</v>
      </c>
      <c r="E82" s="1">
        <f t="shared" si="9"/>
        <v>0.20700125662263782</v>
      </c>
      <c r="F82" s="1" t="str">
        <f t="shared" si="9"/>
        <v xml:space="preserve"> _</v>
      </c>
      <c r="G82" s="1" t="str">
        <f t="shared" si="9"/>
        <v xml:space="preserve">  _</v>
      </c>
      <c r="I82" t="str">
        <f t="shared" si="7"/>
        <v xml:space="preserve">  0.018392655758024,   _, 0.207001256622638,  _,   _,</v>
      </c>
      <c r="P82" t="s">
        <v>327</v>
      </c>
    </row>
    <row r="83" spans="3:16" x14ac:dyDescent="0.25">
      <c r="C83" s="19">
        <f t="shared" si="9"/>
        <v>7.971471504938028E-3</v>
      </c>
      <c r="D83" s="1" t="str">
        <f t="shared" si="9"/>
        <v xml:space="preserve">  _</v>
      </c>
      <c r="E83" s="1">
        <f t="shared" si="9"/>
        <v>0.75669868102157067</v>
      </c>
      <c r="F83" s="1" t="str">
        <f t="shared" si="9"/>
        <v xml:space="preserve"> _</v>
      </c>
      <c r="G83" s="1" t="str">
        <f t="shared" si="9"/>
        <v xml:space="preserve">  _</v>
      </c>
      <c r="I83" t="str">
        <f t="shared" si="7"/>
        <v xml:space="preserve">  0.00797147150493803,   _, 0.756698681021571,  _,   _,</v>
      </c>
      <c r="P83" t="s">
        <v>328</v>
      </c>
    </row>
    <row r="84" spans="3:16" x14ac:dyDescent="0.25">
      <c r="C84" s="19">
        <f t="shared" si="9"/>
        <v>6.9058079256815192E-3</v>
      </c>
      <c r="D84" s="1" t="str">
        <f t="shared" si="9"/>
        <v xml:space="preserve">  _</v>
      </c>
      <c r="E84" s="1">
        <f t="shared" si="9"/>
        <v>0.426773799000914</v>
      </c>
      <c r="F84" s="1" t="str">
        <f t="shared" si="9"/>
        <v xml:space="preserve"> _</v>
      </c>
      <c r="G84" s="1" t="str">
        <f t="shared" si="9"/>
        <v xml:space="preserve">  _</v>
      </c>
      <c r="I84" t="str">
        <f t="shared" si="7"/>
        <v xml:space="preserve">  0.00690580792568152,   _, 0.426773799000914,  _,   _,</v>
      </c>
      <c r="P84" t="s">
        <v>329</v>
      </c>
    </row>
    <row r="85" spans="3:16" x14ac:dyDescent="0.25">
      <c r="C85" s="19">
        <f t="shared" si="9"/>
        <v>8.5331954412649971E-3</v>
      </c>
      <c r="D85" s="1" t="str">
        <f t="shared" si="9"/>
        <v xml:space="preserve">  _</v>
      </c>
      <c r="E85" s="1">
        <f t="shared" si="9"/>
        <v>0.25861853655167605</v>
      </c>
      <c r="F85" s="1" t="str">
        <f t="shared" si="9"/>
        <v xml:space="preserve"> _</v>
      </c>
      <c r="G85" s="1" t="str">
        <f t="shared" si="9"/>
        <v xml:space="preserve">  _</v>
      </c>
      <c r="I85" t="str">
        <f t="shared" si="7"/>
        <v xml:space="preserve">  0.008533195441265,   _, 0.258618536551676,  _,   _,</v>
      </c>
      <c r="P85" t="s">
        <v>330</v>
      </c>
    </row>
    <row r="86" spans="3:16" x14ac:dyDescent="0.25">
      <c r="C86" s="19">
        <f t="shared" si="9"/>
        <v>1.3283900379781735E-2</v>
      </c>
      <c r="D86" s="1" t="str">
        <f t="shared" si="9"/>
        <v xml:space="preserve">  _</v>
      </c>
      <c r="E86" s="1">
        <f t="shared" si="9"/>
        <v>0.73860602620108318</v>
      </c>
      <c r="F86" s="1" t="str">
        <f t="shared" si="9"/>
        <v xml:space="preserve"> _</v>
      </c>
      <c r="G86" s="1" t="str">
        <f t="shared" si="9"/>
        <v xml:space="preserve">  _</v>
      </c>
      <c r="I86" t="str">
        <f t="shared" si="7"/>
        <v xml:space="preserve">  0.0132839003797817,   _, 0.738606026201083,  _,   _,</v>
      </c>
      <c r="P86" t="s">
        <v>331</v>
      </c>
    </row>
    <row r="87" spans="3:16" x14ac:dyDescent="0.25">
      <c r="C87" s="19">
        <f t="shared" si="9"/>
        <v>0</v>
      </c>
      <c r="D87" s="1" t="str">
        <f t="shared" si="9"/>
        <v xml:space="preserve">  _</v>
      </c>
      <c r="E87" s="1">
        <f t="shared" si="9"/>
        <v>0</v>
      </c>
      <c r="F87" s="1" t="str">
        <f t="shared" si="9"/>
        <v xml:space="preserve"> _</v>
      </c>
      <c r="G87" s="1" t="str">
        <f t="shared" si="9"/>
        <v xml:space="preserve">  _</v>
      </c>
      <c r="I87" t="str">
        <f t="shared" si="7"/>
        <v xml:space="preserve">  0,   _, 0,  _,   _,</v>
      </c>
      <c r="P87" t="s">
        <v>271</v>
      </c>
    </row>
    <row r="88" spans="3:16" x14ac:dyDescent="0.25">
      <c r="C88" s="19">
        <f t="shared" si="9"/>
        <v>0</v>
      </c>
      <c r="D88" s="1" t="str">
        <f t="shared" si="9"/>
        <v xml:space="preserve">  _</v>
      </c>
      <c r="E88" s="1">
        <f t="shared" si="9"/>
        <v>0</v>
      </c>
      <c r="F88" s="1" t="str">
        <f t="shared" si="9"/>
        <v xml:space="preserve"> _</v>
      </c>
      <c r="G88" s="1" t="str">
        <f t="shared" si="9"/>
        <v xml:space="preserve">  _</v>
      </c>
      <c r="I88" t="str">
        <f t="shared" si="7"/>
        <v xml:space="preserve">  0,   _, 0,  _,   _,</v>
      </c>
      <c r="P88" t="s">
        <v>271</v>
      </c>
    </row>
    <row r="89" spans="3:16" x14ac:dyDescent="0.25">
      <c r="C89" s="19">
        <f t="shared" si="9"/>
        <v>0</v>
      </c>
      <c r="D89" s="1" t="str">
        <f t="shared" si="9"/>
        <v xml:space="preserve">  _</v>
      </c>
      <c r="E89" s="1">
        <f t="shared" si="9"/>
        <v>0</v>
      </c>
      <c r="F89" s="1" t="str">
        <f t="shared" si="9"/>
        <v xml:space="preserve"> _</v>
      </c>
      <c r="G89" s="1" t="str">
        <f t="shared" si="9"/>
        <v xml:space="preserve">  _</v>
      </c>
      <c r="I89" t="str">
        <f t="shared" si="7"/>
        <v xml:space="preserve">  0,   _, 0,  _,   _,</v>
      </c>
      <c r="P89" t="s">
        <v>271</v>
      </c>
    </row>
    <row r="90" spans="3:16" x14ac:dyDescent="0.25">
      <c r="C90" s="19">
        <f t="shared" si="9"/>
        <v>0</v>
      </c>
      <c r="D90" s="1" t="str">
        <f t="shared" si="9"/>
        <v xml:space="preserve">  _</v>
      </c>
      <c r="E90" s="1">
        <f t="shared" si="9"/>
        <v>0</v>
      </c>
      <c r="F90" s="1" t="str">
        <f t="shared" si="9"/>
        <v xml:space="preserve"> _</v>
      </c>
      <c r="G90" s="1" t="str">
        <f t="shared" si="9"/>
        <v xml:space="preserve">  _</v>
      </c>
      <c r="I90" t="str">
        <f t="shared" si="7"/>
        <v xml:space="preserve">  0,   _, 0,  _,   _,</v>
      </c>
      <c r="P90" t="s">
        <v>271</v>
      </c>
    </row>
    <row r="91" spans="3:16" x14ac:dyDescent="0.25">
      <c r="C91" s="19">
        <f t="shared" si="9"/>
        <v>0</v>
      </c>
      <c r="D91" s="1" t="str">
        <f t="shared" si="9"/>
        <v xml:space="preserve">  _</v>
      </c>
      <c r="E91" s="1">
        <f t="shared" si="9"/>
        <v>0</v>
      </c>
      <c r="F91" s="1" t="str">
        <f t="shared" si="9"/>
        <v xml:space="preserve"> _</v>
      </c>
      <c r="G91" s="1" t="str">
        <f t="shared" si="9"/>
        <v xml:space="preserve">  _</v>
      </c>
      <c r="I91" t="str">
        <f t="shared" si="7"/>
        <v xml:space="preserve">  0,   _, 0,  _,   _,</v>
      </c>
      <c r="P91" t="s">
        <v>271</v>
      </c>
    </row>
    <row r="92" spans="3:16" x14ac:dyDescent="0.25">
      <c r="C92" s="19">
        <f t="shared" si="9"/>
        <v>0</v>
      </c>
      <c r="D92" s="1" t="str">
        <f t="shared" si="9"/>
        <v xml:space="preserve">  _</v>
      </c>
      <c r="E92" s="1">
        <f t="shared" si="9"/>
        <v>0</v>
      </c>
      <c r="F92" s="1" t="str">
        <f t="shared" si="9"/>
        <v xml:space="preserve"> _</v>
      </c>
      <c r="G92" s="1" t="str">
        <f t="shared" si="9"/>
        <v xml:space="preserve">  _</v>
      </c>
      <c r="I92" t="str">
        <f>"  "&amp;C92&amp;", "&amp;D92&amp;", "&amp;E92&amp;", "&amp;F92&amp;", "&amp;G92&amp;","</f>
        <v xml:space="preserve">  0,   _, 0,  _,   _,</v>
      </c>
      <c r="P92" t="s">
        <v>271</v>
      </c>
    </row>
    <row r="93" spans="3:16" x14ac:dyDescent="0.25">
      <c r="C93" s="19">
        <f t="shared" si="9"/>
        <v>0</v>
      </c>
      <c r="D93" s="1" t="str">
        <f t="shared" si="9"/>
        <v xml:space="preserve">  _</v>
      </c>
      <c r="E93" s="1">
        <f t="shared" si="9"/>
        <v>0</v>
      </c>
      <c r="F93" s="1" t="str">
        <f t="shared" si="9"/>
        <v xml:space="preserve"> _</v>
      </c>
      <c r="G93" s="1" t="str">
        <f t="shared" si="9"/>
        <v xml:space="preserve">  _</v>
      </c>
      <c r="I93" t="str">
        <f>"  "&amp;C93&amp;", "&amp;D93&amp;", "&amp;E93&amp;", "&amp;F93&amp;", "&amp;G93&amp;" ;"</f>
        <v xml:space="preserve">  0,   _, 0,  _,   _ ;</v>
      </c>
      <c r="P93" t="s">
        <v>332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2"/>
  <sheetViews>
    <sheetView topLeftCell="A51" workbookViewId="0">
      <selection activeCell="C64" sqref="C64:M93"/>
    </sheetView>
  </sheetViews>
  <sheetFormatPr defaultRowHeight="15" x14ac:dyDescent="0.25"/>
  <sheetData>
    <row r="1" spans="1:16" x14ac:dyDescent="0.25">
      <c r="C1" t="s">
        <v>223</v>
      </c>
      <c r="I1" t="s">
        <v>227</v>
      </c>
      <c r="O1" s="4"/>
    </row>
    <row r="2" spans="1:16" x14ac:dyDescent="0.25">
      <c r="A2">
        <v>0</v>
      </c>
      <c r="C2" t="s">
        <v>225</v>
      </c>
      <c r="D2" t="s">
        <v>225</v>
      </c>
      <c r="E2" t="s">
        <v>224</v>
      </c>
      <c r="F2" t="s">
        <v>224</v>
      </c>
      <c r="G2" t="s">
        <v>225</v>
      </c>
      <c r="I2">
        <v>3.2000000000000001E-2</v>
      </c>
      <c r="J2">
        <v>3.2000000000000001E-2</v>
      </c>
      <c r="K2" t="s">
        <v>224</v>
      </c>
      <c r="L2" t="s">
        <v>224</v>
      </c>
      <c r="M2">
        <v>3.2000000000000001E-2</v>
      </c>
      <c r="O2" s="4"/>
    </row>
    <row r="3" spans="1:16" x14ac:dyDescent="0.25">
      <c r="A3">
        <v>1</v>
      </c>
      <c r="C3" t="s">
        <v>225</v>
      </c>
      <c r="D3" t="s">
        <v>224</v>
      </c>
      <c r="E3" t="s">
        <v>224</v>
      </c>
      <c r="F3" t="s">
        <v>224</v>
      </c>
      <c r="G3" t="s">
        <v>225</v>
      </c>
      <c r="I3">
        <v>2.95021E-2</v>
      </c>
      <c r="J3" t="s">
        <v>224</v>
      </c>
      <c r="K3" t="s">
        <v>224</v>
      </c>
      <c r="L3" t="s">
        <v>224</v>
      </c>
      <c r="M3">
        <v>2.95021E-2</v>
      </c>
      <c r="O3" s="4"/>
    </row>
    <row r="4" spans="1:16" x14ac:dyDescent="0.25">
      <c r="A4">
        <v>2</v>
      </c>
      <c r="C4" t="s">
        <v>225</v>
      </c>
      <c r="D4" t="s">
        <v>224</v>
      </c>
      <c r="E4" t="s">
        <v>224</v>
      </c>
      <c r="F4" t="s">
        <v>224</v>
      </c>
      <c r="G4" t="s">
        <v>225</v>
      </c>
      <c r="I4">
        <v>4.56455968E-2</v>
      </c>
      <c r="J4" t="s">
        <v>224</v>
      </c>
      <c r="K4" t="s">
        <v>224</v>
      </c>
      <c r="L4" t="s">
        <v>224</v>
      </c>
      <c r="M4">
        <v>4.56455968E-2</v>
      </c>
      <c r="O4" s="4"/>
    </row>
    <row r="5" spans="1:16" x14ac:dyDescent="0.25">
      <c r="A5">
        <v>3</v>
      </c>
      <c r="C5" t="s">
        <v>225</v>
      </c>
      <c r="D5" t="s">
        <v>224</v>
      </c>
      <c r="E5" t="s">
        <v>224</v>
      </c>
      <c r="F5" t="s">
        <v>224</v>
      </c>
      <c r="G5" t="s">
        <v>225</v>
      </c>
      <c r="I5">
        <v>2.21814992E-2</v>
      </c>
      <c r="J5">
        <v>2.21814992E-2</v>
      </c>
      <c r="K5">
        <v>2.21814992E-2</v>
      </c>
      <c r="L5" t="s">
        <v>224</v>
      </c>
      <c r="M5">
        <v>2.21814992E-2</v>
      </c>
      <c r="O5" s="4"/>
    </row>
    <row r="6" spans="1:16" x14ac:dyDescent="0.25">
      <c r="A6">
        <v>4</v>
      </c>
      <c r="C6" t="s">
        <v>225</v>
      </c>
      <c r="D6" t="s">
        <v>224</v>
      </c>
      <c r="E6" t="s">
        <v>224</v>
      </c>
      <c r="F6" t="s">
        <v>224</v>
      </c>
      <c r="G6" t="s">
        <v>225</v>
      </c>
      <c r="I6">
        <v>1.8767691199999999E-2</v>
      </c>
      <c r="J6" t="s">
        <v>224</v>
      </c>
      <c r="K6" t="s">
        <v>224</v>
      </c>
      <c r="L6" t="s">
        <v>224</v>
      </c>
      <c r="M6">
        <v>1.8767691199999999E-2</v>
      </c>
      <c r="O6" s="4"/>
    </row>
    <row r="7" spans="1:16" x14ac:dyDescent="0.25">
      <c r="A7">
        <v>5</v>
      </c>
      <c r="C7" t="s">
        <v>225</v>
      </c>
      <c r="D7" t="s">
        <v>224</v>
      </c>
      <c r="E7" t="s">
        <v>224</v>
      </c>
      <c r="F7" t="s">
        <v>224</v>
      </c>
      <c r="G7" t="s">
        <v>225</v>
      </c>
      <c r="I7">
        <v>1.3906516000000001E-2</v>
      </c>
      <c r="J7">
        <v>1.3906516000000001E-2</v>
      </c>
      <c r="K7" t="s">
        <v>224</v>
      </c>
      <c r="L7" t="s">
        <v>224</v>
      </c>
      <c r="M7">
        <v>1.3906516000000001E-2</v>
      </c>
      <c r="O7" s="4"/>
    </row>
    <row r="8" spans="1:16" x14ac:dyDescent="0.25">
      <c r="A8">
        <v>6</v>
      </c>
      <c r="C8" t="s">
        <v>225</v>
      </c>
      <c r="D8" t="s">
        <v>224</v>
      </c>
      <c r="E8" t="s">
        <v>224</v>
      </c>
      <c r="F8" t="s">
        <v>224</v>
      </c>
      <c r="G8" t="s">
        <v>225</v>
      </c>
      <c r="I8">
        <v>1.4307304E-2</v>
      </c>
      <c r="J8">
        <v>1.4307304E-2</v>
      </c>
      <c r="K8" t="s">
        <v>224</v>
      </c>
      <c r="L8" t="s">
        <v>224</v>
      </c>
      <c r="M8">
        <v>1.4307304E-2</v>
      </c>
      <c r="O8" s="4"/>
    </row>
    <row r="9" spans="1:16" x14ac:dyDescent="0.25">
      <c r="A9">
        <v>7</v>
      </c>
      <c r="C9" t="s">
        <v>225</v>
      </c>
      <c r="D9" t="s">
        <v>224</v>
      </c>
      <c r="E9" t="s">
        <v>224</v>
      </c>
      <c r="F9" t="s">
        <v>224</v>
      </c>
      <c r="G9" t="s">
        <v>225</v>
      </c>
      <c r="I9">
        <v>4.2745036E-2</v>
      </c>
      <c r="J9" t="s">
        <v>224</v>
      </c>
      <c r="K9" t="s">
        <v>224</v>
      </c>
      <c r="L9" t="s">
        <v>224</v>
      </c>
      <c r="M9">
        <v>4.2745036E-2</v>
      </c>
      <c r="O9" s="4"/>
    </row>
    <row r="10" spans="1:16" x14ac:dyDescent="0.25">
      <c r="A10" s="4">
        <v>8</v>
      </c>
      <c r="C10">
        <v>4.7021820000000001E-3</v>
      </c>
      <c r="D10">
        <v>4.7021820000000001E-3</v>
      </c>
      <c r="E10" t="s">
        <v>224</v>
      </c>
      <c r="F10" t="s">
        <v>224</v>
      </c>
      <c r="G10" t="s">
        <v>225</v>
      </c>
      <c r="I10">
        <v>1.5953438399999999E-2</v>
      </c>
      <c r="J10">
        <v>1.5953438399999999E-2</v>
      </c>
      <c r="K10" t="s">
        <v>224</v>
      </c>
      <c r="L10" t="s">
        <v>224</v>
      </c>
      <c r="M10">
        <v>1.5953438399999999E-2</v>
      </c>
      <c r="O10" s="4"/>
    </row>
    <row r="11" spans="1:16" x14ac:dyDescent="0.25">
      <c r="A11">
        <v>9</v>
      </c>
      <c r="C11" t="s">
        <v>225</v>
      </c>
      <c r="D11" t="s">
        <v>224</v>
      </c>
      <c r="E11" t="s">
        <v>224</v>
      </c>
      <c r="F11" t="s">
        <v>224</v>
      </c>
      <c r="G11" t="s">
        <v>225</v>
      </c>
      <c r="I11">
        <v>1.5901989599999999E-2</v>
      </c>
      <c r="J11">
        <v>1.5901989599999999E-2</v>
      </c>
      <c r="K11" t="s">
        <v>224</v>
      </c>
      <c r="L11" t="s">
        <v>224</v>
      </c>
      <c r="M11">
        <v>1.5901989599999999E-2</v>
      </c>
      <c r="O11" s="4"/>
    </row>
    <row r="12" spans="1:16" x14ac:dyDescent="0.25">
      <c r="A12" s="4">
        <v>10</v>
      </c>
      <c r="C12" s="1">
        <v>1.6200000000000001E-5</v>
      </c>
      <c r="D12" s="1">
        <v>1.6200000000000001E-5</v>
      </c>
      <c r="E12" t="s">
        <v>224</v>
      </c>
      <c r="F12" t="s">
        <v>224</v>
      </c>
      <c r="G12" t="s">
        <v>225</v>
      </c>
      <c r="I12">
        <v>6.3926375999999998E-3</v>
      </c>
      <c r="J12">
        <v>6.3926375999999998E-3</v>
      </c>
      <c r="K12" t="s">
        <v>224</v>
      </c>
      <c r="L12" t="s">
        <v>224</v>
      </c>
      <c r="M12">
        <v>6.3926375999999998E-3</v>
      </c>
    </row>
    <row r="13" spans="1:16" ht="15.75" thickBot="1" x14ac:dyDescent="0.3">
      <c r="A13" s="4">
        <v>11</v>
      </c>
      <c r="C13" s="1">
        <v>1.52E-5</v>
      </c>
      <c r="D13" s="1">
        <v>1.52E-5</v>
      </c>
      <c r="E13" s="1">
        <v>1.52E-5</v>
      </c>
      <c r="F13" t="s">
        <v>224</v>
      </c>
      <c r="G13" t="s">
        <v>225</v>
      </c>
      <c r="I13">
        <v>1.3157544000000001E-3</v>
      </c>
      <c r="J13">
        <v>1.3157544000000001E-3</v>
      </c>
      <c r="K13">
        <v>1.3157544000000001E-3</v>
      </c>
      <c r="L13" t="s">
        <v>224</v>
      </c>
      <c r="M13">
        <v>1.3157544000000001E-3</v>
      </c>
      <c r="O13" s="6"/>
    </row>
    <row r="14" spans="1:16" ht="15.75" thickBot="1" x14ac:dyDescent="0.3">
      <c r="A14" s="4">
        <v>12</v>
      </c>
      <c r="C14" s="1">
        <v>1.2931200000000001E-5</v>
      </c>
      <c r="D14" s="1">
        <v>1.2931200000000001E-5</v>
      </c>
      <c r="E14" t="s">
        <v>224</v>
      </c>
      <c r="F14" t="s">
        <v>224</v>
      </c>
      <c r="G14" t="s">
        <v>225</v>
      </c>
      <c r="I14">
        <v>9.2739264000000002E-3</v>
      </c>
      <c r="J14">
        <v>9.2739264000000002E-3</v>
      </c>
      <c r="K14" t="s">
        <v>224</v>
      </c>
      <c r="L14" t="s">
        <v>224</v>
      </c>
      <c r="M14">
        <v>9.2739264000000002E-3</v>
      </c>
      <c r="P14" s="5"/>
    </row>
    <row r="15" spans="1:16" ht="15.75" thickBot="1" x14ac:dyDescent="0.3">
      <c r="A15" s="4">
        <v>13</v>
      </c>
      <c r="C15">
        <v>5.7767560000000001E-3</v>
      </c>
      <c r="D15" t="s">
        <v>224</v>
      </c>
      <c r="E15" t="s">
        <v>224</v>
      </c>
      <c r="F15" t="s">
        <v>224</v>
      </c>
      <c r="G15" t="s">
        <v>225</v>
      </c>
      <c r="I15">
        <v>1.3226912E-2</v>
      </c>
      <c r="J15" t="s">
        <v>224</v>
      </c>
      <c r="K15" t="s">
        <v>224</v>
      </c>
      <c r="L15" t="s">
        <v>224</v>
      </c>
      <c r="M15">
        <v>1.3226912E-2</v>
      </c>
      <c r="P15" s="5"/>
    </row>
    <row r="16" spans="1:16" x14ac:dyDescent="0.25">
      <c r="A16">
        <v>14</v>
      </c>
      <c r="C16" t="s">
        <v>225</v>
      </c>
      <c r="D16" t="s">
        <v>224</v>
      </c>
      <c r="E16" t="s">
        <v>224</v>
      </c>
      <c r="F16" t="s">
        <v>224</v>
      </c>
      <c r="G16" t="s">
        <v>225</v>
      </c>
      <c r="I16">
        <v>4.6199911999999996E-3</v>
      </c>
      <c r="J16">
        <v>4.6199911999999996E-3</v>
      </c>
      <c r="K16">
        <v>4.6199911999999996E-3</v>
      </c>
      <c r="L16" t="s">
        <v>224</v>
      </c>
      <c r="M16">
        <v>4.6199911999999996E-3</v>
      </c>
    </row>
    <row r="17" spans="1:22" x14ac:dyDescent="0.25">
      <c r="A17">
        <v>15</v>
      </c>
      <c r="C17" t="s">
        <v>225</v>
      </c>
      <c r="D17" t="s">
        <v>224</v>
      </c>
      <c r="E17" t="s">
        <v>224</v>
      </c>
      <c r="F17" t="s">
        <v>224</v>
      </c>
      <c r="G17" t="s">
        <v>225</v>
      </c>
      <c r="I17">
        <v>4.4117840000000002E-3</v>
      </c>
      <c r="J17">
        <v>4.4117840000000002E-3</v>
      </c>
      <c r="K17" t="s">
        <v>224</v>
      </c>
      <c r="L17" t="s">
        <v>224</v>
      </c>
      <c r="M17">
        <v>4.4117840000000002E-3</v>
      </c>
    </row>
    <row r="18" spans="1:22" x14ac:dyDescent="0.25">
      <c r="A18" s="4">
        <v>16</v>
      </c>
      <c r="C18">
        <v>1.7378900000000001E-4</v>
      </c>
      <c r="D18">
        <v>1.7378900000000001E-4</v>
      </c>
      <c r="E18">
        <v>1.7378900000000001E-4</v>
      </c>
      <c r="F18" t="s">
        <v>224</v>
      </c>
      <c r="G18" t="s">
        <v>225</v>
      </c>
      <c r="I18">
        <v>8.5796560000000002E-4</v>
      </c>
      <c r="J18">
        <v>8.5796560000000002E-4</v>
      </c>
      <c r="K18">
        <v>8.5796560000000002E-4</v>
      </c>
      <c r="L18" t="s">
        <v>224</v>
      </c>
      <c r="M18">
        <v>8.5796560000000002E-4</v>
      </c>
    </row>
    <row r="19" spans="1:22" ht="15.75" thickBot="1" x14ac:dyDescent="0.3">
      <c r="A19" s="4">
        <v>17</v>
      </c>
      <c r="C19" s="1">
        <v>5.3667600000000001E-5</v>
      </c>
      <c r="D19" s="1">
        <v>5.3667600000000001E-5</v>
      </c>
      <c r="E19" t="s">
        <v>224</v>
      </c>
      <c r="F19" t="s">
        <v>224</v>
      </c>
      <c r="G19" t="s">
        <v>225</v>
      </c>
      <c r="I19">
        <v>1.1743445599999999E-2</v>
      </c>
      <c r="J19">
        <v>1.1743445599999999E-2</v>
      </c>
      <c r="K19" t="s">
        <v>224</v>
      </c>
      <c r="L19" t="s">
        <v>224</v>
      </c>
      <c r="M19">
        <v>1.1743445599999999E-2</v>
      </c>
    </row>
    <row r="20" spans="1:22" ht="15.75" thickBot="1" x14ac:dyDescent="0.3">
      <c r="A20" s="4">
        <v>18</v>
      </c>
      <c r="C20" s="1">
        <v>5.3667600000000001E-5</v>
      </c>
      <c r="D20" s="1">
        <v>5.3667600000000001E-5</v>
      </c>
      <c r="E20" t="s">
        <v>224</v>
      </c>
      <c r="F20" t="s">
        <v>224</v>
      </c>
      <c r="G20" t="s">
        <v>225</v>
      </c>
      <c r="I20">
        <v>6.2251436E-2</v>
      </c>
      <c r="J20">
        <v>6.2251436E-2</v>
      </c>
      <c r="K20" t="s">
        <v>224</v>
      </c>
      <c r="L20" t="s">
        <v>224</v>
      </c>
      <c r="M20">
        <v>6.2251436E-2</v>
      </c>
      <c r="P20" s="5"/>
    </row>
    <row r="21" spans="1:22" ht="15.75" thickBot="1" x14ac:dyDescent="0.3">
      <c r="A21" s="4">
        <v>19</v>
      </c>
      <c r="C21" s="1">
        <v>5.3667600000000001E-5</v>
      </c>
      <c r="D21" s="1">
        <v>5.3667600000000001E-5</v>
      </c>
      <c r="E21" s="1">
        <v>5.3667600000000001E-5</v>
      </c>
      <c r="F21" t="s">
        <v>224</v>
      </c>
      <c r="G21" t="s">
        <v>225</v>
      </c>
      <c r="I21">
        <v>4.7369600000000001E-4</v>
      </c>
      <c r="J21">
        <v>4.7369600000000001E-4</v>
      </c>
      <c r="K21">
        <v>4.7369600000000001E-4</v>
      </c>
      <c r="L21" t="s">
        <v>224</v>
      </c>
      <c r="M21">
        <v>4.7369600000000001E-4</v>
      </c>
      <c r="P21" s="5"/>
    </row>
    <row r="22" spans="1:22" x14ac:dyDescent="0.25">
      <c r="A22" s="4">
        <v>20</v>
      </c>
      <c r="C22" s="1">
        <v>8.3600000000000001E-11</v>
      </c>
      <c r="D22" s="1">
        <v>8.3600000000000001E-11</v>
      </c>
      <c r="E22" s="1">
        <v>8.3600000000000001E-11</v>
      </c>
      <c r="F22" t="s">
        <v>224</v>
      </c>
      <c r="G22" t="s">
        <v>225</v>
      </c>
      <c r="I22">
        <v>4.475816E-4</v>
      </c>
      <c r="J22">
        <v>4.475816E-4</v>
      </c>
      <c r="K22">
        <v>4.475816E-4</v>
      </c>
      <c r="L22" t="s">
        <v>224</v>
      </c>
      <c r="M22">
        <v>4.475816E-4</v>
      </c>
    </row>
    <row r="23" spans="1:22" x14ac:dyDescent="0.25">
      <c r="A23" s="4">
        <v>21</v>
      </c>
      <c r="C23" s="1">
        <v>5.3699999999999999E-11</v>
      </c>
      <c r="D23" s="1">
        <v>5.3699999999999999E-11</v>
      </c>
      <c r="E23" s="1">
        <v>1.5199999999999999E-10</v>
      </c>
      <c r="F23" t="s">
        <v>224</v>
      </c>
      <c r="G23" t="s">
        <v>225</v>
      </c>
      <c r="I23">
        <v>9.55096E-4</v>
      </c>
      <c r="J23">
        <v>9.55096E-4</v>
      </c>
      <c r="K23">
        <v>9.55096E-4</v>
      </c>
      <c r="L23" t="s">
        <v>224</v>
      </c>
      <c r="M23">
        <v>9.55096E-4</v>
      </c>
    </row>
    <row r="24" spans="1:22" x14ac:dyDescent="0.25">
      <c r="A24" s="4">
        <v>22</v>
      </c>
      <c r="C24" s="1">
        <v>1.5199999999999999E-10</v>
      </c>
      <c r="D24" s="1">
        <v>1.5199999999999999E-10</v>
      </c>
      <c r="E24" t="s">
        <v>224</v>
      </c>
      <c r="F24" t="s">
        <v>224</v>
      </c>
      <c r="G24" t="s">
        <v>225</v>
      </c>
      <c r="I24">
        <v>7.4122160000000001E-4</v>
      </c>
      <c r="J24">
        <v>7.4122160000000001E-4</v>
      </c>
      <c r="K24" t="s">
        <v>224</v>
      </c>
      <c r="L24" t="s">
        <v>224</v>
      </c>
      <c r="M24">
        <v>7.4122160000000001E-4</v>
      </c>
    </row>
    <row r="25" spans="1:22" x14ac:dyDescent="0.25">
      <c r="A25">
        <v>23</v>
      </c>
      <c r="C25" t="s">
        <v>225</v>
      </c>
      <c r="D25" t="s">
        <v>224</v>
      </c>
      <c r="E25" t="s">
        <v>224</v>
      </c>
      <c r="F25" t="s">
        <v>224</v>
      </c>
      <c r="G25" t="s">
        <v>225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224</v>
      </c>
      <c r="D26" t="s">
        <v>224</v>
      </c>
      <c r="E26" t="s">
        <v>224</v>
      </c>
      <c r="F26" t="s">
        <v>224</v>
      </c>
      <c r="G26" t="s">
        <v>225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225</v>
      </c>
      <c r="D27" t="s">
        <v>224</v>
      </c>
      <c r="E27" t="s">
        <v>224</v>
      </c>
      <c r="F27" t="s">
        <v>224</v>
      </c>
      <c r="G27" t="s">
        <v>225</v>
      </c>
      <c r="I27">
        <v>7.4122160000000001E-4</v>
      </c>
      <c r="J27">
        <v>7.4122160000000001E-4</v>
      </c>
      <c r="K27" t="s">
        <v>224</v>
      </c>
      <c r="L27" t="s">
        <v>224</v>
      </c>
      <c r="M27">
        <v>7.4122160000000001E-4</v>
      </c>
    </row>
    <row r="28" spans="1:22" x14ac:dyDescent="0.25">
      <c r="A28">
        <v>26</v>
      </c>
      <c r="C28" t="s">
        <v>224</v>
      </c>
      <c r="D28" t="s">
        <v>224</v>
      </c>
      <c r="E28" t="s">
        <v>224</v>
      </c>
      <c r="F28" t="s">
        <v>224</v>
      </c>
      <c r="G28" t="s">
        <v>225</v>
      </c>
      <c r="I28">
        <v>9.55096E-4</v>
      </c>
      <c r="J28">
        <v>9.55096E-4</v>
      </c>
      <c r="K28">
        <v>9.55096E-4</v>
      </c>
      <c r="L28" t="s">
        <v>224</v>
      </c>
      <c r="M28">
        <v>9.55096E-4</v>
      </c>
    </row>
    <row r="29" spans="1:22" x14ac:dyDescent="0.25">
      <c r="A29">
        <v>27</v>
      </c>
      <c r="C29" t="s">
        <v>225</v>
      </c>
      <c r="D29" t="s">
        <v>224</v>
      </c>
      <c r="E29" t="s">
        <v>224</v>
      </c>
      <c r="F29" t="s">
        <v>224</v>
      </c>
      <c r="G29" t="s">
        <v>225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224</v>
      </c>
      <c r="D30" t="s">
        <v>224</v>
      </c>
      <c r="E30" t="s">
        <v>224</v>
      </c>
      <c r="F30" t="s">
        <v>224</v>
      </c>
      <c r="G30" t="s">
        <v>225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224</v>
      </c>
      <c r="D31" t="s">
        <v>224</v>
      </c>
      <c r="E31" t="s">
        <v>224</v>
      </c>
      <c r="F31" t="s">
        <v>224</v>
      </c>
      <c r="G31" t="s">
        <v>226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1">
        <v>100000000000000</v>
      </c>
      <c r="Q31" s="16" t="s">
        <v>244</v>
      </c>
    </row>
    <row r="32" spans="1:22" x14ac:dyDescent="0.25">
      <c r="B32" t="s">
        <v>238</v>
      </c>
      <c r="H32" t="s">
        <v>236</v>
      </c>
      <c r="P32" s="10" t="s">
        <v>243</v>
      </c>
      <c r="Q32" s="4"/>
      <c r="R32" s="4"/>
      <c r="S32" s="4"/>
      <c r="T32" s="4"/>
      <c r="U32" s="4"/>
      <c r="V32" t="s">
        <v>237</v>
      </c>
    </row>
    <row r="33" spans="1:18" ht="15.75" thickBot="1" x14ac:dyDescent="0.3">
      <c r="A33">
        <v>0</v>
      </c>
      <c r="B33">
        <v>0</v>
      </c>
      <c r="C33" s="18">
        <f>P33</f>
        <v>0</v>
      </c>
      <c r="D33" s="11" t="s">
        <v>225</v>
      </c>
      <c r="E33" s="11" t="s">
        <v>224</v>
      </c>
      <c r="F33" s="11" t="s">
        <v>224</v>
      </c>
      <c r="G33" s="12" t="s">
        <v>225</v>
      </c>
      <c r="H33">
        <v>2</v>
      </c>
      <c r="I33" s="9">
        <v>1</v>
      </c>
      <c r="J33" s="7">
        <v>-100</v>
      </c>
      <c r="K33" s="7">
        <v>50</v>
      </c>
      <c r="L33" s="7">
        <v>12647072876</v>
      </c>
      <c r="M33" s="7">
        <v>2</v>
      </c>
      <c r="N33" s="8">
        <v>1264707000000</v>
      </c>
      <c r="P33" s="1">
        <f>$P$31/20/5.7*B33/2/N33</f>
        <v>0</v>
      </c>
    </row>
    <row r="34" spans="1:18" ht="15.75" thickBot="1" x14ac:dyDescent="0.3">
      <c r="A34">
        <v>1</v>
      </c>
      <c r="B34">
        <v>2.0368955317886149E-2</v>
      </c>
      <c r="C34" s="18">
        <f t="shared" ref="C34:C62" si="0">P34</f>
        <v>4.1312053994817154E-2</v>
      </c>
      <c r="D34" s="13" t="s">
        <v>224</v>
      </c>
      <c r="E34" s="13" t="s">
        <v>224</v>
      </c>
      <c r="F34" s="13" t="s">
        <v>224</v>
      </c>
      <c r="G34" s="14" t="s">
        <v>225</v>
      </c>
      <c r="H34">
        <v>1</v>
      </c>
      <c r="I34" s="9">
        <v>2</v>
      </c>
      <c r="J34" s="7">
        <v>-17.600000000000001</v>
      </c>
      <c r="K34" s="7">
        <v>17.600000000000001</v>
      </c>
      <c r="L34" s="7">
        <v>12286957937</v>
      </c>
      <c r="M34" s="7">
        <v>1</v>
      </c>
      <c r="N34" s="8">
        <v>216250500000</v>
      </c>
      <c r="P34" s="1">
        <f t="shared" ref="P34:P62" si="1">$P$31/20/5.7*B34/2/N34</f>
        <v>4.1312053994817154E-2</v>
      </c>
      <c r="R34" s="16" t="s">
        <v>245</v>
      </c>
    </row>
    <row r="35" spans="1:18" ht="15.75" thickBot="1" x14ac:dyDescent="0.3">
      <c r="A35">
        <v>2</v>
      </c>
      <c r="B35">
        <v>7.2276788418682717E-3</v>
      </c>
      <c r="C35" s="18">
        <f t="shared" si="0"/>
        <v>2.8977848000200979E-3</v>
      </c>
      <c r="D35" s="13" t="s">
        <v>224</v>
      </c>
      <c r="E35" s="13" t="s">
        <v>224</v>
      </c>
      <c r="F35" s="13" t="s">
        <v>224</v>
      </c>
      <c r="G35" s="14" t="s">
        <v>225</v>
      </c>
      <c r="H35">
        <v>1</v>
      </c>
      <c r="I35" s="9">
        <v>3</v>
      </c>
      <c r="J35" s="7">
        <v>-36.5</v>
      </c>
      <c r="K35" s="7">
        <v>36.5</v>
      </c>
      <c r="L35" s="7">
        <v>29971254486</v>
      </c>
      <c r="M35" s="7">
        <v>1</v>
      </c>
      <c r="N35" s="8">
        <v>1093951000000</v>
      </c>
      <c r="P35" s="1">
        <f t="shared" si="1"/>
        <v>2.8977848000200979E-3</v>
      </c>
      <c r="R35" s="16" t="s">
        <v>246</v>
      </c>
    </row>
    <row r="36" spans="1:18" ht="15.75" thickBot="1" x14ac:dyDescent="0.3">
      <c r="A36">
        <v>3</v>
      </c>
      <c r="B36">
        <v>1.457871907148808E-2</v>
      </c>
      <c r="C36" s="18">
        <f t="shared" si="0"/>
        <v>3.5698773084255069E-3</v>
      </c>
      <c r="D36" s="13" t="s">
        <v>224</v>
      </c>
      <c r="E36" s="13" t="s">
        <v>224</v>
      </c>
      <c r="F36" s="13" t="s">
        <v>224</v>
      </c>
      <c r="G36" s="14" t="s">
        <v>225</v>
      </c>
      <c r="H36">
        <v>3</v>
      </c>
      <c r="I36" s="9">
        <v>4</v>
      </c>
      <c r="J36" s="7">
        <v>-128.5</v>
      </c>
      <c r="K36" s="7">
        <v>50</v>
      </c>
      <c r="L36" s="7">
        <v>13938887160</v>
      </c>
      <c r="M36" s="7">
        <v>3</v>
      </c>
      <c r="N36" s="8">
        <v>1791147000000</v>
      </c>
      <c r="P36" s="1">
        <f t="shared" si="1"/>
        <v>3.5698773084255069E-3</v>
      </c>
    </row>
    <row r="37" spans="1:18" ht="15.75" thickBot="1" x14ac:dyDescent="0.3">
      <c r="A37">
        <v>4</v>
      </c>
      <c r="B37">
        <v>1.4070132437103797E-2</v>
      </c>
      <c r="C37" s="18">
        <f t="shared" si="0"/>
        <v>8.1668180869316861E-2</v>
      </c>
      <c r="D37" s="13" t="s">
        <v>224</v>
      </c>
      <c r="E37" s="13" t="s">
        <v>224</v>
      </c>
      <c r="F37" s="13" t="s">
        <v>224</v>
      </c>
      <c r="G37" s="14" t="s">
        <v>225</v>
      </c>
      <c r="H37">
        <v>1</v>
      </c>
      <c r="I37" s="9">
        <v>5</v>
      </c>
      <c r="J37" s="7">
        <v>-20.5</v>
      </c>
      <c r="K37" s="7">
        <v>20.5</v>
      </c>
      <c r="L37" s="7">
        <v>3686010853</v>
      </c>
      <c r="M37" s="7">
        <v>1</v>
      </c>
      <c r="N37" s="8">
        <v>75563220000</v>
      </c>
      <c r="P37" s="1">
        <f t="shared" si="1"/>
        <v>8.1668180869316861E-2</v>
      </c>
    </row>
    <row r="38" spans="1:18" ht="15.75" thickBot="1" x14ac:dyDescent="0.3">
      <c r="A38">
        <v>5</v>
      </c>
      <c r="B38">
        <v>1.6645132470003321E-2</v>
      </c>
      <c r="C38" s="18">
        <f t="shared" si="0"/>
        <v>6.2162941804713313E-3</v>
      </c>
      <c r="D38" s="13" t="s">
        <v>224</v>
      </c>
      <c r="E38" s="13" t="s">
        <v>224</v>
      </c>
      <c r="F38" s="13" t="s">
        <v>224</v>
      </c>
      <c r="G38" s="14" t="s">
        <v>225</v>
      </c>
      <c r="H38">
        <v>2</v>
      </c>
      <c r="I38" s="9">
        <v>6</v>
      </c>
      <c r="J38" s="7">
        <v>-106</v>
      </c>
      <c r="K38" s="7">
        <v>50</v>
      </c>
      <c r="L38" s="7">
        <v>11079367895</v>
      </c>
      <c r="M38" s="7">
        <v>2</v>
      </c>
      <c r="N38" s="8">
        <v>1174413000000</v>
      </c>
      <c r="P38" s="1">
        <f t="shared" si="1"/>
        <v>6.2162941804713313E-3</v>
      </c>
    </row>
    <row r="39" spans="1:18" ht="15.75" thickBot="1" x14ac:dyDescent="0.3">
      <c r="A39">
        <v>6</v>
      </c>
      <c r="B39">
        <v>6.9099266412596519E-2</v>
      </c>
      <c r="C39" s="18">
        <f t="shared" si="0"/>
        <v>1.4189511162289557E-2</v>
      </c>
      <c r="D39" s="13" t="s">
        <v>224</v>
      </c>
      <c r="E39" s="13" t="s">
        <v>224</v>
      </c>
      <c r="F39" s="13" t="s">
        <v>224</v>
      </c>
      <c r="G39" s="14" t="s">
        <v>225</v>
      </c>
      <c r="H39">
        <v>2</v>
      </c>
      <c r="I39" s="9">
        <v>7</v>
      </c>
      <c r="J39" s="7">
        <v>-109.9</v>
      </c>
      <c r="K39" s="7">
        <v>50</v>
      </c>
      <c r="L39" s="7">
        <v>19434502995</v>
      </c>
      <c r="M39" s="7">
        <v>2</v>
      </c>
      <c r="N39" s="8">
        <v>2135852000000</v>
      </c>
      <c r="P39" s="1">
        <f t="shared" si="1"/>
        <v>1.4189511162289557E-2</v>
      </c>
    </row>
    <row r="40" spans="1:18" ht="15.75" thickBot="1" x14ac:dyDescent="0.3">
      <c r="A40">
        <v>7</v>
      </c>
      <c r="B40">
        <v>2.4464251100563942E-2</v>
      </c>
      <c r="C40" s="18">
        <f t="shared" si="0"/>
        <v>3.0637689536465208E-2</v>
      </c>
      <c r="D40" s="13" t="s">
        <v>224</v>
      </c>
      <c r="E40" s="13" t="s">
        <v>224</v>
      </c>
      <c r="F40" s="13" t="s">
        <v>224</v>
      </c>
      <c r="G40" s="14" t="s">
        <v>225</v>
      </c>
      <c r="H40">
        <v>1</v>
      </c>
      <c r="I40" s="9">
        <v>8</v>
      </c>
      <c r="J40" s="7">
        <v>-33.799999999999997</v>
      </c>
      <c r="K40" s="7">
        <v>33.799999999999997</v>
      </c>
      <c r="L40" s="7">
        <v>10361542520</v>
      </c>
      <c r="M40" s="7">
        <v>1</v>
      </c>
      <c r="N40" s="8">
        <v>350220100000</v>
      </c>
      <c r="P40" s="1">
        <f t="shared" si="1"/>
        <v>3.0637689536465208E-2</v>
      </c>
    </row>
    <row r="41" spans="1:18" ht="15.75" thickBot="1" x14ac:dyDescent="0.3">
      <c r="A41" s="4">
        <v>8</v>
      </c>
      <c r="B41">
        <v>9.8011958517257337E-3</v>
      </c>
      <c r="C41" s="18">
        <f t="shared" si="0"/>
        <v>1.280580784543205E-2</v>
      </c>
      <c r="D41" s="13" t="s">
        <v>224</v>
      </c>
      <c r="E41" s="13" t="s">
        <v>224</v>
      </c>
      <c r="F41" s="13" t="s">
        <v>224</v>
      </c>
      <c r="G41" s="14" t="s">
        <v>225</v>
      </c>
      <c r="H41">
        <v>2</v>
      </c>
      <c r="I41" s="9">
        <v>9</v>
      </c>
      <c r="J41" s="7">
        <v>-52</v>
      </c>
      <c r="K41" s="7">
        <v>50</v>
      </c>
      <c r="L41" s="7">
        <v>6455559422</v>
      </c>
      <c r="M41" s="7">
        <v>2</v>
      </c>
      <c r="N41" s="8">
        <v>335689100000</v>
      </c>
      <c r="P41" s="1">
        <f t="shared" si="1"/>
        <v>1.280580784543205E-2</v>
      </c>
    </row>
    <row r="42" spans="1:18" ht="15.75" thickBot="1" x14ac:dyDescent="0.3">
      <c r="A42">
        <v>9</v>
      </c>
      <c r="B42">
        <v>8.5288327702605533E-3</v>
      </c>
      <c r="C42" s="18">
        <f t="shared" si="0"/>
        <v>2.5324337426925587E-3</v>
      </c>
      <c r="D42" s="13" t="s">
        <v>224</v>
      </c>
      <c r="E42" s="13" t="s">
        <v>224</v>
      </c>
      <c r="F42" s="13" t="s">
        <v>224</v>
      </c>
      <c r="G42" s="14" t="s">
        <v>225</v>
      </c>
      <c r="H42">
        <v>2</v>
      </c>
      <c r="I42" s="9">
        <v>10</v>
      </c>
      <c r="J42" s="7">
        <v>-85.3</v>
      </c>
      <c r="K42" s="7">
        <v>50</v>
      </c>
      <c r="L42" s="7">
        <v>17316802511</v>
      </c>
      <c r="M42" s="7">
        <v>2</v>
      </c>
      <c r="N42" s="8">
        <v>1477123000000</v>
      </c>
      <c r="P42" s="1">
        <f t="shared" si="1"/>
        <v>2.5324337426925587E-3</v>
      </c>
    </row>
    <row r="43" spans="1:18" ht="15.75" thickBot="1" x14ac:dyDescent="0.3">
      <c r="A43" s="4">
        <v>10</v>
      </c>
      <c r="B43">
        <v>1.026448413027773E-2</v>
      </c>
      <c r="C43" s="18">
        <f t="shared" si="0"/>
        <v>5.3262345418044147E-3</v>
      </c>
      <c r="D43" s="13" t="s">
        <v>224</v>
      </c>
      <c r="E43" s="13" t="s">
        <v>224</v>
      </c>
      <c r="F43" s="13" t="s">
        <v>224</v>
      </c>
      <c r="G43" s="14" t="s">
        <v>225</v>
      </c>
      <c r="H43">
        <v>2</v>
      </c>
      <c r="I43" s="9">
        <v>11</v>
      </c>
      <c r="J43" s="7">
        <v>-75.3</v>
      </c>
      <c r="K43" s="7">
        <v>50</v>
      </c>
      <c r="L43" s="7">
        <v>11225017827</v>
      </c>
      <c r="M43" s="7">
        <v>2</v>
      </c>
      <c r="N43" s="8">
        <v>845243800000</v>
      </c>
      <c r="P43" s="1">
        <f t="shared" si="1"/>
        <v>5.3262345418044147E-3</v>
      </c>
    </row>
    <row r="44" spans="1:18" ht="15.75" thickBot="1" x14ac:dyDescent="0.3">
      <c r="A44" s="4">
        <v>11</v>
      </c>
      <c r="B44">
        <v>1.2970743981644916E-2</v>
      </c>
      <c r="C44" s="18">
        <f t="shared" si="0"/>
        <v>1.9170042161749195E-3</v>
      </c>
      <c r="D44" s="13" t="s">
        <v>224</v>
      </c>
      <c r="E44" s="13" t="s">
        <v>224</v>
      </c>
      <c r="F44" s="13" t="s">
        <v>224</v>
      </c>
      <c r="G44" s="14" t="s">
        <v>225</v>
      </c>
      <c r="H44">
        <v>3</v>
      </c>
      <c r="I44" s="9">
        <v>12</v>
      </c>
      <c r="J44" s="7">
        <v>-185.6</v>
      </c>
      <c r="K44" s="7">
        <v>50</v>
      </c>
      <c r="L44" s="7">
        <v>15989283041</v>
      </c>
      <c r="M44" s="7">
        <v>3</v>
      </c>
      <c r="N44" s="8">
        <v>2967611000000</v>
      </c>
      <c r="P44" s="1">
        <f t="shared" si="1"/>
        <v>1.9170042161749195E-3</v>
      </c>
    </row>
    <row r="45" spans="1:18" ht="15.75" thickBot="1" x14ac:dyDescent="0.3">
      <c r="A45" s="4">
        <v>12</v>
      </c>
      <c r="B45">
        <v>6.853430886215868E-2</v>
      </c>
      <c r="C45" s="18">
        <f t="shared" si="0"/>
        <v>6.3928571358626438E-2</v>
      </c>
      <c r="D45" s="13" t="s">
        <v>224</v>
      </c>
      <c r="E45" s="13" t="s">
        <v>224</v>
      </c>
      <c r="F45" s="13" t="s">
        <v>224</v>
      </c>
      <c r="G45" s="14" t="s">
        <v>225</v>
      </c>
      <c r="H45">
        <v>2</v>
      </c>
      <c r="I45" s="9">
        <v>13</v>
      </c>
      <c r="J45" s="7">
        <v>-109.8</v>
      </c>
      <c r="K45" s="7">
        <v>50</v>
      </c>
      <c r="L45" s="7">
        <v>4282287423</v>
      </c>
      <c r="M45" s="7">
        <v>2</v>
      </c>
      <c r="N45" s="8">
        <v>470195200000</v>
      </c>
      <c r="P45" s="1">
        <f t="shared" si="1"/>
        <v>6.3928571358626438E-2</v>
      </c>
    </row>
    <row r="46" spans="1:18" ht="15.75" thickBot="1" x14ac:dyDescent="0.3">
      <c r="A46" s="4">
        <v>13</v>
      </c>
      <c r="B46">
        <v>1.3845392939382473E-2</v>
      </c>
      <c r="C46" s="18">
        <f t="shared" si="0"/>
        <v>8.7689701448167099E-3</v>
      </c>
      <c r="D46" s="13" t="s">
        <v>224</v>
      </c>
      <c r="E46" s="13" t="s">
        <v>224</v>
      </c>
      <c r="F46" s="13" t="s">
        <v>224</v>
      </c>
      <c r="G46" s="14" t="s">
        <v>225</v>
      </c>
      <c r="H46">
        <v>1</v>
      </c>
      <c r="I46" s="9">
        <v>14</v>
      </c>
      <c r="J46" s="7">
        <v>-48.9</v>
      </c>
      <c r="K46" s="7">
        <v>48.9</v>
      </c>
      <c r="L46" s="7">
        <v>14161620805</v>
      </c>
      <c r="M46" s="7">
        <v>1</v>
      </c>
      <c r="N46" s="8">
        <v>692503300000</v>
      </c>
      <c r="P46" s="1">
        <f t="shared" si="1"/>
        <v>8.7689701448167099E-3</v>
      </c>
    </row>
    <row r="47" spans="1:18" ht="15.75" thickBot="1" x14ac:dyDescent="0.3">
      <c r="A47">
        <v>14</v>
      </c>
      <c r="B47">
        <v>2.4163155828465378E-2</v>
      </c>
      <c r="C47" s="18">
        <f t="shared" si="0"/>
        <v>6.0556208074915097E-3</v>
      </c>
      <c r="D47" s="13" t="s">
        <v>224</v>
      </c>
      <c r="E47" s="13" t="s">
        <v>224</v>
      </c>
      <c r="F47" s="13" t="s">
        <v>224</v>
      </c>
      <c r="G47" s="14" t="s">
        <v>225</v>
      </c>
      <c r="H47">
        <v>3</v>
      </c>
      <c r="I47" s="9">
        <v>15</v>
      </c>
      <c r="J47" s="7">
        <v>-138.80000000000001</v>
      </c>
      <c r="K47" s="7">
        <v>50</v>
      </c>
      <c r="L47" s="7">
        <v>12608709589</v>
      </c>
      <c r="M47" s="7">
        <v>3</v>
      </c>
      <c r="N47" s="8">
        <v>1750089000000</v>
      </c>
      <c r="P47" s="1">
        <f t="shared" si="1"/>
        <v>6.0556208074915097E-3</v>
      </c>
    </row>
    <row r="48" spans="1:18" ht="15.75" thickBot="1" x14ac:dyDescent="0.3">
      <c r="A48">
        <v>15</v>
      </c>
      <c r="B48">
        <v>1.5572867096636233E-2</v>
      </c>
      <c r="C48" s="18">
        <f t="shared" si="0"/>
        <v>7.3124585856884335E-3</v>
      </c>
      <c r="D48" s="13" t="s">
        <v>224</v>
      </c>
      <c r="E48" s="13" t="s">
        <v>224</v>
      </c>
      <c r="F48" s="13" t="s">
        <v>224</v>
      </c>
      <c r="G48" s="14" t="s">
        <v>225</v>
      </c>
      <c r="H48">
        <v>2</v>
      </c>
      <c r="I48" s="9">
        <v>16</v>
      </c>
      <c r="J48" s="7">
        <v>-101.8</v>
      </c>
      <c r="K48" s="7">
        <v>50</v>
      </c>
      <c r="L48" s="7">
        <v>9175347755</v>
      </c>
      <c r="M48" s="7">
        <v>2</v>
      </c>
      <c r="N48" s="8">
        <v>934050400000</v>
      </c>
      <c r="P48" s="1">
        <f t="shared" si="1"/>
        <v>7.3124585856884335E-3</v>
      </c>
    </row>
    <row r="49" spans="1:16" ht="15.75" thickBot="1" x14ac:dyDescent="0.3">
      <c r="A49" s="4">
        <v>16</v>
      </c>
      <c r="B49">
        <v>6.4008922790551254E-3</v>
      </c>
      <c r="C49" s="18">
        <f t="shared" si="0"/>
        <v>1.589145849164885E-3</v>
      </c>
      <c r="D49" s="13" t="s">
        <v>224</v>
      </c>
      <c r="E49" s="13" t="s">
        <v>224</v>
      </c>
      <c r="F49" s="13" t="s">
        <v>224</v>
      </c>
      <c r="G49" s="14" t="s">
        <v>225</v>
      </c>
      <c r="H49">
        <v>3</v>
      </c>
      <c r="I49" s="9">
        <v>17</v>
      </c>
      <c r="J49" s="7">
        <v>-156</v>
      </c>
      <c r="K49" s="7">
        <v>50</v>
      </c>
      <c r="L49" s="7">
        <v>11324453301</v>
      </c>
      <c r="M49" s="7">
        <v>3</v>
      </c>
      <c r="N49" s="8">
        <v>1766615000000</v>
      </c>
      <c r="P49" s="1">
        <f t="shared" si="1"/>
        <v>1.589145849164885E-3</v>
      </c>
    </row>
    <row r="50" spans="1:16" ht="15.75" thickBot="1" x14ac:dyDescent="0.3">
      <c r="A50" s="4">
        <v>17</v>
      </c>
      <c r="B50">
        <v>1.8983186661344104E-2</v>
      </c>
      <c r="C50" s="18">
        <f t="shared" si="0"/>
        <v>2.0207368182420155E-2</v>
      </c>
      <c r="D50" s="13" t="s">
        <v>224</v>
      </c>
      <c r="E50" s="13" t="s">
        <v>224</v>
      </c>
      <c r="F50" s="13" t="s">
        <v>224</v>
      </c>
      <c r="G50" s="14" t="s">
        <v>225</v>
      </c>
      <c r="H50">
        <v>2</v>
      </c>
      <c r="I50" s="9">
        <v>18</v>
      </c>
      <c r="J50" s="7">
        <v>-81.900000000000006</v>
      </c>
      <c r="K50" s="7">
        <v>50</v>
      </c>
      <c r="L50" s="7">
        <v>5030841128</v>
      </c>
      <c r="M50" s="7">
        <v>2</v>
      </c>
      <c r="N50" s="8">
        <v>412025900000</v>
      </c>
      <c r="P50" s="1">
        <f t="shared" si="1"/>
        <v>2.0207368182420155E-2</v>
      </c>
    </row>
    <row r="51" spans="1:16" ht="15.75" thickBot="1" x14ac:dyDescent="0.3">
      <c r="A51" s="4">
        <v>18</v>
      </c>
      <c r="B51">
        <v>1.8983186661344104E-2</v>
      </c>
      <c r="C51" s="18">
        <f t="shared" si="0"/>
        <v>1.9945799340326524E-2</v>
      </c>
      <c r="D51" s="13" t="s">
        <v>224</v>
      </c>
      <c r="E51" s="13" t="s">
        <v>224</v>
      </c>
      <c r="F51" s="13" t="s">
        <v>224</v>
      </c>
      <c r="G51" s="14" t="s">
        <v>225</v>
      </c>
      <c r="H51">
        <v>2</v>
      </c>
      <c r="I51" s="9">
        <v>19</v>
      </c>
      <c r="J51" s="7">
        <v>-86.4</v>
      </c>
      <c r="K51" s="7">
        <v>50</v>
      </c>
      <c r="L51" s="7">
        <v>4831356901</v>
      </c>
      <c r="M51" s="7">
        <v>2</v>
      </c>
      <c r="N51" s="8">
        <v>417429200000</v>
      </c>
      <c r="P51" s="1">
        <f t="shared" si="1"/>
        <v>1.9945799340326524E-2</v>
      </c>
    </row>
    <row r="52" spans="1:16" ht="15.75" thickBot="1" x14ac:dyDescent="0.3">
      <c r="A52" s="4">
        <v>19</v>
      </c>
      <c r="B52">
        <v>8.8397875569912604E-2</v>
      </c>
      <c r="C52" s="18">
        <f t="shared" si="0"/>
        <v>1.1012051042391247E-2</v>
      </c>
      <c r="D52" s="13" t="s">
        <v>224</v>
      </c>
      <c r="E52" s="13" t="s">
        <v>224</v>
      </c>
      <c r="F52" s="13" t="s">
        <v>224</v>
      </c>
      <c r="G52" s="14" t="s">
        <v>225</v>
      </c>
      <c r="H52">
        <v>3</v>
      </c>
      <c r="I52" s="9">
        <v>20</v>
      </c>
      <c r="J52" s="7">
        <v>-199.1</v>
      </c>
      <c r="K52" s="7">
        <v>50</v>
      </c>
      <c r="L52" s="7">
        <v>17683470543</v>
      </c>
      <c r="M52" s="7">
        <v>3</v>
      </c>
      <c r="N52" s="8">
        <v>3520779000000</v>
      </c>
      <c r="P52" s="1">
        <f t="shared" si="1"/>
        <v>1.1012051042391247E-2</v>
      </c>
    </row>
    <row r="53" spans="1:16" ht="15.75" thickBot="1" x14ac:dyDescent="0.3">
      <c r="A53" s="4">
        <v>20</v>
      </c>
      <c r="B53">
        <v>9.6047200673273228E-2</v>
      </c>
      <c r="C53" s="18">
        <f t="shared" si="0"/>
        <v>1.8378595723164692E-2</v>
      </c>
      <c r="D53" s="13" t="s">
        <v>224</v>
      </c>
      <c r="E53" s="13" t="s">
        <v>224</v>
      </c>
      <c r="F53" s="13" t="s">
        <v>224</v>
      </c>
      <c r="G53" s="14" t="s">
        <v>225</v>
      </c>
      <c r="H53">
        <v>3</v>
      </c>
      <c r="I53" s="9">
        <v>21</v>
      </c>
      <c r="J53" s="7">
        <v>-230.2</v>
      </c>
      <c r="K53" s="7">
        <v>50</v>
      </c>
      <c r="L53" s="7">
        <v>9957085306</v>
      </c>
      <c r="M53" s="7">
        <v>3</v>
      </c>
      <c r="N53" s="8">
        <v>2292121000000</v>
      </c>
      <c r="P53" s="1">
        <f t="shared" si="1"/>
        <v>1.8378595723164692E-2</v>
      </c>
    </row>
    <row r="54" spans="1:16" ht="15.75" thickBot="1" x14ac:dyDescent="0.3">
      <c r="A54" s="4">
        <v>21</v>
      </c>
      <c r="B54">
        <v>8.692072875498294E-2</v>
      </c>
      <c r="C54" s="18">
        <f t="shared" si="0"/>
        <v>3.3914566363212245E-2</v>
      </c>
      <c r="D54" s="13" t="s">
        <v>224</v>
      </c>
      <c r="E54" s="13" t="s">
        <v>224</v>
      </c>
      <c r="F54" s="13" t="s">
        <v>224</v>
      </c>
      <c r="G54" s="14" t="s">
        <v>225</v>
      </c>
      <c r="H54">
        <v>3</v>
      </c>
      <c r="I54" s="9">
        <v>22</v>
      </c>
      <c r="J54" s="7">
        <v>-186.3</v>
      </c>
      <c r="K54" s="7">
        <v>50</v>
      </c>
      <c r="L54" s="7">
        <v>6033778736</v>
      </c>
      <c r="M54" s="7">
        <v>3</v>
      </c>
      <c r="N54" s="8">
        <v>1124093000000</v>
      </c>
      <c r="P54" s="1">
        <f t="shared" si="1"/>
        <v>3.3914566363212245E-2</v>
      </c>
    </row>
    <row r="55" spans="1:16" ht="15.75" thickBot="1" x14ac:dyDescent="0.3">
      <c r="A55" s="4">
        <v>22</v>
      </c>
      <c r="B55">
        <v>9.1692604738934855E-2</v>
      </c>
      <c r="C55" s="18">
        <f t="shared" si="0"/>
        <v>1.9501047501036078E-2</v>
      </c>
      <c r="D55" s="13" t="s">
        <v>224</v>
      </c>
      <c r="E55" s="13" t="s">
        <v>224</v>
      </c>
      <c r="F55" s="13" t="s">
        <v>224</v>
      </c>
      <c r="G55" s="14" t="s">
        <v>225</v>
      </c>
      <c r="H55">
        <v>2</v>
      </c>
      <c r="I55" s="9">
        <v>23</v>
      </c>
      <c r="J55" s="7">
        <v>-119.6</v>
      </c>
      <c r="K55" s="7">
        <v>50</v>
      </c>
      <c r="L55" s="7">
        <v>17242902545</v>
      </c>
      <c r="M55" s="7">
        <v>2</v>
      </c>
      <c r="N55" s="8">
        <v>2062251000000</v>
      </c>
      <c r="P55" s="1">
        <f t="shared" si="1"/>
        <v>1.9501047501036078E-2</v>
      </c>
    </row>
    <row r="56" spans="1:16" ht="15.75" thickBot="1" x14ac:dyDescent="0.3">
      <c r="A56">
        <v>23</v>
      </c>
      <c r="B56">
        <v>0</v>
      </c>
      <c r="C56" s="18">
        <f t="shared" si="0"/>
        <v>0</v>
      </c>
      <c r="D56" s="13" t="s">
        <v>224</v>
      </c>
      <c r="E56" s="13" t="s">
        <v>224</v>
      </c>
      <c r="F56" s="13" t="s">
        <v>224</v>
      </c>
      <c r="G56" s="14" t="s">
        <v>225</v>
      </c>
      <c r="H56">
        <v>0</v>
      </c>
      <c r="I56" s="9">
        <v>24</v>
      </c>
      <c r="J56" s="7">
        <v>0</v>
      </c>
      <c r="K56" s="7">
        <v>0</v>
      </c>
      <c r="L56" s="7">
        <v>173026053</v>
      </c>
      <c r="M56" s="7">
        <v>0</v>
      </c>
      <c r="N56" s="8">
        <v>0</v>
      </c>
      <c r="P56" s="1">
        <v>0</v>
      </c>
    </row>
    <row r="57" spans="1:16" ht="15.75" thickBot="1" x14ac:dyDescent="0.3">
      <c r="A57">
        <v>24</v>
      </c>
      <c r="B57">
        <v>0</v>
      </c>
      <c r="C57" s="18">
        <f t="shared" si="0"/>
        <v>0</v>
      </c>
      <c r="D57" s="13" t="s">
        <v>224</v>
      </c>
      <c r="E57" s="13" t="s">
        <v>224</v>
      </c>
      <c r="F57" s="13" t="s">
        <v>224</v>
      </c>
      <c r="G57" s="14" t="s">
        <v>225</v>
      </c>
      <c r="H57">
        <v>0</v>
      </c>
      <c r="I57" s="9">
        <v>25</v>
      </c>
      <c r="J57" s="7">
        <v>0</v>
      </c>
      <c r="K57" s="7">
        <v>0</v>
      </c>
      <c r="L57" s="7">
        <v>294595432</v>
      </c>
      <c r="M57" s="7">
        <v>0</v>
      </c>
      <c r="N57" s="8">
        <v>0</v>
      </c>
      <c r="P57" s="1">
        <v>0</v>
      </c>
    </row>
    <row r="58" spans="1:16" ht="15.75" thickBot="1" x14ac:dyDescent="0.3">
      <c r="A58">
        <v>25</v>
      </c>
      <c r="B58">
        <v>0</v>
      </c>
      <c r="C58" s="18">
        <f t="shared" si="0"/>
        <v>0</v>
      </c>
      <c r="D58" s="13" t="s">
        <v>224</v>
      </c>
      <c r="E58" s="13" t="s">
        <v>224</v>
      </c>
      <c r="F58" s="13" t="s">
        <v>224</v>
      </c>
      <c r="G58" s="14" t="s">
        <v>225</v>
      </c>
      <c r="H58">
        <v>2</v>
      </c>
      <c r="I58" s="9">
        <v>26</v>
      </c>
      <c r="J58" s="7">
        <v>-100</v>
      </c>
      <c r="K58" s="7">
        <v>50</v>
      </c>
      <c r="L58" s="7">
        <v>35556339824</v>
      </c>
      <c r="M58" s="7">
        <v>2</v>
      </c>
      <c r="N58" s="8">
        <v>3555634000000</v>
      </c>
      <c r="P58" s="1">
        <f t="shared" si="1"/>
        <v>0</v>
      </c>
    </row>
    <row r="59" spans="1:16" ht="15.75" thickBot="1" x14ac:dyDescent="0.3">
      <c r="A59">
        <v>26</v>
      </c>
      <c r="B59">
        <v>0</v>
      </c>
      <c r="C59" s="18">
        <f t="shared" si="0"/>
        <v>0</v>
      </c>
      <c r="D59" s="13" t="s">
        <v>224</v>
      </c>
      <c r="E59" s="13" t="s">
        <v>224</v>
      </c>
      <c r="F59" s="13" t="s">
        <v>224</v>
      </c>
      <c r="G59" s="14" t="s">
        <v>225</v>
      </c>
      <c r="H59">
        <v>3</v>
      </c>
      <c r="I59" s="9">
        <v>27</v>
      </c>
      <c r="J59" s="7">
        <v>-150</v>
      </c>
      <c r="K59" s="7">
        <v>50</v>
      </c>
      <c r="L59" s="7">
        <v>17529276725</v>
      </c>
      <c r="M59" s="7">
        <v>3</v>
      </c>
      <c r="N59" s="8">
        <v>2629392000000</v>
      </c>
      <c r="P59" s="1">
        <f t="shared" si="1"/>
        <v>0</v>
      </c>
    </row>
    <row r="60" spans="1:16" ht="15.75" thickBot="1" x14ac:dyDescent="0.3">
      <c r="A60">
        <v>27</v>
      </c>
      <c r="B60">
        <v>0</v>
      </c>
      <c r="C60" s="18">
        <f t="shared" si="0"/>
        <v>0</v>
      </c>
      <c r="D60" s="13" t="s">
        <v>224</v>
      </c>
      <c r="E60" s="13" t="s">
        <v>224</v>
      </c>
      <c r="F60" s="13" t="s">
        <v>224</v>
      </c>
      <c r="G60" s="14" t="s">
        <v>225</v>
      </c>
      <c r="H60">
        <v>4</v>
      </c>
      <c r="I60" s="9">
        <v>28</v>
      </c>
      <c r="J60" s="7">
        <v>-500</v>
      </c>
      <c r="K60" s="7">
        <v>50</v>
      </c>
      <c r="L60" s="7">
        <v>26033456848</v>
      </c>
      <c r="M60" s="7">
        <v>4</v>
      </c>
      <c r="N60" s="8">
        <v>13016730000000</v>
      </c>
      <c r="P60" s="1">
        <f t="shared" si="1"/>
        <v>0</v>
      </c>
    </row>
    <row r="61" spans="1:16" ht="15.75" thickBot="1" x14ac:dyDescent="0.3">
      <c r="A61">
        <v>28</v>
      </c>
      <c r="B61">
        <v>0</v>
      </c>
      <c r="C61" s="18">
        <f t="shared" si="0"/>
        <v>0</v>
      </c>
      <c r="D61" s="13" t="s">
        <v>224</v>
      </c>
      <c r="E61" s="13" t="s">
        <v>224</v>
      </c>
      <c r="F61" s="13" t="s">
        <v>224</v>
      </c>
      <c r="G61" s="14" t="s">
        <v>225</v>
      </c>
      <c r="H61">
        <v>4</v>
      </c>
      <c r="I61" s="9">
        <v>29</v>
      </c>
      <c r="J61" s="7">
        <v>-500</v>
      </c>
      <c r="K61" s="7">
        <v>50</v>
      </c>
      <c r="L61" s="7">
        <v>40232596619</v>
      </c>
      <c r="M61" s="7">
        <v>4</v>
      </c>
      <c r="N61" s="8">
        <v>20116300000000</v>
      </c>
      <c r="P61" s="1">
        <f t="shared" si="1"/>
        <v>0</v>
      </c>
    </row>
    <row r="62" spans="1:16" ht="15.75" thickBot="1" x14ac:dyDescent="0.3">
      <c r="A62">
        <v>29</v>
      </c>
      <c r="B62">
        <v>0</v>
      </c>
      <c r="C62" s="18">
        <f t="shared" si="0"/>
        <v>0</v>
      </c>
      <c r="D62" s="13" t="s">
        <v>224</v>
      </c>
      <c r="E62" s="13" t="s">
        <v>224</v>
      </c>
      <c r="F62" s="13" t="s">
        <v>224</v>
      </c>
      <c r="G62" s="15" t="s">
        <v>224</v>
      </c>
      <c r="H62">
        <v>4</v>
      </c>
      <c r="I62" s="9">
        <v>30</v>
      </c>
      <c r="J62" s="7">
        <v>-500</v>
      </c>
      <c r="K62" s="7">
        <v>50</v>
      </c>
      <c r="L62" s="7">
        <v>27427742420</v>
      </c>
      <c r="M62" s="7">
        <v>4</v>
      </c>
      <c r="N62" s="8">
        <v>13713870000000</v>
      </c>
      <c r="P62" s="1">
        <f t="shared" si="1"/>
        <v>0</v>
      </c>
    </row>
    <row r="64" spans="1:16" x14ac:dyDescent="0.25">
      <c r="C64" s="19">
        <f>C33</f>
        <v>0</v>
      </c>
      <c r="D64" s="1" t="str">
        <f t="shared" ref="D64:G64" si="2">D33</f>
        <v xml:space="preserve">  _</v>
      </c>
      <c r="E64" s="1" t="str">
        <f t="shared" si="2"/>
        <v xml:space="preserve"> _</v>
      </c>
      <c r="F64" s="1" t="str">
        <f t="shared" si="2"/>
        <v xml:space="preserve"> _</v>
      </c>
      <c r="G64" s="1" t="str">
        <f t="shared" si="2"/>
        <v xml:space="preserve">  _</v>
      </c>
      <c r="I64" t="str">
        <f t="shared" ref="I64:I91" si="3">"  "&amp;C64&amp;", "&amp;D64&amp;", "&amp;E64&amp;", "&amp;F64&amp;", "&amp;G64&amp;","</f>
        <v xml:space="preserve">  0,   _,  _,  _,   _,</v>
      </c>
      <c r="N64" t="s">
        <v>271</v>
      </c>
    </row>
    <row r="65" spans="3:14" x14ac:dyDescent="0.25">
      <c r="C65" s="19">
        <f t="shared" ref="C65:G65" si="4">C34</f>
        <v>4.1312053994817154E-2</v>
      </c>
      <c r="D65" s="1" t="str">
        <f t="shared" si="4"/>
        <v xml:space="preserve"> _</v>
      </c>
      <c r="E65" s="1" t="str">
        <f t="shared" si="4"/>
        <v xml:space="preserve"> _</v>
      </c>
      <c r="F65" s="1" t="str">
        <f t="shared" si="4"/>
        <v xml:space="preserve"> _</v>
      </c>
      <c r="G65" s="1" t="str">
        <f t="shared" si="4"/>
        <v xml:space="preserve">  _</v>
      </c>
      <c r="I65" t="str">
        <f t="shared" si="3"/>
        <v xml:space="preserve">  0.0413120539948172,  _,  _,  _,   _,</v>
      </c>
      <c r="N65" t="s">
        <v>272</v>
      </c>
    </row>
    <row r="66" spans="3:14" x14ac:dyDescent="0.25">
      <c r="C66" s="19">
        <f t="shared" ref="C66:G66" si="5">C35</f>
        <v>2.8977848000200979E-3</v>
      </c>
      <c r="D66" s="1" t="str">
        <f t="shared" si="5"/>
        <v xml:space="preserve"> _</v>
      </c>
      <c r="E66" s="1" t="str">
        <f t="shared" si="5"/>
        <v xml:space="preserve"> _</v>
      </c>
      <c r="F66" s="1" t="str">
        <f t="shared" si="5"/>
        <v xml:space="preserve"> _</v>
      </c>
      <c r="G66" s="1" t="str">
        <f t="shared" si="5"/>
        <v xml:space="preserve">  _</v>
      </c>
      <c r="I66" t="str">
        <f t="shared" si="3"/>
        <v xml:space="preserve">  0.0028977848000201,  _,  _,  _,   _,</v>
      </c>
      <c r="N66" t="s">
        <v>273</v>
      </c>
    </row>
    <row r="67" spans="3:14" x14ac:dyDescent="0.25">
      <c r="C67" s="19">
        <f t="shared" ref="C67:G67" si="6">C36</f>
        <v>3.5698773084255069E-3</v>
      </c>
      <c r="D67" s="1" t="str">
        <f t="shared" si="6"/>
        <v xml:space="preserve"> _</v>
      </c>
      <c r="E67" s="1" t="str">
        <f t="shared" si="6"/>
        <v xml:space="preserve"> _</v>
      </c>
      <c r="F67" s="1" t="str">
        <f t="shared" si="6"/>
        <v xml:space="preserve"> _</v>
      </c>
      <c r="G67" s="1" t="str">
        <f t="shared" si="6"/>
        <v xml:space="preserve">  _</v>
      </c>
      <c r="I67" t="str">
        <f t="shared" si="3"/>
        <v xml:space="preserve">  0.00356987730842551,  _,  _,  _,   _,</v>
      </c>
      <c r="N67" t="s">
        <v>274</v>
      </c>
    </row>
    <row r="68" spans="3:14" x14ac:dyDescent="0.25">
      <c r="C68" s="19">
        <f t="shared" ref="C68:G68" si="7">C37</f>
        <v>8.1668180869316861E-2</v>
      </c>
      <c r="D68" s="1" t="str">
        <f t="shared" si="7"/>
        <v xml:space="preserve"> _</v>
      </c>
      <c r="E68" s="1" t="str">
        <f t="shared" si="7"/>
        <v xml:space="preserve"> _</v>
      </c>
      <c r="F68" s="1" t="str">
        <f t="shared" si="7"/>
        <v xml:space="preserve"> _</v>
      </c>
      <c r="G68" s="1" t="str">
        <f t="shared" si="7"/>
        <v xml:space="preserve">  _</v>
      </c>
      <c r="I68" t="str">
        <f t="shared" si="3"/>
        <v xml:space="preserve">  0.0816681808693169,  _,  _,  _,   _,</v>
      </c>
      <c r="N68" t="s">
        <v>275</v>
      </c>
    </row>
    <row r="69" spans="3:14" x14ac:dyDescent="0.25">
      <c r="C69" s="19">
        <f t="shared" ref="C69:G69" si="8">C38</f>
        <v>6.2162941804713313E-3</v>
      </c>
      <c r="D69" s="1" t="str">
        <f t="shared" si="8"/>
        <v xml:space="preserve"> _</v>
      </c>
      <c r="E69" s="1" t="str">
        <f t="shared" si="8"/>
        <v xml:space="preserve"> _</v>
      </c>
      <c r="F69" s="1" t="str">
        <f t="shared" si="8"/>
        <v xml:space="preserve"> _</v>
      </c>
      <c r="G69" s="1" t="str">
        <f t="shared" si="8"/>
        <v xml:space="preserve">  _</v>
      </c>
      <c r="I69" t="str">
        <f t="shared" si="3"/>
        <v xml:space="preserve">  0.00621629418047133,  _,  _,  _,   _,</v>
      </c>
      <c r="N69" t="s">
        <v>276</v>
      </c>
    </row>
    <row r="70" spans="3:14" x14ac:dyDescent="0.25">
      <c r="C70" s="19">
        <f t="shared" ref="C70:G70" si="9">C39</f>
        <v>1.4189511162289557E-2</v>
      </c>
      <c r="D70" s="1" t="str">
        <f t="shared" si="9"/>
        <v xml:space="preserve"> _</v>
      </c>
      <c r="E70" s="1" t="str">
        <f t="shared" si="9"/>
        <v xml:space="preserve"> _</v>
      </c>
      <c r="F70" s="1" t="str">
        <f t="shared" si="9"/>
        <v xml:space="preserve"> _</v>
      </c>
      <c r="G70" s="1" t="str">
        <f t="shared" si="9"/>
        <v xml:space="preserve">  _</v>
      </c>
      <c r="I70" t="str">
        <f t="shared" si="3"/>
        <v xml:space="preserve">  0.0141895111622896,  _,  _,  _,   _,</v>
      </c>
      <c r="N70" t="s">
        <v>277</v>
      </c>
    </row>
    <row r="71" spans="3:14" x14ac:dyDescent="0.25">
      <c r="C71" s="19">
        <f t="shared" ref="C71:G71" si="10">C40</f>
        <v>3.0637689536465208E-2</v>
      </c>
      <c r="D71" s="1" t="str">
        <f t="shared" si="10"/>
        <v xml:space="preserve"> _</v>
      </c>
      <c r="E71" s="1" t="str">
        <f t="shared" si="10"/>
        <v xml:space="preserve"> _</v>
      </c>
      <c r="F71" s="1" t="str">
        <f t="shared" si="10"/>
        <v xml:space="preserve"> _</v>
      </c>
      <c r="G71" s="1" t="str">
        <f t="shared" si="10"/>
        <v xml:space="preserve">  _</v>
      </c>
      <c r="I71" t="str">
        <f t="shared" si="3"/>
        <v xml:space="preserve">  0.0306376895364652,  _,  _,  _,   _,</v>
      </c>
      <c r="N71" t="s">
        <v>278</v>
      </c>
    </row>
    <row r="72" spans="3:14" x14ac:dyDescent="0.25">
      <c r="C72" s="19">
        <f t="shared" ref="C72:G72" si="11">C41</f>
        <v>1.280580784543205E-2</v>
      </c>
      <c r="D72" s="1" t="str">
        <f t="shared" si="11"/>
        <v xml:space="preserve"> _</v>
      </c>
      <c r="E72" s="1" t="str">
        <f t="shared" si="11"/>
        <v xml:space="preserve"> _</v>
      </c>
      <c r="F72" s="1" t="str">
        <f t="shared" si="11"/>
        <v xml:space="preserve"> _</v>
      </c>
      <c r="G72" s="1" t="str">
        <f t="shared" si="11"/>
        <v xml:space="preserve">  _</v>
      </c>
      <c r="I72" t="str">
        <f t="shared" si="3"/>
        <v xml:space="preserve">  0.012805807845432,  _,  _,  _,   _,</v>
      </c>
      <c r="N72" t="s">
        <v>279</v>
      </c>
    </row>
    <row r="73" spans="3:14" x14ac:dyDescent="0.25">
      <c r="C73" s="19">
        <f t="shared" ref="C73:G73" si="12">C42</f>
        <v>2.5324337426925587E-3</v>
      </c>
      <c r="D73" s="1" t="str">
        <f t="shared" si="12"/>
        <v xml:space="preserve"> _</v>
      </c>
      <c r="E73" s="1" t="str">
        <f t="shared" si="12"/>
        <v xml:space="preserve"> _</v>
      </c>
      <c r="F73" s="1" t="str">
        <f t="shared" si="12"/>
        <v xml:space="preserve"> _</v>
      </c>
      <c r="G73" s="1" t="str">
        <f t="shared" si="12"/>
        <v xml:space="preserve">  _</v>
      </c>
      <c r="I73" t="str">
        <f t="shared" si="3"/>
        <v xml:space="preserve">  0.00253243374269256,  _,  _,  _,   _,</v>
      </c>
      <c r="N73" t="s">
        <v>280</v>
      </c>
    </row>
    <row r="74" spans="3:14" x14ac:dyDescent="0.25">
      <c r="C74" s="19">
        <f t="shared" ref="C74:G74" si="13">C43</f>
        <v>5.3262345418044147E-3</v>
      </c>
      <c r="D74" s="1" t="str">
        <f t="shared" si="13"/>
        <v xml:space="preserve"> _</v>
      </c>
      <c r="E74" s="1" t="str">
        <f t="shared" si="13"/>
        <v xml:space="preserve"> _</v>
      </c>
      <c r="F74" s="1" t="str">
        <f t="shared" si="13"/>
        <v xml:space="preserve"> _</v>
      </c>
      <c r="G74" s="1" t="str">
        <f t="shared" si="13"/>
        <v xml:space="preserve">  _</v>
      </c>
      <c r="I74" t="str">
        <f t="shared" si="3"/>
        <v xml:space="preserve">  0.00532623454180441,  _,  _,  _,   _,</v>
      </c>
      <c r="N74" t="s">
        <v>281</v>
      </c>
    </row>
    <row r="75" spans="3:14" x14ac:dyDescent="0.25">
      <c r="C75" s="19">
        <f t="shared" ref="C75:G75" si="14">C44</f>
        <v>1.9170042161749195E-3</v>
      </c>
      <c r="D75" s="1" t="str">
        <f t="shared" si="14"/>
        <v xml:space="preserve"> _</v>
      </c>
      <c r="E75" s="1" t="str">
        <f t="shared" si="14"/>
        <v xml:space="preserve"> _</v>
      </c>
      <c r="F75" s="1" t="str">
        <f t="shared" si="14"/>
        <v xml:space="preserve"> _</v>
      </c>
      <c r="G75" s="1" t="str">
        <f t="shared" si="14"/>
        <v xml:space="preserve">  _</v>
      </c>
      <c r="I75" t="str">
        <f t="shared" si="3"/>
        <v xml:space="preserve">  0.00191700421617492,  _,  _,  _,   _,</v>
      </c>
      <c r="N75" t="s">
        <v>282</v>
      </c>
    </row>
    <row r="76" spans="3:14" x14ac:dyDescent="0.25">
      <c r="C76" s="19">
        <f t="shared" ref="C76:G76" si="15">C45</f>
        <v>6.3928571358626438E-2</v>
      </c>
      <c r="D76" s="1" t="str">
        <f t="shared" si="15"/>
        <v xml:space="preserve"> _</v>
      </c>
      <c r="E76" s="1" t="str">
        <f t="shared" si="15"/>
        <v xml:space="preserve"> _</v>
      </c>
      <c r="F76" s="1" t="str">
        <f t="shared" si="15"/>
        <v xml:space="preserve"> _</v>
      </c>
      <c r="G76" s="1" t="str">
        <f t="shared" si="15"/>
        <v xml:space="preserve">  _</v>
      </c>
      <c r="I76" t="str">
        <f t="shared" si="3"/>
        <v xml:space="preserve">  0.0639285713586264,  _,  _,  _,   _,</v>
      </c>
      <c r="N76" t="s">
        <v>283</v>
      </c>
    </row>
    <row r="77" spans="3:14" x14ac:dyDescent="0.25">
      <c r="C77" s="19">
        <f t="shared" ref="C77:G77" si="16">C46</f>
        <v>8.7689701448167099E-3</v>
      </c>
      <c r="D77" s="1" t="str">
        <f t="shared" si="16"/>
        <v xml:space="preserve"> _</v>
      </c>
      <c r="E77" s="1" t="str">
        <f t="shared" si="16"/>
        <v xml:space="preserve"> _</v>
      </c>
      <c r="F77" s="1" t="str">
        <f t="shared" si="16"/>
        <v xml:space="preserve"> _</v>
      </c>
      <c r="G77" s="1" t="str">
        <f t="shared" si="16"/>
        <v xml:space="preserve">  _</v>
      </c>
      <c r="I77" t="str">
        <f t="shared" si="3"/>
        <v xml:space="preserve">  0.00876897014481671,  _,  _,  _,   _,</v>
      </c>
      <c r="N77" t="s">
        <v>284</v>
      </c>
    </row>
    <row r="78" spans="3:14" x14ac:dyDescent="0.25">
      <c r="C78" s="19">
        <f t="shared" ref="C78:G78" si="17">C47</f>
        <v>6.0556208074915097E-3</v>
      </c>
      <c r="D78" s="1" t="str">
        <f t="shared" si="17"/>
        <v xml:space="preserve"> _</v>
      </c>
      <c r="E78" s="1" t="str">
        <f t="shared" si="17"/>
        <v xml:space="preserve"> _</v>
      </c>
      <c r="F78" s="1" t="str">
        <f t="shared" si="17"/>
        <v xml:space="preserve"> _</v>
      </c>
      <c r="G78" s="1" t="str">
        <f t="shared" si="17"/>
        <v xml:space="preserve">  _</v>
      </c>
      <c r="I78" t="str">
        <f t="shared" si="3"/>
        <v xml:space="preserve">  0.00605562080749151,  _,  _,  _,   _,</v>
      </c>
      <c r="N78" t="s">
        <v>285</v>
      </c>
    </row>
    <row r="79" spans="3:14" x14ac:dyDescent="0.25">
      <c r="C79" s="19">
        <f t="shared" ref="C79:G79" si="18">C48</f>
        <v>7.3124585856884335E-3</v>
      </c>
      <c r="D79" s="1" t="str">
        <f t="shared" si="18"/>
        <v xml:space="preserve"> _</v>
      </c>
      <c r="E79" s="1" t="str">
        <f t="shared" si="18"/>
        <v xml:space="preserve"> _</v>
      </c>
      <c r="F79" s="1" t="str">
        <f t="shared" si="18"/>
        <v xml:space="preserve"> _</v>
      </c>
      <c r="G79" s="1" t="str">
        <f t="shared" si="18"/>
        <v xml:space="preserve">  _</v>
      </c>
      <c r="I79" t="str">
        <f t="shared" si="3"/>
        <v xml:space="preserve">  0.00731245858568843,  _,  _,  _,   _,</v>
      </c>
      <c r="N79" t="s">
        <v>286</v>
      </c>
    </row>
    <row r="80" spans="3:14" x14ac:dyDescent="0.25">
      <c r="C80" s="19">
        <f t="shared" ref="C80:G80" si="19">C49</f>
        <v>1.589145849164885E-3</v>
      </c>
      <c r="D80" s="1" t="str">
        <f t="shared" si="19"/>
        <v xml:space="preserve"> _</v>
      </c>
      <c r="E80" s="1" t="str">
        <f t="shared" si="19"/>
        <v xml:space="preserve"> _</v>
      </c>
      <c r="F80" s="1" t="str">
        <f t="shared" si="19"/>
        <v xml:space="preserve"> _</v>
      </c>
      <c r="G80" s="1" t="str">
        <f t="shared" si="19"/>
        <v xml:space="preserve">  _</v>
      </c>
      <c r="I80" t="str">
        <f t="shared" si="3"/>
        <v xml:space="preserve">  0.00158914584916489,  _,  _,  _,   _,</v>
      </c>
      <c r="N80" t="s">
        <v>287</v>
      </c>
    </row>
    <row r="81" spans="1:31" x14ac:dyDescent="0.25">
      <c r="C81" s="19">
        <f t="shared" ref="C81:G81" si="20">C50</f>
        <v>2.0207368182420155E-2</v>
      </c>
      <c r="D81" s="1" t="str">
        <f t="shared" si="20"/>
        <v xml:space="preserve"> _</v>
      </c>
      <c r="E81" s="1" t="str">
        <f t="shared" si="20"/>
        <v xml:space="preserve"> _</v>
      </c>
      <c r="F81" s="1" t="str">
        <f t="shared" si="20"/>
        <v xml:space="preserve"> _</v>
      </c>
      <c r="G81" s="1" t="str">
        <f t="shared" si="20"/>
        <v xml:space="preserve">  _</v>
      </c>
      <c r="I81" t="str">
        <f t="shared" si="3"/>
        <v xml:space="preserve">  0.0202073681824202,  _,  _,  _,   _,</v>
      </c>
      <c r="N81" t="s">
        <v>288</v>
      </c>
    </row>
    <row r="82" spans="1:31" x14ac:dyDescent="0.25">
      <c r="C82" s="19">
        <f t="shared" ref="C82:G82" si="21">C51</f>
        <v>1.9945799340326524E-2</v>
      </c>
      <c r="D82" s="1" t="str">
        <f t="shared" si="21"/>
        <v xml:space="preserve"> _</v>
      </c>
      <c r="E82" s="1" t="str">
        <f t="shared" si="21"/>
        <v xml:space="preserve"> _</v>
      </c>
      <c r="F82" s="1" t="str">
        <f t="shared" si="21"/>
        <v xml:space="preserve"> _</v>
      </c>
      <c r="G82" s="1" t="str">
        <f t="shared" si="21"/>
        <v xml:space="preserve">  _</v>
      </c>
      <c r="I82" t="str">
        <f t="shared" si="3"/>
        <v xml:space="preserve">  0.0199457993403265,  _,  _,  _,   _,</v>
      </c>
      <c r="N82" t="s">
        <v>289</v>
      </c>
    </row>
    <row r="83" spans="1:31" x14ac:dyDescent="0.25">
      <c r="C83" s="19">
        <f t="shared" ref="C83:G83" si="22">C52</f>
        <v>1.1012051042391247E-2</v>
      </c>
      <c r="D83" s="1" t="str">
        <f t="shared" si="22"/>
        <v xml:space="preserve"> _</v>
      </c>
      <c r="E83" s="1" t="str">
        <f t="shared" si="22"/>
        <v xml:space="preserve"> _</v>
      </c>
      <c r="F83" s="1" t="str">
        <f t="shared" si="22"/>
        <v xml:space="preserve"> _</v>
      </c>
      <c r="G83" s="1" t="str">
        <f t="shared" si="22"/>
        <v xml:space="preserve">  _</v>
      </c>
      <c r="I83" t="str">
        <f t="shared" si="3"/>
        <v xml:space="preserve">  0.0110120510423912,  _,  _,  _,   _,</v>
      </c>
      <c r="N83" t="s">
        <v>290</v>
      </c>
    </row>
    <row r="84" spans="1:31" x14ac:dyDescent="0.25">
      <c r="C84" s="19">
        <f t="shared" ref="C84:G84" si="23">C53</f>
        <v>1.8378595723164692E-2</v>
      </c>
      <c r="D84" s="1" t="str">
        <f t="shared" si="23"/>
        <v xml:space="preserve"> _</v>
      </c>
      <c r="E84" s="1" t="str">
        <f t="shared" si="23"/>
        <v xml:space="preserve"> _</v>
      </c>
      <c r="F84" s="1" t="str">
        <f t="shared" si="23"/>
        <v xml:space="preserve"> _</v>
      </c>
      <c r="G84" s="1" t="str">
        <f t="shared" si="23"/>
        <v xml:space="preserve">  _</v>
      </c>
      <c r="I84" t="str">
        <f t="shared" si="3"/>
        <v xml:space="preserve">  0.0183785957231647,  _,  _,  _,   _,</v>
      </c>
      <c r="N84" t="s">
        <v>291</v>
      </c>
    </row>
    <row r="85" spans="1:31" x14ac:dyDescent="0.25">
      <c r="C85" s="19">
        <f t="shared" ref="C85:G85" si="24">C54</f>
        <v>3.3914566363212245E-2</v>
      </c>
      <c r="D85" s="1" t="str">
        <f t="shared" si="24"/>
        <v xml:space="preserve"> _</v>
      </c>
      <c r="E85" s="1" t="str">
        <f t="shared" si="24"/>
        <v xml:space="preserve"> _</v>
      </c>
      <c r="F85" s="1" t="str">
        <f t="shared" si="24"/>
        <v xml:space="preserve"> _</v>
      </c>
      <c r="G85" s="1" t="str">
        <f t="shared" si="24"/>
        <v xml:space="preserve">  _</v>
      </c>
      <c r="I85" t="str">
        <f t="shared" si="3"/>
        <v xml:space="preserve">  0.0339145663632122,  _,  _,  _,   _,</v>
      </c>
      <c r="N85" t="s">
        <v>292</v>
      </c>
    </row>
    <row r="86" spans="1:31" x14ac:dyDescent="0.25">
      <c r="C86" s="19">
        <f t="shared" ref="C86:G86" si="25">C55</f>
        <v>1.9501047501036078E-2</v>
      </c>
      <c r="D86" s="1" t="str">
        <f t="shared" si="25"/>
        <v xml:space="preserve"> _</v>
      </c>
      <c r="E86" s="1" t="str">
        <f t="shared" si="25"/>
        <v xml:space="preserve"> _</v>
      </c>
      <c r="F86" s="1" t="str">
        <f t="shared" si="25"/>
        <v xml:space="preserve"> _</v>
      </c>
      <c r="G86" s="1" t="str">
        <f t="shared" si="25"/>
        <v xml:space="preserve">  _</v>
      </c>
      <c r="I86" t="str">
        <f t="shared" si="3"/>
        <v xml:space="preserve">  0.0195010475010361,  _,  _,  _,   _,</v>
      </c>
      <c r="N86" t="s">
        <v>293</v>
      </c>
    </row>
    <row r="87" spans="1:31" x14ac:dyDescent="0.25">
      <c r="C87" s="19">
        <f t="shared" ref="C87:G87" si="26">C56</f>
        <v>0</v>
      </c>
      <c r="D87" s="1" t="str">
        <f t="shared" si="26"/>
        <v xml:space="preserve"> _</v>
      </c>
      <c r="E87" s="1" t="str">
        <f t="shared" si="26"/>
        <v xml:space="preserve"> _</v>
      </c>
      <c r="F87" s="1" t="str">
        <f t="shared" si="26"/>
        <v xml:space="preserve"> _</v>
      </c>
      <c r="G87" s="1" t="str">
        <f t="shared" si="26"/>
        <v xml:space="preserve">  _</v>
      </c>
      <c r="I87" t="str">
        <f t="shared" si="3"/>
        <v xml:space="preserve">  0,  _,  _,  _,   _,</v>
      </c>
      <c r="N87" t="s">
        <v>242</v>
      </c>
    </row>
    <row r="88" spans="1:31" x14ac:dyDescent="0.25">
      <c r="C88" s="19">
        <f t="shared" ref="C88:G88" si="27">C57</f>
        <v>0</v>
      </c>
      <c r="D88" s="1" t="str">
        <f t="shared" si="27"/>
        <v xml:space="preserve"> _</v>
      </c>
      <c r="E88" s="1" t="str">
        <f t="shared" si="27"/>
        <v xml:space="preserve"> _</v>
      </c>
      <c r="F88" s="1" t="str">
        <f t="shared" si="27"/>
        <v xml:space="preserve"> _</v>
      </c>
      <c r="G88" s="1" t="str">
        <f t="shared" si="27"/>
        <v xml:space="preserve">  _</v>
      </c>
      <c r="I88" t="str">
        <f t="shared" si="3"/>
        <v xml:space="preserve">  0,  _,  _,  _,   _,</v>
      </c>
      <c r="N88" t="s">
        <v>242</v>
      </c>
    </row>
    <row r="89" spans="1:31" x14ac:dyDescent="0.25">
      <c r="C89" s="19">
        <f t="shared" ref="C89:G89" si="28">C58</f>
        <v>0</v>
      </c>
      <c r="D89" s="1" t="str">
        <f t="shared" si="28"/>
        <v xml:space="preserve"> _</v>
      </c>
      <c r="E89" s="1" t="str">
        <f t="shared" si="28"/>
        <v xml:space="preserve"> _</v>
      </c>
      <c r="F89" s="1" t="str">
        <f t="shared" si="28"/>
        <v xml:space="preserve"> _</v>
      </c>
      <c r="G89" s="1" t="str">
        <f t="shared" si="28"/>
        <v xml:space="preserve">  _</v>
      </c>
      <c r="I89" t="str">
        <f t="shared" si="3"/>
        <v xml:space="preserve">  0,  _,  _,  _,   _,</v>
      </c>
      <c r="N89" t="s">
        <v>242</v>
      </c>
    </row>
    <row r="90" spans="1:31" x14ac:dyDescent="0.25">
      <c r="C90" s="19">
        <f t="shared" ref="C90:G90" si="29">C59</f>
        <v>0</v>
      </c>
      <c r="D90" s="1" t="str">
        <f t="shared" si="29"/>
        <v xml:space="preserve"> _</v>
      </c>
      <c r="E90" s="1" t="str">
        <f t="shared" si="29"/>
        <v xml:space="preserve"> _</v>
      </c>
      <c r="F90" s="1" t="str">
        <f t="shared" si="29"/>
        <v xml:space="preserve"> _</v>
      </c>
      <c r="G90" s="1" t="str">
        <f t="shared" si="29"/>
        <v xml:space="preserve">  _</v>
      </c>
      <c r="I90" t="str">
        <f t="shared" si="3"/>
        <v xml:space="preserve">  0,  _,  _,  _,   _,</v>
      </c>
      <c r="N90" t="s">
        <v>242</v>
      </c>
    </row>
    <row r="91" spans="1:31" x14ac:dyDescent="0.25">
      <c r="C91" s="19">
        <f t="shared" ref="C91:G91" si="30">C60</f>
        <v>0</v>
      </c>
      <c r="D91" s="1" t="str">
        <f t="shared" si="30"/>
        <v xml:space="preserve"> _</v>
      </c>
      <c r="E91" s="1" t="str">
        <f t="shared" si="30"/>
        <v xml:space="preserve"> _</v>
      </c>
      <c r="F91" s="1" t="str">
        <f t="shared" si="30"/>
        <v xml:space="preserve"> _</v>
      </c>
      <c r="G91" s="1" t="str">
        <f t="shared" si="30"/>
        <v xml:space="preserve">  _</v>
      </c>
      <c r="I91" t="str">
        <f t="shared" si="3"/>
        <v xml:space="preserve">  0,  _,  _,  _,   _,</v>
      </c>
      <c r="N91" t="s">
        <v>242</v>
      </c>
    </row>
    <row r="92" spans="1:31" x14ac:dyDescent="0.25">
      <c r="C92" s="19">
        <f t="shared" ref="C92:G92" si="31">C61</f>
        <v>0</v>
      </c>
      <c r="D92" s="1" t="str">
        <f t="shared" si="31"/>
        <v xml:space="preserve"> _</v>
      </c>
      <c r="E92" s="1" t="str">
        <f t="shared" si="31"/>
        <v xml:space="preserve"> _</v>
      </c>
      <c r="F92" s="1" t="str">
        <f t="shared" si="31"/>
        <v xml:space="preserve"> _</v>
      </c>
      <c r="G92" s="1" t="str">
        <f t="shared" si="31"/>
        <v xml:space="preserve">  _</v>
      </c>
      <c r="I92" t="str">
        <f>"  "&amp;C92&amp;", "&amp;D92&amp;", "&amp;E92&amp;", "&amp;F92&amp;", "&amp;G92&amp;","</f>
        <v xml:space="preserve">  0,  _,  _,  _,   _,</v>
      </c>
      <c r="N92" t="s">
        <v>242</v>
      </c>
    </row>
    <row r="93" spans="1:31" x14ac:dyDescent="0.25">
      <c r="A93" s="16" t="s">
        <v>255</v>
      </c>
      <c r="C93" s="19">
        <f t="shared" ref="C93:G93" si="32">C62</f>
        <v>0</v>
      </c>
      <c r="D93" s="1" t="str">
        <f t="shared" si="32"/>
        <v xml:space="preserve"> _</v>
      </c>
      <c r="E93" s="1" t="str">
        <f t="shared" si="32"/>
        <v xml:space="preserve"> _</v>
      </c>
      <c r="F93" s="1" t="str">
        <f t="shared" si="32"/>
        <v xml:space="preserve"> _</v>
      </c>
      <c r="G93" s="1" t="str">
        <f t="shared" si="32"/>
        <v xml:space="preserve"> _</v>
      </c>
      <c r="I93" t="str">
        <f>"  "&amp;C93&amp;", "&amp;D93&amp;", "&amp;E93&amp;", "&amp;F93&amp;", "&amp;G93&amp;" ;"</f>
        <v xml:space="preserve">  0,  _,  _,  _,  _ ;</v>
      </c>
      <c r="N93" t="s">
        <v>294</v>
      </c>
    </row>
    <row r="94" spans="1:31" x14ac:dyDescent="0.25">
      <c r="A94" s="16" t="s">
        <v>254</v>
      </c>
      <c r="C94" s="1"/>
      <c r="D94" s="1"/>
      <c r="E94" s="1"/>
      <c r="F94" s="1"/>
      <c r="G94" s="1"/>
    </row>
    <row r="95" spans="1:31" x14ac:dyDescent="0.25">
      <c r="A95" s="16" t="s">
        <v>252</v>
      </c>
      <c r="B95">
        <v>3.7325575100000001E-2</v>
      </c>
      <c r="C95">
        <v>4.1904356199999999E-2</v>
      </c>
      <c r="D95">
        <v>3.6847301499999999E-2</v>
      </c>
      <c r="E95">
        <v>2.28798557E-2</v>
      </c>
      <c r="F95">
        <v>3.07420495E-2</v>
      </c>
      <c r="G95">
        <v>4.28273817E-2</v>
      </c>
      <c r="H95">
        <v>3.66235091E-2</v>
      </c>
      <c r="I95">
        <v>2.95364766E-2</v>
      </c>
      <c r="J95">
        <v>2.3737389800000001E-2</v>
      </c>
      <c r="K95">
        <v>3.3681151399999998E-2</v>
      </c>
      <c r="L95">
        <v>3.5207962099999997E-2</v>
      </c>
      <c r="M95">
        <v>2.10095621E-2</v>
      </c>
      <c r="N95">
        <v>4.3341988999999997E-2</v>
      </c>
      <c r="O95">
        <v>2.13170406E-2</v>
      </c>
      <c r="P95">
        <v>2.11525724E-2</v>
      </c>
      <c r="Q95">
        <v>2.3754435099999999E-2</v>
      </c>
      <c r="R95">
        <v>4.3803943400000003E-2</v>
      </c>
      <c r="S95" t="s">
        <v>241</v>
      </c>
      <c r="T95">
        <v>3.0794264500000001E-2</v>
      </c>
      <c r="U95">
        <v>2.4544020699999999E-2</v>
      </c>
      <c r="V95">
        <v>2.26432032E-2</v>
      </c>
      <c r="W95">
        <v>3.4060709500000001E-2</v>
      </c>
      <c r="X95">
        <v>4.0241782099999998E-2</v>
      </c>
      <c r="Y95">
        <v>4.4027890100000001E-2</v>
      </c>
      <c r="Z95">
        <v>4.31754419E-2</v>
      </c>
      <c r="AA95">
        <v>4.4547291000000003E-2</v>
      </c>
      <c r="AB95">
        <v>4.5082572699999997E-2</v>
      </c>
      <c r="AC95">
        <v>4.3654663599999997E-2</v>
      </c>
      <c r="AD95">
        <v>3.8657821000000002E-2</v>
      </c>
      <c r="AE95">
        <v>4.2877788100000001E-2</v>
      </c>
    </row>
    <row r="96" spans="1:31" x14ac:dyDescent="0.25">
      <c r="A96" s="16" t="s">
        <v>253</v>
      </c>
      <c r="B96">
        <v>5.1938361299999999E-2</v>
      </c>
      <c r="C96">
        <v>1.8412810000000002E-2</v>
      </c>
      <c r="D96">
        <v>6.5335641999999996E-3</v>
      </c>
      <c r="E96">
        <v>1.31786427E-2</v>
      </c>
      <c r="F96">
        <v>1.2718898500000001E-2</v>
      </c>
      <c r="G96">
        <v>1.5046606800000001E-2</v>
      </c>
      <c r="H96">
        <v>6.2463275300000003E-2</v>
      </c>
      <c r="I96">
        <v>2.2114811500000001E-2</v>
      </c>
      <c r="J96">
        <v>8.8599318999999996E-3</v>
      </c>
      <c r="K96">
        <v>7.7097609999999999E-3</v>
      </c>
      <c r="L96">
        <v>9.278728E-3</v>
      </c>
      <c r="M96">
        <v>1.17250905E-2</v>
      </c>
      <c r="N96">
        <v>6.1952573800000001E-2</v>
      </c>
      <c r="O96">
        <v>1.2515742E-2</v>
      </c>
      <c r="P96">
        <v>2.1842632099999999E-2</v>
      </c>
      <c r="Q96">
        <v>1.40773171E-2</v>
      </c>
      <c r="R96">
        <v>5.7861785999999997E-3</v>
      </c>
      <c r="S96" t="s">
        <v>241</v>
      </c>
      <c r="T96">
        <v>1.7160124499999999E-2</v>
      </c>
      <c r="U96">
        <v>7.9908530500000005E-2</v>
      </c>
      <c r="V96">
        <v>8.6823247899999997E-2</v>
      </c>
      <c r="W96">
        <v>7.8573242400000007E-2</v>
      </c>
      <c r="X96">
        <v>8.2886848299999996E-2</v>
      </c>
      <c r="Y96">
        <v>0.1064391732</v>
      </c>
      <c r="Z96">
        <v>4.6183563999999998E-3</v>
      </c>
      <c r="AA96">
        <v>6.0714970899999998E-2</v>
      </c>
      <c r="AB96">
        <v>6.3273955300000004E-2</v>
      </c>
      <c r="AC96">
        <v>7.4266601999999999E-3</v>
      </c>
      <c r="AD96">
        <v>7.7464793999999998E-3</v>
      </c>
      <c r="AE96">
        <v>4.82734857E-2</v>
      </c>
    </row>
    <row r="97" spans="1:31" x14ac:dyDescent="0.25">
      <c r="A97" s="16"/>
    </row>
    <row r="98" spans="1:31" x14ac:dyDescent="0.25">
      <c r="A98" s="16" t="s">
        <v>256</v>
      </c>
      <c r="B98" t="s">
        <v>248</v>
      </c>
      <c r="C98" s="1">
        <v>30</v>
      </c>
      <c r="D98" s="1"/>
      <c r="E98" s="1"/>
      <c r="F98" s="1"/>
      <c r="G98" s="1"/>
    </row>
    <row r="99" spans="1:31" x14ac:dyDescent="0.25">
      <c r="B99">
        <v>0</v>
      </c>
      <c r="C99" s="1">
        <v>8.3000000000000004E-2</v>
      </c>
      <c r="D99" s="1">
        <v>8.3000000000000004E-2</v>
      </c>
      <c r="E99" s="1">
        <v>8.3000000000000004E-2</v>
      </c>
      <c r="F99" s="1">
        <v>8.3000000000000004E-2</v>
      </c>
      <c r="G99" s="1">
        <v>8.3000000000000004E-2</v>
      </c>
      <c r="H99">
        <v>9.5000000000000001E-2</v>
      </c>
      <c r="I99">
        <v>8.3000000000000004E-2</v>
      </c>
      <c r="J99">
        <v>8.3000000000000004E-2</v>
      </c>
      <c r="K99">
        <v>0.11</v>
      </c>
      <c r="L99">
        <v>0.03</v>
      </c>
      <c r="M99">
        <v>0.03</v>
      </c>
      <c r="N99">
        <v>0.03</v>
      </c>
      <c r="O99">
        <v>0.03</v>
      </c>
      <c r="P99">
        <v>0.03</v>
      </c>
      <c r="Q99">
        <v>8.0000000000000002E-3</v>
      </c>
      <c r="R99">
        <v>8.0000000000000002E-3</v>
      </c>
      <c r="S99">
        <v>8.0000000000000002E-3</v>
      </c>
      <c r="T99">
        <v>8.0000000000000002E-3</v>
      </c>
      <c r="U99">
        <v>8.0000000000000002E-3</v>
      </c>
      <c r="V99">
        <v>8.0000000000000002E-3</v>
      </c>
      <c r="W99">
        <v>8.0000000000000002E-3</v>
      </c>
      <c r="X99">
        <v>8.0000000000000002E-3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25">
      <c r="C100" s="1"/>
      <c r="D100" s="1"/>
      <c r="E100" s="1"/>
      <c r="F100" s="1"/>
      <c r="G100" s="1"/>
    </row>
    <row r="101" spans="1:31" x14ac:dyDescent="0.25">
      <c r="B101" t="s">
        <v>249</v>
      </c>
      <c r="C101" s="1">
        <v>30</v>
      </c>
      <c r="D101" s="1"/>
      <c r="E101" s="1"/>
      <c r="F101" s="1"/>
      <c r="G101" s="1"/>
    </row>
    <row r="102" spans="1:31" x14ac:dyDescent="0.25">
      <c r="B102">
        <v>0</v>
      </c>
      <c r="C102" s="1">
        <v>7.0999999999999994E-2</v>
      </c>
      <c r="D102" s="1">
        <v>7.1999999999999995E-2</v>
      </c>
      <c r="E102" s="1">
        <v>7.1999999999999995E-2</v>
      </c>
      <c r="F102" s="1">
        <v>7.1999999999999995E-2</v>
      </c>
      <c r="G102" s="1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25">
      <c r="C103" s="1"/>
      <c r="D103" s="1"/>
      <c r="E103" s="1"/>
      <c r="F103" s="1"/>
      <c r="G103" s="1"/>
    </row>
    <row r="104" spans="1:31" x14ac:dyDescent="0.25">
      <c r="B104" t="s">
        <v>250</v>
      </c>
      <c r="C104" s="1">
        <v>30</v>
      </c>
      <c r="D104" s="1"/>
      <c r="E104" s="1"/>
      <c r="F104" s="1"/>
      <c r="G104" s="1"/>
    </row>
    <row r="105" spans="1:31" x14ac:dyDescent="0.25">
      <c r="B105">
        <v>0</v>
      </c>
      <c r="C105" s="1">
        <v>7.0999999999999994E-2</v>
      </c>
      <c r="D105" s="1">
        <v>7.1999999999999995E-2</v>
      </c>
      <c r="E105" s="1">
        <v>7.1999999999999995E-2</v>
      </c>
      <c r="F105" s="1">
        <v>7.1999999999999995E-2</v>
      </c>
      <c r="G105" s="1">
        <v>7.1999999999999995E-2</v>
      </c>
      <c r="H105">
        <v>8.3000000000000004E-2</v>
      </c>
      <c r="I105">
        <v>7.1999999999999995E-2</v>
      </c>
      <c r="J105">
        <v>7.1999999999999995E-2</v>
      </c>
      <c r="K105">
        <v>0.1</v>
      </c>
      <c r="L105">
        <v>0.05</v>
      </c>
      <c r="M105">
        <v>0.05</v>
      </c>
      <c r="N105">
        <v>0.05</v>
      </c>
      <c r="O105">
        <v>0.05</v>
      </c>
      <c r="P105">
        <v>0.05</v>
      </c>
      <c r="Q105">
        <v>8.0000000000000002E-3</v>
      </c>
      <c r="R105">
        <v>8.0000000000000002E-3</v>
      </c>
      <c r="S105">
        <v>8.0000000000000002E-3</v>
      </c>
      <c r="T105">
        <v>8.0000000000000002E-3</v>
      </c>
      <c r="U105">
        <v>8.0000000000000002E-3</v>
      </c>
      <c r="V105">
        <v>8.0000000000000002E-3</v>
      </c>
      <c r="W105">
        <v>8.0000000000000002E-3</v>
      </c>
      <c r="X105">
        <v>8.0000000000000002E-3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1" x14ac:dyDescent="0.25">
      <c r="C106" s="1"/>
      <c r="D106" s="1"/>
      <c r="E106" s="1"/>
      <c r="F106" s="1"/>
      <c r="G106" s="1"/>
    </row>
    <row r="107" spans="1:31" x14ac:dyDescent="0.25">
      <c r="B107" t="s">
        <v>251</v>
      </c>
      <c r="C107" s="1">
        <v>30</v>
      </c>
      <c r="D107" s="1"/>
      <c r="E107" s="1"/>
      <c r="F107" s="1"/>
      <c r="G107" s="1"/>
    </row>
    <row r="108" spans="1:31" x14ac:dyDescent="0.25">
      <c r="B108">
        <v>0</v>
      </c>
      <c r="C108" s="1">
        <v>8.3000000000000004E-2</v>
      </c>
      <c r="D108" s="1">
        <v>8.3000000000000004E-2</v>
      </c>
      <c r="E108" s="1">
        <v>8.3000000000000004E-2</v>
      </c>
      <c r="F108" s="1">
        <v>8.3000000000000004E-2</v>
      </c>
      <c r="G108" s="1">
        <v>8.3000000000000004E-2</v>
      </c>
      <c r="H108">
        <v>9.5000000000000001E-2</v>
      </c>
      <c r="I108">
        <v>8.3000000000000004E-2</v>
      </c>
      <c r="J108">
        <v>8.3000000000000004E-2</v>
      </c>
      <c r="K108">
        <v>0.11</v>
      </c>
      <c r="L108">
        <v>0.03</v>
      </c>
      <c r="M108">
        <v>0.03</v>
      </c>
      <c r="N108">
        <v>0.03</v>
      </c>
      <c r="O108">
        <v>0.03</v>
      </c>
      <c r="P108">
        <v>0.03</v>
      </c>
      <c r="Q108">
        <v>8.0000000000000002E-3</v>
      </c>
      <c r="R108">
        <v>8.0000000000000002E-3</v>
      </c>
      <c r="S108">
        <v>8.0000000000000002E-3</v>
      </c>
      <c r="T108">
        <v>8.0000000000000002E-3</v>
      </c>
      <c r="U108">
        <v>8.0000000000000002E-3</v>
      </c>
      <c r="V108">
        <v>8.0000000000000002E-3</v>
      </c>
      <c r="W108">
        <v>8.0000000000000002E-3</v>
      </c>
      <c r="X108">
        <v>8.0000000000000002E-3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25">
      <c r="C109" s="1"/>
      <c r="D109" s="1"/>
      <c r="E109" s="1"/>
      <c r="F109" s="1"/>
      <c r="G109" s="1"/>
    </row>
    <row r="110" spans="1:31" x14ac:dyDescent="0.25">
      <c r="A110" s="16" t="s">
        <v>257</v>
      </c>
      <c r="B110" t="s">
        <v>251</v>
      </c>
      <c r="C110" s="1">
        <v>30</v>
      </c>
      <c r="D110" s="1"/>
      <c r="E110" s="1"/>
      <c r="F110" s="1"/>
      <c r="G110" s="1"/>
    </row>
    <row r="111" spans="1:31" x14ac:dyDescent="0.25">
      <c r="B111">
        <v>5.1938361299999999E-2</v>
      </c>
      <c r="C111">
        <v>1.8412810000000002E-2</v>
      </c>
      <c r="D111">
        <v>6.5335641999999996E-3</v>
      </c>
      <c r="E111">
        <v>1.31786427E-2</v>
      </c>
      <c r="F111">
        <v>1.2718898500000001E-2</v>
      </c>
      <c r="G111">
        <v>1.5046606800000001E-2</v>
      </c>
      <c r="H111">
        <v>6.2463275300000003E-2</v>
      </c>
      <c r="I111">
        <v>2.2114811500000001E-2</v>
      </c>
      <c r="J111">
        <v>8.8599318999999996E-3</v>
      </c>
      <c r="K111">
        <v>7.7097609999999999E-3</v>
      </c>
      <c r="L111">
        <v>9.278728E-3</v>
      </c>
      <c r="M111">
        <v>1.17250905E-2</v>
      </c>
      <c r="N111">
        <v>6.1952573800000001E-2</v>
      </c>
      <c r="O111">
        <v>1.2515742E-2</v>
      </c>
      <c r="P111">
        <v>2.1842632099999999E-2</v>
      </c>
      <c r="Q111">
        <v>1.40773171E-2</v>
      </c>
      <c r="R111">
        <v>5.7861785999999997E-3</v>
      </c>
      <c r="S111">
        <v>1.7160124499999999E-2</v>
      </c>
      <c r="T111">
        <v>1.7160124499999999E-2</v>
      </c>
      <c r="U111">
        <v>7.9908530500000005E-2</v>
      </c>
      <c r="V111">
        <v>8.6823247899999997E-2</v>
      </c>
      <c r="W111">
        <v>7.8573242400000007E-2</v>
      </c>
      <c r="X111">
        <v>8.2886848299999996E-2</v>
      </c>
      <c r="Y111">
        <v>0.1064391732</v>
      </c>
      <c r="Z111">
        <v>4.6183563999999998E-3</v>
      </c>
      <c r="AA111">
        <v>6.0714970899999998E-2</v>
      </c>
      <c r="AB111">
        <v>6.3273955300000004E-2</v>
      </c>
      <c r="AC111">
        <v>7.4266601999999999E-3</v>
      </c>
      <c r="AD111">
        <v>7.7464793999999998E-3</v>
      </c>
      <c r="AE111">
        <v>4.82734857E-2</v>
      </c>
    </row>
    <row r="113" spans="2:31" x14ac:dyDescent="0.25">
      <c r="B113" t="s">
        <v>250</v>
      </c>
      <c r="C113" s="1">
        <v>30</v>
      </c>
    </row>
    <row r="114" spans="2:31" x14ac:dyDescent="0.25">
      <c r="B114">
        <v>5.1938361299999999E-2</v>
      </c>
      <c r="C114">
        <v>1.8412810000000002E-2</v>
      </c>
      <c r="D114">
        <v>6.5335641999999996E-3</v>
      </c>
      <c r="E114">
        <v>1.31786427E-2</v>
      </c>
      <c r="F114">
        <v>1.2718898500000001E-2</v>
      </c>
      <c r="G114">
        <v>1.5046606800000001E-2</v>
      </c>
      <c r="H114">
        <v>6.2463275300000003E-2</v>
      </c>
      <c r="I114">
        <v>2.2114811500000001E-2</v>
      </c>
      <c r="J114">
        <v>8.8599318999999996E-3</v>
      </c>
      <c r="K114">
        <v>7.7097609999999999E-3</v>
      </c>
      <c r="L114">
        <v>9.278728E-3</v>
      </c>
      <c r="M114">
        <v>1.17250905E-2</v>
      </c>
      <c r="N114">
        <v>6.1952573800000001E-2</v>
      </c>
      <c r="O114">
        <v>1.2515742E-2</v>
      </c>
      <c r="P114">
        <v>2.1842632099999999E-2</v>
      </c>
      <c r="Q114">
        <v>1.40773171E-2</v>
      </c>
      <c r="R114">
        <v>5.7861785999999997E-3</v>
      </c>
      <c r="S114">
        <v>1.7160124499999999E-2</v>
      </c>
      <c r="T114">
        <v>1.7160124499999999E-2</v>
      </c>
      <c r="U114">
        <v>7.9908530500000005E-2</v>
      </c>
      <c r="V114">
        <v>8.6823247899999997E-2</v>
      </c>
      <c r="W114">
        <v>7.8573242400000007E-2</v>
      </c>
      <c r="X114">
        <v>8.2886848299999996E-2</v>
      </c>
      <c r="Y114">
        <v>0.1064391732</v>
      </c>
      <c r="Z114">
        <v>4.6183563999999998E-3</v>
      </c>
      <c r="AA114">
        <v>6.0714970899999998E-2</v>
      </c>
      <c r="AB114">
        <v>6.3273955300000004E-2</v>
      </c>
      <c r="AC114">
        <v>7.4266601999999999E-3</v>
      </c>
      <c r="AD114">
        <v>7.7464793999999998E-3</v>
      </c>
      <c r="AE114">
        <v>4.82734857E-2</v>
      </c>
    </row>
    <row r="116" spans="2:31" x14ac:dyDescent="0.25">
      <c r="B116" t="s">
        <v>249</v>
      </c>
      <c r="C116" s="1">
        <v>30</v>
      </c>
    </row>
    <row r="117" spans="2:31" x14ac:dyDescent="0.25">
      <c r="B117">
        <v>3.7325575100000001E-2</v>
      </c>
      <c r="C117">
        <v>4.1904356199999999E-2</v>
      </c>
      <c r="D117">
        <v>3.6847301499999999E-2</v>
      </c>
      <c r="E117">
        <v>2.28798557E-2</v>
      </c>
      <c r="F117">
        <v>3.07420495E-2</v>
      </c>
      <c r="G117">
        <v>4.28273817E-2</v>
      </c>
      <c r="H117">
        <v>3.66235091E-2</v>
      </c>
      <c r="I117">
        <v>2.95364766E-2</v>
      </c>
      <c r="J117">
        <v>2.3737389800000001E-2</v>
      </c>
      <c r="K117">
        <v>3.3681151399999998E-2</v>
      </c>
      <c r="L117">
        <v>3.5207962099999997E-2</v>
      </c>
      <c r="M117">
        <v>2.10095621E-2</v>
      </c>
      <c r="N117">
        <v>4.3341988999999997E-2</v>
      </c>
      <c r="O117">
        <v>2.13170406E-2</v>
      </c>
      <c r="P117">
        <v>2.11525724E-2</v>
      </c>
      <c r="Q117">
        <v>2.3754435099999999E-2</v>
      </c>
      <c r="R117">
        <v>4.3803943400000003E-2</v>
      </c>
      <c r="S117">
        <v>3.0794264500000001E-2</v>
      </c>
      <c r="T117">
        <v>3.0794264500000001E-2</v>
      </c>
      <c r="U117">
        <v>2.4544020699999999E-2</v>
      </c>
      <c r="V117">
        <v>2.26432032E-2</v>
      </c>
      <c r="W117">
        <v>3.4060709500000001E-2</v>
      </c>
      <c r="X117">
        <v>4.0241782099999998E-2</v>
      </c>
      <c r="Y117">
        <v>4.4027890100000001E-2</v>
      </c>
      <c r="Z117">
        <v>4.31754419E-2</v>
      </c>
      <c r="AA117">
        <v>4.4547291000000003E-2</v>
      </c>
      <c r="AB117">
        <v>4.5082572699999997E-2</v>
      </c>
      <c r="AC117">
        <v>4.3654663599999997E-2</v>
      </c>
      <c r="AD117">
        <v>3.8657821000000002E-2</v>
      </c>
      <c r="AE117">
        <v>4.2877788100000001E-2</v>
      </c>
    </row>
    <row r="119" spans="2:31" x14ac:dyDescent="0.25">
      <c r="B119" t="s">
        <v>248</v>
      </c>
      <c r="C119" s="1">
        <v>30</v>
      </c>
    </row>
    <row r="120" spans="2:31" x14ac:dyDescent="0.25">
      <c r="B120">
        <v>3.7325575100000001E-2</v>
      </c>
      <c r="C120">
        <v>4.1904356199999999E-2</v>
      </c>
      <c r="D120">
        <v>3.6847301499999999E-2</v>
      </c>
      <c r="E120">
        <v>2.28798557E-2</v>
      </c>
      <c r="F120">
        <v>3.07420495E-2</v>
      </c>
      <c r="G120">
        <v>4.28273817E-2</v>
      </c>
      <c r="H120">
        <v>3.66235091E-2</v>
      </c>
      <c r="I120">
        <v>2.95364766E-2</v>
      </c>
      <c r="J120">
        <v>2.3737389800000001E-2</v>
      </c>
      <c r="K120">
        <v>3.3681151399999998E-2</v>
      </c>
      <c r="L120">
        <v>3.5207962099999997E-2</v>
      </c>
      <c r="M120">
        <v>2.10095621E-2</v>
      </c>
      <c r="N120">
        <v>4.3341988999999997E-2</v>
      </c>
      <c r="O120">
        <v>2.13170406E-2</v>
      </c>
      <c r="P120">
        <v>2.11525724E-2</v>
      </c>
      <c r="Q120">
        <v>2.3754435099999999E-2</v>
      </c>
      <c r="R120">
        <v>4.3803943400000003E-2</v>
      </c>
      <c r="S120">
        <v>3.0794264500000001E-2</v>
      </c>
      <c r="T120">
        <v>3.0794264500000001E-2</v>
      </c>
      <c r="U120">
        <v>2.4544020699999999E-2</v>
      </c>
      <c r="V120">
        <v>2.26432032E-2</v>
      </c>
      <c r="W120">
        <v>3.4060709500000001E-2</v>
      </c>
      <c r="X120">
        <v>4.0241782099999998E-2</v>
      </c>
      <c r="Y120">
        <v>4.4027890100000001E-2</v>
      </c>
      <c r="Z120">
        <v>4.31754419E-2</v>
      </c>
      <c r="AA120">
        <v>4.4547291000000003E-2</v>
      </c>
      <c r="AB120">
        <v>4.5082572699999997E-2</v>
      </c>
      <c r="AC120">
        <v>4.3654663599999997E-2</v>
      </c>
      <c r="AD120">
        <v>3.8657821000000002E-2</v>
      </c>
      <c r="AE120">
        <v>4.2877788100000001E-2</v>
      </c>
    </row>
    <row r="122" spans="2:31" x14ac:dyDescent="0.25">
      <c r="B122" t="str">
        <f>"  "&amp;B120&amp;", "&amp;C120&amp;", "&amp;D120&amp;", "&amp;E120&amp;", "&amp;F120&amp;", "&amp;G120&amp;", "&amp;H120&amp;", "&amp;I120&amp;", "&amp;J120&amp;", "&amp;K120&amp;", "&amp;L120&amp;", "&amp;M120&amp;", "&amp;N120&amp;", "&amp;O120&amp;", "&amp;P120&amp;", "&amp;Q120&amp;", "&amp;R120&amp;", "&amp;S120&amp;", "&amp;T120&amp;", "&amp;U120&amp;", "&amp;V120&amp;", "&amp;W120&amp;", "&amp;X120&amp;", "&amp;Y120&amp;", "&amp;Z120&amp;", "&amp;AA120&amp;", "&amp;AB120&amp;", "&amp;AC120&amp;", "&amp;AD120&amp;", "&amp;AE120&amp;", "&amp;S120&amp;" ;"</f>
        <v xml:space="preserve">  0.0373255751, 0.0419043562, 0.0368473015, 0.0228798557, 0.0307420495, 0.0428273817, 0.0366235091, 0.0295364766, 0.0237373898, 0.0336811514, 0.0352079621, 0.0210095621, 0.043341989, 0.0213170406, 0.0211525724, 0.0237544351, 0.0438039434, 0.0307942645, 0.0307942645, 0.0245440207, 0.0226432032, 0.0340607095, 0.0402417821, 0.0440278901, 0.0431754419, 0.044547291, 0.0450825727, 0.0436546636, 0.038657821, 0.0428777881, 0.0307942645 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20180619b</vt:lpstr>
      <vt:lpstr>20180711a</vt:lpstr>
      <vt:lpstr>20180712a</vt:lpstr>
      <vt:lpstr>20180719a</vt:lpstr>
      <vt:lpstr>20180809a</vt:lpstr>
      <vt:lpstr>20180814dtb_scale</vt:lpstr>
      <vt:lpstr>NSH</vt:lpstr>
      <vt:lpstr>OSH</vt:lpstr>
      <vt:lpstr>LSQ</vt:lpstr>
      <vt:lpstr>ISQ</vt:lpstr>
      <vt:lpstr>desiredBiomass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4</cp:revision>
  <dcterms:created xsi:type="dcterms:W3CDTF">2018-08-13T20:58:57Z</dcterms:created>
  <dcterms:modified xsi:type="dcterms:W3CDTF">2018-08-24T20:45:51Z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