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3396" windowHeight="8424" tabRatio="853" activeTab="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 hidden="1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5" l="1"/>
  <c r="AD39" i="5"/>
  <c r="AE14" i="5"/>
  <c r="AD14" i="5"/>
  <c r="T23" i="3"/>
  <c r="T30" i="3"/>
  <c r="T17" i="3"/>
  <c r="T10" i="3"/>
  <c r="T5" i="3"/>
  <c r="T39" i="3"/>
  <c r="T22" i="3"/>
  <c r="T14" i="3"/>
  <c r="T12" i="3"/>
  <c r="T3" i="3"/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H2" i="11"/>
  <c r="F2" i="11"/>
  <c r="G2" i="11"/>
  <c r="E3" i="11"/>
  <c r="E4" i="11"/>
  <c r="E5" i="11"/>
  <c r="E6" i="11"/>
  <c r="E7" i="11"/>
  <c r="E8" i="11"/>
  <c r="E9" i="11"/>
  <c r="E10" i="11"/>
  <c r="E11" i="11"/>
  <c r="E12" i="11"/>
  <c r="E13" i="11"/>
  <c r="E15" i="11"/>
  <c r="E16" i="11"/>
  <c r="E17" i="11"/>
  <c r="E18" i="11"/>
  <c r="E19" i="11"/>
  <c r="E20" i="11"/>
  <c r="E21" i="11"/>
  <c r="E22" i="11"/>
  <c r="E23" i="11"/>
  <c r="E24" i="11"/>
  <c r="E25" i="11"/>
  <c r="E27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2" i="11"/>
  <c r="Y6" i="5" l="1"/>
  <c r="X6" i="5"/>
  <c r="Q10" i="3"/>
  <c r="Q29" i="3"/>
  <c r="D72" i="11"/>
  <c r="D32" i="11"/>
  <c r="D9" i="11"/>
  <c r="D52" i="11"/>
  <c r="D64" i="11" l="1"/>
  <c r="D74" i="11"/>
  <c r="D15" i="11"/>
  <c r="D45" i="11"/>
  <c r="D16" i="11"/>
  <c r="D6" i="11"/>
  <c r="D69" i="11"/>
  <c r="D57" i="11"/>
  <c r="D26" i="11"/>
  <c r="D4" i="11"/>
  <c r="D27" i="11"/>
  <c r="D53" i="11"/>
  <c r="D62" i="11"/>
  <c r="D65" i="11"/>
  <c r="D24" i="11"/>
  <c r="D77" i="11"/>
  <c r="D14" i="11"/>
  <c r="D75" i="11"/>
  <c r="D17" i="11"/>
  <c r="D31" i="11"/>
  <c r="D30" i="11"/>
  <c r="D18" i="11"/>
  <c r="D70" i="11"/>
  <c r="D87" i="11"/>
  <c r="D56" i="11"/>
  <c r="D28" i="11"/>
  <c r="D29" i="11"/>
  <c r="D19" i="11"/>
  <c r="D50" i="11"/>
  <c r="D71" i="11"/>
  <c r="D47" i="11"/>
  <c r="D43" i="11"/>
  <c r="D63" i="11"/>
  <c r="D37" i="11"/>
  <c r="D33" i="11"/>
  <c r="D34" i="11"/>
  <c r="D82" i="11"/>
  <c r="D60" i="11"/>
  <c r="D21" i="11"/>
  <c r="D13" i="11"/>
  <c r="D5" i="11"/>
  <c r="D35" i="11"/>
  <c r="D73" i="11"/>
  <c r="D48" i="11"/>
  <c r="D84" i="11"/>
  <c r="D61" i="11"/>
  <c r="D7" i="11"/>
  <c r="D81" i="11"/>
  <c r="D40" i="11"/>
  <c r="D46" i="11"/>
  <c r="D39" i="11"/>
  <c r="D85" i="11"/>
  <c r="D86" i="11"/>
  <c r="D38" i="11"/>
  <c r="D67" i="11"/>
  <c r="D10" i="11"/>
  <c r="D83" i="11"/>
  <c r="D79" i="11"/>
  <c r="D42" i="11"/>
  <c r="D88" i="11"/>
  <c r="D76" i="11"/>
  <c r="D11" i="11"/>
  <c r="D80" i="11"/>
  <c r="D44" i="11"/>
  <c r="D20" i="11"/>
  <c r="D36" i="11"/>
  <c r="D78" i="11"/>
  <c r="D23" i="11"/>
  <c r="D66" i="11"/>
  <c r="D8" i="11"/>
  <c r="D58" i="11"/>
  <c r="D68" i="11"/>
  <c r="D54" i="11"/>
  <c r="D25" i="11"/>
  <c r="D22" i="11"/>
  <c r="D59" i="11"/>
  <c r="D41" i="11"/>
  <c r="D49" i="11"/>
  <c r="D55" i="11"/>
  <c r="D3" i="11"/>
  <c r="D12" i="11"/>
  <c r="D51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2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" i="1" l="1"/>
  <c r="B9" i="1"/>
  <c r="B7" i="1"/>
  <c r="B10" i="1"/>
  <c r="B14" i="1"/>
  <c r="B15" i="1"/>
  <c r="B16" i="1"/>
  <c r="B19" i="1"/>
  <c r="B22" i="1"/>
  <c r="B18" i="1"/>
  <c r="B17" i="1"/>
  <c r="B4" i="1"/>
  <c r="B8" i="1"/>
  <c r="B24" i="1"/>
  <c r="B26" i="1"/>
  <c r="B11" i="1"/>
  <c r="B27" i="1"/>
  <c r="B30" i="1"/>
  <c r="B86" i="1"/>
  <c r="B5" i="1"/>
  <c r="B49" i="1"/>
  <c r="B20" i="1"/>
  <c r="B31" i="1"/>
  <c r="B29" i="1"/>
  <c r="B85" i="1"/>
  <c r="B32" i="1"/>
  <c r="B35" i="1"/>
  <c r="B34" i="1"/>
  <c r="B21" i="1"/>
  <c r="B33" i="1"/>
  <c r="B36" i="1"/>
  <c r="B38" i="1"/>
  <c r="B37" i="1"/>
  <c r="B39" i="1"/>
  <c r="B40" i="1"/>
  <c r="B13" i="1"/>
  <c r="B87" i="1"/>
  <c r="B88" i="1"/>
  <c r="B41" i="1"/>
  <c r="B42" i="1"/>
  <c r="B44" i="1"/>
  <c r="B68" i="1"/>
  <c r="B43" i="1"/>
  <c r="B45" i="1"/>
  <c r="B55" i="1"/>
  <c r="B50" i="1"/>
  <c r="B6" i="1"/>
  <c r="B52" i="1"/>
  <c r="B25" i="1"/>
  <c r="B28" i="1"/>
  <c r="B54" i="1"/>
  <c r="B46" i="1"/>
  <c r="B58" i="1"/>
  <c r="B47" i="1"/>
  <c r="B53" i="1"/>
  <c r="B48" i="1"/>
  <c r="B51" i="1"/>
  <c r="B59" i="1"/>
  <c r="B56" i="1"/>
  <c r="B61" i="1"/>
  <c r="B23" i="1"/>
  <c r="B60" i="1"/>
  <c r="B70" i="1"/>
  <c r="B64" i="1"/>
  <c r="B63" i="1"/>
  <c r="B62" i="1"/>
  <c r="B66" i="1"/>
  <c r="B3" i="1"/>
  <c r="B65" i="1"/>
  <c r="B12" i="1"/>
  <c r="B67" i="1"/>
  <c r="B73" i="1"/>
  <c r="B69" i="1"/>
  <c r="B71" i="1"/>
  <c r="B72" i="1"/>
  <c r="B74" i="1"/>
  <c r="B75" i="1"/>
  <c r="B77" i="1"/>
  <c r="B76" i="1"/>
  <c r="B78" i="1"/>
  <c r="B81" i="1"/>
  <c r="B79" i="1"/>
  <c r="B82" i="1"/>
  <c r="B83" i="1"/>
  <c r="B80" i="1"/>
  <c r="B84" i="1"/>
  <c r="B57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7" i="1" s="1"/>
  <c r="G15" i="8"/>
  <c r="G16" i="8"/>
  <c r="G17" i="8"/>
  <c r="G18" i="8"/>
  <c r="G19" i="8"/>
  <c r="G20" i="8"/>
  <c r="G21" i="8"/>
  <c r="G22" i="8"/>
  <c r="G23" i="8"/>
  <c r="G24" i="8"/>
  <c r="G25" i="8"/>
  <c r="G26" i="8"/>
  <c r="H44" i="1" s="1"/>
  <c r="G27" i="8"/>
  <c r="G28" i="8"/>
  <c r="G29" i="8"/>
  <c r="G30" i="8"/>
  <c r="G31" i="8"/>
  <c r="G32" i="8"/>
  <c r="G33" i="8"/>
  <c r="G34" i="8"/>
  <c r="G35" i="8"/>
  <c r="G36" i="8"/>
  <c r="G37" i="8"/>
  <c r="G38" i="8"/>
  <c r="H80" i="1" s="1"/>
  <c r="G39" i="8"/>
  <c r="G40" i="8"/>
  <c r="G41" i="8"/>
  <c r="G42" i="8"/>
  <c r="G43" i="8"/>
  <c r="G44" i="8"/>
  <c r="G45" i="8"/>
  <c r="G46" i="8"/>
  <c r="G47" i="8"/>
  <c r="G48" i="8"/>
  <c r="G49" i="8"/>
  <c r="G50" i="8"/>
  <c r="H82" i="1" s="1"/>
  <c r="G51" i="8"/>
  <c r="G52" i="8"/>
  <c r="G53" i="8"/>
  <c r="G54" i="8"/>
  <c r="G55" i="8"/>
  <c r="G56" i="8"/>
  <c r="G57" i="8"/>
  <c r="G58" i="8"/>
  <c r="G59" i="8"/>
  <c r="G60" i="8"/>
  <c r="G61" i="8"/>
  <c r="G62" i="8"/>
  <c r="H35" i="1" s="1"/>
  <c r="G63" i="8"/>
  <c r="G64" i="8"/>
  <c r="G65" i="8"/>
  <c r="G66" i="8"/>
  <c r="G67" i="8"/>
  <c r="G68" i="8"/>
  <c r="G69" i="8"/>
  <c r="G70" i="8"/>
  <c r="G71" i="8"/>
  <c r="G72" i="8"/>
  <c r="G73" i="8"/>
  <c r="G74" i="8"/>
  <c r="H5" i="1" s="1"/>
  <c r="G75" i="8"/>
  <c r="G76" i="8"/>
  <c r="G77" i="8"/>
  <c r="G78" i="8"/>
  <c r="G79" i="8"/>
  <c r="G80" i="8"/>
  <c r="G81" i="8"/>
  <c r="G82" i="8"/>
  <c r="G83" i="8"/>
  <c r="G84" i="8"/>
  <c r="G85" i="8"/>
  <c r="G86" i="8"/>
  <c r="H3" i="1" s="1"/>
  <c r="G87" i="8"/>
  <c r="G88" i="8"/>
  <c r="G89" i="8"/>
  <c r="G90" i="8"/>
  <c r="G2" i="8"/>
  <c r="K50" i="1"/>
  <c r="K2" i="1"/>
  <c r="K7" i="1"/>
  <c r="K19" i="1"/>
  <c r="K32" i="1"/>
  <c r="K33" i="1"/>
  <c r="K41" i="1"/>
  <c r="K61" i="1"/>
  <c r="K65" i="1"/>
  <c r="K18" i="1"/>
  <c r="K17" i="1"/>
  <c r="K4" i="1"/>
  <c r="K8" i="1"/>
  <c r="K9" i="1"/>
  <c r="K15" i="1"/>
  <c r="K11" i="1"/>
  <c r="K10" i="1"/>
  <c r="K16" i="1"/>
  <c r="K86" i="1"/>
  <c r="K5" i="1"/>
  <c r="K49" i="1"/>
  <c r="K20" i="1"/>
  <c r="K24" i="1"/>
  <c r="K29" i="1"/>
  <c r="K85" i="1"/>
  <c r="K31" i="1"/>
  <c r="K35" i="1"/>
  <c r="K34" i="1"/>
  <c r="K21" i="1"/>
  <c r="K37" i="1"/>
  <c r="K36" i="1"/>
  <c r="K38" i="1"/>
  <c r="K40" i="1"/>
  <c r="K39" i="1"/>
  <c r="K58" i="1"/>
  <c r="K13" i="1"/>
  <c r="K87" i="1"/>
  <c r="K88" i="1"/>
  <c r="K42" i="1"/>
  <c r="K27" i="1"/>
  <c r="K30" i="1"/>
  <c r="K68" i="1"/>
  <c r="K43" i="1"/>
  <c r="K45" i="1"/>
  <c r="K55" i="1"/>
  <c r="K44" i="1"/>
  <c r="K6" i="1"/>
  <c r="K14" i="1"/>
  <c r="K25" i="1"/>
  <c r="K28" i="1"/>
  <c r="K54" i="1"/>
  <c r="K46" i="1"/>
  <c r="K75" i="1"/>
  <c r="K47" i="1"/>
  <c r="K53" i="1"/>
  <c r="K48" i="1"/>
  <c r="K51" i="1"/>
  <c r="K52" i="1"/>
  <c r="K56" i="1"/>
  <c r="K59" i="1"/>
  <c r="K23" i="1"/>
  <c r="K60" i="1"/>
  <c r="K70" i="1"/>
  <c r="K64" i="1"/>
  <c r="K63" i="1"/>
  <c r="K62" i="1"/>
  <c r="K66" i="1"/>
  <c r="K3" i="1"/>
  <c r="K26" i="1"/>
  <c r="K12" i="1"/>
  <c r="K67" i="1"/>
  <c r="K73" i="1"/>
  <c r="K69" i="1"/>
  <c r="K22" i="1"/>
  <c r="K71" i="1"/>
  <c r="K72" i="1"/>
  <c r="K74" i="1"/>
  <c r="K77" i="1"/>
  <c r="K76" i="1"/>
  <c r="K78" i="1"/>
  <c r="K81" i="1"/>
  <c r="K79" i="1"/>
  <c r="K82" i="1"/>
  <c r="K83" i="1"/>
  <c r="K80" i="1"/>
  <c r="K84" i="1"/>
  <c r="K57" i="1"/>
  <c r="H50" i="1"/>
  <c r="H2" i="1"/>
  <c r="H19" i="1"/>
  <c r="H32" i="1"/>
  <c r="H33" i="1"/>
  <c r="H41" i="1"/>
  <c r="H61" i="1"/>
  <c r="H65" i="1"/>
  <c r="H18" i="1"/>
  <c r="H17" i="1"/>
  <c r="H4" i="1"/>
  <c r="H8" i="1"/>
  <c r="H9" i="1"/>
  <c r="H15" i="1"/>
  <c r="H11" i="1"/>
  <c r="H10" i="1"/>
  <c r="H16" i="1"/>
  <c r="H86" i="1"/>
  <c r="H49" i="1"/>
  <c r="H20" i="1"/>
  <c r="H24" i="1"/>
  <c r="H29" i="1"/>
  <c r="H85" i="1"/>
  <c r="H31" i="1"/>
  <c r="H34" i="1"/>
  <c r="H21" i="1"/>
  <c r="H37" i="1"/>
  <c r="H36" i="1"/>
  <c r="H38" i="1"/>
  <c r="H40" i="1"/>
  <c r="H39" i="1"/>
  <c r="H58" i="1"/>
  <c r="H13" i="1"/>
  <c r="H87" i="1"/>
  <c r="H88" i="1"/>
  <c r="H42" i="1"/>
  <c r="H27" i="1"/>
  <c r="H30" i="1"/>
  <c r="H68" i="1"/>
  <c r="H43" i="1"/>
  <c r="H45" i="1"/>
  <c r="H55" i="1"/>
  <c r="H6" i="1"/>
  <c r="H14" i="1"/>
  <c r="H25" i="1"/>
  <c r="H28" i="1"/>
  <c r="H54" i="1"/>
  <c r="H46" i="1"/>
  <c r="H75" i="1"/>
  <c r="H47" i="1"/>
  <c r="H53" i="1"/>
  <c r="H48" i="1"/>
  <c r="H51" i="1"/>
  <c r="H52" i="1"/>
  <c r="H56" i="1"/>
  <c r="H59" i="1"/>
  <c r="H23" i="1"/>
  <c r="H60" i="1"/>
  <c r="H70" i="1"/>
  <c r="H64" i="1"/>
  <c r="H63" i="1"/>
  <c r="H62" i="1"/>
  <c r="H66" i="1"/>
  <c r="H26" i="1"/>
  <c r="H12" i="1"/>
  <c r="H67" i="1"/>
  <c r="H73" i="1"/>
  <c r="H69" i="1"/>
  <c r="H22" i="1"/>
  <c r="H71" i="1"/>
  <c r="H72" i="1"/>
  <c r="H74" i="1"/>
  <c r="H77" i="1"/>
  <c r="H76" i="1"/>
  <c r="H78" i="1"/>
  <c r="H81" i="1"/>
  <c r="H79" i="1"/>
  <c r="H83" i="1"/>
  <c r="H84" i="1"/>
  <c r="H5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57" i="1"/>
  <c r="I50" i="1"/>
  <c r="I2" i="1"/>
  <c r="I7" i="1"/>
  <c r="I19" i="1"/>
  <c r="I32" i="1"/>
  <c r="I33" i="1"/>
  <c r="I41" i="1"/>
  <c r="I61" i="1"/>
  <c r="I65" i="1"/>
  <c r="I18" i="1"/>
  <c r="I17" i="1"/>
  <c r="I4" i="1"/>
  <c r="I8" i="1"/>
  <c r="I9" i="1"/>
  <c r="I15" i="1"/>
  <c r="I11" i="1"/>
  <c r="I10" i="1"/>
  <c r="I16" i="1"/>
  <c r="I86" i="1"/>
  <c r="I5" i="1"/>
  <c r="I49" i="1"/>
  <c r="I20" i="1"/>
  <c r="I24" i="1"/>
  <c r="I29" i="1"/>
  <c r="I85" i="1"/>
  <c r="I31" i="1"/>
  <c r="I35" i="1"/>
  <c r="I34" i="1"/>
  <c r="I21" i="1"/>
  <c r="I37" i="1"/>
  <c r="I38" i="1"/>
  <c r="I40" i="1"/>
  <c r="I39" i="1"/>
  <c r="I58" i="1"/>
  <c r="I13" i="1"/>
  <c r="I87" i="1"/>
  <c r="I88" i="1"/>
  <c r="I42" i="1"/>
  <c r="I27" i="1"/>
  <c r="I30" i="1"/>
  <c r="I68" i="1"/>
  <c r="I43" i="1"/>
  <c r="I45" i="1"/>
  <c r="I55" i="1"/>
  <c r="I44" i="1"/>
  <c r="I6" i="1"/>
  <c r="I14" i="1"/>
  <c r="I25" i="1"/>
  <c r="I28" i="1"/>
  <c r="I54" i="1"/>
  <c r="I46" i="1"/>
  <c r="I75" i="1"/>
  <c r="I47" i="1"/>
  <c r="I53" i="1"/>
  <c r="I48" i="1"/>
  <c r="I51" i="1"/>
  <c r="I52" i="1"/>
  <c r="I56" i="1"/>
  <c r="I59" i="1"/>
  <c r="I23" i="1"/>
  <c r="I60" i="1"/>
  <c r="I70" i="1"/>
  <c r="I64" i="1"/>
  <c r="I63" i="1"/>
  <c r="I62" i="1"/>
  <c r="I66" i="1"/>
  <c r="I3" i="1"/>
  <c r="I26" i="1"/>
  <c r="I12" i="1"/>
  <c r="I67" i="1"/>
  <c r="I73" i="1"/>
  <c r="I69" i="1"/>
  <c r="I22" i="1"/>
  <c r="I71" i="1"/>
  <c r="I72" i="1"/>
  <c r="I74" i="1"/>
  <c r="I77" i="1"/>
  <c r="I76" i="1"/>
  <c r="I78" i="1"/>
  <c r="I81" i="1"/>
  <c r="I79" i="1"/>
  <c r="I82" i="1"/>
  <c r="I83" i="1"/>
  <c r="I80" i="1"/>
  <c r="I87" i="11" s="1"/>
  <c r="I84" i="1"/>
  <c r="I88" i="11" s="1"/>
  <c r="I36" i="1"/>
  <c r="I49" i="11" l="1"/>
  <c r="I85" i="11"/>
  <c r="I24" i="11"/>
  <c r="I37" i="11"/>
  <c r="I17" i="11"/>
  <c r="I73" i="11"/>
  <c r="I68" i="11"/>
  <c r="I83" i="11"/>
  <c r="I57" i="11"/>
  <c r="I29" i="11"/>
  <c r="I61" i="11"/>
  <c r="I79" i="11"/>
  <c r="I67" i="11"/>
  <c r="I55" i="11"/>
  <c r="I43" i="11"/>
  <c r="I18" i="11"/>
  <c r="I33" i="11"/>
  <c r="I77" i="11"/>
  <c r="I53" i="11"/>
  <c r="I41" i="11"/>
  <c r="I16" i="11"/>
  <c r="I4" i="11"/>
  <c r="I76" i="11"/>
  <c r="I12" i="11"/>
  <c r="I59" i="11"/>
  <c r="I28" i="11"/>
  <c r="I64" i="11"/>
  <c r="I52" i="11"/>
  <c r="I27" i="11"/>
  <c r="I15" i="11"/>
  <c r="I39" i="11"/>
  <c r="I14" i="11"/>
  <c r="I65" i="11"/>
  <c r="I47" i="11"/>
  <c r="I35" i="11"/>
  <c r="I10" i="11"/>
  <c r="I46" i="11"/>
  <c r="I21" i="11"/>
  <c r="I69" i="11"/>
  <c r="I32" i="11"/>
  <c r="I70" i="11"/>
  <c r="I34" i="11"/>
  <c r="I81" i="11"/>
  <c r="I45" i="11"/>
  <c r="I20" i="11"/>
  <c r="I8" i="11"/>
  <c r="I80" i="11"/>
  <c r="I56" i="11"/>
  <c r="I44" i="11"/>
  <c r="I31" i="11"/>
  <c r="I19" i="11"/>
  <c r="I7" i="11"/>
  <c r="I30" i="11"/>
  <c r="I78" i="11"/>
  <c r="I66" i="11"/>
  <c r="I54" i="11"/>
  <c r="I42" i="11"/>
  <c r="I5" i="11"/>
  <c r="I3" i="11"/>
  <c r="I63" i="11"/>
  <c r="I40" i="11"/>
  <c r="I75" i="11"/>
  <c r="I51" i="11"/>
  <c r="I26" i="11"/>
  <c r="I2" i="11"/>
  <c r="I86" i="11"/>
  <c r="I74" i="11"/>
  <c r="I62" i="11"/>
  <c r="I50" i="11"/>
  <c r="I38" i="11"/>
  <c r="I25" i="11"/>
  <c r="I13" i="11"/>
  <c r="I84" i="11"/>
  <c r="I72" i="11"/>
  <c r="I60" i="11"/>
  <c r="I48" i="11"/>
  <c r="I36" i="11"/>
  <c r="I23" i="11"/>
  <c r="I11" i="11"/>
  <c r="I22" i="11"/>
  <c r="I58" i="11"/>
  <c r="I9" i="11"/>
  <c r="I71" i="11"/>
  <c r="I82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<sst xmlns="http://schemas.openxmlformats.org/spreadsheetml/2006/main" count="1672" uniqueCount="439">
  <si>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</si>
  <si>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</si>
  <si>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</si>
  <si>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</si>
  <si>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</si>
  <si>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</si>
  <si>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</si>
  <si>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</si>
  <si>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</si>
  <si>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</si>
  <si>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</si>
  <si>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</si>
  <si>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</si>
  <si>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</si>
  <si>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</si>
  <si>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</si>
  <si>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</si>
  <si>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</si>
  <si>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</si>
  <si>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</si>
  <si>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</si>
  <si>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</si>
  <si>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</si>
  <si>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</si>
  <si>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</si>
  <si>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</si>
  <si>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</si>
  <si>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</si>
  <si>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</si>
  <si>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</si>
  <si>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</si>
  <si>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</si>
  <si>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</si>
  <si>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</si>
  <si>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</si>
  <si>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</si>
  <si>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</si>
  <si>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</si>
  <si>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</si>
  <si>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</si>
  <si>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</si>
  <si>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</si>
  <si>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</si>
  <si>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</si>
  <si>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</si>
  <si>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</si>
  <si>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</si>
  <si>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</si>
  <si>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</si>
  <si>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</si>
  <si>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</si>
  <si>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</si>
  <si>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</si>
  <si>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</si>
  <si>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</si>
  <si>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</si>
  <si>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</si>
  <si>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</si>
  <si>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</si>
  <si>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</si>
  <si>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</si>
  <si>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</si>
  <si>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</si>
  <si>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</si>
  <si>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</si>
  <si>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</si>
  <si>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</si>
  <si>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</si>
  <si>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</si>
  <si>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</si>
  <si>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</si>
  <si>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</si>
  <si>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</si>
  <si>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</si>
  <si>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</si>
  <si>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</si>
  <si>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</si>
  <si>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</si>
  <si>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</si>
  <si>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</si>
  <si>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</si>
  <si>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</si>
  <si>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</si>
  <si>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</si>
  <si>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</si>
  <si>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</si>
  <si>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</si>
  <si>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</si>
  <si>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</si>
  <si>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</si>
  <si>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</si>
  <si>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</si>
  <si>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</si>
  <si>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</si>
  <si>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</si>
  <si>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</si>
  <si>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</si>
  <si>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</si>
  <si>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</si>
  <si>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</si>
  <si>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</si>
  <si>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</si>
  <si>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</si>
  <si>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</si>
  <si>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</si>
  <si>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</si>
  <si>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</si>
  <si>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</si>
  <si>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</si>
  <si>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</si>
  <si>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</si>
  <si>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</si>
  <si>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</si>
  <si>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</si>
  <si>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</si>
  <si>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</si>
  <si>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</si>
  <si>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</si>
  <si>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</si>
  <si>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</si>
  <si>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</si>
  <si>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</si>
  <si>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</si>
  <si>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</si>
  <si>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</si>
  <si>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</si>
  <si>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</si>
  <si>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</si>
  <si>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</si>
  <si>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</si>
  <si>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</si>
  <si>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</si>
  <si>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</si>
  <si>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</si>
  <si>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</si>
  <si>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</si>
  <si>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</si>
  <si>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</si>
  <si>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</si>
  <si>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</si>
  <si>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</si>
  <si>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</si>
  <si>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</si>
  <si>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</si>
  <si>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</si>
  <si>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</si>
  <si>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</si>
  <si>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</si>
  <si>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</si>
  <si>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</si>
  <si>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</si>
  <si>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</si>
  <si>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</si>
  <si>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</si>
  <si>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</si>
  <si>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</si>
  <si>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</si>
  <si>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</si>
  <si>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</si>
  <si>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</si>
  <si>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</si>
  <si>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</si>
  <si>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</si>
  <si>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</si>
  <si>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</si>
  <si>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</si>
  <si>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</si>
  <si>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</si>
  <si>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</si>
  <si>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</si>
  <si>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</si>
  <si>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</si>
  <si>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</si>
  <si>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</si>
  <si>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</si>
  <si>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</si>
  <si>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</si>
  <si>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</si>
  <si>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</si>
  <si>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</si>
  <si>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</si>
  <si>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</si>
  <si>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</si>
  <si>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</si>
  <si>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</si>
  <si>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</si>
  <si>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</si>
  <si>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</si>
  <si>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</si>
  <si>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</si>
  <si>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</si>
  <si>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</si>
  <si>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</si>
  <si>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</si>
  <si>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</si>
  <si>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</si>
  <si>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</si>
  <si>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</si>
  <si>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</si>
  <si>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</si>
  <si>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</si>
  <si>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</si>
  <si>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</si>
  <si>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</si>
  <si>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</si>
  <si>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</si>
  <si>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</si>
  <si>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</si>
  <si>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</si>
  <si>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</si>
  <si>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</si>
  <si>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</si>
  <si>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</si>
  <si>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</si>
  <si>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</si>
  <si>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</si>
  <si>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</si>
  <si>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</si>
  <si>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</si>
  <si>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</si>
  <si>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</si>
  <si>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</si>
  <si>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</si>
  <si>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</si>
  <si>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</si>
  <si>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</si>
  <si>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</si>
  <si>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</si>
  <si>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</si>
  <si>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</si>
  <si>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</si>
  <si>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</si>
  <si>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</si>
  <si>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</si>
  <si>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</si>
  <si>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</si>
  <si>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</si>
  <si>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</si>
  <si>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</si>
  <si>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</si>
  <si>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</si>
  <si>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</si>
  <si>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</si>
  <si>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</si>
  <si>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</si>
  <si>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</si>
  <si>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</si>
  <si>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</si>
  <si>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</si>
  <si>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</si>
  <si>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</si>
  <si>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</si>
  <si>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</si>
  <si>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</si>
  <si>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</si>
  <si>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</si>
  <si>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</si>
  <si>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</si>
  <si>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</si>
  <si>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</si>
  <si>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</si>
  <si>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</si>
  <si>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</si>
  <si>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</si>
  <si>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</si>
  <si>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</si>
  <si>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</si>
  <si>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</si>
  <si>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</si>
  <si>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</si>
  <si>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</si>
  <si>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</si>
  <si>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</si>
  <si>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</si>
  <si>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</si>
  <si>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</si>
  <si>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</si>
  <si>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</si>
  <si>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</si>
  <si>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</si>
  <si>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</si>
  <si>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</si>
  <si>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</si>
  <si>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</si>
  <si>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</si>
  <si>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</si>
  <si>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</si>
  <si>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</si>
  <si>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</si>
  <si>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</si>
  <si>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</si>
  <si>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</si>
  <si>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</si>
  <si>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</si>
  <si>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</si>
  <si>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</si>
  <si>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</si>
  <si>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</si>
  <si>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</si>
  <si>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</si>
  <si>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</si>
  <si>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</si>
  <si>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</si>
  <si>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</si>
  <si>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</si>
  <si>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</si>
  <si>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</si>
  <si>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</si>
  <si>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</si>
  <si>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</si>
  <si>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</si>
  <si>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</si>
  <si>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</si>
  <si>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</si>
  <si>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</si>
  <si>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</si>
  <si>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</si>
  <si>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</si>
  <si>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</si>
  <si>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</si>
  <si>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</si>
  <si>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</si>
  <si>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</si>
  <si>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</si>
  <si>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</si>
  <si>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</si>
  <si>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</si>
  <si>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</si>
  <si>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</si>
  <si>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</si>
  <si>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</si>
  <si>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</si>
  <si>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</si>
  <si>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</si>
  <si>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</si>
  <si>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</si>
  <si>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</si>
  <si>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</si>
  <si>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</si>
  <si>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</si>
  <si>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</si>
  <si>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</si>
  <si>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</si>
  <si>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</si>
  <si>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</si>
  <si>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</si>
  <si>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</si>
  <si>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</si>
  <si>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</si>
  <si>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</si>
  <si>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</si>
  <si>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</si>
  <si>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</si>
  <si>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</si>
  <si>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</si>
  <si>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</si>
  <si>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</si>
  <si>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</si>
  <si>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</si>
  <si>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</si>
  <si>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</si>
  <si>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</si>
  <si>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</si>
  <si>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</si>
  <si>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</si>
  <si>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</si>
  <si>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</si>
  <si>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</si>
  <si>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</si>
  <si>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</si>
  <si>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</si>
  <si>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</si>
  <si>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</si>
  <si>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</si>
  <si>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</si>
  <si>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</si>
  <si>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</si>
  <si>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</si>
  <si>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</si>
  <si>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</si>
  <si>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</si>
  <si>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</si>
  <si>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</si>
  <si>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</si>
  <si>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</si>
  <si>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</si>
  <si>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</si>
  <si>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</si>
  <si>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</si>
  <si>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</si>
  <si>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</si>
  <si>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</si>
  <si>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</si>
  <si>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</si>
  <si>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</si>
  <si>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</si>
  <si>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</si>
  <si>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</si>
  <si>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</si>
  <si>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</si>
  <si>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</si>
  <si>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</si>
  <si>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</si>
  <si>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</si>
  <si>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</si>
  <si>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</si>
  <si>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</si>
  <si>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</si>
  <si>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</si>
  <si>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</si>
  <si>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</si>
  <si>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</si>
  <si>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</si>
  <si>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</si>
  <si>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</si>
  <si>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</si>
  <si>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</si>
  <si>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</si>
  <si>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</si>
  <si>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</si>
  <si>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</si>
  <si>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New_Init_CatchTS_3</t>
  </si>
  <si>
    <t>New_Init_CatchTS_3 mL1</t>
  </si>
  <si>
    <t>New_Init_CatchTS_3 mL2</t>
  </si>
  <si>
    <t>New_Init_CatchTS_3 mQ1</t>
  </si>
  <si>
    <t>New_Init_CatchTS_3 mQ2</t>
  </si>
  <si>
    <t>New_Init_CatchTS_4</t>
  </si>
  <si>
    <t>New_Init_CatchTS_4 mL1</t>
  </si>
  <si>
    <t>New_Init_CatchTS_4 mL2</t>
  </si>
  <si>
    <t>New_Init_CatchTS_4 mQ1</t>
  </si>
  <si>
    <t>New_Init_CatchTS_4 mQ2</t>
  </si>
  <si>
    <t>New_Init_CatchTS_5</t>
  </si>
  <si>
    <t>New_Init_CatchTS_5 mL1</t>
  </si>
  <si>
    <t>New_Init_CatchTS_5 mL2</t>
  </si>
  <si>
    <t>New_Init_CatchTS_5 mQ1</t>
  </si>
  <si>
    <t>New_Init_CatchTS_5 mQ2</t>
  </si>
  <si>
    <t>New_Init_CatchTS_6</t>
  </si>
  <si>
    <t>New_Init_CatchTS_6 mQ1</t>
  </si>
  <si>
    <t>New_Init_CatchTS_6 mQ2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</si>
</sst>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93" sqref="G93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hidden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5</v>
      </c>
      <c r="B2">
        <f>VLOOKUP(A2,[1]new_init_scalar_1!$A$2:$C$90,3,FALSE)</f>
        <v>19</v>
      </c>
      <c r="C2" t="s">
        <v>110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K2">
        <f>VLOOKUP(A2,'Init Scalar '!$A$2:$H$90,6,FALSE)</f>
        <v>125.479276</v>
      </c>
    </row>
    <row r="3" spans="1:11" x14ac:dyDescent="0.3">
      <c r="A3" t="s">
        <v>86</v>
      </c>
      <c r="B3">
        <f>VLOOKUP(A3,[1]new_init_scalar_1!$A$2:$C$90,3,FALSE)</f>
        <v>85</v>
      </c>
      <c r="C3" t="s">
        <v>175</v>
      </c>
      <c r="H3" s="22" t="str">
        <f>VLOOKUP(A3,'Init Scalar '!$A$2:$H$90,7,FALSE)</f>
        <v/>
      </c>
      <c r="I3" s="24" t="str">
        <f>IF(OR(COUNTIF(D3:G3,"X")=0,COUNTIF(D3:G3,"B")&lt;&gt;0),"X","")</f>
        <v>X</v>
      </c>
      <c r="K3">
        <f>VLOOKUP(A3,'Init Scalar '!$A$2:$H$90,6,FALSE)</f>
        <v>1000.68</v>
      </c>
    </row>
    <row r="4" spans="1:11" x14ac:dyDescent="0.3">
      <c r="A4" t="s">
        <v>78</v>
      </c>
      <c r="B4">
        <f>VLOOKUP(A4,[1]new_init_scalar_1!$A$2:$C$90,3,FALSE)</f>
        <v>77</v>
      </c>
      <c r="C4" t="s">
        <v>167</v>
      </c>
      <c r="D4" s="22" t="s">
        <v>180</v>
      </c>
      <c r="H4" s="22" t="str">
        <f>VLOOKUP(A4,'Init Scalar '!$A$2:$H$90,7,FALSE)</f>
        <v/>
      </c>
      <c r="I4" s="24" t="str">
        <f>IF(OR(COUNTIF(D4:G4,"X")=0,COUNTIF(D4:G4,"B")&lt;&gt;0),"X","")</f>
        <v/>
      </c>
      <c r="K4">
        <f>VLOOKUP(A4,'Init Scalar '!$A$2:$H$90,6,FALSE)</f>
        <v>0.41</v>
      </c>
    </row>
    <row r="5" spans="1:11" x14ac:dyDescent="0.3">
      <c r="A5" t="s">
        <v>75</v>
      </c>
      <c r="B5">
        <f>VLOOKUP(A5,[1]new_init_scalar_1!$A$2:$C$90,3,FALSE)</f>
        <v>73</v>
      </c>
      <c r="C5" t="s">
        <v>164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K5">
        <f>VLOOKUP(A5,'Init Scalar '!$A$2:$H$90,6,FALSE)</f>
        <v>4.8259999999999996</v>
      </c>
    </row>
    <row r="6" spans="1:11" x14ac:dyDescent="0.3">
      <c r="A6" t="s">
        <v>67</v>
      </c>
      <c r="B6">
        <f>VLOOKUP(A6,[1]new_init_scalar_1!$A$2:$C$90,3,FALSE)</f>
        <v>65</v>
      </c>
      <c r="C6" t="s">
        <v>156</v>
      </c>
      <c r="G6" s="24" t="s">
        <v>180</v>
      </c>
      <c r="H6" s="22" t="str">
        <f>VLOOKUP(A6,'Init Scalar '!$A$2:$H$90,7,FALSE)</f>
        <v/>
      </c>
      <c r="I6" s="24" t="str">
        <f>IF(OR(COUNTIF(D6:G6,"X")=0,COUNTIF(D6:G6,"B")&lt;&gt;0),"X","")</f>
        <v/>
      </c>
      <c r="K6">
        <f>VLOOKUP(A6,'Init Scalar '!$A$2:$H$90,6,FALSE)</f>
        <v>0.16</v>
      </c>
    </row>
    <row r="7" spans="1:11" x14ac:dyDescent="0.3">
      <c r="A7" t="s">
        <v>6</v>
      </c>
      <c r="B7">
        <f>VLOOKUP(A7,[1]new_init_scalar_1!$A$2:$C$90,3,FALSE)</f>
        <v>13</v>
      </c>
      <c r="C7" t="s">
        <v>104</v>
      </c>
      <c r="H7" s="22" t="str">
        <f>VLOOKUP(A7,'Init Scalar '!$A$2:$H$90,7,FALSE)</f>
        <v/>
      </c>
      <c r="I7" s="24" t="str">
        <f>IF(OR(COUNTIF(D7:G7,"X")=0,COUNTIF(D7:G7,"B")&lt;&gt;0),"X","")</f>
        <v>X</v>
      </c>
      <c r="K7">
        <f>VLOOKUP(A7,'Init Scalar '!$A$2:$H$90,6,FALSE)</f>
        <v>0.27</v>
      </c>
    </row>
    <row r="8" spans="1:11" x14ac:dyDescent="0.3">
      <c r="A8" t="s">
        <v>68</v>
      </c>
      <c r="B8">
        <f>VLOOKUP(A8,[1]new_init_scalar_1!$A$2:$C$90,3,FALSE)</f>
        <v>66</v>
      </c>
      <c r="C8" t="s">
        <v>157</v>
      </c>
      <c r="E8" s="23" t="s">
        <v>180</v>
      </c>
      <c r="H8" s="22" t="str">
        <f>VLOOKUP(A8,'Init Scalar '!$A$2:$H$90,7,FALSE)</f>
        <v/>
      </c>
      <c r="I8" s="24" t="str">
        <f>IF(OR(COUNTIF(D8:G8,"X")=0,COUNTIF(D8:G8,"B")&lt;&gt;0),"X","")</f>
        <v/>
      </c>
      <c r="K8">
        <f>VLOOKUP(A8,'Init Scalar '!$A$2:$H$90,6,FALSE)</f>
        <v>1.22</v>
      </c>
    </row>
    <row r="9" spans="1:11" x14ac:dyDescent="0.3">
      <c r="A9" t="s">
        <v>20</v>
      </c>
      <c r="B9">
        <f>VLOOKUP(A9,[1]new_init_scalar_1!$A$2:$C$90,3,FALSE)</f>
        <v>15</v>
      </c>
      <c r="C9" t="s">
        <v>106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K9">
        <f>VLOOKUP(A9,'Init Scalar '!$A$2:$H$90,6,FALSE)</f>
        <v>6.6672173600000004</v>
      </c>
    </row>
    <row r="10" spans="1:11" x14ac:dyDescent="0.3">
      <c r="A10" t="s">
        <v>12</v>
      </c>
      <c r="B10">
        <f>VLOOKUP(A10,[1]new_init_scalar_1!$A$2:$C$90,3,FALSE)</f>
        <v>4</v>
      </c>
      <c r="C10" t="s">
        <v>95</v>
      </c>
      <c r="D10" s="22" t="s">
        <v>180</v>
      </c>
      <c r="F10" s="29"/>
      <c r="H10" s="22" t="str">
        <f>VLOOKUP(A10,'Init Scalar '!$A$2:$H$90,7,FALSE)</f>
        <v>X</v>
      </c>
      <c r="I10" s="24" t="str">
        <f>IF(OR(COUNTIF(D10:G10,"X")=0,COUNTIF(D10:G10,"B")&lt;&gt;0),"X","")</f>
        <v/>
      </c>
      <c r="K10">
        <f>VLOOKUP(A10,'Init Scalar '!$A$2:$H$90,6,FALSE)</f>
        <v>8.2990938990000007</v>
      </c>
    </row>
    <row r="11" spans="1:11" x14ac:dyDescent="0.3">
      <c r="A11" t="s">
        <v>48</v>
      </c>
      <c r="B11">
        <f>VLOOKUP(A11,[1]new_init_scalar_1!$A$2:$C$90,3,FALSE)</f>
        <v>46</v>
      </c>
      <c r="C11" t="s">
        <v>137</v>
      </c>
      <c r="D11" s="22" t="s">
        <v>180</v>
      </c>
      <c r="H11" s="22" t="str">
        <f>VLOOKUP(A11,'Init Scalar '!$A$2:$H$90,7,FALSE)</f>
        <v/>
      </c>
      <c r="I11" s="24" t="str">
        <f>IF(OR(COUNTIF(D11:G11,"X")=0,COUNTIF(D11:G11,"B")&lt;&gt;0),"X","")</f>
        <v/>
      </c>
      <c r="K11">
        <f>VLOOKUP(A11,'Init Scalar '!$A$2:$H$90,6,FALSE)</f>
        <v>1.7</v>
      </c>
    </row>
    <row r="12" spans="1:11" x14ac:dyDescent="0.3">
      <c r="A12" t="s">
        <v>71</v>
      </c>
      <c r="B12">
        <f>VLOOKUP(A12,[1]new_init_scalar_1!$A$2:$C$90,3,FALSE)</f>
        <v>69</v>
      </c>
      <c r="C12" t="s">
        <v>160</v>
      </c>
      <c r="G12" s="24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K12">
        <f>VLOOKUP(A12,'Init Scalar '!$A$2:$H$90,6,FALSE)</f>
        <v>0.9</v>
      </c>
    </row>
    <row r="13" spans="1:11" x14ac:dyDescent="0.3">
      <c r="A13" t="s">
        <v>87</v>
      </c>
      <c r="B13">
        <f>VLOOKUP(A13,[1]new_init_scalar_1!$A$2:$C$90,3,FALSE)</f>
        <v>86</v>
      </c>
      <c r="C13" t="s">
        <v>176</v>
      </c>
      <c r="E13" s="23" t="s">
        <v>180</v>
      </c>
      <c r="H13" s="22" t="str">
        <f>VLOOKUP(A13,'Init Scalar '!$A$2:$H$90,7,FALSE)</f>
        <v/>
      </c>
      <c r="I13" s="24" t="str">
        <f>IF(OR(COUNTIF(D13:G13,"X")=0,COUNTIF(D13:G13,"B")&lt;&gt;0),"X","")</f>
        <v/>
      </c>
      <c r="K13">
        <f>VLOOKUP(A13,'Init Scalar '!$A$2:$H$90,6,FALSE)</f>
        <v>49.42</v>
      </c>
    </row>
    <row r="14" spans="1:11" x14ac:dyDescent="0.3">
      <c r="A14" t="s">
        <v>23</v>
      </c>
      <c r="B14">
        <f>VLOOKUP(A14,[1]new_init_scalar_1!$A$2:$C$90,3,FALSE)</f>
        <v>18</v>
      </c>
      <c r="C14" t="s">
        <v>109</v>
      </c>
      <c r="E14" s="29"/>
      <c r="H14" s="22" t="str">
        <f>VLOOKUP(A14,'Init Scalar '!$A$2:$H$90,7,FALSE)</f>
        <v>X</v>
      </c>
      <c r="I14" s="24" t="str">
        <f>IF(OR(COUNTIF(D14:G14,"X")=0,COUNTIF(D14:G14,"B")&lt;&gt;0),"X","")</f>
        <v>X</v>
      </c>
      <c r="K14">
        <f>VLOOKUP(A14,'Init Scalar '!$A$2:$H$90,6,FALSE)</f>
        <v>1.2528512570000001</v>
      </c>
    </row>
    <row r="15" spans="1:11" x14ac:dyDescent="0.3">
      <c r="A15" t="s">
        <v>31</v>
      </c>
      <c r="B15">
        <f>VLOOKUP(A15,[1]new_init_scalar_1!$A$2:$C$90,3,FALSE)</f>
        <v>28</v>
      </c>
      <c r="C15" t="s">
        <v>119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K15">
        <f>VLOOKUP(A15,'Init Scalar '!$A$2:$H$90,6,FALSE)</f>
        <v>36.832345089999997</v>
      </c>
    </row>
    <row r="16" spans="1:11" x14ac:dyDescent="0.3">
      <c r="A16" t="s">
        <v>22</v>
      </c>
      <c r="B16">
        <f>VLOOKUP(A16,[1]new_init_scalar_1!$A$2:$C$90,3,FALSE)</f>
        <v>17</v>
      </c>
      <c r="C16" t="s">
        <v>108</v>
      </c>
      <c r="D16" s="22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K16">
        <f>VLOOKUP(A16,'Init Scalar '!$A$2:$H$90,6,FALSE)</f>
        <v>72.318494520000002</v>
      </c>
    </row>
    <row r="17" spans="1:11" x14ac:dyDescent="0.3">
      <c r="A17" t="s">
        <v>58</v>
      </c>
      <c r="B17">
        <f>VLOOKUP(A17,[1]new_init_scalar_1!$A$2:$C$90,3,FALSE)</f>
        <v>56</v>
      </c>
      <c r="C17" t="s">
        <v>147</v>
      </c>
      <c r="H17" s="22" t="str">
        <f>VLOOKUP(A17,'Init Scalar '!$A$2:$H$90,7,FALSE)</f>
        <v/>
      </c>
      <c r="I17" s="24" t="str">
        <f>IF(OR(COUNTIF(D17:G17,"X")=0,COUNTIF(D17:G17,"B")&lt;&gt;0),"X","")</f>
        <v>X</v>
      </c>
      <c r="K17">
        <f>VLOOKUP(A17,'Init Scalar '!$A$2:$H$90,6,FALSE)</f>
        <v>1.36</v>
      </c>
    </row>
    <row r="18" spans="1:11" x14ac:dyDescent="0.3">
      <c r="A18" t="s">
        <v>66</v>
      </c>
      <c r="B18">
        <f>VLOOKUP(A18,[1]new_init_scalar_1!$A$2:$C$90,3,FALSE)</f>
        <v>64</v>
      </c>
      <c r="C18" t="s">
        <v>155</v>
      </c>
      <c r="G18" s="24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K18">
        <f>VLOOKUP(A18,'Init Scalar '!$A$2:$H$90,6,FALSE)</f>
        <v>0.15</v>
      </c>
    </row>
    <row r="19" spans="1:11" x14ac:dyDescent="0.3">
      <c r="A19" t="s">
        <v>7</v>
      </c>
      <c r="B19">
        <f>VLOOKUP(A19,[1]new_init_scalar_1!$A$2:$C$90,3,FALSE)</f>
        <v>23</v>
      </c>
      <c r="C19" t="s">
        <v>114</v>
      </c>
      <c r="D19" s="22" t="s">
        <v>180</v>
      </c>
      <c r="H19" s="22" t="str">
        <f>VLOOKUP(A19,'Init Scalar '!$A$2:$H$90,7,FALSE)</f>
        <v>X</v>
      </c>
      <c r="I19" s="24" t="str">
        <f>IF(OR(COUNTIF(D19:G19,"X")=0,COUNTIF(D19:G19,"B")&lt;&gt;0),"X","")</f>
        <v/>
      </c>
      <c r="K19">
        <f>VLOOKUP(A19,'Init Scalar '!$A$2:$H$90,6,FALSE)</f>
        <v>13.60138179</v>
      </c>
    </row>
    <row r="20" spans="1:11" x14ac:dyDescent="0.3">
      <c r="A20" t="s">
        <v>81</v>
      </c>
      <c r="B20">
        <f>VLOOKUP(A20,[1]new_init_scalar_1!$A$2:$C$90,3,FALSE)</f>
        <v>80</v>
      </c>
      <c r="C20" t="s">
        <v>170</v>
      </c>
      <c r="H20" s="22" t="str">
        <f>VLOOKUP(A20,'Init Scalar '!$A$2:$H$90,7,FALSE)</f>
        <v/>
      </c>
      <c r="I20" s="24" t="str">
        <f>IF(OR(COUNTIF(D20:G20,"X")=0,COUNTIF(D20:G20,"B")&lt;&gt;0),"X","")</f>
        <v>X</v>
      </c>
      <c r="K20">
        <f>VLOOKUP(A20,'Init Scalar '!$A$2:$H$90,6,FALSE)</f>
        <v>7.84</v>
      </c>
    </row>
    <row r="21" spans="1:11" x14ac:dyDescent="0.3">
      <c r="A21" t="s">
        <v>88</v>
      </c>
      <c r="B21">
        <f>VLOOKUP(A21,[1]new_init_scalar_1!$A$2:$C$90,3,FALSE)</f>
        <v>87</v>
      </c>
      <c r="C21" t="s">
        <v>177</v>
      </c>
      <c r="H21" s="22" t="str">
        <f>VLOOKUP(A21,'Init Scalar '!$A$2:$H$90,7,FALSE)</f>
        <v/>
      </c>
      <c r="I21" s="24" t="str">
        <f>IF(OR(COUNTIF(D21:G21,"X")=0,COUNTIF(D21:G21,"B")&lt;&gt;0),"X","")</f>
        <v>X</v>
      </c>
      <c r="K21">
        <f>VLOOKUP(A21,'Init Scalar '!$A$2:$H$90,6,FALSE)</f>
        <v>1</v>
      </c>
    </row>
    <row r="22" spans="1:11" x14ac:dyDescent="0.3">
      <c r="A22" t="s">
        <v>44</v>
      </c>
      <c r="B22">
        <f>VLOOKUP(A22,[1]new_init_scalar_1!$A$2:$C$90,3,FALSE)</f>
        <v>42</v>
      </c>
      <c r="C22" t="s">
        <v>133</v>
      </c>
      <c r="D22" s="22" t="s">
        <v>180</v>
      </c>
      <c r="H22" s="22" t="str">
        <f>VLOOKUP(A22,'Init Scalar '!$A$2:$H$90,7,FALSE)</f>
        <v>X</v>
      </c>
      <c r="I22" s="24" t="str">
        <f>IF(OR(COUNTIF(D22:G22,"X")=0,COUNTIF(D22:G22,"B")&lt;&gt;0),"X","")</f>
        <v/>
      </c>
      <c r="K22">
        <f>VLOOKUP(A22,'Init Scalar '!$A$2:$H$90,6,FALSE)</f>
        <v>25.449904530000001</v>
      </c>
    </row>
    <row r="23" spans="1:11" x14ac:dyDescent="0.3">
      <c r="A23" t="s">
        <v>89</v>
      </c>
      <c r="B23">
        <f>VLOOKUP(A23,[1]new_init_scalar_1!$A$2:$C$90,3,FALSE)</f>
        <v>88</v>
      </c>
      <c r="C23" t="s">
        <v>178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K23">
        <f>VLOOKUP(A23,'Init Scalar '!$A$2:$H$90,6,FALSE)</f>
        <v>1</v>
      </c>
    </row>
    <row r="24" spans="1:11" x14ac:dyDescent="0.3">
      <c r="A24" t="s">
        <v>36</v>
      </c>
      <c r="B24">
        <f>VLOOKUP(A24,[1]new_init_scalar_1!$A$2:$C$90,3,FALSE)</f>
        <v>34</v>
      </c>
      <c r="C24" t="s">
        <v>125</v>
      </c>
      <c r="D24" s="22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K24">
        <f>VLOOKUP(A24,'Init Scalar '!$A$2:$H$90,6,FALSE)</f>
        <v>1712.1492270000001</v>
      </c>
    </row>
    <row r="25" spans="1:11" x14ac:dyDescent="0.3">
      <c r="A25" t="s">
        <v>47</v>
      </c>
      <c r="B25">
        <f>VLOOKUP(A25,[1]new_init_scalar_1!$A$2:$C$90,3,FALSE)</f>
        <v>45</v>
      </c>
      <c r="C25" t="s">
        <v>136</v>
      </c>
      <c r="D25" s="22" t="s">
        <v>180</v>
      </c>
      <c r="H25" s="22" t="str">
        <f>VLOOKUP(A25,'Init Scalar '!$A$2:$H$90,7,FALSE)</f>
        <v>X</v>
      </c>
      <c r="I25" s="24" t="str">
        <f>IF(OR(COUNTIF(D25:G25,"X")=0,COUNTIF(D25:G25,"B")&lt;&gt;0),"X","")</f>
        <v/>
      </c>
      <c r="K25">
        <f>VLOOKUP(A25,'Init Scalar '!$A$2:$H$90,6,FALSE)</f>
        <v>0.45343570100000002</v>
      </c>
    </row>
    <row r="26" spans="1:11" x14ac:dyDescent="0.3">
      <c r="A26" t="s">
        <v>26</v>
      </c>
      <c r="B26">
        <f>VLOOKUP(A26,[1]new_init_scalar_1!$A$2:$C$90,3,FALSE)</f>
        <v>22</v>
      </c>
      <c r="C26" t="s">
        <v>113</v>
      </c>
      <c r="H26" s="22" t="str">
        <f>VLOOKUP(A26,'Init Scalar '!$A$2:$H$90,7,FALSE)</f>
        <v>X</v>
      </c>
      <c r="I26" s="24" t="str">
        <f>IF(OR(COUNTIF(D26:G26,"X")=0,COUNTIF(D26:G26,"B")&lt;&gt;0),"X","")</f>
        <v>X</v>
      </c>
      <c r="K26">
        <f>VLOOKUP(A26,'Init Scalar '!$A$2:$H$90,6,FALSE)</f>
        <v>2.8553917279999999</v>
      </c>
    </row>
    <row r="27" spans="1:11" x14ac:dyDescent="0.3">
      <c r="A27" t="s">
        <v>41</v>
      </c>
      <c r="B27">
        <f>VLOOKUP(A27,[1]new_init_scalar_1!$A$2:$C$90,3,FALSE)</f>
        <v>39</v>
      </c>
      <c r="C27" t="s">
        <v>130</v>
      </c>
      <c r="D27" s="22" t="s">
        <v>180</v>
      </c>
      <c r="H27" s="22" t="str">
        <f>VLOOKUP(A27,'Init Scalar '!$A$2:$H$90,7,FALSE)</f>
        <v>X</v>
      </c>
      <c r="I27" s="24" t="str">
        <f>IF(OR(COUNTIF(D27:G27,"X")=0,COUNTIF(D27:G27,"B")&lt;&gt;0),"X","")</f>
        <v/>
      </c>
      <c r="K27">
        <f>VLOOKUP(A27,'Init Scalar '!$A$2:$H$90,6,FALSE)</f>
        <v>1.844462681</v>
      </c>
    </row>
    <row r="28" spans="1:11" x14ac:dyDescent="0.3">
      <c r="A28" t="s">
        <v>18</v>
      </c>
      <c r="B28">
        <f>VLOOKUP(A28,[1]new_init_scalar_1!$A$2:$C$90,3,FALSE)</f>
        <v>12</v>
      </c>
      <c r="C28" t="s">
        <v>103</v>
      </c>
      <c r="H28" s="22" t="str">
        <f>VLOOKUP(A28,'Init Scalar '!$A$2:$H$90,7,FALSE)</f>
        <v>X</v>
      </c>
      <c r="I28" s="24" t="str">
        <f>IF(OR(COUNTIF(D28:G28,"X")=0,COUNTIF(D28:G28,"B")&lt;&gt;0),"X","")</f>
        <v>X</v>
      </c>
      <c r="K28">
        <f>VLOOKUP(A28,'Init Scalar '!$A$2:$H$90,6,FALSE)</f>
        <v>0.34674987200000001</v>
      </c>
    </row>
    <row r="29" spans="1:11" x14ac:dyDescent="0.3">
      <c r="A29" t="s">
        <v>17</v>
      </c>
      <c r="B29">
        <f>VLOOKUP(A29,[1]new_init_scalar_1!$A$2:$C$90,3,FALSE)</f>
        <v>9</v>
      </c>
      <c r="C29" t="s">
        <v>100</v>
      </c>
      <c r="H29" s="22" t="str">
        <f>VLOOKUP(A29,'Init Scalar '!$A$2:$H$90,7,FALSE)</f>
        <v>X</v>
      </c>
      <c r="I29" s="24" t="str">
        <f>IF(OR(COUNTIF(D29:G29,"X")=0,COUNTIF(D29:G29,"B")&lt;&gt;0),"X","")</f>
        <v>X</v>
      </c>
      <c r="K29">
        <f>VLOOKUP(A29,'Init Scalar '!$A$2:$H$90,6,FALSE)</f>
        <v>3.9979082419999998</v>
      </c>
    </row>
    <row r="30" spans="1:11" x14ac:dyDescent="0.3">
      <c r="A30" t="s">
        <v>24</v>
      </c>
      <c r="B30">
        <f>VLOOKUP(A30,[1]new_init_scalar_1!$A$2:$C$90,3,FALSE)</f>
        <v>20</v>
      </c>
      <c r="C30" t="s">
        <v>111</v>
      </c>
      <c r="D30" s="22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K30">
        <f>VLOOKUP(A30,'Init Scalar '!$A$2:$H$90,6,FALSE)</f>
        <v>1.8621823959999999</v>
      </c>
    </row>
    <row r="31" spans="1:11" x14ac:dyDescent="0.3">
      <c r="A31" t="s">
        <v>42</v>
      </c>
      <c r="B31">
        <f>VLOOKUP(A31,[1]new_init_scalar_1!$A$2:$C$90,3,FALSE)</f>
        <v>40</v>
      </c>
      <c r="C31" t="s">
        <v>131</v>
      </c>
      <c r="E31" s="29"/>
      <c r="H31" s="22" t="str">
        <f>VLOOKUP(A31,'Init Scalar '!$A$2:$H$90,7,FALSE)</f>
        <v>X</v>
      </c>
      <c r="I31" s="24" t="str">
        <f>IF(OR(COUNTIF(D31:G31,"X")=0,COUNTIF(D31:G31,"B")&lt;&gt;0),"X","")</f>
        <v>X</v>
      </c>
      <c r="K31">
        <f>VLOOKUP(A31,'Init Scalar '!$A$2:$H$90,6,FALSE)</f>
        <v>4.3494993800000001</v>
      </c>
    </row>
    <row r="32" spans="1:11" x14ac:dyDescent="0.3">
      <c r="A32" t="s">
        <v>8</v>
      </c>
      <c r="B32">
        <f>VLOOKUP(A32,[1]new_init_scalar_1!$A$2:$C$90,3,FALSE)</f>
        <v>10</v>
      </c>
      <c r="C32" t="s">
        <v>101</v>
      </c>
      <c r="D32" s="22" t="s">
        <v>180</v>
      </c>
      <c r="H32" s="22" t="str">
        <f>VLOOKUP(A32,'Init Scalar '!$A$2:$H$90,7,FALSE)</f>
        <v>X</v>
      </c>
      <c r="I32" s="24" t="str">
        <f>IF(OR(COUNTIF(D32:G32,"X")=0,COUNTIF(D32:G32,"B")&lt;&gt;0),"X","")</f>
        <v/>
      </c>
      <c r="K32">
        <f>VLOOKUP(A32,'Init Scalar '!$A$2:$H$90,6,FALSE)</f>
        <v>24.610325509999999</v>
      </c>
    </row>
    <row r="33" spans="1:11" x14ac:dyDescent="0.3">
      <c r="A33" t="s">
        <v>9</v>
      </c>
      <c r="B33">
        <f>VLOOKUP(A33,[1]new_init_scalar_1!$A$2:$C$90,3,FALSE)</f>
        <v>2</v>
      </c>
      <c r="C33" t="s">
        <v>93</v>
      </c>
      <c r="E33" s="29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K33">
        <f>VLOOKUP(A33,'Init Scalar '!$A$2:$H$90,6,FALSE)</f>
        <v>15.58729078</v>
      </c>
    </row>
    <row r="34" spans="1:11" x14ac:dyDescent="0.3">
      <c r="A34" t="s">
        <v>61</v>
      </c>
      <c r="B34">
        <f>VLOOKUP(A34,[1]new_init_scalar_1!$A$2:$C$90,3,FALSE)</f>
        <v>59</v>
      </c>
      <c r="C34" t="s">
        <v>150</v>
      </c>
      <c r="D34" s="22" t="s">
        <v>180</v>
      </c>
      <c r="H34" s="22" t="str">
        <f>VLOOKUP(A34,'Init Scalar '!$A$2:$H$90,7,FALSE)</f>
        <v/>
      </c>
      <c r="I34" s="24" t="str">
        <f>IF(OR(COUNTIF(D34:G34,"X")=0,COUNTIF(D34:G34,"B")&lt;&gt;0),"X","")</f>
        <v/>
      </c>
      <c r="K34">
        <f>VLOOKUP(A34,'Init Scalar '!$A$2:$H$90,6,FALSE)</f>
        <v>3.0000000000000001E-3</v>
      </c>
    </row>
    <row r="35" spans="1:11" x14ac:dyDescent="0.3">
      <c r="A35" t="s">
        <v>63</v>
      </c>
      <c r="B35">
        <f>VLOOKUP(A35,[1]new_init_scalar_1!$A$2:$C$90,3,FALSE)</f>
        <v>61</v>
      </c>
      <c r="C35" t="s">
        <v>152</v>
      </c>
      <c r="H35" s="22" t="str">
        <f>VLOOKUP(A35,'Init Scalar '!$A$2:$H$90,7,FALSE)</f>
        <v/>
      </c>
      <c r="I35" s="24" t="str">
        <f>IF(OR(COUNTIF(D35:G35,"X")=0,COUNTIF(D35:G35,"B")&lt;&gt;0),"X","")</f>
        <v>X</v>
      </c>
      <c r="K35">
        <f>VLOOKUP(A35,'Init Scalar '!$A$2:$H$90,6,FALSE)</f>
        <v>2.31</v>
      </c>
    </row>
    <row r="36" spans="1:11" x14ac:dyDescent="0.3">
      <c r="A36" t="s">
        <v>69</v>
      </c>
      <c r="B36">
        <f>VLOOKUP(A36,[1]new_init_scalar_1!$A$2:$C$90,3,FALSE)</f>
        <v>67</v>
      </c>
      <c r="C36" t="s">
        <v>158</v>
      </c>
      <c r="G36" s="24" t="s">
        <v>180</v>
      </c>
      <c r="H36" s="22" t="str">
        <f>VLOOKUP(A36,'Init Scalar '!$A$2:$H$90,7,FALSE)</f>
        <v/>
      </c>
      <c r="I36" s="24" t="str">
        <f>IF(OR(COUNTIF(D36:G36,"X")=0,COUNTIF(D36:G36,"B")&lt;&gt;0),"X","")</f>
        <v/>
      </c>
      <c r="K36">
        <f>VLOOKUP(A36,'Init Scalar '!$A$2:$H$90,6,FALSE)</f>
        <v>3.5</v>
      </c>
    </row>
    <row r="37" spans="1:11" x14ac:dyDescent="0.3">
      <c r="A37" t="s">
        <v>52</v>
      </c>
      <c r="B37">
        <f>VLOOKUP(A37,[1]new_init_scalar_1!$A$2:$C$90,3,FALSE)</f>
        <v>50</v>
      </c>
      <c r="C37" t="s">
        <v>141</v>
      </c>
      <c r="H37" s="22" t="str">
        <f>VLOOKUP(A37,'Init Scalar '!$A$2:$H$90,7,FALSE)</f>
        <v>X</v>
      </c>
      <c r="I37" s="24" t="str">
        <f>IF(OR(COUNTIF(D37:G37,"X")=0,COUNTIF(D37:G37,"B")&lt;&gt;0),"X","")</f>
        <v>X</v>
      </c>
      <c r="K37">
        <f>VLOOKUP(A37,'Init Scalar '!$A$2:$H$90,6,FALSE)</f>
        <v>8.3547796870000006</v>
      </c>
    </row>
    <row r="38" spans="1:11" x14ac:dyDescent="0.3">
      <c r="A38" t="s">
        <v>62</v>
      </c>
      <c r="B38">
        <f>VLOOKUP(A38,[1]new_init_scalar_1!$A$2:$C$90,3,FALSE)</f>
        <v>60</v>
      </c>
      <c r="C38" t="s">
        <v>151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K38">
        <f>VLOOKUP(A38,'Init Scalar '!$A$2:$H$90,6,FALSE)</f>
        <v>1.98</v>
      </c>
    </row>
    <row r="39" spans="1:11" x14ac:dyDescent="0.3">
      <c r="A39" t="s">
        <v>76</v>
      </c>
      <c r="B39">
        <f>VLOOKUP(A39,[1]new_init_scalar_1!$A$2:$C$90,3,FALSE)</f>
        <v>74</v>
      </c>
      <c r="C39" t="s">
        <v>165</v>
      </c>
      <c r="H39" s="22" t="str">
        <f>VLOOKUP(A39,'Init Scalar '!$A$2:$H$90,7,FALSE)</f>
        <v/>
      </c>
      <c r="I39" s="24" t="str">
        <f>IF(OR(COUNTIF(D39:G39,"X")=0,COUNTIF(D39:G39,"B")&lt;&gt;0),"X","")</f>
        <v>X</v>
      </c>
      <c r="K39">
        <f>VLOOKUP(A39,'Init Scalar '!$A$2:$H$90,6,FALSE)</f>
        <v>1</v>
      </c>
    </row>
    <row r="40" spans="1:11" x14ac:dyDescent="0.3">
      <c r="A40" t="s">
        <v>10</v>
      </c>
      <c r="B40">
        <f>VLOOKUP(A40,[1]new_init_scalar_1!$A$2:$C$90,3,FALSE)</f>
        <v>1</v>
      </c>
      <c r="C40" t="s">
        <v>92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K40">
        <f>VLOOKUP(A40,'Init Scalar '!$A$2:$H$90,6,FALSE)</f>
        <v>8.8772132989999992</v>
      </c>
    </row>
    <row r="41" spans="1:11" x14ac:dyDescent="0.3">
      <c r="A41" t="s">
        <v>25</v>
      </c>
      <c r="B41">
        <f>VLOOKUP(A41,[1]new_init_scalar_1!$A$2:$C$90,3,FALSE)</f>
        <v>21</v>
      </c>
      <c r="C41" t="s">
        <v>112</v>
      </c>
      <c r="G41" s="24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K41">
        <f>VLOOKUP(A41,'Init Scalar '!$A$2:$H$90,6,FALSE)</f>
        <v>0.120275307</v>
      </c>
    </row>
    <row r="42" spans="1:11" x14ac:dyDescent="0.3">
      <c r="A42" t="s">
        <v>21</v>
      </c>
      <c r="B42">
        <f>VLOOKUP(A42,[1]new_init_scalar_1!$A$2:$C$90,3,FALSE)</f>
        <v>16</v>
      </c>
      <c r="C42" t="s">
        <v>107</v>
      </c>
      <c r="E42" s="23" t="s">
        <v>180</v>
      </c>
      <c r="H42" s="22" t="str">
        <f>VLOOKUP(A42,'Init Scalar '!$A$2:$H$90,7,FALSE)</f>
        <v>X</v>
      </c>
      <c r="I42" s="24" t="str">
        <f>IF(OR(COUNTIF(D42:G42,"X")=0,COUNTIF(D42:G42,"B")&lt;&gt;0),"X","")</f>
        <v/>
      </c>
      <c r="K42">
        <f>VLOOKUP(A42,'Init Scalar '!$A$2:$H$90,6,FALSE)</f>
        <v>60.540321980000002</v>
      </c>
    </row>
    <row r="43" spans="1:11" x14ac:dyDescent="0.3">
      <c r="A43" t="s">
        <v>72</v>
      </c>
      <c r="B43">
        <f>VLOOKUP(A43,[1]new_init_scalar_1!$A$2:$C$90,3,FALSE)</f>
        <v>70</v>
      </c>
      <c r="C43" t="s">
        <v>161</v>
      </c>
      <c r="H43" s="22" t="str">
        <f>VLOOKUP(A43,'Init Scalar '!$A$2:$H$90,7,FALSE)</f>
        <v/>
      </c>
      <c r="I43" s="24" t="str">
        <f>IF(OR(COUNTIF(D43:G43,"X")=0,COUNTIF(D43:G43,"B")&lt;&gt;0),"X","")</f>
        <v>X</v>
      </c>
      <c r="K43">
        <f>VLOOKUP(A43,'Init Scalar '!$A$2:$H$90,6,FALSE)</f>
        <v>2.19</v>
      </c>
    </row>
    <row r="44" spans="1:11" x14ac:dyDescent="0.3">
      <c r="A44" t="s">
        <v>28</v>
      </c>
      <c r="B44">
        <f>VLOOKUP(A44,[1]new_init_scalar_1!$A$2:$C$90,3,FALSE)</f>
        <v>25</v>
      </c>
      <c r="C44" t="s">
        <v>116</v>
      </c>
      <c r="D44" s="22" t="s">
        <v>180</v>
      </c>
      <c r="E44" s="29"/>
      <c r="H44" s="22" t="str">
        <f>VLOOKUP(A44,'Init Scalar '!$A$2:$H$90,7,FALSE)</f>
        <v>X</v>
      </c>
      <c r="I44" s="24" t="str">
        <f>IF(OR(COUNTIF(D44:G44,"X")=0,COUNTIF(D44:G44,"B")&lt;&gt;0),"X","")</f>
        <v/>
      </c>
      <c r="K44">
        <f>VLOOKUP(A44,'Init Scalar '!$A$2:$H$90,6,FALSE)</f>
        <v>15.580161759999999</v>
      </c>
    </row>
    <row r="45" spans="1:11" x14ac:dyDescent="0.3">
      <c r="A45" t="s">
        <v>34</v>
      </c>
      <c r="B45">
        <f>VLOOKUP(A45,[1]new_init_scalar_1!$A$2:$C$90,3,FALSE)</f>
        <v>32</v>
      </c>
      <c r="C45" t="s">
        <v>123</v>
      </c>
      <c r="D45" s="22" t="s">
        <v>180</v>
      </c>
      <c r="H45" s="22" t="str">
        <f>VLOOKUP(A45,'Init Scalar '!$A$2:$H$90,7,FALSE)</f>
        <v>X</v>
      </c>
      <c r="I45" s="24" t="str">
        <f>IF(OR(COUNTIF(D45:G45,"X")=0,COUNTIF(D45:G45,"B")&lt;&gt;0),"X","")</f>
        <v/>
      </c>
      <c r="K45">
        <f>VLOOKUP(A45,'Init Scalar '!$A$2:$H$90,6,FALSE)</f>
        <v>1.3995842030000001</v>
      </c>
    </row>
    <row r="46" spans="1:11" x14ac:dyDescent="0.3">
      <c r="A46" t="s">
        <v>73</v>
      </c>
      <c r="B46">
        <f>VLOOKUP(A46,[1]new_init_scalar_1!$A$2:$C$90,3,FALSE)</f>
        <v>71</v>
      </c>
      <c r="C46" t="s">
        <v>162</v>
      </c>
      <c r="H46" s="22" t="str">
        <f>VLOOKUP(A46,'Init Scalar '!$A$2:$H$90,7,FALSE)</f>
        <v/>
      </c>
      <c r="I46" s="24" t="str">
        <f>IF(OR(COUNTIF(D46:G46,"X")=0,COUNTIF(D46:G46,"B")&lt;&gt;0),"X","")</f>
        <v>X</v>
      </c>
      <c r="K46">
        <f>VLOOKUP(A46,'Init Scalar '!$A$2:$H$90,6,FALSE)</f>
        <v>1.48</v>
      </c>
    </row>
    <row r="47" spans="1:11" x14ac:dyDescent="0.3">
      <c r="A47" t="s">
        <v>85</v>
      </c>
      <c r="B47">
        <f>VLOOKUP(A47,[1]new_init_scalar_1!$A$2:$C$90,3,FALSE)</f>
        <v>84</v>
      </c>
      <c r="C47" t="s">
        <v>174</v>
      </c>
      <c r="H47" s="22" t="str">
        <f>VLOOKUP(A47,'Init Scalar '!$A$2:$H$90,7,FALSE)</f>
        <v/>
      </c>
      <c r="I47" s="24" t="str">
        <f>IF(OR(COUNTIF(D47:G47,"X")=0,COUNTIF(D47:G47,"B")&lt;&gt;0),"X","")</f>
        <v>X</v>
      </c>
      <c r="K47">
        <f>VLOOKUP(A47,'Init Scalar '!$A$2:$H$90,6,FALSE)</f>
        <v>1</v>
      </c>
    </row>
    <row r="48" spans="1:11" x14ac:dyDescent="0.3">
      <c r="A48" t="s">
        <v>55</v>
      </c>
      <c r="B48">
        <f>VLOOKUP(A48,[1]new_init_scalar_1!$A$2:$C$90,3,FALSE)</f>
        <v>53</v>
      </c>
      <c r="C48" t="s">
        <v>144</v>
      </c>
      <c r="H48" s="22" t="str">
        <f>VLOOKUP(A48,'Init Scalar '!$A$2:$H$90,7,FALSE)</f>
        <v/>
      </c>
      <c r="I48" s="24" t="str">
        <f>IF(OR(COUNTIF(D48:G48,"X")=0,COUNTIF(D48:G48,"B")&lt;&gt;0),"X","")</f>
        <v>X</v>
      </c>
      <c r="K48">
        <f>VLOOKUP(A48,'Init Scalar '!$A$2:$H$90,6,FALSE)</f>
        <v>0.2</v>
      </c>
    </row>
    <row r="49" spans="1:11" x14ac:dyDescent="0.3">
      <c r="A49" t="s">
        <v>80</v>
      </c>
      <c r="B49">
        <f>VLOOKUP(A49,[1]new_init_scalar_1!$A$2:$C$90,3,FALSE)</f>
        <v>79</v>
      </c>
      <c r="C49" t="s">
        <v>169</v>
      </c>
      <c r="H49" s="22" t="str">
        <f>VLOOKUP(A49,'Init Scalar '!$A$2:$H$90,7,FALSE)</f>
        <v/>
      </c>
      <c r="I49" s="24" t="str">
        <f>IF(OR(COUNTIF(D49:G49,"X")=0,COUNTIF(D49:G49,"B")&lt;&gt;0),"X","")</f>
        <v>X</v>
      </c>
      <c r="K49">
        <f>VLOOKUP(A49,'Init Scalar '!$A$2:$H$90,6,FALSE)</f>
        <v>1</v>
      </c>
    </row>
    <row r="50" spans="1:11" x14ac:dyDescent="0.3">
      <c r="A50" t="s">
        <v>4</v>
      </c>
      <c r="B50">
        <f>VLOOKUP(A50,[1]new_init_scalar_1!$A$2:$C$90,3,FALSE)</f>
        <v>11</v>
      </c>
      <c r="C50" t="s">
        <v>102</v>
      </c>
      <c r="D50" s="22" t="s">
        <v>180</v>
      </c>
      <c r="H50" s="22" t="str">
        <f>VLOOKUP(A50,'Init Scalar '!$A$2:$H$90,7,FALSE)</f>
        <v>X</v>
      </c>
      <c r="I50" s="24" t="str">
        <f>IF(OR(COUNTIF(D50:G50,"X")=0,COUNTIF(D50:G50,"B")&lt;&gt;0),"X","")</f>
        <v/>
      </c>
      <c r="K50">
        <f>VLOOKUP(A50,'Init Scalar '!$A$2:$H$90,6,FALSE)</f>
        <v>6.4963754189999996</v>
      </c>
    </row>
    <row r="51" spans="1:11" x14ac:dyDescent="0.3">
      <c r="A51" t="s">
        <v>29</v>
      </c>
      <c r="B51">
        <f>VLOOKUP(A51,[1]new_init_scalar_1!$A$2:$C$90,3,FALSE)</f>
        <v>26</v>
      </c>
      <c r="C51" t="s">
        <v>117</v>
      </c>
      <c r="D51" s="22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K51">
        <f>VLOOKUP(A51,'Init Scalar '!$A$2:$H$90,6,FALSE)</f>
        <v>4.0453719340000003</v>
      </c>
    </row>
    <row r="52" spans="1:11" x14ac:dyDescent="0.3">
      <c r="A52" t="s">
        <v>49</v>
      </c>
      <c r="B52">
        <f>VLOOKUP(A52,[1]new_init_scalar_1!$A$2:$C$90,3,FALSE)</f>
        <v>47</v>
      </c>
      <c r="C52" t="s">
        <v>138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K52">
        <f>VLOOKUP(A52,'Init Scalar '!$A$2:$H$90,6,FALSE)</f>
        <v>9.1646354429999999</v>
      </c>
    </row>
    <row r="53" spans="1:11" x14ac:dyDescent="0.3">
      <c r="A53" t="s">
        <v>82</v>
      </c>
      <c r="B53">
        <f>VLOOKUP(A53,[1]new_init_scalar_1!$A$2:$C$90,3,FALSE)</f>
        <v>81</v>
      </c>
      <c r="C53" t="s">
        <v>171</v>
      </c>
      <c r="H53" s="22" t="str">
        <f>VLOOKUP(A53,'Init Scalar '!$A$2:$H$90,7,FALSE)</f>
        <v/>
      </c>
      <c r="I53" s="24" t="str">
        <f>IF(OR(COUNTIF(D53:G53,"X")=0,COUNTIF(D53:G53,"B")&lt;&gt;0),"X","")</f>
        <v>X</v>
      </c>
      <c r="K53">
        <f>VLOOKUP(A53,'Init Scalar '!$A$2:$H$90,6,FALSE)</f>
        <v>1</v>
      </c>
    </row>
    <row r="54" spans="1:11" x14ac:dyDescent="0.3">
      <c r="A54" t="s">
        <v>50</v>
      </c>
      <c r="B54">
        <f>VLOOKUP(A54,[1]new_init_scalar_1!$A$2:$C$90,3,FALSE)</f>
        <v>48</v>
      </c>
      <c r="C54" t="s">
        <v>139</v>
      </c>
      <c r="D54" s="22" t="s">
        <v>180</v>
      </c>
      <c r="H54" s="22" t="str">
        <f>VLOOKUP(A54,'Init Scalar '!$A$2:$H$90,7,FALSE)</f>
        <v>X</v>
      </c>
      <c r="I54" s="24" t="str">
        <f>IF(OR(COUNTIF(D54:G54,"X")=0,COUNTIF(D54:G54,"B")&lt;&gt;0),"X","")</f>
        <v/>
      </c>
      <c r="K54">
        <f>VLOOKUP(A54,'Init Scalar '!$A$2:$H$90,6,FALSE)</f>
        <v>26.620192639999999</v>
      </c>
    </row>
    <row r="55" spans="1:11" x14ac:dyDescent="0.3">
      <c r="A55" t="s">
        <v>65</v>
      </c>
      <c r="B55">
        <f>VLOOKUP(A55,[1]new_init_scalar_1!$A$2:$C$90,3,FALSE)</f>
        <v>63</v>
      </c>
      <c r="C55" t="s">
        <v>154</v>
      </c>
      <c r="E55" s="23" t="s">
        <v>180</v>
      </c>
      <c r="H55" s="22" t="str">
        <f>VLOOKUP(A55,'Init Scalar '!$A$2:$H$90,7,FALSE)</f>
        <v/>
      </c>
      <c r="I55" s="24" t="str">
        <f>IF(OR(COUNTIF(D55:G55,"X")=0,COUNTIF(D55:G55,"B")&lt;&gt;0),"X","")</f>
        <v/>
      </c>
      <c r="K55">
        <f>VLOOKUP(A55,'Init Scalar '!$A$2:$H$90,6,FALSE)</f>
        <v>0.79</v>
      </c>
    </row>
    <row r="56" spans="1:11" x14ac:dyDescent="0.3">
      <c r="A56" t="s">
        <v>70</v>
      </c>
      <c r="B56">
        <f>VLOOKUP(A56,[1]new_init_scalar_1!$A$2:$C$90,3,FALSE)</f>
        <v>68</v>
      </c>
      <c r="C56" t="s">
        <v>159</v>
      </c>
      <c r="G56" s="24" t="s">
        <v>180</v>
      </c>
      <c r="H56" s="22" t="str">
        <f>VLOOKUP(A56,'Init Scalar '!$A$2:$H$90,7,FALSE)</f>
        <v/>
      </c>
      <c r="I56" s="24" t="str">
        <f>IF(OR(COUNTIF(D56:G56,"X")=0,COUNTIF(D56:G56,"B")&lt;&gt;0),"X","")</f>
        <v/>
      </c>
      <c r="K56">
        <f>VLOOKUP(A56,'Init Scalar '!$A$2:$H$90,6,FALSE)</f>
        <v>5</v>
      </c>
    </row>
    <row r="57" spans="1:11" x14ac:dyDescent="0.3">
      <c r="A57" t="s">
        <v>3</v>
      </c>
      <c r="B57">
        <f>VLOOKUP(A57,[1]new_init_scalar_1!$A$2:$C$90,3,FALSE)</f>
        <v>31</v>
      </c>
      <c r="C57" t="s">
        <v>122</v>
      </c>
      <c r="H57" s="22" t="str">
        <f>VLOOKUP(A57,'Init Scalar '!$A$2:$H$90,7,FALSE)</f>
        <v>X</v>
      </c>
      <c r="I57" s="24" t="str">
        <f>IF(OR(COUNTIF(D57:G57,"X")=0,COUNTIF(D57:G57,"B")&lt;&gt;0),"X","")</f>
        <v>X</v>
      </c>
      <c r="K57">
        <f>VLOOKUP(A57,'Init Scalar '!$A$2:$H$90,6,FALSE)</f>
        <v>3.4146443350000002</v>
      </c>
    </row>
    <row r="58" spans="1:11" x14ac:dyDescent="0.3">
      <c r="A58" t="s">
        <v>56</v>
      </c>
      <c r="B58">
        <f>VLOOKUP(A58,[1]new_init_scalar_1!$A$2:$C$90,3,FALSE)</f>
        <v>54</v>
      </c>
      <c r="C58" t="s">
        <v>145</v>
      </c>
      <c r="H58" s="22" t="str">
        <f>VLOOKUP(A58,'Init Scalar '!$A$2:$H$90,7,FALSE)</f>
        <v>X</v>
      </c>
      <c r="I58" s="24" t="str">
        <f>IF(OR(COUNTIF(D58:G58,"X")=0,COUNTIF(D58:G58,"B")&lt;&gt;0),"X","")</f>
        <v>X</v>
      </c>
      <c r="K58">
        <f>VLOOKUP(A58,'Init Scalar '!$A$2:$H$90,6,FALSE)</f>
        <v>30.058387249999999</v>
      </c>
    </row>
    <row r="59" spans="1:11" x14ac:dyDescent="0.3">
      <c r="A59" t="s">
        <v>30</v>
      </c>
      <c r="B59">
        <f>VLOOKUP(A59,[1]new_init_scalar_1!$A$2:$C$90,3,FALSE)</f>
        <v>27</v>
      </c>
      <c r="C59" t="s">
        <v>118</v>
      </c>
      <c r="H59" s="22" t="str">
        <f>VLOOKUP(A59,'Init Scalar '!$A$2:$H$90,7,FALSE)</f>
        <v>X</v>
      </c>
      <c r="I59" s="24" t="str">
        <f>IF(OR(COUNTIF(D59:G59,"X")=0,COUNTIF(D59:G59,"B")&lt;&gt;0),"X","")</f>
        <v>X</v>
      </c>
      <c r="K59">
        <f>VLOOKUP(A59,'Init Scalar '!$A$2:$H$90,6,FALSE)</f>
        <v>11.47346999</v>
      </c>
    </row>
    <row r="60" spans="1:11" x14ac:dyDescent="0.3">
      <c r="A60" t="s">
        <v>57</v>
      </c>
      <c r="B60">
        <f>VLOOKUP(A60,[1]new_init_scalar_1!$A$2:$C$90,3,FALSE)</f>
        <v>55</v>
      </c>
      <c r="C60" t="s">
        <v>146</v>
      </c>
      <c r="H60" s="22" t="str">
        <f>VLOOKUP(A60,'Init Scalar '!$A$2:$H$90,7,FALSE)</f>
        <v/>
      </c>
      <c r="I60" s="24" t="str">
        <f>IF(OR(COUNTIF(D60:G60,"X")=0,COUNTIF(D60:G60,"B")&lt;&gt;0),"X","")</f>
        <v>X</v>
      </c>
      <c r="K60">
        <f>VLOOKUP(A60,'Init Scalar '!$A$2:$H$90,6,FALSE)</f>
        <v>0.31</v>
      </c>
    </row>
    <row r="61" spans="1:11" x14ac:dyDescent="0.3">
      <c r="A61" t="s">
        <v>35</v>
      </c>
      <c r="B61">
        <f>VLOOKUP(A61,[1]new_init_scalar_1!$A$2:$C$90,3,FALSE)</f>
        <v>33</v>
      </c>
      <c r="C61" t="s">
        <v>124</v>
      </c>
      <c r="E61" s="23" t="s">
        <v>180</v>
      </c>
      <c r="H61" s="22" t="str">
        <f>VLOOKUP(A61,'Init Scalar '!$A$2:$H$90,7,FALSE)</f>
        <v>X</v>
      </c>
      <c r="I61" s="24" t="str">
        <f>IF(OR(COUNTIF(D61:G61,"X")=0,COUNTIF(D61:G61,"B")&lt;&gt;0),"X","")</f>
        <v/>
      </c>
      <c r="K61">
        <f>VLOOKUP(A61,'Init Scalar '!$A$2:$H$90,6,FALSE)</f>
        <v>2.07701E-4</v>
      </c>
    </row>
    <row r="62" spans="1:11" x14ac:dyDescent="0.3">
      <c r="A62" t="s">
        <v>54</v>
      </c>
      <c r="B62">
        <f>VLOOKUP(A62,[1]new_init_scalar_1!$A$2:$C$90,3,FALSE)</f>
        <v>52</v>
      </c>
      <c r="C62" t="s">
        <v>143</v>
      </c>
      <c r="H62" s="22" t="str">
        <f>VLOOKUP(A62,'Init Scalar '!$A$2:$H$90,7,FALSE)</f>
        <v/>
      </c>
      <c r="I62" s="24" t="str">
        <f>IF(OR(COUNTIF(D62:G62,"X")=0,COUNTIF(D62:G62,"B")&lt;&gt;0),"X","")</f>
        <v>X</v>
      </c>
      <c r="K62">
        <f>VLOOKUP(A62,'Init Scalar '!$A$2:$H$90,6,FALSE)</f>
        <v>3.17</v>
      </c>
    </row>
    <row r="63" spans="1:11" x14ac:dyDescent="0.3">
      <c r="A63" t="s">
        <v>64</v>
      </c>
      <c r="B63">
        <f>VLOOKUP(A63,[1]new_init_scalar_1!$A$2:$C$90,3,FALSE)</f>
        <v>62</v>
      </c>
      <c r="C63" t="s">
        <v>153</v>
      </c>
      <c r="H63" s="22" t="str">
        <f>VLOOKUP(A63,'Init Scalar '!$A$2:$H$90,7,FALSE)</f>
        <v/>
      </c>
      <c r="I63" s="24" t="str">
        <f>IF(OR(COUNTIF(D63:G63,"X")=0,COUNTIF(D63:G63,"B")&lt;&gt;0),"X","")</f>
        <v>X</v>
      </c>
      <c r="K63">
        <f>VLOOKUP(A63,'Init Scalar '!$A$2:$H$90,6,FALSE)</f>
        <v>0.62</v>
      </c>
    </row>
    <row r="64" spans="1:11" x14ac:dyDescent="0.3">
      <c r="A64" t="s">
        <v>32</v>
      </c>
      <c r="B64">
        <f>VLOOKUP(A64,[1]new_init_scalar_1!$A$2:$C$90,3,FALSE)</f>
        <v>29</v>
      </c>
      <c r="C64" t="s">
        <v>120</v>
      </c>
      <c r="D64" s="22" t="s">
        <v>180</v>
      </c>
      <c r="H64" s="22" t="str">
        <f>VLOOKUP(A64,'Init Scalar '!$A$2:$H$90,7,FALSE)</f>
        <v>X</v>
      </c>
      <c r="I64" s="24" t="str">
        <f>IF(OR(COUNTIF(D64:G64,"X")=0,COUNTIF(D64:G64,"B")&lt;&gt;0),"X","")</f>
        <v/>
      </c>
      <c r="K64">
        <f>VLOOKUP(A64,'Init Scalar '!$A$2:$H$90,6,FALSE)</f>
        <v>81.873548409999998</v>
      </c>
    </row>
    <row r="65" spans="1:11" x14ac:dyDescent="0.3">
      <c r="A65" t="s">
        <v>40</v>
      </c>
      <c r="B65">
        <f>VLOOKUP(A65,[1]new_init_scalar_1!$A$2:$C$90,3,FALSE)</f>
        <v>38</v>
      </c>
      <c r="C65" t="s">
        <v>129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K65">
        <f>VLOOKUP(A65,'Init Scalar '!$A$2:$H$90,6,FALSE)</f>
        <v>1.88352E-4</v>
      </c>
    </row>
    <row r="66" spans="1:11" x14ac:dyDescent="0.3">
      <c r="A66" t="s">
        <v>77</v>
      </c>
      <c r="B66">
        <f>VLOOKUP(A66,[1]new_init_scalar_1!$A$2:$C$90,3,FALSE)</f>
        <v>76</v>
      </c>
      <c r="C66" t="s">
        <v>166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K66">
        <f>VLOOKUP(A66,'Init Scalar '!$A$2:$H$90,6,FALSE)</f>
        <v>1</v>
      </c>
    </row>
    <row r="67" spans="1:11" x14ac:dyDescent="0.3">
      <c r="A67" t="s">
        <v>27</v>
      </c>
      <c r="B67">
        <f>VLOOKUP(A67,[1]new_init_scalar_1!$A$2:$C$90,3,FALSE)</f>
        <v>24</v>
      </c>
      <c r="C67" t="s">
        <v>115</v>
      </c>
      <c r="H67" s="22" t="str">
        <f>VLOOKUP(A67,'Init Scalar '!$A$2:$H$90,7,FALSE)</f>
        <v>X</v>
      </c>
      <c r="I67" s="24" t="str">
        <f>IF(OR(COUNTIF(D67:G67,"X")=0,COUNTIF(D67:G67,"B")&lt;&gt;0),"X","")</f>
        <v>X</v>
      </c>
      <c r="K67">
        <f>VLOOKUP(A67,'Init Scalar '!$A$2:$H$90,6,FALSE)</f>
        <v>4.5705284319999997</v>
      </c>
    </row>
    <row r="68" spans="1:11" x14ac:dyDescent="0.3">
      <c r="A68" t="s">
        <v>53</v>
      </c>
      <c r="B68">
        <f>VLOOKUP(A68,[1]new_init_scalar_1!$A$2:$C$90,3,FALSE)</f>
        <v>51</v>
      </c>
      <c r="C68" t="s">
        <v>142</v>
      </c>
      <c r="D68" s="22" t="s">
        <v>180</v>
      </c>
      <c r="E68" s="29"/>
      <c r="H68" s="22" t="str">
        <f>VLOOKUP(A68,'Init Scalar '!$A$2:$H$90,7,FALSE)</f>
        <v>X</v>
      </c>
      <c r="I68" s="24" t="str">
        <f>IF(OR(COUNTIF(D68:G68,"X")=0,COUNTIF(D68:G68,"B")&lt;&gt;0),"X","")</f>
        <v/>
      </c>
      <c r="K68">
        <f>VLOOKUP(A68,'Init Scalar '!$A$2:$H$90,6,FALSE)</f>
        <v>2.6026244799999998</v>
      </c>
    </row>
    <row r="69" spans="1:11" x14ac:dyDescent="0.3">
      <c r="A69" t="s">
        <v>45</v>
      </c>
      <c r="B69">
        <f>VLOOKUP(A69,[1]new_init_scalar_1!$A$2:$C$90,3,FALSE)</f>
        <v>43</v>
      </c>
      <c r="C69" t="s">
        <v>134</v>
      </c>
      <c r="D69" s="22" t="s">
        <v>180</v>
      </c>
      <c r="H69" s="22" t="str">
        <f>VLOOKUP(A69,'Init Scalar '!$A$2:$H$90,7,FALSE)</f>
        <v>X</v>
      </c>
      <c r="I69" s="24" t="str">
        <f>IF(OR(COUNTIF(D69:G69,"X")=0,COUNTIF(D69:G69,"B")&lt;&gt;0),"X","")</f>
        <v/>
      </c>
      <c r="K69">
        <f>VLOOKUP(A69,'Init Scalar '!$A$2:$H$90,6,FALSE)</f>
        <v>10.94402988</v>
      </c>
    </row>
    <row r="70" spans="1:11" x14ac:dyDescent="0.3">
      <c r="A70" t="s">
        <v>46</v>
      </c>
      <c r="B70">
        <f>VLOOKUP(A70,[1]new_init_scalar_1!$A$2:$C$90,3,FALSE)</f>
        <v>44</v>
      </c>
      <c r="C70" t="s">
        <v>135</v>
      </c>
      <c r="D70" s="22" t="s">
        <v>180</v>
      </c>
      <c r="H70" s="22" t="str">
        <f>VLOOKUP(A70,'Init Scalar '!$A$2:$H$90,7,FALSE)</f>
        <v>X</v>
      </c>
      <c r="I70" s="24" t="str">
        <f>IF(OR(COUNTIF(D70:G70,"X")=0,COUNTIF(D70:G70,"B")&lt;&gt;0),"X","")</f>
        <v/>
      </c>
      <c r="K70">
        <f>VLOOKUP(A70,'Init Scalar '!$A$2:$H$90,6,FALSE)</f>
        <v>0.123228464</v>
      </c>
    </row>
    <row r="71" spans="1:11" x14ac:dyDescent="0.3">
      <c r="A71" t="s">
        <v>37</v>
      </c>
      <c r="B71">
        <f>VLOOKUP(A71,[1]new_init_scalar_1!$A$2:$C$90,3,FALSE)</f>
        <v>35</v>
      </c>
      <c r="C71" t="s">
        <v>126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K71">
        <f>VLOOKUP(A71,'Init Scalar '!$A$2:$H$90,6,FALSE)</f>
        <v>8.30943E-4</v>
      </c>
    </row>
    <row r="72" spans="1:11" x14ac:dyDescent="0.3">
      <c r="A72" t="s">
        <v>14</v>
      </c>
      <c r="B72">
        <f>VLOOKUP(A72,[1]new_init_scalar_1!$A$2:$C$90,3,FALSE)</f>
        <v>6</v>
      </c>
      <c r="C72" t="s">
        <v>97</v>
      </c>
      <c r="G72" s="24" t="s">
        <v>180</v>
      </c>
      <c r="H72" s="22" t="str">
        <f>VLOOKUP(A72,'Init Scalar '!$A$2:$H$90,7,FALSE)</f>
        <v>X</v>
      </c>
      <c r="I72" s="24" t="str">
        <f>IF(OR(COUNTIF(D72:G72,"X")=0,COUNTIF(D72:G72,"B")&lt;&gt;0),"X","")</f>
        <v/>
      </c>
      <c r="K72">
        <f>VLOOKUP(A72,'Init Scalar '!$A$2:$H$90,6,FALSE)</f>
        <v>26.855260869999999</v>
      </c>
    </row>
    <row r="73" spans="1:11" x14ac:dyDescent="0.3">
      <c r="A73" t="s">
        <v>59</v>
      </c>
      <c r="B73">
        <f>VLOOKUP(A73,[1]new_init_scalar_1!$A$2:$C$90,3,FALSE)</f>
        <v>57</v>
      </c>
      <c r="C73" t="s">
        <v>148</v>
      </c>
      <c r="H73" s="22" t="str">
        <f>VLOOKUP(A73,'Init Scalar '!$A$2:$H$90,7,FALSE)</f>
        <v/>
      </c>
      <c r="I73" s="24" t="str">
        <f>IF(OR(COUNTIF(D73:G73,"X")=0,COUNTIF(D73:G73,"B")&lt;&gt;0),"X","")</f>
        <v>X</v>
      </c>
      <c r="K73">
        <f>VLOOKUP(A73,'Init Scalar '!$A$2:$H$90,6,FALSE)</f>
        <v>2.08</v>
      </c>
    </row>
    <row r="74" spans="1:11" x14ac:dyDescent="0.3">
      <c r="A74" t="s">
        <v>38</v>
      </c>
      <c r="B74">
        <f>VLOOKUP(A74,[1]new_init_scalar_1!$A$2:$C$90,3,FALSE)</f>
        <v>36</v>
      </c>
      <c r="C74" t="s">
        <v>127</v>
      </c>
      <c r="D74" s="22" t="s">
        <v>180</v>
      </c>
      <c r="H74" s="22" t="str">
        <f>VLOOKUP(A74,'Init Scalar '!$A$2:$H$90,7,FALSE)</f>
        <v>X</v>
      </c>
      <c r="I74" s="24" t="str">
        <f>IF(OR(COUNTIF(D74:G74,"X")=0,COUNTIF(D74:G74,"B")&lt;&gt;0),"X","")</f>
        <v/>
      </c>
      <c r="K74">
        <f>VLOOKUP(A74,'Init Scalar '!$A$2:$H$90,6,FALSE)</f>
        <v>5.5777170800000002</v>
      </c>
    </row>
    <row r="75" spans="1:11" x14ac:dyDescent="0.3">
      <c r="A75" t="s">
        <v>19</v>
      </c>
      <c r="B75">
        <f>VLOOKUP(A75,[1]new_init_scalar_1!$A$2:$C$90,3,FALSE)</f>
        <v>14</v>
      </c>
      <c r="C75" t="s">
        <v>105</v>
      </c>
      <c r="H75" s="22" t="str">
        <f>VLOOKUP(A75,'Init Scalar '!$A$2:$H$90,7,FALSE)</f>
        <v>X</v>
      </c>
      <c r="I75" s="24" t="str">
        <f>IF(OR(COUNTIF(D75:G75,"X")=0,COUNTIF(D75:G75,"B")&lt;&gt;0),"X","")</f>
        <v>X</v>
      </c>
      <c r="K75">
        <f>VLOOKUP(A75,'Init Scalar '!$A$2:$H$90,6,FALSE)</f>
        <v>5.6287183719999998</v>
      </c>
    </row>
    <row r="76" spans="1:11" x14ac:dyDescent="0.3">
      <c r="A76" t="s">
        <v>60</v>
      </c>
      <c r="B76">
        <f>VLOOKUP(A76,[1]new_init_scalar_1!$A$2:$C$90,3,FALSE)</f>
        <v>58</v>
      </c>
      <c r="C76" t="s">
        <v>149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K76">
        <f>VLOOKUP(A76,'Init Scalar '!$A$2:$H$90,6,FALSE)</f>
        <v>0.02</v>
      </c>
    </row>
    <row r="77" spans="1:11" x14ac:dyDescent="0.3">
      <c r="A77" t="s">
        <v>33</v>
      </c>
      <c r="B77">
        <f>VLOOKUP(A77,[1]new_init_scalar_1!$A$2:$C$90,3,FALSE)</f>
        <v>30</v>
      </c>
      <c r="C77" t="s">
        <v>121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K77">
        <f>VLOOKUP(A77,'Init Scalar '!$A$2:$H$90,6,FALSE)</f>
        <v>13.99337553</v>
      </c>
    </row>
    <row r="78" spans="1:11" x14ac:dyDescent="0.3">
      <c r="A78" t="s">
        <v>11</v>
      </c>
      <c r="B78">
        <f>VLOOKUP(A78,[1]new_init_scalar_1!$A$2:$C$90,3,FALSE)</f>
        <v>3</v>
      </c>
      <c r="C78" t="s">
        <v>94</v>
      </c>
      <c r="D78" s="22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K78">
        <f>VLOOKUP(A78,'Init Scalar '!$A$2:$H$90,6,FALSE)</f>
        <v>4.7056837390000004</v>
      </c>
    </row>
    <row r="79" spans="1:11" x14ac:dyDescent="0.3">
      <c r="A79" t="s">
        <v>15</v>
      </c>
      <c r="B79">
        <f>VLOOKUP(A79,[1]new_init_scalar_1!$A$2:$C$90,3,FALSE)</f>
        <v>7</v>
      </c>
      <c r="C79" t="s">
        <v>98</v>
      </c>
      <c r="D79" s="22" t="s">
        <v>180</v>
      </c>
      <c r="H79" s="22" t="str">
        <f>VLOOKUP(A79,'Init Scalar '!$A$2:$H$90,7,FALSE)</f>
        <v>X</v>
      </c>
      <c r="I79" s="24" t="str">
        <f>IF(OR(COUNTIF(D79:G79,"X")=0,COUNTIF(D79:G79,"B")&lt;&gt;0),"X","")</f>
        <v/>
      </c>
      <c r="K79">
        <f>VLOOKUP(A79,'Init Scalar '!$A$2:$H$90,6,FALSE)</f>
        <v>15.394965300000001</v>
      </c>
    </row>
    <row r="80" spans="1:11" x14ac:dyDescent="0.3">
      <c r="A80" t="s">
        <v>39</v>
      </c>
      <c r="B80">
        <f>VLOOKUP(A80,[1]new_init_scalar_1!$A$2:$C$90,3,FALSE)</f>
        <v>37</v>
      </c>
      <c r="C80" t="s">
        <v>128</v>
      </c>
      <c r="D80" s="22" t="s">
        <v>180</v>
      </c>
      <c r="H80" s="22" t="str">
        <f>VLOOKUP(A80,'Init Scalar '!$A$2:$H$90,7,FALSE)</f>
        <v/>
      </c>
      <c r="I80" s="24" t="str">
        <f>IF(OR(COUNTIF(D80:G80,"X")=0,COUNTIF(D80:G80,"B")&lt;&gt;0),"X","")</f>
        <v/>
      </c>
      <c r="K80">
        <f>VLOOKUP(A80,'Init Scalar '!$A$2:$H$90,6,FALSE)</f>
        <v>3.05</v>
      </c>
    </row>
    <row r="81" spans="1:11" x14ac:dyDescent="0.3">
      <c r="A81" t="s">
        <v>13</v>
      </c>
      <c r="B81">
        <f>VLOOKUP(A81,[1]new_init_scalar_1!$A$2:$C$90,3,FALSE)</f>
        <v>5</v>
      </c>
      <c r="C81" t="s">
        <v>96</v>
      </c>
      <c r="D81" s="22" t="s">
        <v>180</v>
      </c>
      <c r="H81" s="22" t="str">
        <f>VLOOKUP(A81,'Init Scalar '!$A$2:$H$90,7,FALSE)</f>
        <v>X</v>
      </c>
      <c r="I81" s="24" t="str">
        <f>IF(OR(COUNTIF(D81:G81,"X")=0,COUNTIF(D81:G81,"B")&lt;&gt;0),"X","")</f>
        <v/>
      </c>
      <c r="K81">
        <f>VLOOKUP(A81,'Init Scalar '!$A$2:$H$90,6,FALSE)</f>
        <v>4.9696735710000004</v>
      </c>
    </row>
    <row r="82" spans="1:11" x14ac:dyDescent="0.3">
      <c r="A82" t="s">
        <v>51</v>
      </c>
      <c r="B82">
        <f>VLOOKUP(A82,[1]new_init_scalar_1!$A$2:$C$90,3,FALSE)</f>
        <v>49</v>
      </c>
      <c r="C82" t="s">
        <v>140</v>
      </c>
      <c r="D82" s="22" t="s">
        <v>180</v>
      </c>
      <c r="H82" s="22" t="str">
        <f>VLOOKUP(A82,'Init Scalar '!$A$2:$H$90,7,FALSE)</f>
        <v>X</v>
      </c>
      <c r="I82" s="24" t="str">
        <f>IF(OR(COUNTIF(D82:G82,"X")=0,COUNTIF(D82:G82,"B")&lt;&gt;0),"X","")</f>
        <v/>
      </c>
      <c r="K82">
        <f>VLOOKUP(A82,'Init Scalar '!$A$2:$H$90,6,FALSE)</f>
        <v>15.126177269999999</v>
      </c>
    </row>
    <row r="83" spans="1:11" x14ac:dyDescent="0.3">
      <c r="A83" t="s">
        <v>16</v>
      </c>
      <c r="B83">
        <f>VLOOKUP(A83,[1]new_init_scalar_1!$A$2:$C$90,3,FALSE)</f>
        <v>8</v>
      </c>
      <c r="C83" t="s">
        <v>99</v>
      </c>
      <c r="D83" s="22" t="s">
        <v>180</v>
      </c>
      <c r="H83" s="22" t="str">
        <f>VLOOKUP(A83,'Init Scalar '!$A$2:$H$90,7,FALSE)</f>
        <v>X</v>
      </c>
      <c r="I83" s="24" t="str">
        <f>IF(OR(COUNTIF(D83:G83,"X")=0,COUNTIF(D83:G83,"B")&lt;&gt;0),"X","")</f>
        <v/>
      </c>
      <c r="K83">
        <f>VLOOKUP(A83,'Init Scalar '!$A$2:$H$90,6,FALSE)</f>
        <v>2.0841953969999998</v>
      </c>
    </row>
    <row r="84" spans="1:11" x14ac:dyDescent="0.3">
      <c r="A84" t="s">
        <v>43</v>
      </c>
      <c r="B84">
        <f>VLOOKUP(A84,[1]new_init_scalar_1!$A$2:$C$90,3,FALSE)</f>
        <v>41</v>
      </c>
      <c r="C84" t="s">
        <v>132</v>
      </c>
      <c r="D84" s="22" t="s">
        <v>180</v>
      </c>
      <c r="H84" s="22" t="str">
        <f>VLOOKUP(A84,'Init Scalar '!$A$2:$H$90,7,FALSE)</f>
        <v>X</v>
      </c>
      <c r="I84" s="24" t="str">
        <f>IF(OR(COUNTIF(D84:G84,"X")=0,COUNTIF(D84:G84,"B")&lt;&gt;0),"X","")</f>
        <v/>
      </c>
      <c r="K84">
        <f>VLOOKUP(A84,'Init Scalar '!$A$2:$H$90,6,FALSE)</f>
        <v>1.611851495</v>
      </c>
    </row>
    <row r="85" spans="1:11" x14ac:dyDescent="0.3">
      <c r="A85" t="s">
        <v>79</v>
      </c>
      <c r="B85">
        <f>VLOOKUP(A85,[1]new_init_scalar_1!$A$2:$C$90,3,FALSE)</f>
        <v>78</v>
      </c>
      <c r="C85" t="s">
        <v>168</v>
      </c>
      <c r="D85" s="22" t="s">
        <v>180</v>
      </c>
      <c r="H85" s="22" t="str">
        <f>VLOOKUP(A85,'Init Scalar '!$A$2:$H$90,7,FALSE)</f>
        <v/>
      </c>
      <c r="I85" s="24" t="str">
        <f>IF(OR(COUNTIF(D85:G85,"X")=0,COUNTIF(D85:G85,"B")&lt;&gt;0),"X","")</f>
        <v/>
      </c>
      <c r="K85">
        <f>VLOOKUP(A85,'Init Scalar '!$A$2:$H$90,6,FALSE)</f>
        <v>0.61</v>
      </c>
    </row>
    <row r="86" spans="1:11" x14ac:dyDescent="0.3">
      <c r="A86" t="s">
        <v>74</v>
      </c>
      <c r="B86">
        <f>VLOOKUP(A86,[1]new_init_scalar_1!$A$2:$C$90,3,FALSE)</f>
        <v>72</v>
      </c>
      <c r="C86" t="s">
        <v>163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K86">
        <f>VLOOKUP(A86,'Init Scalar '!$A$2:$H$90,6,FALSE)</f>
        <v>1</v>
      </c>
    </row>
    <row r="87" spans="1:11" x14ac:dyDescent="0.3">
      <c r="A87" t="s">
        <v>83</v>
      </c>
      <c r="B87">
        <f>VLOOKUP(A87,[1]new_init_scalar_1!$A$2:$C$90,3,FALSE)</f>
        <v>82</v>
      </c>
      <c r="C87" t="s">
        <v>172</v>
      </c>
      <c r="H87" s="22" t="str">
        <f>VLOOKUP(A87,'Init Scalar '!$A$2:$H$90,7,FALSE)</f>
        <v/>
      </c>
      <c r="I87" s="24" t="str">
        <f>IF(OR(COUNTIF(D87:G87,"X")=0,COUNTIF(D87:G87,"B")&lt;&gt;0),"X","")</f>
        <v>X</v>
      </c>
      <c r="K87">
        <f>VLOOKUP(A87,'Init Scalar '!$A$2:$H$90,6,FALSE)</f>
        <v>1</v>
      </c>
    </row>
    <row r="88" spans="1:11" x14ac:dyDescent="0.3">
      <c r="A88" t="s">
        <v>84</v>
      </c>
      <c r="B88">
        <f>VLOOKUP(A88,[1]new_init_scalar_1!$A$2:$C$90,3,FALSE)</f>
        <v>83</v>
      </c>
      <c r="C88" t="s">
        <v>173</v>
      </c>
      <c r="E88" s="29" t="s">
        <v>180</v>
      </c>
      <c r="H88" s="22" t="str">
        <f>VLOOKUP(A88,'Init Scalar '!$A$2:$H$90,7,FALSE)</f>
        <v/>
      </c>
      <c r="I88" s="24" t="str">
        <f>IF(OR(COUNTIF(D88:G88,"X")=0,COUNTIF(D88:G88,"B")&lt;&gt;0),"X","")</f>
        <v/>
      </c>
      <c r="K88">
        <f>VLOOKUP(A88,'Init Scalar '!$A$2:$H$90,6,FALSE)</f>
        <v>1</v>
      </c>
    </row>
  </sheetData>
  <autoFilter ref="A1:K88">
    <sortState ref="A2:K88">
      <sortCondition ref="A1:A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e">
        <f>VLOOKUP(A4,'Group Condition'!A4:K90,8,FALSE)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e">
        <f>VLOOKUP(A14,'Group Condition'!A14:K100,8,FALSE)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Condition'!A15:K101,8,FALSE)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Condition'!A16:K102,8,FALSE)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Condition'!A17:K103,8,FALSE)</f>
        <v>#N/A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e">
        <f>VLOOKUP(A18,'Group Condition'!A18:K104,8,FALSE)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e">
        <f>VLOOKUP(A22,'Group Condition'!A22:K108,8,FALSE)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e">
        <f>VLOOKUP(A24,'Group Condition'!A24:K110,8,FALSE)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Condition'!A25:K111,8,FALSE)</f>
        <v>#N/A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e">
        <f>VLOOKUP(A31,'Group Condition'!A31:K117,8,FALSE)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e">
        <f>VLOOKUP(A38,'Group Condition'!A38:K124,8,FALSE)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e">
        <f>VLOOKUP(A45,'Group Condition'!A45:K131,8,FALSE)</f>
        <v>#N/A</v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e">
        <f>VLOOKUP(A49,'Group Condition'!A49:K135,8,FALSE)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Condition'!A54:K140,8,FALSE)</f>
        <v>#N/A</v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Condition'!A56:K142,8,FALSE)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Condition'!A57:K143,8,FALSE)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Condition'!A61:K147,8,FALSE)</f>
        <v>#N/A</v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e">
        <f>VLOOKUP(A63,'Group Condition'!A63:K149,8,FALSE)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e">
        <f>VLOOKUP(A69,'Group Condition'!A69:K155,8,FALSE)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Condition'!A70:K156,8,FALSE)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>
        <f>VLOOKUP(A10,'Group Condition'!$A$2:$I$88,7,FALSE)</f>
        <v>0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>
        <f>VLOOKUP(A15,'Group Condition'!$A$2:$I$88,7,FALSE)</f>
        <v>0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>
        <f>VLOOKUP(A43,'Group Condition'!$A$2:$I$88,7,FALSE)</f>
        <v>0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 t="str">
        <f>VLOOKUP(A49,'Group Condition'!$A$2:$I$88,7,FALSE)</f>
        <v>X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 t="str">
        <f>VLOOKUP(A61,'Group Condition'!$A$2:$I$88,7,FALSE)</f>
        <v>X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>
        <f>VLOOKUP(A67,'Group Condition'!$A$2:$I$88,7,FALSE)</f>
        <v>0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 t="str">
        <f>VLOOKUP(A72,'Group Condition'!$A$2:$I$88,7,FALSE)</f>
        <v>X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tabSelected="1" zoomScaleNormal="100" workbookViewId="0">
      <pane ySplit="1" topLeftCell="A2" activePane="bottomLeft" state="frozen"/>
      <selection pane="bottomLeft" activeCell="J55" sqref="J55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hidden="1" customWidth="1"/>
    <col min="7" max="7" width="8.109375" style="34" hidden="1" customWidth="1"/>
    <col min="8" max="8" width="7.33203125" style="34" hidden="1" customWidth="1"/>
    <col min="9" max="9" width="7.6640625" style="34" hidden="1" customWidth="1"/>
    <col min="10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403</v>
      </c>
      <c r="N1" s="13" t="s">
        <v>397</v>
      </c>
      <c r="O1" s="13" t="s">
        <v>399</v>
      </c>
      <c r="P1" t="s">
        <v>205</v>
      </c>
    </row>
    <row r="2" spans="1:16" x14ac:dyDescent="0.3">
      <c r="A2" t="s">
        <v>5</v>
      </c>
      <c r="B2">
        <v>19</v>
      </c>
      <c r="C2" t="s">
        <v>110</v>
      </c>
      <c r="D2" t="str">
        <f>IF(F2="X","H",IF(G2="X","L",IF(H2="X","C","G")))</f>
        <v>L</v>
      </c>
      <c r="E2" s="34" t="str">
        <f>IF('Group Condition'!J2="","",'Group Condition'!J2)</f>
        <v/>
      </c>
      <c r="F2" s="34">
        <f>'Group Condition'!D2</f>
        <v>0</v>
      </c>
      <c r="G2" s="34" t="str">
        <f>'Group Condition'!E2</f>
        <v>X</v>
      </c>
      <c r="H2" s="34">
        <f>'Group Condition'!G2</f>
        <v>0</v>
      </c>
      <c r="I2" s="34" t="str">
        <f>'Group Condition'!I2</f>
        <v/>
      </c>
    </row>
    <row r="3" spans="1:16" hidden="1" x14ac:dyDescent="0.3">
      <c r="A3" t="s">
        <v>86</v>
      </c>
      <c r="B3">
        <v>85</v>
      </c>
      <c r="C3" t="s">
        <v>175</v>
      </c>
      <c r="D3" t="str">
        <f>IF(F3="X","H",IF(G3="X","L",IF(H3="X","C","G")))</f>
        <v>G</v>
      </c>
      <c r="E3" s="34" t="str">
        <f>IF('Group Condition'!J3="","",'Group Condition'!J3)</f>
        <v/>
      </c>
      <c r="F3" s="34">
        <f>'Group Condition'!D3</f>
        <v>0</v>
      </c>
      <c r="G3" s="34">
        <f>'Group Condition'!E3</f>
        <v>0</v>
      </c>
      <c r="H3" s="34">
        <f>'Group Condition'!G3</f>
        <v>0</v>
      </c>
      <c r="I3" s="34" t="str">
        <f>'Group Condition'!I3</f>
        <v>X</v>
      </c>
      <c r="J3"/>
      <c r="K3"/>
      <c r="L3"/>
      <c r="M3"/>
      <c r="N3"/>
      <c r="O3"/>
    </row>
    <row r="4" spans="1:16" hidden="1" x14ac:dyDescent="0.3">
      <c r="A4" t="s">
        <v>78</v>
      </c>
      <c r="B4">
        <v>77</v>
      </c>
      <c r="C4" t="s">
        <v>167</v>
      </c>
      <c r="D4" t="str">
        <f>IF(F4="X","H",IF(G4="X","L",IF(H4="X","C","G")))</f>
        <v>H</v>
      </c>
      <c r="E4" s="34" t="str">
        <f>IF('Group Condition'!J4="","",'Group Condition'!J4)</f>
        <v/>
      </c>
      <c r="F4" s="34" t="str">
        <f>'Group Condition'!D4</f>
        <v>X</v>
      </c>
      <c r="G4" s="34">
        <f>'Group Condition'!E4</f>
        <v>0</v>
      </c>
      <c r="H4" s="34">
        <f>'Group Condition'!G4</f>
        <v>0</v>
      </c>
      <c r="I4" s="34" t="str">
        <f>'Group Condition'!I4</f>
        <v/>
      </c>
      <c r="P4" t="s">
        <v>410</v>
      </c>
    </row>
    <row r="5" spans="1:16" hidden="1" x14ac:dyDescent="0.3">
      <c r="A5" t="s">
        <v>75</v>
      </c>
      <c r="B5">
        <v>73</v>
      </c>
      <c r="C5" t="s">
        <v>164</v>
      </c>
      <c r="D5" t="str">
        <f>IF(F5="X","H",IF(G5="X","L",IF(H5="X","C","G")))</f>
        <v>G</v>
      </c>
      <c r="E5" s="34" t="str">
        <f>IF('Group Condition'!J5="","",'Group Condition'!J5)</f>
        <v/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 t="s">
        <v>410</v>
      </c>
    </row>
    <row r="6" spans="1:16" x14ac:dyDescent="0.3">
      <c r="A6" t="s">
        <v>67</v>
      </c>
      <c r="B6">
        <v>65</v>
      </c>
      <c r="C6" t="s">
        <v>156</v>
      </c>
      <c r="D6" t="str">
        <f>IF(F6="X","H",IF(G6="X","L",IF(H6="X","C","G")))</f>
        <v>C</v>
      </c>
      <c r="E6" s="34" t="str">
        <f>IF('Group Condition'!J6="","",'Group Condition'!J6)</f>
        <v/>
      </c>
      <c r="F6" s="34">
        <f>'Group Condition'!D6</f>
        <v>0</v>
      </c>
      <c r="G6" s="34">
        <f>'Group Condition'!E6</f>
        <v>0</v>
      </c>
      <c r="H6" s="34" t="str">
        <f>'Group Condition'!G6</f>
        <v>X</v>
      </c>
      <c r="I6" s="34" t="str">
        <f>'Group Condition'!I6</f>
        <v/>
      </c>
      <c r="P6" t="s">
        <v>410</v>
      </c>
    </row>
    <row r="7" spans="1:16" hidden="1" x14ac:dyDescent="0.3">
      <c r="A7" t="s">
        <v>6</v>
      </c>
      <c r="B7">
        <v>13</v>
      </c>
      <c r="C7" t="s">
        <v>104</v>
      </c>
      <c r="D7" t="str">
        <f>IF(F7="X","H",IF(G7="X","L",IF(H7="X","C","G")))</f>
        <v>G</v>
      </c>
      <c r="E7" s="34" t="str">
        <f>IF('Group Condition'!J7="","",'Group Condition'!J7)</f>
        <v/>
      </c>
      <c r="F7" s="34">
        <f>'Group Condition'!D7</f>
        <v>0</v>
      </c>
      <c r="G7" s="34">
        <f>'Group Condition'!E7</f>
        <v>0</v>
      </c>
      <c r="H7" s="34">
        <f>'Group Condition'!G7</f>
        <v>0</v>
      </c>
      <c r="I7" s="34" t="str">
        <f>'Group Condition'!I7</f>
        <v>X</v>
      </c>
      <c r="J7"/>
      <c r="K7"/>
      <c r="L7"/>
      <c r="M7"/>
      <c r="N7"/>
    </row>
    <row r="8" spans="1:16" x14ac:dyDescent="0.3">
      <c r="A8" t="s">
        <v>68</v>
      </c>
      <c r="B8">
        <v>66</v>
      </c>
      <c r="C8" t="s">
        <v>157</v>
      </c>
      <c r="D8" t="str">
        <f>IF(F8="X","H",IF(G8="X","L",IF(H8="X","C","G")))</f>
        <v>L</v>
      </c>
      <c r="E8" s="34" t="str">
        <f>IF('Group Condition'!J8="","",'Group Condition'!J8)</f>
        <v/>
      </c>
      <c r="F8" s="34">
        <f>'Group Condition'!D8</f>
        <v>0</v>
      </c>
      <c r="G8" s="34" t="str">
        <f>'Group Condition'!E8</f>
        <v>X</v>
      </c>
      <c r="H8" s="34">
        <f>'Group Condition'!G8</f>
        <v>0</v>
      </c>
      <c r="I8" s="34" t="str">
        <f>'Group Condition'!I8</f>
        <v/>
      </c>
      <c r="P8" t="s">
        <v>410</v>
      </c>
    </row>
    <row r="9" spans="1:16" hidden="1" x14ac:dyDescent="0.3">
      <c r="A9" t="s">
        <v>20</v>
      </c>
      <c r="B9">
        <v>15</v>
      </c>
      <c r="C9" t="s">
        <v>106</v>
      </c>
      <c r="D9" t="str">
        <f>IF(F9="X","H",IF(G9="X","L",IF(H9="X","C","G")))</f>
        <v>G</v>
      </c>
      <c r="E9" s="34" t="str">
        <f>IF('Group Condition'!J9="","",'Group Condition'!J9)</f>
        <v/>
      </c>
      <c r="F9" s="34">
        <f>'Group Condition'!D9</f>
        <v>0</v>
      </c>
      <c r="G9" s="34">
        <f>'Group Condition'!E9</f>
        <v>0</v>
      </c>
      <c r="H9" s="34">
        <f>'Group Condition'!G9</f>
        <v>0</v>
      </c>
      <c r="I9" s="34" t="str">
        <f>'Group Condition'!I9</f>
        <v>X</v>
      </c>
      <c r="J9"/>
      <c r="K9"/>
      <c r="L9"/>
      <c r="M9"/>
      <c r="N9"/>
      <c r="O9"/>
    </row>
    <row r="10" spans="1:16" hidden="1" x14ac:dyDescent="0.3">
      <c r="A10" t="s">
        <v>12</v>
      </c>
      <c r="B10">
        <v>4</v>
      </c>
      <c r="C10" t="s">
        <v>95</v>
      </c>
      <c r="D10" t="str">
        <f>IF(F10="X","H",IF(G10="X","L",IF(H10="X","C","G")))</f>
        <v>H</v>
      </c>
      <c r="E10" s="34" t="str">
        <f>IF('Group Condition'!J10="","",'Group Condition'!J10)</f>
        <v/>
      </c>
      <c r="F10" s="34" t="str">
        <f>'Group Condition'!D10</f>
        <v>X</v>
      </c>
      <c r="G10" s="34">
        <f>'Group Condition'!E10</f>
        <v>0</v>
      </c>
      <c r="H10" s="34">
        <f>'Group Condition'!G10</f>
        <v>0</v>
      </c>
      <c r="I10" s="34" t="str">
        <f>'Group Condition'!I10</f>
        <v/>
      </c>
    </row>
    <row r="11" spans="1:16" hidden="1" x14ac:dyDescent="0.3">
      <c r="A11" t="s">
        <v>48</v>
      </c>
      <c r="B11">
        <v>46</v>
      </c>
      <c r="C11" t="s">
        <v>137</v>
      </c>
      <c r="D11" t="str">
        <f>IF(F11="X","H",IF(G11="X","L",IF(H11="X","C","G")))</f>
        <v>H</v>
      </c>
      <c r="E11" s="34" t="str">
        <f>IF('Group Condition'!J11="","",'Group Condition'!J11)</f>
        <v/>
      </c>
      <c r="F11" s="34" t="str">
        <f>'Group Condition'!D11</f>
        <v>X</v>
      </c>
      <c r="G11" s="34">
        <f>'Group Condition'!E11</f>
        <v>0</v>
      </c>
      <c r="H11" s="34">
        <f>'Group Condition'!G11</f>
        <v>0</v>
      </c>
      <c r="I11" s="34" t="str">
        <f>'Group Condition'!I11</f>
        <v/>
      </c>
      <c r="J11"/>
      <c r="K11"/>
      <c r="L11"/>
      <c r="M11"/>
      <c r="N11"/>
      <c r="O11"/>
    </row>
    <row r="12" spans="1:16" x14ac:dyDescent="0.3">
      <c r="A12" t="s">
        <v>71</v>
      </c>
      <c r="B12">
        <v>69</v>
      </c>
      <c r="C12" t="s">
        <v>160</v>
      </c>
      <c r="D12" t="str">
        <f>IF(F12="X","H",IF(G12="X","L",IF(H12="X","C","G")))</f>
        <v>C</v>
      </c>
      <c r="E12" s="34" t="str">
        <f>IF('Group Condition'!J12="","",'Group Condition'!J12)</f>
        <v/>
      </c>
      <c r="F12" s="34">
        <f>'Group Condition'!D12</f>
        <v>0</v>
      </c>
      <c r="G12" s="34">
        <f>'Group Condition'!E12</f>
        <v>0</v>
      </c>
      <c r="H12" s="34" t="str">
        <f>'Group Condition'!G12</f>
        <v>X</v>
      </c>
      <c r="I12" s="34" t="str">
        <f>'Group Condition'!I12</f>
        <v/>
      </c>
      <c r="P12" t="s">
        <v>410</v>
      </c>
    </row>
    <row r="13" spans="1:16" x14ac:dyDescent="0.3">
      <c r="A13" t="s">
        <v>87</v>
      </c>
      <c r="B13">
        <v>86</v>
      </c>
      <c r="C13" t="s">
        <v>176</v>
      </c>
      <c r="D13" t="str">
        <f>IF(F13="X","H",IF(G13="X","L",IF(H13="X","C","G")))</f>
        <v>L</v>
      </c>
      <c r="E13" s="34" t="str">
        <f>IF('Group Condition'!J13="","",'Group Condition'!J13)</f>
        <v/>
      </c>
      <c r="F13" s="34">
        <f>'Group Condition'!D13</f>
        <v>0</v>
      </c>
      <c r="G13" s="34" t="str">
        <f>'Group Condition'!E13</f>
        <v>X</v>
      </c>
      <c r="H13" s="34">
        <f>'Group Condition'!G13</f>
        <v>0</v>
      </c>
      <c r="I13" s="34" t="str">
        <f>'Group Condition'!I13</f>
        <v/>
      </c>
      <c r="J13"/>
      <c r="K13"/>
      <c r="L13"/>
      <c r="M13"/>
      <c r="N13"/>
      <c r="O13"/>
    </row>
    <row r="14" spans="1:16" hidden="1" x14ac:dyDescent="0.3">
      <c r="A14" t="s">
        <v>23</v>
      </c>
      <c r="B14">
        <v>18</v>
      </c>
      <c r="C14" t="s">
        <v>109</v>
      </c>
      <c r="D14" t="str">
        <f>IF(F14="X","H",IF(G14="X","L",IF(H14="X","C","G")))</f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6" hidden="1" x14ac:dyDescent="0.3">
      <c r="A15" t="s">
        <v>31</v>
      </c>
      <c r="B15">
        <v>28</v>
      </c>
      <c r="C15" t="s">
        <v>119</v>
      </c>
      <c r="D15" t="str">
        <f>IF(F15="X","H",IF(G15="X","L",IF(H15="X","C","G")))</f>
        <v>H</v>
      </c>
      <c r="E15" s="34" t="str">
        <f>IF('Group Condition'!J15="","",'Group Condition'!J15)</f>
        <v/>
      </c>
      <c r="F15" s="34" t="str">
        <f>'Group Condition'!D15</f>
        <v>X</v>
      </c>
      <c r="G15" s="34">
        <f>'Group Condition'!E15</f>
        <v>0</v>
      </c>
      <c r="H15" s="34">
        <f>'Group Condition'!G15</f>
        <v>0</v>
      </c>
      <c r="I15" s="34" t="str">
        <f>'Group Condition'!I15</f>
        <v/>
      </c>
    </row>
    <row r="16" spans="1:16" hidden="1" x14ac:dyDescent="0.3">
      <c r="A16" t="s">
        <v>22</v>
      </c>
      <c r="B16">
        <v>17</v>
      </c>
      <c r="C16" t="s">
        <v>108</v>
      </c>
      <c r="D16" t="str">
        <f>IF(F16="X","H",IF(G16="X","L",IF(H16="X","C","G")))</f>
        <v>H</v>
      </c>
      <c r="E16" s="34" t="str">
        <f>IF('Group Condition'!J16="","",'Group Condition'!J16)</f>
        <v/>
      </c>
      <c r="F16" s="34" t="str">
        <f>'Group Condition'!D16</f>
        <v>X</v>
      </c>
      <c r="G16" s="34">
        <f>'Group Condition'!E16</f>
        <v>0</v>
      </c>
      <c r="H16" s="34">
        <f>'Group Condition'!G16</f>
        <v>0</v>
      </c>
      <c r="I16" s="34" t="str">
        <f>'Group Condition'!I16</f>
        <v/>
      </c>
    </row>
    <row r="17" spans="1:16" hidden="1" x14ac:dyDescent="0.3">
      <c r="A17" t="s">
        <v>58</v>
      </c>
      <c r="B17">
        <v>56</v>
      </c>
      <c r="C17" t="s">
        <v>147</v>
      </c>
      <c r="D17" t="str">
        <f>IF(F17="X","H",IF(G17="X","L",IF(H17="X","C","G")))</f>
        <v>G</v>
      </c>
      <c r="E17" s="34" t="str">
        <f>IF('Group Condition'!J17="","",'Group Condition'!J17)</f>
        <v/>
      </c>
      <c r="F17" s="34">
        <f>'Group Condition'!D17</f>
        <v>0</v>
      </c>
      <c r="G17" s="34">
        <f>'Group Condition'!E17</f>
        <v>0</v>
      </c>
      <c r="H17" s="34">
        <f>'Group Condition'!G17</f>
        <v>0</v>
      </c>
      <c r="I17" s="34" t="str">
        <f>'Group Condition'!I17</f>
        <v>X</v>
      </c>
    </row>
    <row r="18" spans="1:16" x14ac:dyDescent="0.3">
      <c r="A18" t="s">
        <v>66</v>
      </c>
      <c r="B18">
        <v>64</v>
      </c>
      <c r="C18" t="s">
        <v>155</v>
      </c>
      <c r="D18" t="str">
        <f>IF(F18="X","H",IF(G18="X","L",IF(H18="X","C","G")))</f>
        <v>C</v>
      </c>
      <c r="E18" s="34" t="str">
        <f>IF('Group Condition'!J18="","",'Group Condition'!J18)</f>
        <v/>
      </c>
      <c r="F18" s="34">
        <f>'Group Condition'!D18</f>
        <v>0</v>
      </c>
      <c r="G18" s="34">
        <f>'Group Condition'!E18</f>
        <v>0</v>
      </c>
      <c r="H18" s="34" t="str">
        <f>'Group Condition'!G18</f>
        <v>X</v>
      </c>
      <c r="I18" s="34" t="str">
        <f>'Group Condition'!I18</f>
        <v/>
      </c>
      <c r="P18" t="s">
        <v>410</v>
      </c>
    </row>
    <row r="19" spans="1:16" hidden="1" x14ac:dyDescent="0.3">
      <c r="A19" t="s">
        <v>7</v>
      </c>
      <c r="B19">
        <v>23</v>
      </c>
      <c r="C19" t="s">
        <v>114</v>
      </c>
      <c r="D19" t="str">
        <f>IF(F19="X","H",IF(G19="X","L",IF(H19="X","C","G")))</f>
        <v>H</v>
      </c>
      <c r="E19" s="34" t="str">
        <f>IF('Group Condition'!J19="","",'Group Condition'!J19)</f>
        <v/>
      </c>
      <c r="F19" s="34" t="str">
        <f>'Group Condition'!D19</f>
        <v>X</v>
      </c>
      <c r="G19" s="34">
        <f>'Group Condition'!E19</f>
        <v>0</v>
      </c>
      <c r="H19" s="34">
        <f>'Group Condition'!G19</f>
        <v>0</v>
      </c>
      <c r="I19" s="34" t="str">
        <f>'Group Condition'!I19</f>
        <v/>
      </c>
    </row>
    <row r="20" spans="1:16" hidden="1" x14ac:dyDescent="0.3">
      <c r="A20" t="s">
        <v>81</v>
      </c>
      <c r="B20">
        <v>80</v>
      </c>
      <c r="C20" t="s">
        <v>170</v>
      </c>
      <c r="D20" t="str">
        <f>IF(F20="X","H",IF(G20="X","L",IF(H20="X","C","G")))</f>
        <v>G</v>
      </c>
      <c r="E20" s="34" t="str">
        <f>IF('Group Condition'!J20="","",'Group Condition'!J20)</f>
        <v/>
      </c>
      <c r="F20" s="34">
        <f>'Group Condition'!D20</f>
        <v>0</v>
      </c>
      <c r="G20" s="34">
        <f>'Group Condition'!E20</f>
        <v>0</v>
      </c>
      <c r="H20" s="34">
        <f>'Group Condition'!G20</f>
        <v>0</v>
      </c>
      <c r="I20" s="34" t="str">
        <f>'Group Condition'!I20</f>
        <v>X</v>
      </c>
      <c r="J20"/>
      <c r="K20"/>
      <c r="L20"/>
      <c r="M20"/>
      <c r="N20"/>
      <c r="O20"/>
    </row>
    <row r="21" spans="1:16" hidden="1" x14ac:dyDescent="0.3">
      <c r="A21" t="s">
        <v>88</v>
      </c>
      <c r="B21">
        <v>87</v>
      </c>
      <c r="C21" t="s">
        <v>177</v>
      </c>
      <c r="D21" t="str">
        <f>IF(F21="X","H",IF(G21="X","L",IF(H21="X","C","G")))</f>
        <v>G</v>
      </c>
      <c r="E21" s="34" t="str">
        <f>IF('Group Condition'!J21="","",'Group Condition'!J21)</f>
        <v/>
      </c>
      <c r="F21" s="34">
        <f>'Group Condition'!D21</f>
        <v>0</v>
      </c>
      <c r="G21" s="34">
        <f>'Group Condition'!E21</f>
        <v>0</v>
      </c>
      <c r="H21" s="34">
        <f>'Group Condition'!G21</f>
        <v>0</v>
      </c>
      <c r="I21" s="34" t="str">
        <f>'Group Condition'!I21</f>
        <v>X</v>
      </c>
      <c r="J21"/>
      <c r="K21"/>
      <c r="L21"/>
      <c r="M21"/>
      <c r="N21"/>
      <c r="O21"/>
    </row>
    <row r="22" spans="1:16" hidden="1" x14ac:dyDescent="0.3">
      <c r="A22" t="s">
        <v>44</v>
      </c>
      <c r="B22">
        <v>42</v>
      </c>
      <c r="C22" t="s">
        <v>133</v>
      </c>
      <c r="D22" t="str">
        <f>IF(F22="X","H",IF(G22="X","L",IF(H22="X","C","G")))</f>
        <v>H</v>
      </c>
      <c r="E22" s="34" t="str">
        <f>IF('Group Condition'!J22="","",'Group Condition'!J22)</f>
        <v/>
      </c>
      <c r="F22" s="34" t="str">
        <f>'Group Condition'!D22</f>
        <v>X</v>
      </c>
      <c r="G22" s="34">
        <f>'Group Condition'!E22</f>
        <v>0</v>
      </c>
      <c r="H22" s="34">
        <f>'Group Condition'!G22</f>
        <v>0</v>
      </c>
      <c r="I22" s="34" t="str">
        <f>'Group Condition'!I22</f>
        <v/>
      </c>
      <c r="J22"/>
      <c r="K22"/>
      <c r="L22"/>
      <c r="M22"/>
      <c r="N22"/>
      <c r="O22"/>
    </row>
    <row r="23" spans="1:16" hidden="1" x14ac:dyDescent="0.3">
      <c r="A23" t="s">
        <v>89</v>
      </c>
      <c r="B23">
        <v>88</v>
      </c>
      <c r="C23" t="s">
        <v>178</v>
      </c>
      <c r="D23" t="str">
        <f>IF(F23="X","H",IF(G23="X","L",IF(H23="X","C","G")))</f>
        <v>G</v>
      </c>
      <c r="E23" s="34" t="str">
        <f>IF('Group Condition'!J23="","",'Group Condition'!J23)</f>
        <v/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</row>
    <row r="24" spans="1:16" hidden="1" x14ac:dyDescent="0.3">
      <c r="A24" t="s">
        <v>36</v>
      </c>
      <c r="B24">
        <v>34</v>
      </c>
      <c r="C24" t="s">
        <v>125</v>
      </c>
      <c r="D24" t="str">
        <f>IF(F24="X","H",IF(G24="X","L",IF(H24="X","C","G")))</f>
        <v>H</v>
      </c>
      <c r="E24" s="34" t="str">
        <f>IF('Group Condition'!J24="","",'Group Condition'!J24)</f>
        <v/>
      </c>
      <c r="F24" s="34" t="str">
        <f>'Group Condition'!D24</f>
        <v>X</v>
      </c>
      <c r="G24" s="34">
        <f>'Group Condition'!E24</f>
        <v>0</v>
      </c>
      <c r="H24" s="34">
        <f>'Group Condition'!G24</f>
        <v>0</v>
      </c>
      <c r="I24" s="34" t="str">
        <f>'Group Condition'!I24</f>
        <v/>
      </c>
    </row>
    <row r="25" spans="1:16" hidden="1" x14ac:dyDescent="0.3">
      <c r="A25" t="s">
        <v>47</v>
      </c>
      <c r="B25">
        <v>45</v>
      </c>
      <c r="C25" t="s">
        <v>136</v>
      </c>
      <c r="D25" t="str">
        <f>IF(F25="X","H",IF(G25="X","L",IF(H25="X","C","G")))</f>
        <v>H</v>
      </c>
      <c r="E25" s="34" t="str">
        <f>IF('Group Condition'!J25="","",'Group Condition'!J25)</f>
        <v/>
      </c>
      <c r="F25" s="34" t="str">
        <f>'Group Condition'!D25</f>
        <v>X</v>
      </c>
      <c r="G25" s="34">
        <f>'Group Condition'!E25</f>
        <v>0</v>
      </c>
      <c r="H25" s="34">
        <f>'Group Condition'!G25</f>
        <v>0</v>
      </c>
      <c r="I25" s="34" t="str">
        <f>'Group Condition'!I25</f>
        <v/>
      </c>
      <c r="J25"/>
      <c r="K25"/>
      <c r="L25"/>
      <c r="M25"/>
      <c r="N25"/>
      <c r="O25"/>
    </row>
    <row r="26" spans="1:16" hidden="1" x14ac:dyDescent="0.3">
      <c r="A26" t="s">
        <v>26</v>
      </c>
      <c r="B26">
        <v>22</v>
      </c>
      <c r="C26" t="s">
        <v>113</v>
      </c>
      <c r="D26" t="str">
        <f>IF(F26="X","H",IF(G26="X","L",IF(H26="X","C","G")))</f>
        <v>G</v>
      </c>
      <c r="F26" s="34">
        <f>'Group Condition'!D26</f>
        <v>0</v>
      </c>
      <c r="G26" s="34">
        <f>'Group Condition'!E26</f>
        <v>0</v>
      </c>
      <c r="H26" s="34">
        <f>'Group Condition'!G26</f>
        <v>0</v>
      </c>
      <c r="I26" s="34" t="str">
        <f>'Group Condition'!I26</f>
        <v>X</v>
      </c>
    </row>
    <row r="27" spans="1:16" hidden="1" x14ac:dyDescent="0.3">
      <c r="A27" t="s">
        <v>41</v>
      </c>
      <c r="B27">
        <v>39</v>
      </c>
      <c r="C27" t="s">
        <v>130</v>
      </c>
      <c r="D27" t="str">
        <f>IF(F27="X","H",IF(G27="X","L",IF(H27="X","C","G")))</f>
        <v>H</v>
      </c>
      <c r="E27" s="34" t="str">
        <f>IF('Group Condition'!J27="","",'Group Condition'!J27)</f>
        <v/>
      </c>
      <c r="F27" s="34" t="str">
        <f>'Group Condition'!D27</f>
        <v>X</v>
      </c>
      <c r="G27" s="34">
        <f>'Group Condition'!E27</f>
        <v>0</v>
      </c>
      <c r="H27" s="34">
        <f>'Group Condition'!G27</f>
        <v>0</v>
      </c>
      <c r="I27" s="34" t="str">
        <f>'Group Condition'!I27</f>
        <v/>
      </c>
      <c r="J27"/>
      <c r="K27"/>
      <c r="L27"/>
      <c r="M27"/>
      <c r="N27"/>
      <c r="O27"/>
    </row>
    <row r="28" spans="1:16" hidden="1" x14ac:dyDescent="0.3">
      <c r="A28" t="s">
        <v>18</v>
      </c>
      <c r="B28">
        <v>12</v>
      </c>
      <c r="C28" t="s">
        <v>103</v>
      </c>
      <c r="D28" t="str">
        <f>IF(F28="X","H",IF(G28="X","L",IF(H28="X","C","G")))</f>
        <v>G</v>
      </c>
      <c r="F28" s="34">
        <f>'Group Condition'!D28</f>
        <v>0</v>
      </c>
      <c r="G28" s="34">
        <f>'Group Condition'!E28</f>
        <v>0</v>
      </c>
      <c r="H28" s="34">
        <f>'Group Condition'!G28</f>
        <v>0</v>
      </c>
      <c r="I28" s="34" t="str">
        <f>'Group Condition'!I28</f>
        <v>X</v>
      </c>
      <c r="J28"/>
      <c r="K28"/>
      <c r="L28"/>
      <c r="M28"/>
      <c r="N28"/>
      <c r="O28"/>
    </row>
    <row r="29" spans="1:16" hidden="1" x14ac:dyDescent="0.3">
      <c r="A29" t="s">
        <v>17</v>
      </c>
      <c r="B29">
        <v>9</v>
      </c>
      <c r="C29" t="s">
        <v>100</v>
      </c>
      <c r="D29" t="str">
        <f>IF(F29="X","H",IF(G29="X","L",IF(H29="X","C","G")))</f>
        <v>G</v>
      </c>
      <c r="E29" s="34" t="str">
        <f>IF('Group Condition'!J29="","",'Group Condition'!J29)</f>
        <v/>
      </c>
      <c r="F29" s="34">
        <f>'Group Condition'!D29</f>
        <v>0</v>
      </c>
      <c r="G29" s="34">
        <f>'Group Condition'!E29</f>
        <v>0</v>
      </c>
      <c r="H29" s="34">
        <f>'Group Condition'!G29</f>
        <v>0</v>
      </c>
      <c r="I29" s="34" t="str">
        <f>'Group Condition'!I29</f>
        <v>X</v>
      </c>
      <c r="J29"/>
      <c r="N29"/>
      <c r="O29"/>
    </row>
    <row r="30" spans="1:16" hidden="1" x14ac:dyDescent="0.3">
      <c r="A30" t="s">
        <v>24</v>
      </c>
      <c r="B30">
        <v>20</v>
      </c>
      <c r="C30" t="s">
        <v>111</v>
      </c>
      <c r="D30" t="str">
        <f>IF(F30="X","H",IF(G30="X","L",IF(H30="X","C","G")))</f>
        <v>H</v>
      </c>
      <c r="E30" s="34" t="str">
        <f>IF('Group Condition'!J30="","",'Group Condition'!J30)</f>
        <v/>
      </c>
      <c r="F30" s="34" t="str">
        <f>'Group Condition'!D30</f>
        <v>X</v>
      </c>
      <c r="G30" s="34">
        <f>'Group Condition'!E30</f>
        <v>0</v>
      </c>
      <c r="H30" s="34">
        <f>'Group Condition'!G30</f>
        <v>0</v>
      </c>
      <c r="I30" s="34" t="str">
        <f>'Group Condition'!I30</f>
        <v/>
      </c>
    </row>
    <row r="31" spans="1:16" hidden="1" x14ac:dyDescent="0.3">
      <c r="A31" t="s">
        <v>42</v>
      </c>
      <c r="B31">
        <v>40</v>
      </c>
      <c r="C31" t="s">
        <v>131</v>
      </c>
      <c r="D31" t="str">
        <f>IF(F31="X","H",IF(G31="X","L",IF(H31="X","C","G")))</f>
        <v>G</v>
      </c>
      <c r="F31" s="34">
        <f>'Group Condition'!D31</f>
        <v>0</v>
      </c>
      <c r="G31" s="34">
        <f>'Group Condition'!E31</f>
        <v>0</v>
      </c>
      <c r="H31" s="34">
        <f>'Group Condition'!G31</f>
        <v>0</v>
      </c>
      <c r="I31" s="34" t="str">
        <f>'Group Condition'!I31</f>
        <v>X</v>
      </c>
    </row>
    <row r="32" spans="1:16" hidden="1" x14ac:dyDescent="0.3">
      <c r="A32" t="s">
        <v>8</v>
      </c>
      <c r="B32">
        <v>10</v>
      </c>
      <c r="C32" t="s">
        <v>101</v>
      </c>
      <c r="D32" t="str">
        <f>IF(F32="X","H",IF(G32="X","L",IF(H32="X","C","G")))</f>
        <v>H</v>
      </c>
      <c r="E32" s="34" t="str">
        <f>IF('Group Condition'!J32="","",'Group Condition'!J32)</f>
        <v/>
      </c>
      <c r="F32" s="34" t="str">
        <f>'Group Condition'!D32</f>
        <v>X</v>
      </c>
      <c r="G32" s="34">
        <f>'Group Condition'!E32</f>
        <v>0</v>
      </c>
      <c r="H32" s="34">
        <f>'Group Condition'!G32</f>
        <v>0</v>
      </c>
      <c r="I32" s="34" t="str">
        <f>'Group Condition'!I32</f>
        <v/>
      </c>
      <c r="J32"/>
      <c r="K32"/>
      <c r="L32"/>
      <c r="M32"/>
      <c r="N32"/>
      <c r="O32"/>
    </row>
    <row r="33" spans="1:16" x14ac:dyDescent="0.3">
      <c r="A33" t="s">
        <v>9</v>
      </c>
      <c r="B33">
        <v>2</v>
      </c>
      <c r="C33" t="s">
        <v>93</v>
      </c>
      <c r="D33" t="str">
        <f>IF(F33="X","H",IF(G33="X","L",IF(H33="X","C","G")))</f>
        <v>L</v>
      </c>
      <c r="E33" s="34" t="str">
        <f>IF('Group Condition'!J33="","",'Group Condition'!J33)</f>
        <v/>
      </c>
      <c r="F33" s="34">
        <f>'Group Condition'!D33</f>
        <v>0</v>
      </c>
      <c r="G33" s="34" t="str">
        <f>'Group Condition'!E33</f>
        <v>X</v>
      </c>
      <c r="H33" s="34">
        <f>'Group Condition'!G33</f>
        <v>0</v>
      </c>
      <c r="I33" s="34" t="str">
        <f>'Group Condition'!I33</f>
        <v/>
      </c>
    </row>
    <row r="34" spans="1:16" hidden="1" x14ac:dyDescent="0.3">
      <c r="A34" t="s">
        <v>61</v>
      </c>
      <c r="B34">
        <v>59</v>
      </c>
      <c r="C34" t="s">
        <v>150</v>
      </c>
      <c r="D34" t="str">
        <f>IF(F34="X","H",IF(G34="X","L",IF(H34="X","C","G")))</f>
        <v>H</v>
      </c>
      <c r="E34" s="34" t="str">
        <f>IF('Group Condition'!J34="","",'Group Condition'!J34)</f>
        <v/>
      </c>
      <c r="F34" s="34" t="str">
        <f>'Group Condition'!D34</f>
        <v>X</v>
      </c>
      <c r="G34" s="34">
        <f>'Group Condition'!E34</f>
        <v>0</v>
      </c>
      <c r="H34" s="34">
        <f>'Group Condition'!G34</f>
        <v>0</v>
      </c>
      <c r="I34" s="34" t="str">
        <f>'Group Condition'!I34</f>
        <v/>
      </c>
      <c r="J34"/>
      <c r="K34"/>
      <c r="L34"/>
      <c r="M34"/>
      <c r="N34"/>
      <c r="O34"/>
    </row>
    <row r="35" spans="1:16" hidden="1" x14ac:dyDescent="0.3">
      <c r="A35" t="s">
        <v>63</v>
      </c>
      <c r="B35">
        <v>61</v>
      </c>
      <c r="C35" t="s">
        <v>152</v>
      </c>
      <c r="D35" t="str">
        <f>IF(F35="X","H",IF(G35="X","L",IF(H35="X","C","G")))</f>
        <v>G</v>
      </c>
      <c r="E35" s="34" t="str">
        <f>IF('Group Condition'!J35="","",'Group Condition'!J35)</f>
        <v/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/>
      <c r="K35"/>
      <c r="L35"/>
      <c r="M35"/>
      <c r="N35"/>
      <c r="O35"/>
    </row>
    <row r="36" spans="1:16" x14ac:dyDescent="0.3">
      <c r="A36" t="s">
        <v>69</v>
      </c>
      <c r="B36">
        <v>67</v>
      </c>
      <c r="C36" t="s">
        <v>158</v>
      </c>
      <c r="D36" t="str">
        <f>IF(F36="X","H",IF(G36="X","L",IF(H36="X","C","G")))</f>
        <v>C</v>
      </c>
      <c r="E36" s="34" t="str">
        <f>IF('Group Condition'!J36="","",'Group Condition'!J36)</f>
        <v/>
      </c>
      <c r="F36" s="34">
        <f>'Group Condition'!D36</f>
        <v>0</v>
      </c>
      <c r="G36" s="34">
        <f>'Group Condition'!E36</f>
        <v>0</v>
      </c>
      <c r="H36" s="34" t="str">
        <f>'Group Condition'!G36</f>
        <v>X</v>
      </c>
      <c r="I36" s="34" t="str">
        <f>'Group Condition'!I36</f>
        <v/>
      </c>
      <c r="J36"/>
      <c r="K36"/>
      <c r="L36"/>
      <c r="M36"/>
      <c r="N36"/>
      <c r="O36"/>
      <c r="P36" t="s">
        <v>410</v>
      </c>
    </row>
    <row r="37" spans="1:16" hidden="1" x14ac:dyDescent="0.3">
      <c r="A37" t="s">
        <v>52</v>
      </c>
      <c r="B37">
        <v>50</v>
      </c>
      <c r="C37" t="s">
        <v>141</v>
      </c>
      <c r="D37" t="str">
        <f>IF(F37="X","H",IF(G37="X","L",IF(H37="X","C","G")))</f>
        <v>G</v>
      </c>
      <c r="E37" s="34" t="str">
        <f>IF('Group Condition'!J37="","",'Group Condition'!J37)</f>
        <v/>
      </c>
      <c r="F37" s="34">
        <f>'Group Condition'!D37</f>
        <v>0</v>
      </c>
      <c r="G37" s="34">
        <f>'Group Condition'!E37</f>
        <v>0</v>
      </c>
      <c r="H37" s="34">
        <f>'Group Condition'!G37</f>
        <v>0</v>
      </c>
      <c r="I37" s="34" t="str">
        <f>'Group Condition'!I37</f>
        <v>X</v>
      </c>
    </row>
    <row r="38" spans="1:16" hidden="1" x14ac:dyDescent="0.3">
      <c r="A38" t="s">
        <v>62</v>
      </c>
      <c r="B38">
        <v>60</v>
      </c>
      <c r="C38" t="s">
        <v>151</v>
      </c>
      <c r="D38" t="str">
        <f>IF(F38="X","H",IF(G38="X","L",IF(H38="X","C","G")))</f>
        <v>G</v>
      </c>
      <c r="E38" s="34" t="str">
        <f>IF('Group Condition'!J38="","",'Group Condition'!J38)</f>
        <v/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</row>
    <row r="39" spans="1:16" hidden="1" x14ac:dyDescent="0.3">
      <c r="A39" t="s">
        <v>76</v>
      </c>
      <c r="B39">
        <v>74</v>
      </c>
      <c r="C39" t="s">
        <v>165</v>
      </c>
      <c r="D39" t="str">
        <f>IF(F39="X","H",IF(G39="X","L",IF(H39="X","C","G")))</f>
        <v>G</v>
      </c>
      <c r="E39" s="34" t="str">
        <f>IF('Group Condition'!J39="","",'Group Condition'!J39)</f>
        <v/>
      </c>
      <c r="F39" s="34">
        <f>'Group Condition'!D39</f>
        <v>0</v>
      </c>
      <c r="G39" s="34">
        <f>'Group Condition'!E39</f>
        <v>0</v>
      </c>
      <c r="H39" s="34">
        <f>'Group Condition'!G39</f>
        <v>0</v>
      </c>
      <c r="I39" s="34" t="str">
        <f>'Group Condition'!I39</f>
        <v>X</v>
      </c>
      <c r="J39"/>
      <c r="K39"/>
      <c r="L39"/>
      <c r="M39"/>
      <c r="N39"/>
      <c r="O39"/>
    </row>
    <row r="40" spans="1:16" x14ac:dyDescent="0.3">
      <c r="A40" t="s">
        <v>10</v>
      </c>
      <c r="B40">
        <v>1</v>
      </c>
      <c r="C40" t="s">
        <v>92</v>
      </c>
      <c r="D40" t="str">
        <f>IF(F40="X","H",IF(G40="X","L",IF(H40="X","C","G")))</f>
        <v>L</v>
      </c>
      <c r="E40" s="34" t="str">
        <f>IF('Group Condition'!J40="","",'Group Condition'!J40)</f>
        <v/>
      </c>
      <c r="F40" s="34">
        <f>'Group Condition'!D40</f>
        <v>0</v>
      </c>
      <c r="G40" s="34" t="str">
        <f>'Group Condition'!E40</f>
        <v>X</v>
      </c>
      <c r="H40" s="34">
        <f>'Group Condition'!G40</f>
        <v>0</v>
      </c>
      <c r="I40" s="34" t="str">
        <f>'Group Condition'!I40</f>
        <v/>
      </c>
    </row>
    <row r="41" spans="1:16" x14ac:dyDescent="0.3">
      <c r="A41" t="s">
        <v>25</v>
      </c>
      <c r="B41">
        <v>21</v>
      </c>
      <c r="C41" t="s">
        <v>112</v>
      </c>
      <c r="D41" t="str">
        <f>IF(F41="X","H",IF(G41="X","L",IF(H41="X","C","G")))</f>
        <v>C</v>
      </c>
      <c r="E41" s="34" t="str">
        <f>IF('Group Condition'!J41="","",'Group Condition'!J41)</f>
        <v/>
      </c>
      <c r="F41" s="34">
        <f>'Group Condition'!D41</f>
        <v>0</v>
      </c>
      <c r="G41" s="34">
        <f>'Group Condition'!E41</f>
        <v>0</v>
      </c>
      <c r="H41" s="34" t="str">
        <f>'Group Condition'!G41</f>
        <v>X</v>
      </c>
      <c r="I41" s="34" t="str">
        <f>'Group Condition'!I41</f>
        <v/>
      </c>
    </row>
    <row r="42" spans="1:16" x14ac:dyDescent="0.3">
      <c r="A42" t="s">
        <v>21</v>
      </c>
      <c r="B42">
        <v>16</v>
      </c>
      <c r="C42" t="s">
        <v>107</v>
      </c>
      <c r="D42" t="str">
        <f>IF(F42="X","H",IF(G42="X","L",IF(H42="X","C","G")))</f>
        <v>L</v>
      </c>
      <c r="E42" s="34" t="str">
        <f>IF('Group Condition'!J42="","",'Group Condition'!J42)</f>
        <v/>
      </c>
      <c r="F42" s="34">
        <f>'Group Condition'!D42</f>
        <v>0</v>
      </c>
      <c r="G42" s="34" t="str">
        <f>'Group Condition'!E42</f>
        <v>X</v>
      </c>
      <c r="H42" s="34">
        <f>'Group Condition'!G42</f>
        <v>0</v>
      </c>
      <c r="I42" s="34" t="str">
        <f>'Group Condition'!I42</f>
        <v/>
      </c>
    </row>
    <row r="43" spans="1:16" hidden="1" x14ac:dyDescent="0.3">
      <c r="A43" t="s">
        <v>72</v>
      </c>
      <c r="B43">
        <v>70</v>
      </c>
      <c r="C43" t="s">
        <v>161</v>
      </c>
      <c r="D43" t="str">
        <f>IF(F43="X","H",IF(G43="X","L",IF(H43="X","C","G")))</f>
        <v>G</v>
      </c>
      <c r="E43" s="34" t="str">
        <f>IF('Group Condition'!J43="","",'Group Condition'!J43)</f>
        <v/>
      </c>
      <c r="F43" s="34">
        <f>'Group Condition'!D43</f>
        <v>0</v>
      </c>
      <c r="G43" s="34">
        <f>'Group Condition'!E43</f>
        <v>0</v>
      </c>
      <c r="H43" s="34">
        <f>'Group Condition'!G43</f>
        <v>0</v>
      </c>
      <c r="I43" s="34" t="str">
        <f>'Group Condition'!I43</f>
        <v>X</v>
      </c>
      <c r="J43"/>
      <c r="K43"/>
      <c r="L43"/>
      <c r="M43"/>
      <c r="N43"/>
      <c r="O43"/>
    </row>
    <row r="44" spans="1:16" hidden="1" x14ac:dyDescent="0.3">
      <c r="A44" t="s">
        <v>28</v>
      </c>
      <c r="B44">
        <v>25</v>
      </c>
      <c r="C44" t="s">
        <v>116</v>
      </c>
      <c r="D44" t="str">
        <f>IF(F44="X","H",IF(G44="X","L",IF(H44="X","C","G")))</f>
        <v>H</v>
      </c>
      <c r="E44" s="34" t="str">
        <f>IF('Group Condition'!J44="","",'Group Condition'!J44)</f>
        <v/>
      </c>
      <c r="F44" s="34" t="str">
        <f>'Group Condition'!D44</f>
        <v>X</v>
      </c>
      <c r="G44" s="34">
        <f>'Group Condition'!E44</f>
        <v>0</v>
      </c>
      <c r="H44" s="34">
        <f>'Group Condition'!G44</f>
        <v>0</v>
      </c>
      <c r="I44" s="34" t="str">
        <f>'Group Condition'!I44</f>
        <v/>
      </c>
      <c r="J44"/>
      <c r="K44"/>
      <c r="L44"/>
      <c r="M44"/>
      <c r="N44"/>
      <c r="O44"/>
    </row>
    <row r="45" spans="1:16" hidden="1" x14ac:dyDescent="0.3">
      <c r="A45" t="s">
        <v>34</v>
      </c>
      <c r="B45">
        <v>32</v>
      </c>
      <c r="C45" t="s">
        <v>123</v>
      </c>
      <c r="D45" t="str">
        <f>IF(F45="X","H",IF(G45="X","L",IF(H45="X","C","G")))</f>
        <v>H</v>
      </c>
      <c r="E45" s="34" t="str">
        <f>IF('Group Condition'!J45="","",'Group Condition'!J45)</f>
        <v/>
      </c>
      <c r="F45" s="34" t="str">
        <f>'Group Condition'!D45</f>
        <v>X</v>
      </c>
      <c r="G45" s="34">
        <f>'Group Condition'!E45</f>
        <v>0</v>
      </c>
      <c r="H45" s="34">
        <f>'Group Condition'!G45</f>
        <v>0</v>
      </c>
      <c r="I45" s="34" t="str">
        <f>'Group Condition'!I45</f>
        <v/>
      </c>
      <c r="J45"/>
      <c r="K45"/>
      <c r="L45"/>
      <c r="M45"/>
      <c r="N45"/>
      <c r="O45"/>
    </row>
    <row r="46" spans="1:16" hidden="1" x14ac:dyDescent="0.3">
      <c r="A46" t="s">
        <v>73</v>
      </c>
      <c r="B46">
        <v>71</v>
      </c>
      <c r="C46" t="s">
        <v>162</v>
      </c>
      <c r="D46" t="str">
        <f>IF(F46="X","H",IF(G46="X","L",IF(H46="X","C","G")))</f>
        <v>G</v>
      </c>
      <c r="E46" s="34" t="str">
        <f>IF('Group Condition'!J46="","",'Group Condition'!J46)</f>
        <v/>
      </c>
      <c r="F46" s="34">
        <f>'Group Condition'!D46</f>
        <v>0</v>
      </c>
      <c r="G46" s="34">
        <f>'Group Condition'!E46</f>
        <v>0</v>
      </c>
      <c r="H46" s="34">
        <f>'Group Condition'!G46</f>
        <v>0</v>
      </c>
      <c r="I46" s="34" t="str">
        <f>'Group Condition'!I46</f>
        <v>X</v>
      </c>
      <c r="J46"/>
      <c r="K46"/>
      <c r="L46"/>
      <c r="M46"/>
      <c r="N46"/>
      <c r="O46"/>
    </row>
    <row r="47" spans="1:16" hidden="1" x14ac:dyDescent="0.3">
      <c r="A47" t="s">
        <v>85</v>
      </c>
      <c r="B47">
        <v>84</v>
      </c>
      <c r="C47" t="s">
        <v>174</v>
      </c>
      <c r="D47" t="str">
        <f>IF(F47="X","H",IF(G47="X","L",IF(H47="X","C","G")))</f>
        <v>G</v>
      </c>
      <c r="E47" s="34" t="str">
        <f>IF('Group Condition'!J47="","",'Group Condition'!J47)</f>
        <v/>
      </c>
      <c r="F47" s="34">
        <f>'Group Condition'!D47</f>
        <v>0</v>
      </c>
      <c r="G47" s="34">
        <f>'Group Condition'!E47</f>
        <v>0</v>
      </c>
      <c r="H47" s="34">
        <f>'Group Condition'!G47</f>
        <v>0</v>
      </c>
      <c r="I47" s="34" t="str">
        <f>'Group Condition'!I47</f>
        <v>X</v>
      </c>
      <c r="J47"/>
      <c r="K47"/>
      <c r="L47"/>
      <c r="M47"/>
      <c r="N47"/>
      <c r="O47"/>
    </row>
    <row r="48" spans="1:16" hidden="1" x14ac:dyDescent="0.3">
      <c r="A48" t="s">
        <v>55</v>
      </c>
      <c r="B48">
        <v>53</v>
      </c>
      <c r="C48" t="s">
        <v>144</v>
      </c>
      <c r="D48" t="str">
        <f>IF(F48="X","H",IF(G48="X","L",IF(H48="X","C","G")))</f>
        <v>G</v>
      </c>
      <c r="E48" s="34" t="str">
        <f>IF('Group Condition'!J48="","",'Group Condition'!J48)</f>
        <v/>
      </c>
      <c r="F48" s="34">
        <f>'Group Condition'!D48</f>
        <v>0</v>
      </c>
      <c r="G48" s="34">
        <f>'Group Condition'!E48</f>
        <v>0</v>
      </c>
      <c r="H48" s="34">
        <f>'Group Condition'!G48</f>
        <v>0</v>
      </c>
      <c r="I48" s="34" t="str">
        <f>'Group Condition'!I48</f>
        <v>X</v>
      </c>
    </row>
    <row r="49" spans="1:16" hidden="1" x14ac:dyDescent="0.3">
      <c r="A49" t="s">
        <v>80</v>
      </c>
      <c r="B49">
        <v>79</v>
      </c>
      <c r="C49" t="s">
        <v>169</v>
      </c>
      <c r="D49" t="str">
        <f>IF(F49="X","H",IF(G49="X","L",IF(H49="X","C","G")))</f>
        <v>G</v>
      </c>
      <c r="E49" s="34" t="str">
        <f>IF('Group Condition'!J49="","",'Group Condition'!J49)</f>
        <v/>
      </c>
      <c r="F49" s="34">
        <f>'Group Condition'!D49</f>
        <v>0</v>
      </c>
      <c r="G49" s="34">
        <f>'Group Condition'!E49</f>
        <v>0</v>
      </c>
      <c r="H49" s="34">
        <f>'Group Condition'!G49</f>
        <v>0</v>
      </c>
      <c r="I49" s="34" t="str">
        <f>'Group Condition'!I49</f>
        <v>X</v>
      </c>
      <c r="J49"/>
      <c r="K49"/>
      <c r="L49"/>
      <c r="M49"/>
      <c r="N49"/>
      <c r="O49" s="30"/>
    </row>
    <row r="50" spans="1:16" hidden="1" x14ac:dyDescent="0.3">
      <c r="A50" t="s">
        <v>4</v>
      </c>
      <c r="B50">
        <v>11</v>
      </c>
      <c r="C50" t="s">
        <v>102</v>
      </c>
      <c r="D50" t="str">
        <f>IF(F50="X","H",IF(G50="X","L",IF(H50="X","C","G")))</f>
        <v>H</v>
      </c>
      <c r="E50" s="34" t="str">
        <f>IF('Group Condition'!J50="","",'Group Condition'!J50)</f>
        <v/>
      </c>
      <c r="F50" s="34" t="str">
        <f>'Group Condition'!D50</f>
        <v>X</v>
      </c>
      <c r="G50" s="34">
        <f>'Group Condition'!E50</f>
        <v>0</v>
      </c>
      <c r="H50" s="34">
        <f>'Group Condition'!G50</f>
        <v>0</v>
      </c>
      <c r="I50" s="34" t="str">
        <f>'Group Condition'!I50</f>
        <v/>
      </c>
    </row>
    <row r="51" spans="1:16" hidden="1" x14ac:dyDescent="0.3">
      <c r="A51" t="s">
        <v>29</v>
      </c>
      <c r="B51">
        <v>26</v>
      </c>
      <c r="C51" t="s">
        <v>117</v>
      </c>
      <c r="D51" t="str">
        <f>IF(F51="X","H",IF(G51="X","L",IF(H51="X","C","G")))</f>
        <v>H</v>
      </c>
      <c r="E51" s="34" t="str">
        <f>IF('Group Condition'!J51="","",'Group Condition'!J51)</f>
        <v/>
      </c>
      <c r="F51" s="34" t="str">
        <f>'Group Condition'!D51</f>
        <v>X</v>
      </c>
      <c r="G51" s="34">
        <f>'Group Condition'!E51</f>
        <v>0</v>
      </c>
      <c r="H51" s="34">
        <f>'Group Condition'!G51</f>
        <v>0</v>
      </c>
      <c r="I51" s="34" t="str">
        <f>'Group Condition'!I51</f>
        <v/>
      </c>
      <c r="K51"/>
      <c r="L51"/>
      <c r="M51"/>
      <c r="N51"/>
    </row>
    <row r="52" spans="1:16" hidden="1" x14ac:dyDescent="0.3">
      <c r="A52" t="s">
        <v>49</v>
      </c>
      <c r="B52">
        <v>47</v>
      </c>
      <c r="C52" t="s">
        <v>138</v>
      </c>
      <c r="D52" t="str">
        <f>IF(F52="X","H",IF(G52="X","L",IF(H52="X","C","G")))</f>
        <v>G</v>
      </c>
      <c r="E52" s="34" t="str">
        <f>IF('Group Condition'!J52="","",'Group Condition'!J52)</f>
        <v/>
      </c>
      <c r="F52" s="34">
        <f>'Group Condition'!D52</f>
        <v>0</v>
      </c>
      <c r="G52" s="34">
        <f>'Group Condition'!E52</f>
        <v>0</v>
      </c>
      <c r="H52" s="34">
        <f>'Group Condition'!G52</f>
        <v>0</v>
      </c>
      <c r="I52" s="34" t="str">
        <f>'Group Condition'!I52</f>
        <v>X</v>
      </c>
      <c r="J52"/>
      <c r="K52"/>
      <c r="L52"/>
      <c r="M52"/>
      <c r="N52"/>
      <c r="O52"/>
    </row>
    <row r="53" spans="1:16" hidden="1" x14ac:dyDescent="0.3">
      <c r="A53" t="s">
        <v>82</v>
      </c>
      <c r="B53">
        <v>81</v>
      </c>
      <c r="C53" t="s">
        <v>171</v>
      </c>
      <c r="D53" t="str">
        <f>IF(F53="X","H",IF(G53="X","L",IF(H53="X","C","G")))</f>
        <v>G</v>
      </c>
      <c r="E53" s="34" t="str">
        <f>IF('Group Condition'!J53="","",'Group Condition'!J53)</f>
        <v/>
      </c>
      <c r="F53" s="34">
        <f>'Group Condition'!D53</f>
        <v>0</v>
      </c>
      <c r="G53" s="34">
        <f>'Group Condition'!E53</f>
        <v>0</v>
      </c>
      <c r="H53" s="34">
        <f>'Group Condition'!G53</f>
        <v>0</v>
      </c>
      <c r="I53" s="34" t="str">
        <f>'Group Condition'!I53</f>
        <v>X</v>
      </c>
      <c r="J53"/>
      <c r="K53"/>
      <c r="L53"/>
      <c r="M53"/>
      <c r="N53"/>
      <c r="O53"/>
    </row>
    <row r="54" spans="1:16" hidden="1" x14ac:dyDescent="0.3">
      <c r="A54" t="s">
        <v>50</v>
      </c>
      <c r="B54">
        <v>48</v>
      </c>
      <c r="C54" t="s">
        <v>139</v>
      </c>
      <c r="D54" t="str">
        <f>IF(F54="X","H",IF(G54="X","L",IF(H54="X","C","G")))</f>
        <v>H</v>
      </c>
      <c r="E54" s="34" t="str">
        <f>IF('Group Condition'!J54="","",'Group Condition'!J54)</f>
        <v/>
      </c>
      <c r="F54" s="34" t="str">
        <f>'Group Condition'!D54</f>
        <v>X</v>
      </c>
      <c r="G54" s="34">
        <f>'Group Condition'!E54</f>
        <v>0</v>
      </c>
      <c r="H54" s="34">
        <f>'Group Condition'!G54</f>
        <v>0</v>
      </c>
      <c r="I54" s="34" t="str">
        <f>'Group Condition'!I54</f>
        <v/>
      </c>
      <c r="J54"/>
      <c r="K54"/>
      <c r="M54"/>
      <c r="N54"/>
    </row>
    <row r="55" spans="1:16" x14ac:dyDescent="0.3">
      <c r="A55" t="s">
        <v>65</v>
      </c>
      <c r="B55">
        <v>63</v>
      </c>
      <c r="C55" t="s">
        <v>154</v>
      </c>
      <c r="D55" t="str">
        <f>IF(F55="X","H",IF(G55="X","L",IF(H55="X","C","G")))</f>
        <v>L</v>
      </c>
      <c r="E55" s="34" t="str">
        <f>IF('Group Condition'!J55="","",'Group Condition'!J55)</f>
        <v/>
      </c>
      <c r="F55" s="34">
        <f>'Group Condition'!D55</f>
        <v>0</v>
      </c>
      <c r="G55" s="34" t="str">
        <f>'Group Condition'!E55</f>
        <v>X</v>
      </c>
      <c r="H55" s="34">
        <f>'Group Condition'!G55</f>
        <v>0</v>
      </c>
      <c r="I55" s="34" t="str">
        <f>'Group Condition'!I55</f>
        <v/>
      </c>
      <c r="P55" t="s">
        <v>410</v>
      </c>
    </row>
    <row r="56" spans="1:16" x14ac:dyDescent="0.3">
      <c r="A56" t="s">
        <v>70</v>
      </c>
      <c r="B56">
        <v>68</v>
      </c>
      <c r="C56" t="s">
        <v>159</v>
      </c>
      <c r="D56" t="str">
        <f>IF(F56="X","H",IF(G56="X","L",IF(H56="X","C","G")))</f>
        <v>C</v>
      </c>
      <c r="E56" s="34" t="str">
        <f>IF('Group Condition'!J56="","",'Group Condition'!J56)</f>
        <v/>
      </c>
      <c r="F56" s="34">
        <f>'Group Condition'!D56</f>
        <v>0</v>
      </c>
      <c r="G56" s="34">
        <f>'Group Condition'!E56</f>
        <v>0</v>
      </c>
      <c r="H56" s="34" t="str">
        <f>'Group Condition'!G56</f>
        <v>X</v>
      </c>
      <c r="I56" s="34" t="str">
        <f>'Group Condition'!I56</f>
        <v/>
      </c>
      <c r="J56"/>
      <c r="K56"/>
      <c r="L56"/>
      <c r="M56"/>
      <c r="N56"/>
      <c r="O56"/>
      <c r="P56" t="s">
        <v>410</v>
      </c>
    </row>
    <row r="57" spans="1:16" hidden="1" x14ac:dyDescent="0.3">
      <c r="A57" t="s">
        <v>3</v>
      </c>
      <c r="B57">
        <v>31</v>
      </c>
      <c r="C57" t="s">
        <v>122</v>
      </c>
      <c r="D57" t="str">
        <f>IF(F57="X","H",IF(G57="X","L",IF(H57="X","C","G")))</f>
        <v>G</v>
      </c>
      <c r="E57" s="34" t="str">
        <f>IF('Group Condition'!J57="","",'Group Condition'!J57)</f>
        <v/>
      </c>
      <c r="F57" s="34">
        <f>'Group Condition'!D57</f>
        <v>0</v>
      </c>
      <c r="G57" s="34">
        <f>'Group Condition'!E57</f>
        <v>0</v>
      </c>
      <c r="H57" s="34">
        <f>'Group Condition'!G57</f>
        <v>0</v>
      </c>
      <c r="I57" s="34" t="str">
        <f>'Group Condition'!I57</f>
        <v>X</v>
      </c>
      <c r="J57"/>
      <c r="K57"/>
      <c r="L57"/>
      <c r="M57"/>
      <c r="N57"/>
      <c r="O57"/>
    </row>
    <row r="58" spans="1:16" hidden="1" x14ac:dyDescent="0.3">
      <c r="A58" t="s">
        <v>56</v>
      </c>
      <c r="B58">
        <v>54</v>
      </c>
      <c r="C58" t="s">
        <v>145</v>
      </c>
      <c r="D58" t="str">
        <f>IF(F58="X","H",IF(G58="X","L",IF(H58="X","C","G")))</f>
        <v>G</v>
      </c>
      <c r="E58" s="34" t="str">
        <f>IF('Group Condition'!J58="","",'Group Condition'!J58)</f>
        <v/>
      </c>
      <c r="F58" s="34">
        <f>'Group Condition'!D58</f>
        <v>0</v>
      </c>
      <c r="G58" s="34">
        <f>'Group Condition'!E58</f>
        <v>0</v>
      </c>
      <c r="H58" s="34">
        <f>'Group Condition'!G58</f>
        <v>0</v>
      </c>
      <c r="I58" s="34" t="str">
        <f>'Group Condition'!I58</f>
        <v>X</v>
      </c>
      <c r="J58"/>
      <c r="K58"/>
      <c r="L58"/>
      <c r="M58"/>
      <c r="N58"/>
      <c r="O58"/>
    </row>
    <row r="59" spans="1:16" hidden="1" x14ac:dyDescent="0.3">
      <c r="A59" t="s">
        <v>30</v>
      </c>
      <c r="B59">
        <v>27</v>
      </c>
      <c r="C59" t="s">
        <v>118</v>
      </c>
      <c r="D59" t="str">
        <f>IF(F59="X","H",IF(G59="X","L",IF(H59="X","C","G")))</f>
        <v>G</v>
      </c>
      <c r="E59" s="34" t="str">
        <f>IF('Group Condition'!J59="","",'Group Condition'!J59)</f>
        <v/>
      </c>
      <c r="F59" s="34">
        <f>'Group Condition'!D59</f>
        <v>0</v>
      </c>
      <c r="G59" s="34">
        <f>'Group Condition'!E59</f>
        <v>0</v>
      </c>
      <c r="H59" s="34">
        <f>'Group Condition'!G59</f>
        <v>0</v>
      </c>
      <c r="I59" s="34" t="str">
        <f>'Group Condition'!I59</f>
        <v>X</v>
      </c>
      <c r="J59"/>
      <c r="K59"/>
      <c r="L59"/>
      <c r="M59"/>
      <c r="N59"/>
      <c r="O59"/>
    </row>
    <row r="60" spans="1:16" hidden="1" x14ac:dyDescent="0.3">
      <c r="A60" t="s">
        <v>57</v>
      </c>
      <c r="B60">
        <v>55</v>
      </c>
      <c r="C60" t="s">
        <v>146</v>
      </c>
      <c r="D60" t="str">
        <f>IF(F60="X","H",IF(G60="X","L",IF(H60="X","C","G")))</f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</row>
    <row r="61" spans="1:16" x14ac:dyDescent="0.3">
      <c r="A61" t="s">
        <v>35</v>
      </c>
      <c r="B61">
        <v>33</v>
      </c>
      <c r="C61" t="s">
        <v>124</v>
      </c>
      <c r="D61" t="str">
        <f>IF(F61="X","H",IF(G61="X","L",IF(H61="X","C","G")))</f>
        <v>L</v>
      </c>
      <c r="E61" s="34" t="str">
        <f>IF('Group Condition'!J61="","",'Group Condition'!J61)</f>
        <v/>
      </c>
      <c r="F61" s="34">
        <f>'Group Condition'!D61</f>
        <v>0</v>
      </c>
      <c r="G61" s="34" t="str">
        <f>'Group Condition'!E61</f>
        <v>X</v>
      </c>
      <c r="H61" s="34">
        <f>'Group Condition'!G61</f>
        <v>0</v>
      </c>
      <c r="I61" s="34" t="str">
        <f>'Group Condition'!I61</f>
        <v/>
      </c>
    </row>
    <row r="62" spans="1:16" hidden="1" x14ac:dyDescent="0.3">
      <c r="A62" t="s">
        <v>54</v>
      </c>
      <c r="B62">
        <v>52</v>
      </c>
      <c r="C62" t="s">
        <v>143</v>
      </c>
      <c r="D62" t="str">
        <f>IF(F62="X","H",IF(G62="X","L",IF(H62="X","C","G")))</f>
        <v>G</v>
      </c>
      <c r="E62" s="34" t="str">
        <f>IF('Group Condition'!J62="","",'Group Condition'!J62)</f>
        <v/>
      </c>
      <c r="F62" s="34">
        <f>'Group Condition'!D62</f>
        <v>0</v>
      </c>
      <c r="G62" s="34">
        <f>'Group Condition'!E62</f>
        <v>0</v>
      </c>
      <c r="H62" s="34">
        <f>'Group Condition'!G62</f>
        <v>0</v>
      </c>
      <c r="I62" s="34" t="str">
        <f>'Group Condition'!I62</f>
        <v>X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>IF(F63="X","H",IF(G63="X","L",IF(H63="X","C","G")))</f>
        <v>G</v>
      </c>
      <c r="E63" s="34" t="str">
        <f>IF('Group Condition'!J63="","",'Group Condition'!J63)</f>
        <v/>
      </c>
      <c r="F63" s="34">
        <f>'Group Condition'!D63</f>
        <v>0</v>
      </c>
      <c r="G63" s="34">
        <f>'Group Condition'!E63</f>
        <v>0</v>
      </c>
      <c r="H63" s="34">
        <f>'Group Condition'!G63</f>
        <v>0</v>
      </c>
      <c r="I63" s="34" t="str">
        <f>'Group Condition'!I63</f>
        <v>X</v>
      </c>
      <c r="P63" t="s">
        <v>410</v>
      </c>
    </row>
    <row r="64" spans="1:16" hidden="1" x14ac:dyDescent="0.3">
      <c r="A64" t="s">
        <v>32</v>
      </c>
      <c r="B64">
        <v>29</v>
      </c>
      <c r="C64" t="s">
        <v>120</v>
      </c>
      <c r="D64" t="str">
        <f>IF(F64="X","H",IF(G64="X","L",IF(H64="X","C","G")))</f>
        <v>H</v>
      </c>
      <c r="E64" s="34" t="str">
        <f>IF('Group Condition'!J64="","",'Group Condition'!J64)</f>
        <v/>
      </c>
      <c r="F64" s="34" t="str">
        <f>'Group Condition'!D64</f>
        <v>X</v>
      </c>
      <c r="G64" s="34">
        <f>'Group Condition'!E64</f>
        <v>0</v>
      </c>
      <c r="H64" s="34">
        <f>'Group Condition'!G64</f>
        <v>0</v>
      </c>
      <c r="I64" s="34" t="str">
        <f>'Group Condition'!I64</f>
        <v/>
      </c>
    </row>
    <row r="65" spans="1:16" hidden="1" x14ac:dyDescent="0.3">
      <c r="A65" t="s">
        <v>40</v>
      </c>
      <c r="B65">
        <v>38</v>
      </c>
      <c r="C65" t="s">
        <v>129</v>
      </c>
      <c r="D65" t="str">
        <f>IF(F65="X","H",IF(G65="X","L",IF(H65="X","C","G")))</f>
        <v>H</v>
      </c>
      <c r="E65" s="34" t="str">
        <f>IF('Group Condition'!J65="","",'Group Condition'!J65)</f>
        <v/>
      </c>
      <c r="F65" s="34" t="str">
        <f>'Group Condition'!D65</f>
        <v>X</v>
      </c>
      <c r="G65" s="34">
        <f>'Group Condition'!E65</f>
        <v>0</v>
      </c>
      <c r="H65" s="34">
        <f>'Group Condition'!G65</f>
        <v>0</v>
      </c>
      <c r="I65" s="34" t="str">
        <f>'Group Condition'!I65</f>
        <v/>
      </c>
    </row>
    <row r="66" spans="1:16" x14ac:dyDescent="0.3">
      <c r="A66" t="s">
        <v>77</v>
      </c>
      <c r="B66">
        <v>76</v>
      </c>
      <c r="C66" t="s">
        <v>166</v>
      </c>
      <c r="D66" t="str">
        <f>IF(F66="X","H",IF(G66="X","L",IF(H66="X","C","G")))</f>
        <v>C</v>
      </c>
      <c r="E66" s="34" t="str">
        <f>IF('Group Condition'!J66="","",'Group Condition'!J66)</f>
        <v/>
      </c>
      <c r="F66" s="34">
        <f>'Group Condition'!D66</f>
        <v>0</v>
      </c>
      <c r="G66" s="34">
        <f>'Group Condition'!E66</f>
        <v>0</v>
      </c>
      <c r="H66" s="34" t="str">
        <f>'Group Condition'!G66</f>
        <v>X</v>
      </c>
      <c r="I66" s="34" t="str">
        <f>'Group Condition'!I66</f>
        <v/>
      </c>
    </row>
    <row r="67" spans="1:16" hidden="1" x14ac:dyDescent="0.3">
      <c r="A67" t="s">
        <v>27</v>
      </c>
      <c r="B67">
        <v>24</v>
      </c>
      <c r="C67" t="s">
        <v>115</v>
      </c>
      <c r="D67" t="str">
        <f>IF(F67="X","H",IF(G67="X","L",IF(H67="X","C","G")))</f>
        <v>G</v>
      </c>
      <c r="E67" s="34" t="str">
        <f>IF('Group Condition'!J67="","",'Group Condition'!J67)</f>
        <v/>
      </c>
      <c r="F67" s="34">
        <f>'Group Condition'!D67</f>
        <v>0</v>
      </c>
      <c r="G67" s="34">
        <f>'Group Condition'!E67</f>
        <v>0</v>
      </c>
      <c r="H67" s="34">
        <f>'Group Condition'!G67</f>
        <v>0</v>
      </c>
      <c r="I67" s="34" t="str">
        <f>'Group Condition'!I67</f>
        <v>X</v>
      </c>
      <c r="J67"/>
      <c r="K67"/>
      <c r="L67"/>
      <c r="M67"/>
      <c r="N67"/>
    </row>
    <row r="68" spans="1:16" hidden="1" x14ac:dyDescent="0.3">
      <c r="A68" t="s">
        <v>53</v>
      </c>
      <c r="B68">
        <v>51</v>
      </c>
      <c r="C68" t="s">
        <v>142</v>
      </c>
      <c r="D68" t="str">
        <f>IF(F68="X","H",IF(G68="X","L",IF(H68="X","C","G")))</f>
        <v>H</v>
      </c>
      <c r="E68" s="34" t="str">
        <f>IF('Group Condition'!J68="","",'Group Condition'!J68)</f>
        <v/>
      </c>
      <c r="F68" s="34" t="str">
        <f>'Group Condition'!D68</f>
        <v>X</v>
      </c>
      <c r="G68" s="34">
        <f>'Group Condition'!E68</f>
        <v>0</v>
      </c>
      <c r="H68" s="34">
        <f>'Group Condition'!G68</f>
        <v>0</v>
      </c>
      <c r="I68" s="34" t="str">
        <f>'Group Condition'!I68</f>
        <v/>
      </c>
      <c r="J68"/>
      <c r="K68"/>
      <c r="L68"/>
      <c r="M68"/>
      <c r="N68"/>
      <c r="O68"/>
    </row>
    <row r="69" spans="1:16" hidden="1" x14ac:dyDescent="0.3">
      <c r="A69" t="s">
        <v>45</v>
      </c>
      <c r="B69">
        <v>43</v>
      </c>
      <c r="C69" t="s">
        <v>134</v>
      </c>
      <c r="D69" t="str">
        <f>IF(F69="X","H",IF(G69="X","L",IF(H69="X","C","G")))</f>
        <v>H</v>
      </c>
      <c r="E69" s="34" t="str">
        <f>IF('Group Condition'!J69="","",'Group Condition'!J69)</f>
        <v/>
      </c>
      <c r="F69" s="34" t="str">
        <f>'Group Condition'!D69</f>
        <v>X</v>
      </c>
      <c r="G69" s="34">
        <f>'Group Condition'!E69</f>
        <v>0</v>
      </c>
      <c r="H69" s="34">
        <f>'Group Condition'!G69</f>
        <v>0</v>
      </c>
      <c r="I69" s="34" t="str">
        <f>'Group Condition'!I69</f>
        <v/>
      </c>
      <c r="J69"/>
      <c r="K69"/>
      <c r="L69"/>
      <c r="M69"/>
      <c r="N69"/>
      <c r="O69"/>
    </row>
    <row r="70" spans="1:16" hidden="1" x14ac:dyDescent="0.3">
      <c r="A70" t="s">
        <v>46</v>
      </c>
      <c r="B70">
        <v>44</v>
      </c>
      <c r="C70" t="s">
        <v>135</v>
      </c>
      <c r="D70" t="str">
        <f>IF(F70="X","H",IF(G70="X","L",IF(H70="X","C","G")))</f>
        <v>H</v>
      </c>
      <c r="E70" s="34" t="str">
        <f>IF('Group Condition'!J70="","",'Group Condition'!J70)</f>
        <v/>
      </c>
      <c r="F70" s="34" t="str">
        <f>'Group Condition'!D70</f>
        <v>X</v>
      </c>
      <c r="G70" s="34">
        <f>'Group Condition'!E70</f>
        <v>0</v>
      </c>
      <c r="H70" s="34">
        <f>'Group Condition'!G70</f>
        <v>0</v>
      </c>
      <c r="I70" s="34" t="str">
        <f>'Group Condition'!I70</f>
        <v/>
      </c>
      <c r="J70"/>
      <c r="K70"/>
      <c r="L70"/>
      <c r="M70"/>
      <c r="N70"/>
      <c r="O70"/>
    </row>
    <row r="71" spans="1:16" hidden="1" x14ac:dyDescent="0.3">
      <c r="A71" t="s">
        <v>37</v>
      </c>
      <c r="B71">
        <v>35</v>
      </c>
      <c r="C71" t="s">
        <v>126</v>
      </c>
      <c r="D71" t="str">
        <f>IF(F71="X","H",IF(G71="X","L",IF(H71="X","C","G")))</f>
        <v>H</v>
      </c>
      <c r="E71" s="34" t="str">
        <f>IF('Group Condition'!J71="","",'Group Condition'!J71)</f>
        <v/>
      </c>
      <c r="F71" s="34" t="str">
        <f>'Group Condition'!D71</f>
        <v>X</v>
      </c>
      <c r="G71" s="34">
        <f>'Group Condition'!E71</f>
        <v>0</v>
      </c>
      <c r="H71" s="34">
        <f>'Group Condition'!G71</f>
        <v>0</v>
      </c>
      <c r="I71" s="34" t="str">
        <f>'Group Condition'!I71</f>
        <v/>
      </c>
    </row>
    <row r="72" spans="1:16" x14ac:dyDescent="0.3">
      <c r="A72" t="s">
        <v>14</v>
      </c>
      <c r="B72">
        <v>6</v>
      </c>
      <c r="C72" t="s">
        <v>97</v>
      </c>
      <c r="D72" t="str">
        <f>IF(F72="X","H",IF(G72="X","L",IF(H72="X","C","G")))</f>
        <v>C</v>
      </c>
      <c r="E72" s="34" t="str">
        <f>IF('Group Condition'!J72="","",'Group Condition'!J72)</f>
        <v/>
      </c>
      <c r="F72" s="34">
        <f>'Group Condition'!D72</f>
        <v>0</v>
      </c>
      <c r="G72" s="34">
        <f>'Group Condition'!E72</f>
        <v>0</v>
      </c>
      <c r="H72" s="34" t="str">
        <f>'Group Condition'!G72</f>
        <v>X</v>
      </c>
      <c r="I72" s="34" t="str">
        <f>'Group Condition'!I72</f>
        <v/>
      </c>
      <c r="P72" s="13"/>
    </row>
    <row r="73" spans="1:16" hidden="1" x14ac:dyDescent="0.3">
      <c r="A73" t="s">
        <v>59</v>
      </c>
      <c r="B73">
        <v>57</v>
      </c>
      <c r="C73" t="s">
        <v>148</v>
      </c>
      <c r="D73" t="str">
        <f>IF(F73="X","H",IF(G73="X","L",IF(H73="X","C","G")))</f>
        <v>G</v>
      </c>
      <c r="E73" s="34" t="str">
        <f>IF('Group Condition'!J73="","",'Group Condition'!J73)</f>
        <v/>
      </c>
      <c r="F73" s="34">
        <f>'Group Condition'!D73</f>
        <v>0</v>
      </c>
      <c r="G73" s="34">
        <f>'Group Condition'!E73</f>
        <v>0</v>
      </c>
      <c r="H73" s="34">
        <f>'Group Condition'!G73</f>
        <v>0</v>
      </c>
      <c r="I73" s="34" t="str">
        <f>'Group Condition'!I73</f>
        <v>X</v>
      </c>
    </row>
    <row r="74" spans="1:16" hidden="1" x14ac:dyDescent="0.3">
      <c r="A74" t="s">
        <v>38</v>
      </c>
      <c r="B74">
        <v>36</v>
      </c>
      <c r="C74" t="s">
        <v>127</v>
      </c>
      <c r="D74" t="str">
        <f>IF(F74="X","H",IF(G74="X","L",IF(H74="X","C","G")))</f>
        <v>H</v>
      </c>
      <c r="E74" s="34" t="str">
        <f>IF('Group Condition'!J74="","",'Group Condition'!J74)</f>
        <v/>
      </c>
      <c r="F74" s="34" t="str">
        <f>'Group Condition'!D74</f>
        <v>X</v>
      </c>
      <c r="G74" s="34">
        <f>'Group Condition'!E74</f>
        <v>0</v>
      </c>
      <c r="H74" s="34">
        <f>'Group Condition'!G74</f>
        <v>0</v>
      </c>
      <c r="I74" s="34" t="str">
        <f>'Group Condition'!I74</f>
        <v/>
      </c>
    </row>
    <row r="75" spans="1:16" hidden="1" x14ac:dyDescent="0.3">
      <c r="A75" t="s">
        <v>19</v>
      </c>
      <c r="B75">
        <v>14</v>
      </c>
      <c r="C75" t="s">
        <v>105</v>
      </c>
      <c r="D75" t="str">
        <f>IF(F75="X","H",IF(G75="X","L",IF(H75="X","C","G")))</f>
        <v>G</v>
      </c>
      <c r="E75" s="34" t="str">
        <f>IF('Group Condition'!J75="","",'Group Condition'!J75)</f>
        <v/>
      </c>
      <c r="F75" s="34">
        <f>'Group Condition'!D75</f>
        <v>0</v>
      </c>
      <c r="G75" s="34">
        <f>'Group Condition'!E75</f>
        <v>0</v>
      </c>
      <c r="H75" s="34">
        <f>'Group Condition'!G75</f>
        <v>0</v>
      </c>
      <c r="I75" s="34" t="str">
        <f>'Group Condition'!I75</f>
        <v>X</v>
      </c>
      <c r="J75"/>
      <c r="K75"/>
      <c r="L75"/>
      <c r="M75"/>
      <c r="N75"/>
      <c r="O75"/>
    </row>
    <row r="76" spans="1:16" hidden="1" x14ac:dyDescent="0.3">
      <c r="A76" t="s">
        <v>60</v>
      </c>
      <c r="B76">
        <v>58</v>
      </c>
      <c r="C76" t="s">
        <v>149</v>
      </c>
      <c r="D76" t="str">
        <f>IF(F76="X","H",IF(G76="X","L",IF(H76="X","C","G")))</f>
        <v>G</v>
      </c>
      <c r="F76" s="34">
        <f>'Group Condition'!D76</f>
        <v>0</v>
      </c>
      <c r="G76" s="34">
        <f>'Group Condition'!E76</f>
        <v>0</v>
      </c>
      <c r="H76" s="34">
        <f>'Group Condition'!G76</f>
        <v>0</v>
      </c>
      <c r="I76" s="34" t="str">
        <f>'Group Condition'!I76</f>
        <v>X</v>
      </c>
      <c r="J76"/>
      <c r="K76"/>
      <c r="L76"/>
      <c r="M76"/>
      <c r="N76"/>
      <c r="O76"/>
    </row>
    <row r="77" spans="1:16" hidden="1" x14ac:dyDescent="0.3">
      <c r="A77" t="s">
        <v>33</v>
      </c>
      <c r="B77">
        <v>30</v>
      </c>
      <c r="C77" t="s">
        <v>121</v>
      </c>
      <c r="D77" t="str">
        <f>IF(F77="X","H",IF(G77="X","L",IF(H77="X","C","G")))</f>
        <v>H</v>
      </c>
      <c r="E77" s="34" t="str">
        <f>IF('Group Condition'!J77="","",'Group Condition'!J77)</f>
        <v/>
      </c>
      <c r="F77" s="34" t="str">
        <f>'Group Condition'!D77</f>
        <v>X</v>
      </c>
      <c r="G77" s="34">
        <f>'Group Condition'!E77</f>
        <v>0</v>
      </c>
      <c r="H77" s="34">
        <f>'Group Condition'!G77</f>
        <v>0</v>
      </c>
      <c r="I77" s="34" t="str">
        <f>'Group Condition'!I77</f>
        <v/>
      </c>
    </row>
    <row r="78" spans="1:16" hidden="1" x14ac:dyDescent="0.3">
      <c r="A78" t="s">
        <v>11</v>
      </c>
      <c r="B78">
        <v>3</v>
      </c>
      <c r="C78" t="s">
        <v>94</v>
      </c>
      <c r="D78" t="str">
        <f>IF(F78="X","H",IF(G78="X","L",IF(H78="X","C","G")))</f>
        <v>H</v>
      </c>
      <c r="E78" s="34" t="str">
        <f>IF('Group Condition'!J78="","",'Group Condition'!J78)</f>
        <v/>
      </c>
      <c r="F78" s="34" t="str">
        <f>'Group Condition'!D78</f>
        <v>X</v>
      </c>
      <c r="G78" s="34">
        <f>'Group Condition'!E78</f>
        <v>0</v>
      </c>
      <c r="H78" s="34">
        <f>'Group Condition'!G78</f>
        <v>0</v>
      </c>
      <c r="I78" s="34" t="str">
        <f>'Group Condition'!I78</f>
        <v/>
      </c>
    </row>
    <row r="79" spans="1:16" hidden="1" x14ac:dyDescent="0.3">
      <c r="A79" t="s">
        <v>15</v>
      </c>
      <c r="B79">
        <v>7</v>
      </c>
      <c r="C79" t="s">
        <v>98</v>
      </c>
      <c r="D79" t="str">
        <f>IF(F79="X","H",IF(G79="X","L",IF(H79="X","C","G")))</f>
        <v>H</v>
      </c>
      <c r="E79" s="34" t="str">
        <f>IF('Group Condition'!J79="","",'Group Condition'!J79)</f>
        <v/>
      </c>
      <c r="F79" s="34" t="str">
        <f>'Group Condition'!D79</f>
        <v>X</v>
      </c>
      <c r="G79" s="34">
        <f>'Group Condition'!E79</f>
        <v>0</v>
      </c>
      <c r="H79" s="34">
        <f>'Group Condition'!G79</f>
        <v>0</v>
      </c>
      <c r="I79" s="34" t="str">
        <f>'Group Condition'!I79</f>
        <v/>
      </c>
    </row>
    <row r="80" spans="1:16" hidden="1" x14ac:dyDescent="0.3">
      <c r="A80" t="s">
        <v>39</v>
      </c>
      <c r="B80">
        <v>37</v>
      </c>
      <c r="C80" t="s">
        <v>128</v>
      </c>
      <c r="D80" t="str">
        <f>IF(F80="X","H",IF(G80="X","L",IF(H80="X","C","G")))</f>
        <v>H</v>
      </c>
      <c r="E80" s="34" t="str">
        <f>IF('Group Condition'!J80="","",'Group Condition'!J80)</f>
        <v/>
      </c>
      <c r="F80" s="34" t="str">
        <f>'Group Condition'!D80</f>
        <v>X</v>
      </c>
      <c r="G80" s="34">
        <f>'Group Condition'!E80</f>
        <v>0</v>
      </c>
      <c r="H80" s="34">
        <f>'Group Condition'!G80</f>
        <v>0</v>
      </c>
      <c r="I80" s="34" t="str">
        <f>'Group Condition'!I80</f>
        <v/>
      </c>
      <c r="J80"/>
      <c r="K80"/>
      <c r="L80"/>
      <c r="M80"/>
      <c r="N80"/>
      <c r="O80"/>
    </row>
    <row r="81" spans="1:15" hidden="1" x14ac:dyDescent="0.3">
      <c r="A81" t="s">
        <v>13</v>
      </c>
      <c r="B81">
        <v>5</v>
      </c>
      <c r="C81" t="s">
        <v>96</v>
      </c>
      <c r="D81" t="str">
        <f>IF(F81="X","H",IF(G81="X","L",IF(H81="X","C","G")))</f>
        <v>H</v>
      </c>
      <c r="E81" s="34" t="str">
        <f>IF('Group Condition'!J81="","",'Group Condition'!J81)</f>
        <v/>
      </c>
      <c r="F81" s="34" t="str">
        <f>'Group Condition'!D81</f>
        <v>X</v>
      </c>
      <c r="G81" s="34">
        <f>'Group Condition'!E81</f>
        <v>0</v>
      </c>
      <c r="H81" s="34">
        <f>'Group Condition'!G81</f>
        <v>0</v>
      </c>
      <c r="I81" s="34" t="str">
        <f>'Group Condition'!I81</f>
        <v/>
      </c>
      <c r="J81"/>
      <c r="M81"/>
      <c r="N81"/>
    </row>
    <row r="82" spans="1:15" hidden="1" x14ac:dyDescent="0.3">
      <c r="A82" t="s">
        <v>51</v>
      </c>
      <c r="B82">
        <v>49</v>
      </c>
      <c r="C82" t="s">
        <v>140</v>
      </c>
      <c r="D82" t="str">
        <f>IF(F82="X","H",IF(G82="X","L",IF(H82="X","C","G")))</f>
        <v>H</v>
      </c>
      <c r="E82" s="34" t="str">
        <f>IF('Group Condition'!J82="","",'Group Condition'!J82)</f>
        <v/>
      </c>
      <c r="F82" s="34" t="str">
        <f>'Group Condition'!D82</f>
        <v>X</v>
      </c>
      <c r="G82" s="34">
        <f>'Group Condition'!E82</f>
        <v>0</v>
      </c>
      <c r="H82" s="34">
        <f>'Group Condition'!G82</f>
        <v>0</v>
      </c>
      <c r="I82" s="34" t="str">
        <f>'Group Condition'!I82</f>
        <v/>
      </c>
    </row>
    <row r="83" spans="1:15" hidden="1" x14ac:dyDescent="0.3">
      <c r="A83" t="s">
        <v>16</v>
      </c>
      <c r="B83">
        <v>8</v>
      </c>
      <c r="C83" t="s">
        <v>99</v>
      </c>
      <c r="D83" t="str">
        <f>IF(F83="X","H",IF(G83="X","L",IF(H83="X","C","G")))</f>
        <v>H</v>
      </c>
      <c r="E83" s="34" t="str">
        <f>IF('Group Condition'!J83="","",'Group Condition'!J83)</f>
        <v/>
      </c>
      <c r="F83" s="34" t="str">
        <f>'Group Condition'!D83</f>
        <v>X</v>
      </c>
      <c r="G83" s="34">
        <f>'Group Condition'!E83</f>
        <v>0</v>
      </c>
      <c r="H83" s="34">
        <f>'Group Condition'!G83</f>
        <v>0</v>
      </c>
      <c r="I83" s="34" t="str">
        <f>'Group Condition'!I83</f>
        <v/>
      </c>
    </row>
    <row r="84" spans="1:15" hidden="1" x14ac:dyDescent="0.3">
      <c r="A84" t="s">
        <v>43</v>
      </c>
      <c r="B84">
        <v>41</v>
      </c>
      <c r="C84" t="s">
        <v>132</v>
      </c>
      <c r="D84" t="str">
        <f>IF(F84="X","H",IF(G84="X","L",IF(H84="X","C","G")))</f>
        <v>H</v>
      </c>
      <c r="E84" s="34" t="str">
        <f>IF('Group Condition'!J84="","",'Group Condition'!J84)</f>
        <v/>
      </c>
      <c r="F84" s="34" t="str">
        <f>'Group Condition'!D84</f>
        <v>X</v>
      </c>
      <c r="G84" s="34">
        <f>'Group Condition'!E84</f>
        <v>0</v>
      </c>
      <c r="H84" s="34">
        <f>'Group Condition'!G84</f>
        <v>0</v>
      </c>
      <c r="I84" s="34" t="str">
        <f>'Group Condition'!I84</f>
        <v/>
      </c>
      <c r="J84"/>
      <c r="K84"/>
      <c r="L84"/>
      <c r="M84"/>
      <c r="N84"/>
      <c r="O84"/>
    </row>
    <row r="85" spans="1:15" hidden="1" x14ac:dyDescent="0.3">
      <c r="A85" t="s">
        <v>79</v>
      </c>
      <c r="B85">
        <v>78</v>
      </c>
      <c r="C85" t="s">
        <v>168</v>
      </c>
      <c r="D85" t="str">
        <f>IF(F85="X","H",IF(G85="X","L",IF(H85="X","C","G")))</f>
        <v>H</v>
      </c>
      <c r="E85" s="34" t="str">
        <f>IF('Group Condition'!J85="","",'Group Condition'!J85)</f>
        <v/>
      </c>
      <c r="F85" s="34" t="str">
        <f>'Group Condition'!D85</f>
        <v>X</v>
      </c>
      <c r="G85" s="34">
        <f>'Group Condition'!E85</f>
        <v>0</v>
      </c>
      <c r="H85" s="34">
        <f>'Group Condition'!G85</f>
        <v>0</v>
      </c>
      <c r="I85" s="34" t="str">
        <f>'Group Condition'!I85</f>
        <v/>
      </c>
    </row>
    <row r="86" spans="1:15" x14ac:dyDescent="0.3">
      <c r="A86" t="s">
        <v>74</v>
      </c>
      <c r="B86">
        <v>72</v>
      </c>
      <c r="C86" t="s">
        <v>163</v>
      </c>
      <c r="D86" t="str">
        <f>IF(F86="X","H",IF(G86="X","L",IF(H86="X","C","G")))</f>
        <v>L</v>
      </c>
      <c r="E86" s="34" t="str">
        <f>IF('Group Condition'!J86="","",'Group Condition'!J86)</f>
        <v/>
      </c>
      <c r="F86" s="34">
        <f>'Group Condition'!D86</f>
        <v>0</v>
      </c>
      <c r="G86" s="34" t="str">
        <f>'Group Condition'!E86</f>
        <v>X</v>
      </c>
      <c r="H86" s="34">
        <f>'Group Condition'!G86</f>
        <v>0</v>
      </c>
      <c r="I86" s="34" t="str">
        <f>'Group Condition'!I86</f>
        <v/>
      </c>
    </row>
    <row r="87" spans="1:15" hidden="1" x14ac:dyDescent="0.3">
      <c r="A87" t="s">
        <v>83</v>
      </c>
      <c r="B87">
        <v>82</v>
      </c>
      <c r="C87" t="s">
        <v>172</v>
      </c>
      <c r="D87" t="str">
        <f>IF(F87="X","H",IF(G87="X","L",IF(H87="X","C","G")))</f>
        <v>G</v>
      </c>
      <c r="E87" s="34" t="str">
        <f>IF('Group Condition'!J87="","",'Group Condition'!J87)</f>
        <v/>
      </c>
      <c r="F87" s="34">
        <f>'Group Condition'!D87</f>
        <v>0</v>
      </c>
      <c r="G87" s="34">
        <f>'Group Condition'!E87</f>
        <v>0</v>
      </c>
      <c r="H87" s="34">
        <f>'Group Condition'!G87</f>
        <v>0</v>
      </c>
      <c r="I87" s="34" t="str">
        <f>'Group Condition'!I87</f>
        <v>X</v>
      </c>
    </row>
    <row r="88" spans="1:15" x14ac:dyDescent="0.3">
      <c r="A88" t="s">
        <v>84</v>
      </c>
      <c r="B88">
        <v>83</v>
      </c>
      <c r="C88" t="s">
        <v>173</v>
      </c>
      <c r="D88" t="str">
        <f>IF(F88="X","H",IF(G88="X","L",IF(H88="X","C","G")))</f>
        <v>L</v>
      </c>
      <c r="E88" s="34" t="str">
        <f>IF('Group Condition'!J88="","",'Group Condition'!J88)</f>
        <v/>
      </c>
      <c r="F88" s="34">
        <f>'Group Condition'!D88</f>
        <v>0</v>
      </c>
      <c r="G88" s="34" t="str">
        <f>'Group Condition'!E88</f>
        <v>X</v>
      </c>
      <c r="H88" s="34">
        <f>'Group Condition'!G88</f>
        <v>0</v>
      </c>
      <c r="I88" s="34" t="str">
        <f>'Group Condition'!I88</f>
        <v/>
      </c>
      <c r="J88"/>
      <c r="K88"/>
      <c r="L88"/>
      <c r="M88"/>
      <c r="N88"/>
      <c r="O88"/>
    </row>
  </sheetData>
  <autoFilter ref="A1:P88">
    <filterColumn colId="3">
      <filters>
        <filter val="C"/>
        <filter val="L"/>
      </filters>
    </filterColumn>
    <sortState ref="A2:P88">
      <sortCondition ref="A1:A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pane xSplit="5" ySplit="1" topLeftCell="R14" activePane="bottomRight" state="frozen"/>
      <selection pane="topRight" activeCell="E1" sqref="E1"/>
      <selection pane="bottomLeft" activeCell="A2" sqref="A2"/>
      <selection pane="bottomRight" activeCell="T39" sqref="T39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20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412</v>
      </c>
      <c r="P1" s="3" t="s">
        <v>411</v>
      </c>
      <c r="Q1" s="3" t="s">
        <v>421</v>
      </c>
      <c r="R1" s="3" t="s">
        <v>426</v>
      </c>
      <c r="S1" s="3" t="s">
        <v>431</v>
      </c>
      <c r="T1" s="3" t="s">
        <v>436</v>
      </c>
    </row>
    <row r="2" spans="1:20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20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  <c r="T3" s="5">
        <f>S3*1.5</f>
        <v>515250000000</v>
      </c>
    </row>
    <row r="4" spans="1:20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20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  <c r="T5" s="5">
        <f>S5*2</f>
        <v>346940000</v>
      </c>
    </row>
    <row r="6" spans="1:20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20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20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/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20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20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>X</v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  <c r="T10" s="5">
        <f>S10*2</f>
        <v>4070739.5904000001</v>
      </c>
    </row>
    <row r="11" spans="1:20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20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  <c r="T12" s="3">
        <f>S12*2</f>
        <v>83720000</v>
      </c>
    </row>
    <row r="13" spans="1:20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>X</v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20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>X</v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  <c r="T14" s="3">
        <f>S14/2</f>
        <v>65931.116883750001</v>
      </c>
    </row>
    <row r="15" spans="1:20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20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>X</v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20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/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  <c r="T17" s="3">
        <f>S17*2</f>
        <v>159571460.544</v>
      </c>
    </row>
    <row r="18" spans="1:20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20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20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  <c r="T20" s="5">
        <v>2280000000</v>
      </c>
    </row>
    <row r="21" spans="1:20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20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  <c r="T22" s="3">
        <f>O22*2</f>
        <v>64245437.100000001</v>
      </c>
    </row>
    <row r="23" spans="1:20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>X</v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  <c r="T23" s="3">
        <f>P23*2</f>
        <v>11829589.460000001</v>
      </c>
    </row>
    <row r="24" spans="1:20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/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20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20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20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/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20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20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  <c r="T29" s="5">
        <v>10000000</v>
      </c>
    </row>
    <row r="30" spans="1:20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  <c r="T30" s="3">
        <f>S30*2</f>
        <v>22801163.456</v>
      </c>
    </row>
    <row r="31" spans="1:20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20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20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20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20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20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20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20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/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20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  <c r="T39" s="3">
        <f>P39*0.75</f>
        <v>736500</v>
      </c>
    </row>
    <row r="40" spans="1:20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/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20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>X</v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20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/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20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/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20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/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20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/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20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/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20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20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/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>X</v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/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>X</v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>X</v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>X</v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413</v>
      </c>
      <c r="O1" t="s">
        <v>414</v>
      </c>
      <c r="P1" t="s">
        <v>415</v>
      </c>
      <c r="Q1" t="s">
        <v>416</v>
      </c>
      <c r="R1" t="s">
        <v>422</v>
      </c>
      <c r="S1" t="s">
        <v>423</v>
      </c>
      <c r="T1" t="s">
        <v>427</v>
      </c>
      <c r="U1" t="s">
        <v>428</v>
      </c>
      <c r="V1" t="s">
        <v>432</v>
      </c>
      <c r="W1" t="s">
        <v>433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/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>X</v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>X</v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>X</v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>X</v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/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>X</v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/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/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/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/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>X</v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/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/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/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/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/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/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>X</v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/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>X</v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>X</v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>X</v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pane xSplit="6" ySplit="1" topLeftCell="AB32" activePane="bottomRight" state="frozen"/>
      <selection pane="topRight" activeCell="F1" sqref="F1"/>
      <selection pane="bottomLeft" activeCell="A2" sqref="A2"/>
      <selection pane="bottomRight" activeCell="AD36" sqref="AD36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30" width="11" bestFit="1" customWidth="1"/>
  </cols>
  <sheetData>
    <row r="1" spans="1:31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420</v>
      </c>
      <c r="U1" t="s">
        <v>419</v>
      </c>
      <c r="V1" t="s">
        <v>417</v>
      </c>
      <c r="W1" t="s">
        <v>418</v>
      </c>
      <c r="X1" t="s">
        <v>424</v>
      </c>
      <c r="Y1" t="s">
        <v>425</v>
      </c>
      <c r="Z1" t="s">
        <v>429</v>
      </c>
      <c r="AA1" t="s">
        <v>430</v>
      </c>
      <c r="AB1" t="s">
        <v>434</v>
      </c>
      <c r="AC1" t="s">
        <v>435</v>
      </c>
      <c r="AD1" t="s">
        <v>437</v>
      </c>
      <c r="AE1" t="s">
        <v>438</v>
      </c>
    </row>
    <row r="2" spans="1:31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31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31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  <c r="AD4">
        <v>0</v>
      </c>
      <c r="AE4">
        <v>0</v>
      </c>
    </row>
    <row r="5" spans="1:31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  <c r="AD5">
        <v>0</v>
      </c>
      <c r="AE5">
        <v>0</v>
      </c>
    </row>
    <row r="6" spans="1:31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  <c r="AD6">
        <v>0</v>
      </c>
      <c r="AE6">
        <v>0</v>
      </c>
    </row>
    <row r="7" spans="1:31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31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/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31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31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>X</v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  <c r="AD10">
        <v>0</v>
      </c>
      <c r="AE10">
        <v>0</v>
      </c>
    </row>
    <row r="11" spans="1:31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31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31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>X</v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31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>X</v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  <c r="AD14">
        <f>AB14*2</f>
        <v>1.6E-7</v>
      </c>
      <c r="AE14">
        <f>AC14*2</f>
        <v>6.4000000000000001E-7</v>
      </c>
    </row>
    <row r="15" spans="1:31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31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>X</v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 t="shared" ref="X16:AC16" si="2">V16*2</f>
        <v>2E-8</v>
      </c>
      <c r="Y16">
        <f t="shared" si="2"/>
        <v>8.0000000000000002E-8</v>
      </c>
      <c r="Z16">
        <f t="shared" si="2"/>
        <v>4.0000000000000001E-8</v>
      </c>
      <c r="AA16">
        <f t="shared" si="2"/>
        <v>1.6E-7</v>
      </c>
      <c r="AB16">
        <f t="shared" si="2"/>
        <v>8.0000000000000002E-8</v>
      </c>
      <c r="AC16">
        <f t="shared" si="2"/>
        <v>3.2000000000000001E-7</v>
      </c>
    </row>
    <row r="17" spans="1:31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/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  <c r="AD17">
        <v>0</v>
      </c>
      <c r="AE17">
        <v>0</v>
      </c>
    </row>
    <row r="18" spans="1:31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  <c r="AD18">
        <v>0</v>
      </c>
      <c r="AE18">
        <v>0</v>
      </c>
    </row>
    <row r="19" spans="1:31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31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3">T20/2</f>
        <v>1.125E-11</v>
      </c>
      <c r="W20">
        <f t="shared" si="3"/>
        <v>8.9999999999999999E-11</v>
      </c>
      <c r="X20">
        <f t="shared" si="3"/>
        <v>5.625E-12</v>
      </c>
      <c r="Y20">
        <f t="shared" si="3"/>
        <v>4.5E-11</v>
      </c>
      <c r="Z20">
        <v>0</v>
      </c>
      <c r="AA20">
        <v>0</v>
      </c>
    </row>
    <row r="21" spans="1:31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3"/>
        <v>1.25E-11</v>
      </c>
      <c r="W21">
        <f t="shared" si="3"/>
        <v>4.25E-9</v>
      </c>
      <c r="X21">
        <f t="shared" si="3"/>
        <v>6.2500000000000002E-12</v>
      </c>
      <c r="Y21">
        <f t="shared" si="3"/>
        <v>2.125E-9</v>
      </c>
      <c r="AD21">
        <v>0</v>
      </c>
      <c r="AE21">
        <v>0</v>
      </c>
    </row>
    <row r="22" spans="1:31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31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>X</v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  <c r="AD23">
        <v>0</v>
      </c>
      <c r="AE23">
        <v>0</v>
      </c>
    </row>
    <row r="24" spans="1:31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/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31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31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31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/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31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31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31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4">T30/2</f>
        <v>1.4999999999999999E-13</v>
      </c>
      <c r="W30">
        <f t="shared" si="4"/>
        <v>1.5E-10</v>
      </c>
      <c r="X30">
        <f t="shared" si="4"/>
        <v>7.4999999999999996E-14</v>
      </c>
      <c r="Y30">
        <f t="shared" si="4"/>
        <v>7.5E-11</v>
      </c>
      <c r="Z30">
        <v>0</v>
      </c>
      <c r="AA30">
        <v>0</v>
      </c>
      <c r="AD30">
        <v>0</v>
      </c>
      <c r="AE30">
        <v>0</v>
      </c>
    </row>
    <row r="31" spans="1:31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4"/>
        <v>1.4999999999999999E-13</v>
      </c>
      <c r="W31">
        <f t="shared" si="4"/>
        <v>1.5E-10</v>
      </c>
      <c r="X31">
        <f t="shared" si="4"/>
        <v>7.4999999999999996E-14</v>
      </c>
      <c r="Y31">
        <f t="shared" si="4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31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31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  <c r="AD33">
        <v>0</v>
      </c>
      <c r="AE33">
        <v>0</v>
      </c>
    </row>
    <row r="34" spans="1:31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5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6">T34/2</f>
        <v>1.4999999999999999E-13</v>
      </c>
      <c r="W34">
        <f t="shared" si="6"/>
        <v>1.5E-10</v>
      </c>
      <c r="AD34">
        <v>0</v>
      </c>
      <c r="AE34">
        <v>0</v>
      </c>
    </row>
    <row r="35" spans="1:31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5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6"/>
        <v>1.4999999999999999E-13</v>
      </c>
      <c r="W35">
        <f t="shared" si="6"/>
        <v>1.5E-10</v>
      </c>
      <c r="X35">
        <f t="shared" ref="X35:Y37" si="7">V35/2</f>
        <v>7.4999999999999996E-14</v>
      </c>
      <c r="Y35">
        <f t="shared" si="7"/>
        <v>7.5E-11</v>
      </c>
      <c r="Z35">
        <v>0</v>
      </c>
      <c r="AA35">
        <v>0</v>
      </c>
      <c r="AB35" s="14">
        <v>1E-14</v>
      </c>
      <c r="AC35" s="14">
        <v>9.9999999999999994E-12</v>
      </c>
      <c r="AD35" s="14">
        <v>1E-14</v>
      </c>
      <c r="AE35" s="14">
        <v>1E-14</v>
      </c>
    </row>
    <row r="36" spans="1:31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5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6"/>
        <v>1.4999999999999999E-13</v>
      </c>
      <c r="W36">
        <f t="shared" si="6"/>
        <v>1.5E-10</v>
      </c>
      <c r="X36">
        <f t="shared" si="7"/>
        <v>7.4999999999999996E-14</v>
      </c>
      <c r="Y36">
        <f t="shared" si="7"/>
        <v>7.5E-11</v>
      </c>
      <c r="Z36">
        <v>0</v>
      </c>
      <c r="AA36">
        <v>0</v>
      </c>
      <c r="AB36" s="14">
        <v>1E-14</v>
      </c>
      <c r="AC36" s="14">
        <v>9.9999999999999994E-12</v>
      </c>
      <c r="AD36" s="14">
        <v>2.9999999999999998E-14</v>
      </c>
      <c r="AE36" s="14">
        <v>3E-11</v>
      </c>
    </row>
    <row r="37" spans="1:31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5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6"/>
        <v>1.4999999999999999E-13</v>
      </c>
      <c r="W37">
        <f t="shared" si="6"/>
        <v>1.5E-10</v>
      </c>
      <c r="X37">
        <f t="shared" si="7"/>
        <v>7.4999999999999996E-14</v>
      </c>
      <c r="Y37">
        <f t="shared" si="7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  <c r="AD37" s="14">
        <v>7.4999999999999996E-14</v>
      </c>
      <c r="AE37" s="14">
        <v>7.5E-12</v>
      </c>
    </row>
    <row r="38" spans="1:31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/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5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31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5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  <c r="AD39">
        <f>AB39*2</f>
        <v>2.3999999999999999E-12</v>
      </c>
      <c r="AE39">
        <f>AC39*2</f>
        <v>2.4E-9</v>
      </c>
    </row>
    <row r="40" spans="1:31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/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5"/>
        <v>1</v>
      </c>
      <c r="T40">
        <f>VLOOKUP($A40,[4]mQ!$A$1:$D$78,3,FALSE)</f>
        <v>2.9999999999999998E-13</v>
      </c>
      <c r="U40">
        <f>VLOOKUP($A40,[4]mQ!$A$1:$D$78,4,FALSE)</f>
        <v>3E-10</v>
      </c>
      <c r="AD40">
        <v>0</v>
      </c>
      <c r="AE40">
        <v>0</v>
      </c>
    </row>
    <row r="41" spans="1:31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>X</v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5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31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/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5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31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/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5"/>
        <v>1</v>
      </c>
      <c r="T43">
        <f>VLOOKUP($A43,[4]mQ!$A$1:$D$78,3,FALSE)</f>
        <v>1E-14</v>
      </c>
      <c r="U43">
        <f>VLOOKUP($A43,[4]mQ!$A$1:$D$78,4,FALSE)</f>
        <v>1E-13</v>
      </c>
    </row>
    <row r="44" spans="1:31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/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5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31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/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5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31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/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5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31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5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31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5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/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5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5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>X</v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5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/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5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>X</v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5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5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>X</v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5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8">T55*2</f>
        <v>1.1000000000000001E-6</v>
      </c>
      <c r="W55">
        <f t="shared" si="8"/>
        <v>4.9999999999999998E-7</v>
      </c>
      <c r="X55">
        <f t="shared" si="8"/>
        <v>2.2000000000000001E-6</v>
      </c>
      <c r="Y55">
        <f t="shared" si="8"/>
        <v>9.9999999999999995E-7</v>
      </c>
      <c r="Z55">
        <f t="shared" si="8"/>
        <v>4.4000000000000002E-6</v>
      </c>
      <c r="AA55">
        <f t="shared" si="8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5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5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9">T57/2</f>
        <v>1.25E-4</v>
      </c>
      <c r="W57">
        <f t="shared" si="9"/>
        <v>3.2499999999999999E-3</v>
      </c>
      <c r="X57">
        <f t="shared" si="9"/>
        <v>6.2500000000000001E-5</v>
      </c>
      <c r="Y57">
        <f t="shared" si="9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>X</v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5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9"/>
        <v>2.2500000000000001E-6</v>
      </c>
      <c r="W58">
        <f t="shared" si="9"/>
        <v>7.5000000000000002E-6</v>
      </c>
      <c r="X58">
        <f t="shared" si="9"/>
        <v>1.125E-6</v>
      </c>
      <c r="Y58">
        <f t="shared" si="9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5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5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5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5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5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5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2020-12-21T21:21:03Z</dcterms:modified>
</cp:coreProperties>
</file>