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"/>
    </mc:Choice>
  </mc:AlternateContent>
  <bookViews>
    <workbookView xWindow="0" yWindow="0" windowWidth="25200" windowHeight="11835"/>
  </bookViews>
  <sheets>
    <sheet name="biomass_pools_init_vals" sheetId="1" r:id="rId1"/>
    <sheet name="dist" sheetId="4" r:id="rId2"/>
    <sheet name="boxInfo" sheetId="2" r:id="rId3"/>
    <sheet name="XX_sn" sheetId="3" r:id="rId4"/>
  </sheets>
  <calcPr calcId="0"/>
</workbook>
</file>

<file path=xl/calcChain.xml><?xml version="1.0" encoding="utf-8"?>
<calcChain xmlns="http://schemas.openxmlformats.org/spreadsheetml/2006/main">
  <c r="B6" i="4" l="1"/>
  <c r="C6" i="4"/>
  <c r="D6" i="4"/>
  <c r="D7" i="4" s="1"/>
  <c r="E6" i="4"/>
  <c r="E7" i="4" s="1"/>
  <c r="F6" i="4"/>
  <c r="F7" i="4" s="1"/>
  <c r="G6" i="4"/>
  <c r="G7" i="4" s="1"/>
  <c r="H6" i="4"/>
  <c r="H7" i="4" s="1"/>
  <c r="I6" i="4"/>
  <c r="I7" i="4" s="1"/>
  <c r="J6" i="4"/>
  <c r="K6" i="4"/>
  <c r="L6" i="4"/>
  <c r="L7" i="4" s="1"/>
  <c r="M6" i="4"/>
  <c r="M7" i="4" s="1"/>
  <c r="N6" i="4"/>
  <c r="N7" i="4" s="1"/>
  <c r="O6" i="4"/>
  <c r="O7" i="4" s="1"/>
  <c r="P6" i="4"/>
  <c r="P7" i="4" s="1"/>
  <c r="Q6" i="4"/>
  <c r="Q7" i="4" s="1"/>
  <c r="R6" i="4"/>
  <c r="S6" i="4"/>
  <c r="T6" i="4"/>
  <c r="T7" i="4" s="1"/>
  <c r="U6" i="4"/>
  <c r="U7" i="4" s="1"/>
  <c r="V6" i="4"/>
  <c r="V7" i="4" s="1"/>
  <c r="W6" i="4"/>
  <c r="W7" i="4" s="1"/>
  <c r="X6" i="4"/>
  <c r="X7" i="4" s="1"/>
  <c r="Y6" i="4"/>
  <c r="Y7" i="4" s="1"/>
  <c r="Z6" i="4"/>
  <c r="AA6" i="4"/>
  <c r="AB6" i="4"/>
  <c r="AB7" i="4" s="1"/>
  <c r="AC6" i="4"/>
  <c r="AC7" i="4" s="1"/>
  <c r="AD6" i="4"/>
  <c r="AD7" i="4" s="1"/>
  <c r="A6" i="4"/>
  <c r="B7" i="4"/>
  <c r="C7" i="4"/>
  <c r="J7" i="4"/>
  <c r="K7" i="4"/>
  <c r="R7" i="4"/>
  <c r="S7" i="4"/>
  <c r="Z7" i="4"/>
  <c r="AA7" i="4"/>
  <c r="A7" i="4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C58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C57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C56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P33" i="1"/>
  <c r="Q33" i="1"/>
  <c r="R33" i="1"/>
  <c r="S33" i="1"/>
  <c r="D33" i="1"/>
  <c r="E33" i="1"/>
  <c r="F33" i="1"/>
  <c r="G33" i="1"/>
  <c r="H33" i="1"/>
  <c r="I33" i="1"/>
  <c r="J33" i="1"/>
  <c r="K33" i="1"/>
  <c r="L33" i="1"/>
  <c r="M33" i="1"/>
  <c r="N33" i="1"/>
  <c r="O33" i="1"/>
  <c r="C33" i="1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<sst xmlns="http://schemas.openxmlformats.org/spreadsheetml/2006/main" count="109" uniqueCount="73">
  <si>
    <t>Benthic_grazer_N</t>
  </si>
  <si>
    <t>Filter_Other_Cover</t>
  </si>
  <si>
    <t>Filter_Other_N</t>
  </si>
  <si>
    <t>Lobster_N</t>
  </si>
  <si>
    <t>Macroalgae_Cover</t>
  </si>
  <si>
    <t>Macroalgae_N</t>
  </si>
  <si>
    <t>Macrobenth_Shallow_N</t>
  </si>
  <si>
    <t>MicroPB_Cover</t>
  </si>
  <si>
    <t>Quahog_Cover</t>
  </si>
  <si>
    <t>Quahog_N</t>
  </si>
  <si>
    <t>Red_Crab_N</t>
  </si>
  <si>
    <t>Scallop_Cover</t>
  </si>
  <si>
    <t>Scallop_N</t>
  </si>
  <si>
    <t>Seagrass_Cover</t>
  </si>
  <si>
    <t>Seagrass_N</t>
  </si>
  <si>
    <t>Surf_Clam_Cover</t>
  </si>
  <si>
    <t>Surf_Clam_N</t>
  </si>
  <si>
    <t>NA</t>
  </si>
  <si>
    <t>Box</t>
  </si>
  <si>
    <t>boxid</t>
  </si>
  <si>
    <t>reef</t>
  </si>
  <si>
    <t>flat</t>
  </si>
  <si>
    <t>soft</t>
  </si>
  <si>
    <t>canyon</t>
  </si>
  <si>
    <t>cover</t>
  </si>
  <si>
    <t>cover.check</t>
  </si>
  <si>
    <t>layers.total</t>
  </si>
  <si>
    <t>layers.water</t>
  </si>
  <si>
    <t>depth.total</t>
  </si>
  <si>
    <t>z</t>
  </si>
  <si>
    <t>is.island</t>
  </si>
  <si>
    <t>area</t>
  </si>
  <si>
    <t>volume</t>
  </si>
  <si>
    <t>x.in</t>
  </si>
  <si>
    <t>y.in</t>
  </si>
  <si>
    <t>numlayers</t>
  </si>
  <si>
    <t>LSQ_sn</t>
  </si>
  <si>
    <t>jLSQ_sn</t>
  </si>
  <si>
    <t>ISQ_sn</t>
  </si>
  <si>
    <t>jISQ_sn</t>
  </si>
  <si>
    <t>LOB_sn</t>
  </si>
  <si>
    <t>RCB_sn</t>
  </si>
  <si>
    <t>BMS_sn</t>
  </si>
  <si>
    <t>NSH_sn</t>
  </si>
  <si>
    <t>jNSH_sn</t>
  </si>
  <si>
    <t>OSH_sn</t>
  </si>
  <si>
    <t>jOSH_sn</t>
  </si>
  <si>
    <t>ZG_sn</t>
  </si>
  <si>
    <t>ZL_sn</t>
  </si>
  <si>
    <t>ZM_sn</t>
  </si>
  <si>
    <t>ZS_sn</t>
  </si>
  <si>
    <t>DF_sn</t>
  </si>
  <si>
    <t>BFF_sn</t>
  </si>
  <si>
    <t>BG_sn</t>
  </si>
  <si>
    <t>BO_sn</t>
  </si>
  <si>
    <t>BD_sn</t>
  </si>
  <si>
    <t>BC_sn</t>
  </si>
  <si>
    <t>grams C</t>
  </si>
  <si>
    <t>sum N</t>
  </si>
  <si>
    <t>biomass</t>
  </si>
  <si>
    <t>tonnes</t>
  </si>
  <si>
    <t>target biomass</t>
  </si>
  <si>
    <t>tonnes?</t>
  </si>
  <si>
    <t>RCB</t>
  </si>
  <si>
    <t>equal distribution with depth &gt; 100m</t>
  </si>
  <si>
    <t>NaN</t>
  </si>
  <si>
    <t>AREA(m2)</t>
  </si>
  <si>
    <t>init value per box (mg N/m2)</t>
  </si>
  <si>
    <t>box proportion * biomass (mt) *1e-9 (mg) *wetdry (AFDW)*redfield (N)= mg N</t>
  </si>
  <si>
    <t>second row is Kevin spring proportion biomass scalar</t>
  </si>
  <si>
    <t>even dist with min depth of 100m</t>
  </si>
  <si>
    <t>Kevins biomass distribution model proportion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</si>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</sst>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7" fillId="3" borderId="0" xfId="7"/>
    <xf numFmtId="11" fontId="7" fillId="3" borderId="0" xfId="7" applyNumberFormat="1"/>
    <xf numFmtId="0" fontId="0" fillId="33" borderId="0" xfId="0" applyFill="1"/>
    <xf numFmtId="0" fontId="18" fillId="0" borderId="10" xfId="0" applyFont="1" applyBorder="1" applyAlignment="1">
      <alignment horizontal="left" vertical="center" indent="1"/>
    </xf>
    <xf numFmtId="0" fontId="18" fillId="33" borderId="10" xfId="0" applyFont="1" applyFill="1" applyBorder="1" applyAlignment="1">
      <alignment horizontal="left" vertical="center" indent="1"/>
    </xf>
    <xf numFmtId="0" fontId="14" fillId="0" borderId="0" xfId="0" applyFont="1"/>
    <xf numFmtId="2" fontId="0" fillId="0" borderId="0" xfId="0" applyNumberFormat="1"/>
    <xf numFmtId="1" fontId="14" fillId="0" borderId="0" xfId="0" applyNumberFormat="1" applyFon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O7" sqref="O7"/>
    </sheetView>
  </sheetViews>
  <sheetFormatPr defaultRowHeight="15" x14ac:dyDescent="0.25"/>
  <cols>
    <col min="1" max="2" width="12" bestFit="1" customWidth="1"/>
    <col min="3" max="3" width="16.7109375" bestFit="1" customWidth="1"/>
    <col min="4" max="4" width="18.28515625" style="2" bestFit="1" customWidth="1"/>
    <col min="5" max="5" width="14.42578125" bestFit="1" customWidth="1"/>
    <col min="6" max="6" width="12" bestFit="1" customWidth="1"/>
    <col min="7" max="7" width="17.5703125" style="2" bestFit="1" customWidth="1"/>
    <col min="8" max="8" width="13.7109375" bestFit="1" customWidth="1"/>
    <col min="9" max="9" width="22.5703125" bestFit="1" customWidth="1"/>
    <col min="10" max="10" width="14.5703125" style="2" bestFit="1" customWidth="1"/>
    <col min="11" max="11" width="14.140625" style="2" bestFit="1" customWidth="1"/>
    <col min="12" max="12" width="10.28515625" bestFit="1" customWidth="1"/>
    <col min="13" max="13" width="11.85546875" bestFit="1" customWidth="1"/>
    <col min="14" max="14" width="13.5703125" style="2" bestFit="1" customWidth="1"/>
    <col min="15" max="15" width="12" bestFit="1" customWidth="1"/>
    <col min="16" max="16" width="14.85546875" style="2" bestFit="1" customWidth="1"/>
    <col min="17" max="17" width="11" bestFit="1" customWidth="1"/>
    <col min="18" max="18" width="16.28515625" style="2" bestFit="1" customWidth="1"/>
    <col min="19" max="19" width="12.42578125" bestFit="1" customWidth="1"/>
  </cols>
  <sheetData>
    <row r="1" spans="1:19" x14ac:dyDescent="0.25">
      <c r="A1" t="s">
        <v>31</v>
      </c>
      <c r="B1" t="s">
        <v>18</v>
      </c>
      <c r="C1" t="s">
        <v>0</v>
      </c>
      <c r="D1" s="2" t="s">
        <v>1</v>
      </c>
      <c r="E1" t="s">
        <v>2</v>
      </c>
      <c r="F1" t="s">
        <v>3</v>
      </c>
      <c r="G1" s="2" t="s">
        <v>4</v>
      </c>
      <c r="H1" t="s">
        <v>5</v>
      </c>
      <c r="I1" t="s">
        <v>6</v>
      </c>
      <c r="J1" s="2" t="s">
        <v>7</v>
      </c>
      <c r="K1" s="2" t="s">
        <v>8</v>
      </c>
      <c r="L1" t="s">
        <v>9</v>
      </c>
      <c r="M1" t="s">
        <v>10</v>
      </c>
      <c r="N1" s="2" t="s">
        <v>11</v>
      </c>
      <c r="O1" t="s">
        <v>12</v>
      </c>
      <c r="P1" s="2" t="s">
        <v>13</v>
      </c>
      <c r="Q1" t="s">
        <v>14</v>
      </c>
      <c r="R1" s="2" t="s">
        <v>15</v>
      </c>
      <c r="S1" t="s">
        <v>16</v>
      </c>
    </row>
    <row r="2" spans="1:19" x14ac:dyDescent="0.25">
      <c r="A2">
        <v>12647072876.070601</v>
      </c>
      <c r="B2">
        <v>0</v>
      </c>
      <c r="C2">
        <v>0</v>
      </c>
      <c r="D2" s="2">
        <v>0.4</v>
      </c>
      <c r="E2">
        <v>10</v>
      </c>
      <c r="F2">
        <v>0</v>
      </c>
      <c r="G2" s="2">
        <v>0</v>
      </c>
      <c r="H2">
        <v>0</v>
      </c>
      <c r="I2">
        <v>25</v>
      </c>
      <c r="J2" s="2">
        <v>0</v>
      </c>
      <c r="K2" s="2">
        <v>0.4</v>
      </c>
      <c r="L2">
        <v>0</v>
      </c>
      <c r="M2">
        <v>0</v>
      </c>
      <c r="N2" s="2">
        <v>0.2</v>
      </c>
      <c r="O2">
        <v>0.05</v>
      </c>
      <c r="P2" s="2">
        <v>0</v>
      </c>
      <c r="Q2">
        <v>0</v>
      </c>
      <c r="R2" s="2">
        <v>0.4</v>
      </c>
      <c r="S2">
        <v>10</v>
      </c>
    </row>
    <row r="3" spans="1:19" x14ac:dyDescent="0.25">
      <c r="A3">
        <v>12286957937.1882</v>
      </c>
      <c r="B3">
        <v>1</v>
      </c>
      <c r="C3">
        <v>0.56000000000000005</v>
      </c>
      <c r="D3" s="2">
        <v>0.16340131599999999</v>
      </c>
      <c r="E3">
        <v>0.71199999999999997</v>
      </c>
      <c r="F3">
        <v>5.9473683999999999E-2</v>
      </c>
      <c r="G3" s="2">
        <v>0</v>
      </c>
      <c r="H3">
        <v>0</v>
      </c>
      <c r="I3">
        <v>26.315789469999999</v>
      </c>
      <c r="J3" s="2">
        <v>0</v>
      </c>
      <c r="K3" s="2">
        <v>0.16340131599999999</v>
      </c>
      <c r="L3">
        <v>0.71899999999999997</v>
      </c>
      <c r="M3">
        <v>0.26300000000000001</v>
      </c>
      <c r="N3" s="3">
        <v>1.2499999999999999E-8</v>
      </c>
      <c r="O3">
        <v>1.2E-4</v>
      </c>
      <c r="P3" s="2">
        <v>0</v>
      </c>
      <c r="Q3">
        <v>0</v>
      </c>
      <c r="R3" s="2">
        <v>0.16340131599999999</v>
      </c>
      <c r="S3">
        <v>0.71899999999999997</v>
      </c>
    </row>
    <row r="4" spans="1:19" x14ac:dyDescent="0.25">
      <c r="A4">
        <v>29971254485.736198</v>
      </c>
      <c r="B4">
        <v>2</v>
      </c>
      <c r="C4">
        <v>0.56000000000000005</v>
      </c>
      <c r="D4" s="2">
        <v>0.16340131599999999</v>
      </c>
      <c r="E4">
        <v>0.71199999999999997</v>
      </c>
      <c r="F4">
        <v>8.9385964999999998E-2</v>
      </c>
      <c r="G4" s="2">
        <v>0</v>
      </c>
      <c r="H4">
        <v>0</v>
      </c>
      <c r="I4">
        <v>26.315789469999999</v>
      </c>
      <c r="J4" s="2">
        <v>0</v>
      </c>
      <c r="K4" s="2">
        <v>0.16340131599999999</v>
      </c>
      <c r="L4">
        <v>0.71899999999999997</v>
      </c>
      <c r="M4">
        <v>0.26300000000000001</v>
      </c>
      <c r="N4" s="2">
        <v>1.22478E-4</v>
      </c>
      <c r="O4">
        <v>1.1878947360000001</v>
      </c>
      <c r="P4" s="2">
        <v>0</v>
      </c>
      <c r="Q4">
        <v>0</v>
      </c>
      <c r="R4" s="2">
        <v>0.16340131599999999</v>
      </c>
      <c r="S4">
        <v>0.71899999999999997</v>
      </c>
    </row>
    <row r="5" spans="1:19" x14ac:dyDescent="0.25">
      <c r="A5">
        <v>13938887159.594101</v>
      </c>
      <c r="B5">
        <v>3</v>
      </c>
      <c r="C5">
        <v>0.56000000000000005</v>
      </c>
      <c r="D5" s="2">
        <v>0.16340131599999999</v>
      </c>
      <c r="E5">
        <v>0.71199999999999997</v>
      </c>
      <c r="F5">
        <v>1.5132456139999999</v>
      </c>
      <c r="G5" s="2">
        <v>0</v>
      </c>
      <c r="H5">
        <v>0</v>
      </c>
      <c r="I5">
        <v>26.315789469999999</v>
      </c>
      <c r="J5" s="2">
        <v>0</v>
      </c>
      <c r="K5" s="2">
        <v>0.16340131599999999</v>
      </c>
      <c r="L5">
        <v>0.71899999999999997</v>
      </c>
      <c r="M5">
        <v>0.26300000000000001</v>
      </c>
      <c r="N5" s="2">
        <v>1.50954E-3</v>
      </c>
      <c r="O5">
        <v>14.44578948</v>
      </c>
      <c r="P5" s="2">
        <v>0</v>
      </c>
      <c r="Q5">
        <v>0</v>
      </c>
      <c r="R5" s="2">
        <v>0.16340131599999999</v>
      </c>
      <c r="S5">
        <v>0.71899999999999997</v>
      </c>
    </row>
    <row r="6" spans="1:19" x14ac:dyDescent="0.25">
      <c r="A6">
        <v>3686010853.0107198</v>
      </c>
      <c r="B6">
        <v>4</v>
      </c>
      <c r="C6">
        <v>0.56000000000000005</v>
      </c>
      <c r="D6" s="2">
        <v>0.16340131599999999</v>
      </c>
      <c r="E6">
        <v>0.71199999999999997</v>
      </c>
      <c r="F6">
        <v>0.45912280700000002</v>
      </c>
      <c r="G6" s="2">
        <v>0</v>
      </c>
      <c r="H6">
        <v>0</v>
      </c>
      <c r="I6">
        <v>26.315789469999999</v>
      </c>
      <c r="J6" s="2">
        <v>0</v>
      </c>
      <c r="K6" s="2">
        <v>0.16340131599999999</v>
      </c>
      <c r="L6">
        <v>0.71899999999999997</v>
      </c>
      <c r="M6">
        <v>0.26300000000000001</v>
      </c>
      <c r="N6" s="3">
        <v>7.6754500000000003E-7</v>
      </c>
      <c r="O6">
        <v>7.2842100000000002E-3</v>
      </c>
      <c r="P6" s="2">
        <v>0</v>
      </c>
      <c r="Q6">
        <v>0</v>
      </c>
      <c r="R6" s="2">
        <v>0.16340131599999999</v>
      </c>
      <c r="S6">
        <v>0.71899999999999997</v>
      </c>
    </row>
    <row r="7" spans="1:19" x14ac:dyDescent="0.25">
      <c r="A7">
        <v>11079367894.924</v>
      </c>
      <c r="B7">
        <v>5</v>
      </c>
      <c r="C7">
        <v>0.56000000000000005</v>
      </c>
      <c r="D7" s="2">
        <v>0.16340131599999999</v>
      </c>
      <c r="E7">
        <v>0.71199999999999997</v>
      </c>
      <c r="F7">
        <v>0.58701754399999995</v>
      </c>
      <c r="G7" s="2">
        <v>0</v>
      </c>
      <c r="H7">
        <v>0</v>
      </c>
      <c r="I7">
        <v>26.315789469999999</v>
      </c>
      <c r="J7" s="2">
        <v>0</v>
      </c>
      <c r="K7" s="2">
        <v>0.16340131599999999</v>
      </c>
      <c r="L7">
        <v>0.71899999999999997</v>
      </c>
      <c r="M7">
        <v>0.26300000000000001</v>
      </c>
      <c r="N7" s="2">
        <v>1.0713820000000001E-3</v>
      </c>
      <c r="O7">
        <v>11.14263158</v>
      </c>
      <c r="P7" s="2">
        <v>0</v>
      </c>
      <c r="Q7">
        <v>0</v>
      </c>
      <c r="R7" s="2">
        <v>0.16340131599999999</v>
      </c>
      <c r="S7">
        <v>0.71899999999999997</v>
      </c>
    </row>
    <row r="8" spans="1:19" x14ac:dyDescent="0.25">
      <c r="A8">
        <v>19434502995.363899</v>
      </c>
      <c r="B8">
        <v>6</v>
      </c>
      <c r="C8">
        <v>0.56000000000000005</v>
      </c>
      <c r="D8" s="2">
        <v>0.16340131599999999</v>
      </c>
      <c r="E8">
        <v>0.71199999999999997</v>
      </c>
      <c r="F8">
        <v>0.99982456099999995</v>
      </c>
      <c r="G8" s="2">
        <v>0</v>
      </c>
      <c r="H8">
        <v>0</v>
      </c>
      <c r="I8">
        <v>26.315789469999999</v>
      </c>
      <c r="J8" s="2">
        <v>0</v>
      </c>
      <c r="K8" s="2">
        <v>0.16340131599999999</v>
      </c>
      <c r="L8">
        <v>0.71899999999999997</v>
      </c>
      <c r="M8">
        <v>0.26300000000000001</v>
      </c>
      <c r="N8" s="3">
        <v>9.2763000000000006E-5</v>
      </c>
      <c r="O8">
        <v>0.85263155999999996</v>
      </c>
      <c r="P8" s="2">
        <v>0</v>
      </c>
      <c r="Q8">
        <v>0</v>
      </c>
      <c r="R8" s="2">
        <v>0.16340131599999999</v>
      </c>
      <c r="S8">
        <v>0.71899999999999997</v>
      </c>
    </row>
    <row r="9" spans="1:19" x14ac:dyDescent="0.25">
      <c r="A9">
        <v>10361542520.3428</v>
      </c>
      <c r="B9">
        <v>7</v>
      </c>
      <c r="C9">
        <v>0.56000000000000005</v>
      </c>
      <c r="D9" s="2">
        <v>0.16340131599999999</v>
      </c>
      <c r="E9">
        <v>0.71199999999999997</v>
      </c>
      <c r="F9">
        <v>0.30114035099999997</v>
      </c>
      <c r="G9" s="2">
        <v>0</v>
      </c>
      <c r="H9">
        <v>0</v>
      </c>
      <c r="I9">
        <v>26.315789469999999</v>
      </c>
      <c r="J9" s="2">
        <v>0</v>
      </c>
      <c r="K9" s="2">
        <v>0.16340131599999999</v>
      </c>
      <c r="L9">
        <v>0.71899999999999997</v>
      </c>
      <c r="M9">
        <v>0.26300000000000001</v>
      </c>
      <c r="N9" s="2">
        <v>2.0011000000000001E-4</v>
      </c>
      <c r="O9">
        <v>1.920526314</v>
      </c>
      <c r="P9" s="2">
        <v>0</v>
      </c>
      <c r="Q9">
        <v>0</v>
      </c>
      <c r="R9" s="2">
        <v>0.16340131599999999</v>
      </c>
      <c r="S9">
        <v>0.71899999999999997</v>
      </c>
    </row>
    <row r="10" spans="1:19" x14ac:dyDescent="0.25">
      <c r="A10">
        <v>6455559422.1001797</v>
      </c>
      <c r="B10">
        <v>8</v>
      </c>
      <c r="C10">
        <v>4.4790000000000001</v>
      </c>
      <c r="D10" s="2">
        <v>8.8379386000000004E-2</v>
      </c>
      <c r="E10">
        <v>0.38900000000000001</v>
      </c>
      <c r="F10">
        <v>0.95701754000000006</v>
      </c>
      <c r="G10" s="2">
        <v>0</v>
      </c>
      <c r="H10">
        <v>0</v>
      </c>
      <c r="I10">
        <v>11.92982456</v>
      </c>
      <c r="J10" s="2">
        <v>0</v>
      </c>
      <c r="K10" s="2">
        <v>8.8379386000000004E-2</v>
      </c>
      <c r="L10">
        <v>0.38900000000000001</v>
      </c>
      <c r="M10">
        <v>0.192</v>
      </c>
      <c r="N10" s="3">
        <v>6.2609500000000004E-5</v>
      </c>
      <c r="O10">
        <v>0.60526314000000003</v>
      </c>
      <c r="P10" s="2">
        <v>0</v>
      </c>
      <c r="Q10">
        <v>0</v>
      </c>
      <c r="R10" s="2">
        <v>8.8379386000000004E-2</v>
      </c>
      <c r="S10">
        <v>0.38900000000000001</v>
      </c>
    </row>
    <row r="11" spans="1:19" x14ac:dyDescent="0.25">
      <c r="A11">
        <v>17316802510.668701</v>
      </c>
      <c r="B11">
        <v>9</v>
      </c>
      <c r="C11">
        <v>0.56000000000000005</v>
      </c>
      <c r="D11" s="2">
        <v>0.16340131599999999</v>
      </c>
      <c r="E11">
        <v>0.71199999999999997</v>
      </c>
      <c r="F11">
        <v>1.4741228070000001</v>
      </c>
      <c r="G11" s="2">
        <v>0</v>
      </c>
      <c r="H11">
        <v>0</v>
      </c>
      <c r="I11">
        <v>26.315789469999999</v>
      </c>
      <c r="J11" s="2">
        <v>0</v>
      </c>
      <c r="K11" s="2">
        <v>0.16340131599999999</v>
      </c>
      <c r="L11">
        <v>0.71899999999999997</v>
      </c>
      <c r="M11">
        <v>0.26300000000000001</v>
      </c>
      <c r="N11" s="3">
        <v>8.8815999999999998E-6</v>
      </c>
      <c r="O11">
        <v>0.102631578</v>
      </c>
      <c r="P11" s="2">
        <v>0</v>
      </c>
      <c r="Q11">
        <v>0</v>
      </c>
      <c r="R11" s="2">
        <v>0.16340131599999999</v>
      </c>
      <c r="S11">
        <v>0.71899999999999997</v>
      </c>
    </row>
    <row r="12" spans="1:19" x14ac:dyDescent="0.25">
      <c r="A12">
        <v>11225017827.105801</v>
      </c>
      <c r="B12">
        <v>10</v>
      </c>
      <c r="C12">
        <v>1.6719999999999999</v>
      </c>
      <c r="D12" s="2">
        <v>0.12780921100000001</v>
      </c>
      <c r="E12">
        <v>0.56200000000000006</v>
      </c>
      <c r="F12">
        <v>0.3421053</v>
      </c>
      <c r="G12" s="2">
        <v>0</v>
      </c>
      <c r="H12">
        <v>0</v>
      </c>
      <c r="I12">
        <v>34.03508772</v>
      </c>
      <c r="J12" s="2">
        <v>0</v>
      </c>
      <c r="K12" s="2">
        <v>0.12780921100000001</v>
      </c>
      <c r="L12">
        <v>0.56200000000000006</v>
      </c>
      <c r="M12">
        <v>0.34</v>
      </c>
      <c r="N12" s="3">
        <v>2.1162299999999999E-5</v>
      </c>
      <c r="O12">
        <v>0.23578950000000001</v>
      </c>
      <c r="P12" s="2">
        <v>0</v>
      </c>
      <c r="Q12">
        <v>0</v>
      </c>
      <c r="R12" s="2">
        <v>0.12780921100000001</v>
      </c>
      <c r="S12">
        <v>0.56200000000000006</v>
      </c>
    </row>
    <row r="13" spans="1:19" x14ac:dyDescent="0.25">
      <c r="A13">
        <v>15989283040.5315</v>
      </c>
      <c r="B13">
        <v>11</v>
      </c>
      <c r="C13">
        <v>1.6719999999999999</v>
      </c>
      <c r="D13" s="2">
        <v>0.12780921100000001</v>
      </c>
      <c r="E13">
        <v>0.56200000000000006</v>
      </c>
      <c r="F13">
        <v>0.28491228099999999</v>
      </c>
      <c r="G13" s="2">
        <v>0</v>
      </c>
      <c r="H13">
        <v>0</v>
      </c>
      <c r="I13">
        <v>34.03508772</v>
      </c>
      <c r="J13" s="2">
        <v>0</v>
      </c>
      <c r="K13" s="2">
        <v>0.12780921100000001</v>
      </c>
      <c r="L13">
        <v>0.56200000000000006</v>
      </c>
      <c r="M13">
        <v>0.34</v>
      </c>
      <c r="N13" s="3">
        <v>9.8684499999999999E-7</v>
      </c>
      <c r="O13">
        <v>1.0736844000000001E-2</v>
      </c>
      <c r="P13" s="2">
        <v>0</v>
      </c>
      <c r="Q13">
        <v>0</v>
      </c>
      <c r="R13" s="2">
        <v>0.12780921100000001</v>
      </c>
      <c r="S13">
        <v>0.56200000000000006</v>
      </c>
    </row>
    <row r="14" spans="1:19" x14ac:dyDescent="0.25">
      <c r="A14">
        <v>4282287422.5834799</v>
      </c>
      <c r="B14">
        <v>12</v>
      </c>
      <c r="C14">
        <v>4.4790000000000001</v>
      </c>
      <c r="D14" s="2">
        <v>8.8379386000000004E-2</v>
      </c>
      <c r="E14">
        <v>0.38900000000000001</v>
      </c>
      <c r="F14">
        <v>0.60894736800000004</v>
      </c>
      <c r="G14" s="2">
        <v>0</v>
      </c>
      <c r="H14">
        <v>0</v>
      </c>
      <c r="I14">
        <v>11.92982456</v>
      </c>
      <c r="J14" s="2">
        <v>0</v>
      </c>
      <c r="K14" s="2">
        <v>8.8379386000000004E-2</v>
      </c>
      <c r="L14">
        <v>0.38900000000000001</v>
      </c>
      <c r="M14">
        <v>0.192</v>
      </c>
      <c r="N14" s="2">
        <v>1.2357500000000001E-4</v>
      </c>
      <c r="O14">
        <v>1.1931578940000001</v>
      </c>
      <c r="P14" s="2">
        <v>0</v>
      </c>
      <c r="Q14">
        <v>0</v>
      </c>
      <c r="R14" s="2">
        <v>8.8379386000000004E-2</v>
      </c>
      <c r="S14">
        <v>0.38900000000000001</v>
      </c>
    </row>
    <row r="15" spans="1:19" x14ac:dyDescent="0.25">
      <c r="A15">
        <v>14161620804.7365</v>
      </c>
      <c r="B15">
        <v>13</v>
      </c>
      <c r="C15">
        <v>4.4790000000000001</v>
      </c>
      <c r="D15" s="2">
        <v>8.8379386000000004E-2</v>
      </c>
      <c r="E15">
        <v>0.38900000000000001</v>
      </c>
      <c r="F15">
        <v>1.3838596489999999</v>
      </c>
      <c r="G15" s="2">
        <v>0</v>
      </c>
      <c r="H15">
        <v>0</v>
      </c>
      <c r="I15">
        <v>11.92982456</v>
      </c>
      <c r="J15" s="2">
        <v>0</v>
      </c>
      <c r="K15" s="2">
        <v>8.8379386000000004E-2</v>
      </c>
      <c r="L15">
        <v>0.38900000000000001</v>
      </c>
      <c r="M15">
        <v>0.192</v>
      </c>
      <c r="N15" s="3">
        <v>1.0964900000000001E-5</v>
      </c>
      <c r="O15">
        <v>0.11263158</v>
      </c>
      <c r="P15" s="2">
        <v>0</v>
      </c>
      <c r="Q15">
        <v>0</v>
      </c>
      <c r="R15" s="2">
        <v>8.8379386000000004E-2</v>
      </c>
      <c r="S15">
        <v>0.38900000000000001</v>
      </c>
    </row>
    <row r="16" spans="1:19" x14ac:dyDescent="0.25">
      <c r="A16">
        <v>12608709589.035801</v>
      </c>
      <c r="B16">
        <v>14</v>
      </c>
      <c r="C16">
        <v>4.4790000000000001</v>
      </c>
      <c r="D16" s="2">
        <v>8.8379386000000004E-2</v>
      </c>
      <c r="E16">
        <v>0.38900000000000001</v>
      </c>
      <c r="F16">
        <v>1.551403509</v>
      </c>
      <c r="G16" s="2">
        <v>0</v>
      </c>
      <c r="H16">
        <v>0</v>
      </c>
      <c r="I16">
        <v>11.92982456</v>
      </c>
      <c r="J16" s="2">
        <v>0</v>
      </c>
      <c r="K16" s="2">
        <v>8.8379386000000004E-2</v>
      </c>
      <c r="L16">
        <v>0.38900000000000001</v>
      </c>
      <c r="M16">
        <v>0.192</v>
      </c>
      <c r="N16" s="2">
        <v>2.2839900000000001E-4</v>
      </c>
      <c r="O16">
        <v>2.5631578799999999</v>
      </c>
      <c r="P16" s="2">
        <v>0</v>
      </c>
      <c r="Q16">
        <v>0</v>
      </c>
      <c r="R16" s="2">
        <v>8.8379386000000004E-2</v>
      </c>
      <c r="S16">
        <v>0.38900000000000001</v>
      </c>
    </row>
    <row r="17" spans="1:19" x14ac:dyDescent="0.25">
      <c r="A17">
        <v>9175347754.5618896</v>
      </c>
      <c r="B17">
        <v>15</v>
      </c>
      <c r="C17">
        <v>4.4790000000000001</v>
      </c>
      <c r="D17" s="2">
        <v>8.8379386000000004E-2</v>
      </c>
      <c r="E17">
        <v>0.38900000000000001</v>
      </c>
      <c r="F17">
        <v>0.92429824599999999</v>
      </c>
      <c r="G17" s="2">
        <v>0</v>
      </c>
      <c r="H17">
        <v>0</v>
      </c>
      <c r="I17">
        <v>11.92982456</v>
      </c>
      <c r="J17" s="2">
        <v>0</v>
      </c>
      <c r="K17" s="2">
        <v>8.8379386000000004E-2</v>
      </c>
      <c r="L17">
        <v>0.38900000000000001</v>
      </c>
      <c r="M17">
        <v>0.192</v>
      </c>
      <c r="N17" s="2">
        <v>4.5899100000000001E-4</v>
      </c>
      <c r="O17">
        <v>4.3157892000000002</v>
      </c>
      <c r="P17" s="2">
        <v>0</v>
      </c>
      <c r="Q17">
        <v>0</v>
      </c>
      <c r="R17" s="2">
        <v>8.8379386000000004E-2</v>
      </c>
      <c r="S17">
        <v>0.38900000000000001</v>
      </c>
    </row>
    <row r="18" spans="1:19" x14ac:dyDescent="0.25">
      <c r="A18">
        <v>11324453300.625099</v>
      </c>
      <c r="B18">
        <v>16</v>
      </c>
      <c r="C18">
        <v>1.6719999999999999</v>
      </c>
      <c r="D18" s="2">
        <v>0.12780921100000001</v>
      </c>
      <c r="E18">
        <v>0.56200000000000006</v>
      </c>
      <c r="F18">
        <v>0.167982456</v>
      </c>
      <c r="G18" s="2">
        <v>0</v>
      </c>
      <c r="H18">
        <v>0</v>
      </c>
      <c r="I18">
        <v>34.03508772</v>
      </c>
      <c r="J18" s="2">
        <v>0</v>
      </c>
      <c r="K18" s="2">
        <v>0.12780921100000001</v>
      </c>
      <c r="L18">
        <v>0.56200000000000006</v>
      </c>
      <c r="M18">
        <v>0.34</v>
      </c>
      <c r="N18" s="3">
        <v>4.4846499999999998E-5</v>
      </c>
      <c r="O18">
        <v>0.46315800000000001</v>
      </c>
      <c r="P18" s="2">
        <v>0</v>
      </c>
      <c r="Q18">
        <v>0</v>
      </c>
      <c r="R18" s="2">
        <v>0.12780921100000001</v>
      </c>
      <c r="S18">
        <v>0.56200000000000006</v>
      </c>
    </row>
    <row r="19" spans="1:19" x14ac:dyDescent="0.25">
      <c r="A19">
        <v>5030841127.8167295</v>
      </c>
      <c r="B19">
        <v>17</v>
      </c>
      <c r="C19">
        <v>1.6719999999999999</v>
      </c>
      <c r="D19" s="2">
        <v>0.12780921100000001</v>
      </c>
      <c r="E19">
        <v>0.56200000000000006</v>
      </c>
      <c r="F19">
        <v>0.75692982499999995</v>
      </c>
      <c r="G19" s="2">
        <v>0</v>
      </c>
      <c r="H19">
        <v>0</v>
      </c>
      <c r="I19">
        <v>34.03508772</v>
      </c>
      <c r="J19" s="2">
        <v>0</v>
      </c>
      <c r="K19" s="2">
        <v>0.12780921100000001</v>
      </c>
      <c r="L19">
        <v>0.56200000000000006</v>
      </c>
      <c r="M19">
        <v>0.34</v>
      </c>
      <c r="N19" s="3">
        <v>2.0723699999999999E-5</v>
      </c>
      <c r="O19">
        <v>0.19547368200000001</v>
      </c>
      <c r="P19" s="2">
        <v>0</v>
      </c>
      <c r="Q19">
        <v>0</v>
      </c>
      <c r="R19" s="2">
        <v>0.12780921100000001</v>
      </c>
      <c r="S19">
        <v>0.56200000000000006</v>
      </c>
    </row>
    <row r="20" spans="1:19" x14ac:dyDescent="0.25">
      <c r="A20">
        <v>4831356901.1825304</v>
      </c>
      <c r="B20">
        <v>18</v>
      </c>
      <c r="C20">
        <v>1.6719999999999999</v>
      </c>
      <c r="D20" s="2">
        <v>0.12780921100000001</v>
      </c>
      <c r="E20">
        <v>0.56200000000000006</v>
      </c>
      <c r="F20">
        <v>0.921666667</v>
      </c>
      <c r="G20" s="2">
        <v>0</v>
      </c>
      <c r="H20">
        <v>0</v>
      </c>
      <c r="I20">
        <v>34.03508772</v>
      </c>
      <c r="J20" s="2">
        <v>0</v>
      </c>
      <c r="K20" s="2">
        <v>0.12780921100000001</v>
      </c>
      <c r="L20">
        <v>0.56200000000000006</v>
      </c>
      <c r="M20">
        <v>0.34</v>
      </c>
      <c r="N20" s="3">
        <v>1.73246E-5</v>
      </c>
      <c r="O20">
        <v>0.23157894000000001</v>
      </c>
      <c r="P20" s="2">
        <v>0</v>
      </c>
      <c r="Q20">
        <v>0</v>
      </c>
      <c r="R20" s="2">
        <v>0.12780921100000001</v>
      </c>
      <c r="S20">
        <v>0.56200000000000006</v>
      </c>
    </row>
    <row r="21" spans="1:19" x14ac:dyDescent="0.25">
      <c r="A21">
        <v>17683470543.246601</v>
      </c>
      <c r="B21">
        <v>19</v>
      </c>
      <c r="C21">
        <v>1.6719999999999999</v>
      </c>
      <c r="D21" s="2">
        <v>0.12780921100000001</v>
      </c>
      <c r="E21">
        <v>0.56200000000000006</v>
      </c>
      <c r="F21">
        <v>0.27780701800000002</v>
      </c>
      <c r="G21" s="2">
        <v>0</v>
      </c>
      <c r="H21">
        <v>0</v>
      </c>
      <c r="I21">
        <v>34.03508772</v>
      </c>
      <c r="J21" s="2">
        <v>0</v>
      </c>
      <c r="K21" s="2">
        <v>0.12780921100000001</v>
      </c>
      <c r="L21">
        <v>0.56200000000000006</v>
      </c>
      <c r="M21">
        <v>0.34</v>
      </c>
      <c r="N21" s="3">
        <v>7.6754500000000003E-7</v>
      </c>
      <c r="O21">
        <v>7.2842100000000002E-3</v>
      </c>
      <c r="P21" s="2">
        <v>0</v>
      </c>
      <c r="Q21">
        <v>0</v>
      </c>
      <c r="R21" s="2">
        <v>0.12780921100000001</v>
      </c>
      <c r="S21">
        <v>0.56200000000000006</v>
      </c>
    </row>
    <row r="22" spans="1:19" x14ac:dyDescent="0.25">
      <c r="A22">
        <v>9957085305.7049599</v>
      </c>
      <c r="B22">
        <v>20</v>
      </c>
      <c r="C22">
        <v>1.6719999999999999</v>
      </c>
      <c r="D22" s="2">
        <v>0.12780921100000001</v>
      </c>
      <c r="E22">
        <v>0.56200000000000006</v>
      </c>
      <c r="F22">
        <v>0.6052632</v>
      </c>
      <c r="G22" s="2">
        <v>0</v>
      </c>
      <c r="H22">
        <v>0</v>
      </c>
      <c r="I22">
        <v>34.03508772</v>
      </c>
      <c r="J22" s="2">
        <v>0</v>
      </c>
      <c r="K22" s="2">
        <v>0.12780921100000001</v>
      </c>
      <c r="L22">
        <v>0.56200000000000006</v>
      </c>
      <c r="M22">
        <v>0.34</v>
      </c>
      <c r="N22" s="3">
        <v>1.2499999999999999E-8</v>
      </c>
      <c r="O22">
        <v>1.2E-4</v>
      </c>
      <c r="P22" s="2">
        <v>0</v>
      </c>
      <c r="Q22">
        <v>0</v>
      </c>
      <c r="R22" s="2">
        <v>0.12780921100000001</v>
      </c>
      <c r="S22">
        <v>0.56200000000000006</v>
      </c>
    </row>
    <row r="23" spans="1:19" x14ac:dyDescent="0.25">
      <c r="A23">
        <v>6033778735.8615398</v>
      </c>
      <c r="B23">
        <v>21</v>
      </c>
      <c r="C23">
        <v>1.6719999999999999</v>
      </c>
      <c r="D23" s="2">
        <v>0.12780921100000001</v>
      </c>
      <c r="E23">
        <v>0.56200000000000006</v>
      </c>
      <c r="F23">
        <v>1.3652631580000001</v>
      </c>
      <c r="G23" s="2">
        <v>0</v>
      </c>
      <c r="H23">
        <v>0</v>
      </c>
      <c r="I23">
        <v>34.03508772</v>
      </c>
      <c r="J23" s="2">
        <v>0</v>
      </c>
      <c r="K23" s="2">
        <v>0.12780921100000001</v>
      </c>
      <c r="L23">
        <v>0.56200000000000006</v>
      </c>
      <c r="M23">
        <v>0.34</v>
      </c>
      <c r="N23" s="3">
        <v>2.9934199999999999E-5</v>
      </c>
      <c r="O23">
        <v>0.35684208000000001</v>
      </c>
      <c r="P23" s="2">
        <v>0</v>
      </c>
      <c r="Q23">
        <v>0</v>
      </c>
      <c r="R23" s="2">
        <v>0.12780921100000001</v>
      </c>
      <c r="S23">
        <v>0.56200000000000006</v>
      </c>
    </row>
    <row r="24" spans="1:19" x14ac:dyDescent="0.25">
      <c r="A24">
        <v>17242902544.7892</v>
      </c>
      <c r="B24">
        <v>22</v>
      </c>
      <c r="C24">
        <v>1.6719999999999999</v>
      </c>
      <c r="D24" s="2">
        <v>0.12780921100000001</v>
      </c>
      <c r="E24">
        <v>0.56200000000000006</v>
      </c>
      <c r="F24">
        <v>0.30789474</v>
      </c>
      <c r="G24" s="2">
        <v>0</v>
      </c>
      <c r="H24">
        <v>0</v>
      </c>
      <c r="I24">
        <v>34.03508772</v>
      </c>
      <c r="J24" s="2">
        <v>0</v>
      </c>
      <c r="K24" s="2">
        <v>0.12780921100000001</v>
      </c>
      <c r="L24">
        <v>0.56200000000000006</v>
      </c>
      <c r="M24">
        <v>0.34</v>
      </c>
      <c r="N24" s="3">
        <v>4.3859699999999996E-6</v>
      </c>
      <c r="O24">
        <v>4.2526319999999999E-2</v>
      </c>
      <c r="P24" s="2">
        <v>0</v>
      </c>
      <c r="Q24">
        <v>0</v>
      </c>
      <c r="R24" s="2">
        <v>0.12780921100000001</v>
      </c>
      <c r="S24">
        <v>0.56200000000000006</v>
      </c>
    </row>
    <row r="25" spans="1:19" x14ac:dyDescent="0.25">
      <c r="A25">
        <v>173026052.579703</v>
      </c>
      <c r="B25">
        <v>23</v>
      </c>
      <c r="C25" t="s">
        <v>17</v>
      </c>
      <c r="D25" s="2" t="s">
        <v>17</v>
      </c>
      <c r="E25" t="s">
        <v>17</v>
      </c>
      <c r="F25" t="s">
        <v>17</v>
      </c>
      <c r="G25" s="2" t="s">
        <v>17</v>
      </c>
      <c r="H25" t="s">
        <v>17</v>
      </c>
      <c r="I25" t="s">
        <v>17</v>
      </c>
      <c r="J25" s="2" t="s">
        <v>17</v>
      </c>
      <c r="K25" s="2" t="s">
        <v>17</v>
      </c>
      <c r="L25" t="s">
        <v>17</v>
      </c>
      <c r="M25" t="s">
        <v>17</v>
      </c>
      <c r="N25" s="2" t="s">
        <v>17</v>
      </c>
      <c r="O25" t="s">
        <v>17</v>
      </c>
      <c r="P25" s="2" t="s">
        <v>17</v>
      </c>
      <c r="Q25" t="s">
        <v>17</v>
      </c>
      <c r="R25" s="2" t="s">
        <v>17</v>
      </c>
      <c r="S25" t="s">
        <v>17</v>
      </c>
    </row>
    <row r="26" spans="1:19" x14ac:dyDescent="0.25">
      <c r="A26">
        <v>294595431.74642199</v>
      </c>
      <c r="B26">
        <v>24</v>
      </c>
      <c r="C26" t="s">
        <v>17</v>
      </c>
      <c r="D26" s="2" t="s">
        <v>17</v>
      </c>
      <c r="E26" t="s">
        <v>17</v>
      </c>
      <c r="F26" t="s">
        <v>17</v>
      </c>
      <c r="G26" s="2" t="s">
        <v>17</v>
      </c>
      <c r="H26" t="s">
        <v>17</v>
      </c>
      <c r="I26" t="s">
        <v>17</v>
      </c>
      <c r="J26" s="2" t="s">
        <v>17</v>
      </c>
      <c r="K26" s="2" t="s">
        <v>17</v>
      </c>
      <c r="L26" t="s">
        <v>17</v>
      </c>
      <c r="M26" t="s">
        <v>17</v>
      </c>
      <c r="N26" s="2" t="s">
        <v>17</v>
      </c>
      <c r="O26" t="s">
        <v>17</v>
      </c>
      <c r="P26" s="2" t="s">
        <v>17</v>
      </c>
      <c r="Q26" t="s">
        <v>17</v>
      </c>
      <c r="R26" s="2" t="s">
        <v>17</v>
      </c>
      <c r="S26" t="s">
        <v>17</v>
      </c>
    </row>
    <row r="27" spans="1:19" x14ac:dyDescent="0.25">
      <c r="A27">
        <v>35556339823.5214</v>
      </c>
      <c r="B27">
        <v>25</v>
      </c>
      <c r="C27">
        <v>0</v>
      </c>
      <c r="D27" s="2">
        <v>0.4</v>
      </c>
      <c r="E27">
        <v>10</v>
      </c>
      <c r="F27">
        <v>0</v>
      </c>
      <c r="G27" s="2">
        <v>0</v>
      </c>
      <c r="H27">
        <v>0</v>
      </c>
      <c r="I27">
        <v>25</v>
      </c>
      <c r="J27" s="2">
        <v>0</v>
      </c>
      <c r="K27" s="2">
        <v>0.4</v>
      </c>
      <c r="L27">
        <v>0</v>
      </c>
      <c r="M27">
        <v>0</v>
      </c>
      <c r="N27" s="2">
        <v>0.2</v>
      </c>
      <c r="O27">
        <v>0.05</v>
      </c>
      <c r="P27" s="2">
        <v>0</v>
      </c>
      <c r="Q27">
        <v>0</v>
      </c>
      <c r="R27" s="2">
        <v>0.4</v>
      </c>
      <c r="S27">
        <v>10</v>
      </c>
    </row>
    <row r="28" spans="1:19" x14ac:dyDescent="0.25">
      <c r="A28">
        <v>17529276725.053299</v>
      </c>
      <c r="B28">
        <v>26</v>
      </c>
      <c r="C28">
        <v>0</v>
      </c>
      <c r="D28" s="2">
        <v>0.4</v>
      </c>
      <c r="E28">
        <v>10</v>
      </c>
      <c r="F28">
        <v>0</v>
      </c>
      <c r="G28" s="2">
        <v>0</v>
      </c>
      <c r="H28">
        <v>0</v>
      </c>
      <c r="I28">
        <v>25</v>
      </c>
      <c r="J28" s="2">
        <v>0</v>
      </c>
      <c r="K28" s="2">
        <v>0.4</v>
      </c>
      <c r="L28">
        <v>0</v>
      </c>
      <c r="M28">
        <v>0</v>
      </c>
      <c r="N28" s="2">
        <v>0.2</v>
      </c>
      <c r="O28">
        <v>0.05</v>
      </c>
      <c r="P28" s="2">
        <v>0</v>
      </c>
      <c r="Q28">
        <v>0</v>
      </c>
      <c r="R28" s="2">
        <v>0.4</v>
      </c>
      <c r="S28">
        <v>10</v>
      </c>
    </row>
    <row r="29" spans="1:19" x14ac:dyDescent="0.25">
      <c r="A29">
        <v>26033456847.904099</v>
      </c>
      <c r="B29">
        <v>27</v>
      </c>
      <c r="C29">
        <v>0</v>
      </c>
      <c r="D29" s="2">
        <v>0.4</v>
      </c>
      <c r="E29">
        <v>10</v>
      </c>
      <c r="F29">
        <v>0</v>
      </c>
      <c r="G29" s="2">
        <v>0</v>
      </c>
      <c r="H29">
        <v>0</v>
      </c>
      <c r="I29">
        <v>25</v>
      </c>
      <c r="J29" s="2">
        <v>0</v>
      </c>
      <c r="K29" s="2">
        <v>0.4</v>
      </c>
      <c r="L29">
        <v>0</v>
      </c>
      <c r="M29">
        <v>0</v>
      </c>
      <c r="N29" s="2">
        <v>0.2</v>
      </c>
      <c r="O29">
        <v>0.05</v>
      </c>
      <c r="P29" s="2">
        <v>0</v>
      </c>
      <c r="Q29">
        <v>0</v>
      </c>
      <c r="R29" s="2">
        <v>0.4</v>
      </c>
      <c r="S29">
        <v>10</v>
      </c>
    </row>
    <row r="30" spans="1:19" x14ac:dyDescent="0.25">
      <c r="A30">
        <v>40232596618.555801</v>
      </c>
      <c r="B30">
        <v>28</v>
      </c>
      <c r="C30">
        <v>0</v>
      </c>
      <c r="D30" s="2">
        <v>0.4</v>
      </c>
      <c r="E30">
        <v>10</v>
      </c>
      <c r="F30">
        <v>0</v>
      </c>
      <c r="G30" s="2">
        <v>0</v>
      </c>
      <c r="H30">
        <v>0</v>
      </c>
      <c r="I30">
        <v>25</v>
      </c>
      <c r="J30" s="2">
        <v>0</v>
      </c>
      <c r="K30" s="2">
        <v>0.4</v>
      </c>
      <c r="L30">
        <v>0</v>
      </c>
      <c r="M30">
        <v>0</v>
      </c>
      <c r="N30" s="2">
        <v>0.2</v>
      </c>
      <c r="O30">
        <v>0.05</v>
      </c>
      <c r="P30" s="2">
        <v>0</v>
      </c>
      <c r="Q30">
        <v>0</v>
      </c>
      <c r="R30" s="2">
        <v>0.4</v>
      </c>
      <c r="S30">
        <v>10</v>
      </c>
    </row>
    <row r="31" spans="1:19" x14ac:dyDescent="0.25">
      <c r="A31">
        <v>27427742420.496799</v>
      </c>
      <c r="B31">
        <v>29</v>
      </c>
      <c r="C31">
        <v>0</v>
      </c>
      <c r="D31" s="2">
        <v>0.4</v>
      </c>
      <c r="E31">
        <v>10</v>
      </c>
      <c r="F31">
        <v>0</v>
      </c>
      <c r="G31" s="2">
        <v>0</v>
      </c>
      <c r="H31">
        <v>0</v>
      </c>
      <c r="I31">
        <v>25</v>
      </c>
      <c r="J31" s="2">
        <v>0</v>
      </c>
      <c r="K31" s="2">
        <v>0.4</v>
      </c>
      <c r="L31">
        <v>0</v>
      </c>
      <c r="M31">
        <v>0</v>
      </c>
      <c r="N31" s="2">
        <v>0.2</v>
      </c>
      <c r="O31">
        <v>0.05</v>
      </c>
      <c r="P31" s="2">
        <v>0</v>
      </c>
      <c r="Q31">
        <v>0</v>
      </c>
      <c r="R31" s="2">
        <v>0.4</v>
      </c>
      <c r="S31">
        <v>10</v>
      </c>
    </row>
    <row r="33" spans="3:19" x14ac:dyDescent="0.25">
      <c r="C33">
        <f>C3*$A3</f>
        <v>6880696444.8253927</v>
      </c>
      <c r="D33" s="2">
        <f t="shared" ref="D33:S33" si="0">D3*$A3</f>
        <v>2007705096.5731971</v>
      </c>
      <c r="E33">
        <f t="shared" si="0"/>
        <v>8748314051.277998</v>
      </c>
      <c r="F33">
        <f t="shared" si="0"/>
        <v>730750653.6776228</v>
      </c>
      <c r="G33" s="2">
        <f t="shared" si="0"/>
        <v>0</v>
      </c>
      <c r="H33">
        <f t="shared" si="0"/>
        <v>0</v>
      </c>
      <c r="I33">
        <f t="shared" si="0"/>
        <v>323340998301.79016</v>
      </c>
      <c r="J33" s="2">
        <f t="shared" si="0"/>
        <v>0</v>
      </c>
      <c r="K33" s="2">
        <f t="shared" si="0"/>
        <v>2007705096.5731971</v>
      </c>
      <c r="L33">
        <f t="shared" si="0"/>
        <v>8834322756.838316</v>
      </c>
      <c r="M33">
        <f t="shared" si="0"/>
        <v>3231469937.4804969</v>
      </c>
      <c r="N33" s="2">
        <f t="shared" si="0"/>
        <v>153.58697421485249</v>
      </c>
      <c r="O33">
        <f t="shared" si="0"/>
        <v>1474434.952462584</v>
      </c>
      <c r="P33" s="2">
        <f>P3*$A3</f>
        <v>0</v>
      </c>
      <c r="Q33">
        <f t="shared" si="0"/>
        <v>0</v>
      </c>
      <c r="R33" s="2">
        <f t="shared" si="0"/>
        <v>2007705096.5731971</v>
      </c>
      <c r="S33">
        <f t="shared" si="0"/>
        <v>8834322756.838316</v>
      </c>
    </row>
    <row r="34" spans="3:19" x14ac:dyDescent="0.25">
      <c r="C34">
        <f t="shared" ref="C34:S34" si="1">C4*$A4</f>
        <v>16783902512.012272</v>
      </c>
      <c r="D34" s="2">
        <f t="shared" si="1"/>
        <v>4897342425.1401978</v>
      </c>
      <c r="E34">
        <f t="shared" si="1"/>
        <v>21339533193.844173</v>
      </c>
      <c r="F34">
        <f t="shared" si="1"/>
        <v>2679009504.4681087</v>
      </c>
      <c r="G34" s="2">
        <f t="shared" si="1"/>
        <v>0</v>
      </c>
      <c r="H34">
        <f t="shared" si="1"/>
        <v>0</v>
      </c>
      <c r="I34">
        <f t="shared" si="1"/>
        <v>788717223198.42688</v>
      </c>
      <c r="J34" s="2">
        <f t="shared" si="1"/>
        <v>0</v>
      </c>
      <c r="K34" s="2">
        <f t="shared" si="1"/>
        <v>4897342425.1401978</v>
      </c>
      <c r="L34">
        <f t="shared" si="1"/>
        <v>21549331975.244328</v>
      </c>
      <c r="M34">
        <f t="shared" si="1"/>
        <v>7882439929.748621</v>
      </c>
      <c r="N34" s="2">
        <f t="shared" si="1"/>
        <v>3670819.3069039984</v>
      </c>
      <c r="O34">
        <f t="shared" si="1"/>
        <v>35602695434.922417</v>
      </c>
      <c r="P34" s="2">
        <f t="shared" si="1"/>
        <v>0</v>
      </c>
      <c r="Q34">
        <f t="shared" si="1"/>
        <v>0</v>
      </c>
      <c r="R34" s="2">
        <f t="shared" si="1"/>
        <v>4897342425.1401978</v>
      </c>
      <c r="S34">
        <f t="shared" si="1"/>
        <v>21549331975.244328</v>
      </c>
    </row>
    <row r="35" spans="3:19" x14ac:dyDescent="0.25">
      <c r="C35">
        <f t="shared" ref="C35:S35" si="2">C5*$A5</f>
        <v>7805776809.3726969</v>
      </c>
      <c r="D35" s="2">
        <f t="shared" si="2"/>
        <v>2277632505.4531779</v>
      </c>
      <c r="E35">
        <f t="shared" si="2"/>
        <v>9924487657.6309986</v>
      </c>
      <c r="F35">
        <f t="shared" si="2"/>
        <v>21092959858.296688</v>
      </c>
      <c r="G35" s="2">
        <f t="shared" si="2"/>
        <v>0</v>
      </c>
      <c r="H35">
        <f t="shared" si="2"/>
        <v>0</v>
      </c>
      <c r="I35">
        <f t="shared" si="2"/>
        <v>366812819937.96466</v>
      </c>
      <c r="J35" s="2">
        <f t="shared" si="2"/>
        <v>0</v>
      </c>
      <c r="K35" s="2">
        <f t="shared" si="2"/>
        <v>2277632505.4531779</v>
      </c>
      <c r="L35">
        <f t="shared" si="2"/>
        <v>10022059867.748158</v>
      </c>
      <c r="M35">
        <f t="shared" si="2"/>
        <v>3665927322.9732485</v>
      </c>
      <c r="N35" s="2">
        <f t="shared" si="2"/>
        <v>21041307.722893678</v>
      </c>
      <c r="O35">
        <f t="shared" si="2"/>
        <v>201358229492.97156</v>
      </c>
      <c r="P35" s="2">
        <f t="shared" si="2"/>
        <v>0</v>
      </c>
      <c r="Q35">
        <f t="shared" si="2"/>
        <v>0</v>
      </c>
      <c r="R35" s="2">
        <f t="shared" si="2"/>
        <v>2277632505.4531779</v>
      </c>
      <c r="S35">
        <f t="shared" si="2"/>
        <v>10022059867.748158</v>
      </c>
    </row>
    <row r="36" spans="3:19" x14ac:dyDescent="0.25">
      <c r="C36">
        <f t="shared" ref="C36:S36" si="3">C6*$A6</f>
        <v>2064166077.6860032</v>
      </c>
      <c r="D36" s="2">
        <f t="shared" si="3"/>
        <v>602299024.17223418</v>
      </c>
      <c r="E36">
        <f t="shared" si="3"/>
        <v>2624439727.3436322</v>
      </c>
      <c r="F36">
        <f t="shared" si="3"/>
        <v>1692331649.4667461</v>
      </c>
      <c r="G36" s="2">
        <f t="shared" si="3"/>
        <v>0</v>
      </c>
      <c r="H36">
        <f t="shared" si="3"/>
        <v>0</v>
      </c>
      <c r="I36">
        <f t="shared" si="3"/>
        <v>97000285591.96521</v>
      </c>
      <c r="J36" s="2">
        <f t="shared" si="3"/>
        <v>0</v>
      </c>
      <c r="K36" s="2">
        <f t="shared" si="3"/>
        <v>602299024.17223418</v>
      </c>
      <c r="L36">
        <f t="shared" si="3"/>
        <v>2650241803.3147073</v>
      </c>
      <c r="M36">
        <f t="shared" si="3"/>
        <v>969420854.34181929</v>
      </c>
      <c r="N36" s="2">
        <f t="shared" si="3"/>
        <v>2829.1792001741132</v>
      </c>
      <c r="O36">
        <f t="shared" si="3"/>
        <v>26849677.115609217</v>
      </c>
      <c r="P36" s="2">
        <f t="shared" si="3"/>
        <v>0</v>
      </c>
      <c r="Q36">
        <f t="shared" si="3"/>
        <v>0</v>
      </c>
      <c r="R36" s="2">
        <f t="shared" si="3"/>
        <v>602299024.17223418</v>
      </c>
      <c r="S36">
        <f t="shared" si="3"/>
        <v>2650241803.3147073</v>
      </c>
    </row>
    <row r="37" spans="3:19" x14ac:dyDescent="0.25">
      <c r="C37">
        <f t="shared" ref="C37:S37" si="4">C7*$A7</f>
        <v>6204446021.1574402</v>
      </c>
      <c r="D37" s="2">
        <f t="shared" si="4"/>
        <v>1810383294.4787312</v>
      </c>
      <c r="E37">
        <f t="shared" si="4"/>
        <v>7888509941.1858873</v>
      </c>
      <c r="F37">
        <f t="shared" si="4"/>
        <v>6503783330.7507362</v>
      </c>
      <c r="G37" s="2">
        <f t="shared" si="4"/>
        <v>0</v>
      </c>
      <c r="H37">
        <f t="shared" si="4"/>
        <v>0</v>
      </c>
      <c r="I37">
        <f t="shared" si="4"/>
        <v>291562312983.49707</v>
      </c>
      <c r="J37" s="2">
        <f t="shared" si="4"/>
        <v>0</v>
      </c>
      <c r="K37" s="2">
        <f t="shared" si="4"/>
        <v>1810383294.4787312</v>
      </c>
      <c r="L37">
        <f t="shared" si="4"/>
        <v>7966065516.4503555</v>
      </c>
      <c r="M37">
        <f t="shared" si="4"/>
        <v>2913873756.3650122</v>
      </c>
      <c r="N37" s="2">
        <f t="shared" si="4"/>
        <v>11870235.333999466</v>
      </c>
      <c r="O37">
        <f t="shared" si="4"/>
        <v>123453314592.41827</v>
      </c>
      <c r="P37" s="2">
        <f t="shared" si="4"/>
        <v>0</v>
      </c>
      <c r="Q37">
        <f t="shared" si="4"/>
        <v>0</v>
      </c>
      <c r="R37" s="2">
        <f t="shared" si="4"/>
        <v>1810383294.4787312</v>
      </c>
      <c r="S37">
        <f t="shared" si="4"/>
        <v>7966065516.4503555</v>
      </c>
    </row>
    <row r="38" spans="3:19" x14ac:dyDescent="0.25">
      <c r="C38">
        <f t="shared" ref="C38:S38" si="5">C8*$A8</f>
        <v>10883321677.403784</v>
      </c>
      <c r="D38" s="2">
        <f t="shared" si="5"/>
        <v>3175623365.2484031</v>
      </c>
      <c r="E38">
        <f t="shared" si="5"/>
        <v>13837366132.699095</v>
      </c>
      <c r="F38">
        <f t="shared" si="5"/>
        <v>19431093425.592896</v>
      </c>
      <c r="G38" s="2">
        <f t="shared" si="5"/>
        <v>0</v>
      </c>
      <c r="H38">
        <f t="shared" si="5"/>
        <v>0</v>
      </c>
      <c r="I38">
        <f t="shared" si="5"/>
        <v>511434289280.08075</v>
      </c>
      <c r="J38" s="2">
        <f t="shared" si="5"/>
        <v>0</v>
      </c>
      <c r="K38" s="2">
        <f t="shared" si="5"/>
        <v>3175623365.2484031</v>
      </c>
      <c r="L38">
        <f t="shared" si="5"/>
        <v>13973407653.666643</v>
      </c>
      <c r="M38">
        <f t="shared" si="5"/>
        <v>5111274287.7807055</v>
      </c>
      <c r="N38" s="2">
        <f t="shared" si="5"/>
        <v>1802802.8013589415</v>
      </c>
      <c r="O38">
        <f t="shared" si="5"/>
        <v>16570470606.761793</v>
      </c>
      <c r="P38" s="2">
        <f t="shared" si="5"/>
        <v>0</v>
      </c>
      <c r="Q38">
        <f t="shared" si="5"/>
        <v>0</v>
      </c>
      <c r="R38" s="2">
        <f t="shared" si="5"/>
        <v>3175623365.2484031</v>
      </c>
      <c r="S38">
        <f t="shared" si="5"/>
        <v>13973407653.666643</v>
      </c>
    </row>
    <row r="39" spans="3:19" x14ac:dyDescent="0.25">
      <c r="C39">
        <f t="shared" ref="C39:S39" si="6">C9*$A9</f>
        <v>5802463811.3919687</v>
      </c>
      <c r="D39" s="2">
        <f t="shared" si="6"/>
        <v>1693089683.6139703</v>
      </c>
      <c r="E39">
        <f t="shared" si="6"/>
        <v>7377418274.4840736</v>
      </c>
      <c r="F39">
        <f t="shared" si="6"/>
        <v>3120278551.4774551</v>
      </c>
      <c r="G39" s="2">
        <f t="shared" si="6"/>
        <v>0</v>
      </c>
      <c r="H39">
        <f t="shared" si="6"/>
        <v>0</v>
      </c>
      <c r="I39">
        <f t="shared" si="6"/>
        <v>272672171549.79431</v>
      </c>
      <c r="J39" s="2">
        <f t="shared" si="6"/>
        <v>0</v>
      </c>
      <c r="K39" s="2">
        <f t="shared" si="6"/>
        <v>1693089683.6139703</v>
      </c>
      <c r="L39">
        <f t="shared" si="6"/>
        <v>7449949072.1264734</v>
      </c>
      <c r="M39">
        <f t="shared" si="6"/>
        <v>2725085682.8501568</v>
      </c>
      <c r="N39" s="2">
        <f t="shared" si="6"/>
        <v>2073448.2737457978</v>
      </c>
      <c r="O39">
        <f t="shared" si="6"/>
        <v>19899615063.948227</v>
      </c>
      <c r="P39" s="2">
        <f t="shared" si="6"/>
        <v>0</v>
      </c>
      <c r="Q39">
        <f t="shared" si="6"/>
        <v>0</v>
      </c>
      <c r="R39" s="2">
        <f t="shared" si="6"/>
        <v>1693089683.6139703</v>
      </c>
      <c r="S39">
        <f t="shared" si="6"/>
        <v>7449949072.1264734</v>
      </c>
    </row>
    <row r="40" spans="3:19" x14ac:dyDescent="0.25">
      <c r="C40">
        <f t="shared" ref="C40:S40" si="7">C10*$A10</f>
        <v>28914450651.586704</v>
      </c>
      <c r="D40" s="2">
        <f t="shared" si="7"/>
        <v>570538378.01172876</v>
      </c>
      <c r="E40">
        <f t="shared" si="7"/>
        <v>2511212615.19697</v>
      </c>
      <c r="F40">
        <f t="shared" si="7"/>
        <v>6178083597.4621363</v>
      </c>
      <c r="G40" s="2">
        <f t="shared" si="7"/>
        <v>0</v>
      </c>
      <c r="H40">
        <f t="shared" si="7"/>
        <v>0</v>
      </c>
      <c r="I40">
        <f t="shared" si="7"/>
        <v>77013691342.310135</v>
      </c>
      <c r="J40" s="2">
        <f t="shared" si="7"/>
        <v>0</v>
      </c>
      <c r="K40" s="2">
        <f t="shared" si="7"/>
        <v>570538378.01172876</v>
      </c>
      <c r="L40">
        <f t="shared" si="7"/>
        <v>2511212615.19697</v>
      </c>
      <c r="M40">
        <f t="shared" si="7"/>
        <v>1239467409.0432346</v>
      </c>
      <c r="N40" s="2">
        <f t="shared" si="7"/>
        <v>404179.34763798123</v>
      </c>
      <c r="O40">
        <f t="shared" si="7"/>
        <v>3907312166.2769403</v>
      </c>
      <c r="P40" s="2">
        <f t="shared" si="7"/>
        <v>0</v>
      </c>
      <c r="Q40">
        <f t="shared" si="7"/>
        <v>0</v>
      </c>
      <c r="R40" s="2">
        <f t="shared" si="7"/>
        <v>570538378.01172876</v>
      </c>
      <c r="S40">
        <f t="shared" si="7"/>
        <v>2511212615.19697</v>
      </c>
    </row>
    <row r="41" spans="3:19" x14ac:dyDescent="0.25">
      <c r="C41">
        <f t="shared" ref="C41:S41" si="8">C11*$A11</f>
        <v>9697409405.974474</v>
      </c>
      <c r="D41" s="2">
        <f t="shared" si="8"/>
        <v>2829588319.1553698</v>
      </c>
      <c r="E41">
        <f t="shared" si="8"/>
        <v>12329563387.596115</v>
      </c>
      <c r="F41">
        <f t="shared" si="8"/>
        <v>25527093525.291595</v>
      </c>
      <c r="G41" s="2">
        <f t="shared" si="8"/>
        <v>0</v>
      </c>
      <c r="H41">
        <f t="shared" si="8"/>
        <v>0</v>
      </c>
      <c r="I41">
        <f t="shared" si="8"/>
        <v>455705329164.32495</v>
      </c>
      <c r="J41" s="2">
        <f t="shared" si="8"/>
        <v>0</v>
      </c>
      <c r="K41" s="2">
        <f t="shared" si="8"/>
        <v>2829588319.1553698</v>
      </c>
      <c r="L41">
        <f t="shared" si="8"/>
        <v>12450781005.170795</v>
      </c>
      <c r="M41">
        <f t="shared" si="8"/>
        <v>4554319060.3058681</v>
      </c>
      <c r="N41" s="2">
        <f t="shared" si="8"/>
        <v>153800.91317875515</v>
      </c>
      <c r="O41">
        <f t="shared" si="8"/>
        <v>1777250767.5842907</v>
      </c>
      <c r="P41" s="2">
        <f t="shared" si="8"/>
        <v>0</v>
      </c>
      <c r="Q41">
        <f t="shared" si="8"/>
        <v>0</v>
      </c>
      <c r="R41" s="2">
        <f t="shared" si="8"/>
        <v>2829588319.1553698</v>
      </c>
      <c r="S41">
        <f t="shared" si="8"/>
        <v>12450781005.170795</v>
      </c>
    </row>
    <row r="42" spans="3:19" x14ac:dyDescent="0.25">
      <c r="C42">
        <f t="shared" ref="C42:S42" si="9">C12*$A12</f>
        <v>18768229806.920898</v>
      </c>
      <c r="D42" s="2">
        <f t="shared" si="9"/>
        <v>1434660671.943327</v>
      </c>
      <c r="E42">
        <f t="shared" si="9"/>
        <v>6308460018.8334608</v>
      </c>
      <c r="F42">
        <f t="shared" si="9"/>
        <v>3840138091.2473779</v>
      </c>
      <c r="G42" s="2">
        <f t="shared" si="9"/>
        <v>0</v>
      </c>
      <c r="H42">
        <f t="shared" si="9"/>
        <v>0</v>
      </c>
      <c r="I42">
        <f t="shared" si="9"/>
        <v>382044466404.10974</v>
      </c>
      <c r="J42" s="2">
        <f t="shared" si="9"/>
        <v>0</v>
      </c>
      <c r="K42" s="2">
        <f t="shared" si="9"/>
        <v>1434660671.943327</v>
      </c>
      <c r="L42">
        <f t="shared" si="9"/>
        <v>6308460018.8334608</v>
      </c>
      <c r="M42">
        <f t="shared" si="9"/>
        <v>3816506061.2159724</v>
      </c>
      <c r="N42" s="2">
        <f t="shared" si="9"/>
        <v>237547.19476256106</v>
      </c>
      <c r="O42">
        <f t="shared" si="9"/>
        <v>2646741340.9443631</v>
      </c>
      <c r="P42" s="2">
        <f t="shared" si="9"/>
        <v>0</v>
      </c>
      <c r="Q42">
        <f t="shared" si="9"/>
        <v>0</v>
      </c>
      <c r="R42" s="2">
        <f t="shared" si="9"/>
        <v>1434660671.943327</v>
      </c>
      <c r="S42">
        <f t="shared" si="9"/>
        <v>6308460018.8334608</v>
      </c>
    </row>
    <row r="43" spans="3:19" x14ac:dyDescent="0.25">
      <c r="C43">
        <f t="shared" ref="C43:S43" si="10">C13*$A13</f>
        <v>26734081243.768665</v>
      </c>
      <c r="D43" s="2">
        <f t="shared" si="10"/>
        <v>2043577649.8660121</v>
      </c>
      <c r="E43">
        <f t="shared" si="10"/>
        <v>8985977068.7787037</v>
      </c>
      <c r="F43">
        <f t="shared" si="10"/>
        <v>4555543102.6324453</v>
      </c>
      <c r="G43" s="2">
        <f t="shared" si="10"/>
        <v>0</v>
      </c>
      <c r="H43">
        <f t="shared" si="10"/>
        <v>0</v>
      </c>
      <c r="I43">
        <f t="shared" si="10"/>
        <v>544196650864.39789</v>
      </c>
      <c r="J43" s="2">
        <f t="shared" si="10"/>
        <v>0</v>
      </c>
      <c r="K43" s="2">
        <f t="shared" si="10"/>
        <v>2043577649.8660121</v>
      </c>
      <c r="L43">
        <f t="shared" si="10"/>
        <v>8985977068.7787037</v>
      </c>
      <c r="M43">
        <f t="shared" si="10"/>
        <v>5436356233.7807102</v>
      </c>
      <c r="N43" s="2">
        <f t="shared" si="10"/>
        <v>15778.944022133308</v>
      </c>
      <c r="O43">
        <f t="shared" si="10"/>
        <v>171674437.6780324</v>
      </c>
      <c r="P43" s="2">
        <f t="shared" si="10"/>
        <v>0</v>
      </c>
      <c r="Q43">
        <f t="shared" si="10"/>
        <v>0</v>
      </c>
      <c r="R43" s="2">
        <f t="shared" si="10"/>
        <v>2043577649.8660121</v>
      </c>
      <c r="S43">
        <f t="shared" si="10"/>
        <v>8985977068.7787037</v>
      </c>
    </row>
    <row r="44" spans="3:19" x14ac:dyDescent="0.25">
      <c r="C44">
        <f t="shared" ref="C44:S44" si="11">C14*$A14</f>
        <v>19180365365.751408</v>
      </c>
      <c r="D44" s="2">
        <f t="shared" si="11"/>
        <v>378465933.0834505</v>
      </c>
      <c r="E44">
        <f t="shared" si="11"/>
        <v>1665809807.3849738</v>
      </c>
      <c r="F44">
        <f t="shared" si="11"/>
        <v>2607687655.0017142</v>
      </c>
      <c r="G44" s="2">
        <f t="shared" si="11"/>
        <v>0</v>
      </c>
      <c r="H44">
        <f t="shared" si="11"/>
        <v>0</v>
      </c>
      <c r="I44">
        <f t="shared" si="11"/>
        <v>51086937666.915497</v>
      </c>
      <c r="J44" s="2">
        <f t="shared" si="11"/>
        <v>0</v>
      </c>
      <c r="K44" s="2">
        <f t="shared" si="11"/>
        <v>378465933.0834505</v>
      </c>
      <c r="L44">
        <f t="shared" si="11"/>
        <v>1665809807.3849738</v>
      </c>
      <c r="M44">
        <f t="shared" si="11"/>
        <v>822199185.13602817</v>
      </c>
      <c r="N44" s="2">
        <f t="shared" si="11"/>
        <v>529183.66824575351</v>
      </c>
      <c r="O44">
        <f t="shared" si="11"/>
        <v>5109445042.6323929</v>
      </c>
      <c r="P44" s="2">
        <f t="shared" si="11"/>
        <v>0</v>
      </c>
      <c r="Q44">
        <f t="shared" si="11"/>
        <v>0</v>
      </c>
      <c r="R44" s="2">
        <f t="shared" si="11"/>
        <v>378465933.0834505</v>
      </c>
      <c r="S44">
        <f t="shared" si="11"/>
        <v>1665809807.3849738</v>
      </c>
    </row>
    <row r="45" spans="3:19" x14ac:dyDescent="0.25">
      <c r="C45">
        <f t="shared" ref="C45:S45" si="12">C15*$A15</f>
        <v>63429899584.414787</v>
      </c>
      <c r="D45" s="2">
        <f t="shared" si="12"/>
        <v>1251595351.4874377</v>
      </c>
      <c r="E45">
        <f t="shared" si="12"/>
        <v>5508870493.0424986</v>
      </c>
      <c r="F45">
        <f t="shared" si="12"/>
        <v>19597695596.11375</v>
      </c>
      <c r="G45" s="2">
        <f t="shared" si="12"/>
        <v>0</v>
      </c>
      <c r="H45">
        <f t="shared" si="12"/>
        <v>0</v>
      </c>
      <c r="I45">
        <f t="shared" si="12"/>
        <v>168945651685.75247</v>
      </c>
      <c r="J45" s="2">
        <f t="shared" si="12"/>
        <v>0</v>
      </c>
      <c r="K45" s="2">
        <f t="shared" si="12"/>
        <v>1251595351.4874377</v>
      </c>
      <c r="L45">
        <f t="shared" si="12"/>
        <v>5508870493.0424986</v>
      </c>
      <c r="M45">
        <f t="shared" si="12"/>
        <v>2719031194.509408</v>
      </c>
      <c r="N45" s="2">
        <f t="shared" si="12"/>
        <v>155280.75596185526</v>
      </c>
      <c r="O45">
        <f t="shared" si="12"/>
        <v>1595045726.5983434</v>
      </c>
      <c r="P45" s="2">
        <f t="shared" si="12"/>
        <v>0</v>
      </c>
      <c r="Q45">
        <f t="shared" si="12"/>
        <v>0</v>
      </c>
      <c r="R45" s="2">
        <f t="shared" si="12"/>
        <v>1251595351.4874377</v>
      </c>
      <c r="S45">
        <f t="shared" si="12"/>
        <v>5508870493.0424986</v>
      </c>
    </row>
    <row r="46" spans="3:19" x14ac:dyDescent="0.25">
      <c r="C46">
        <f t="shared" ref="C46:S46" si="13">C16*$A16</f>
        <v>56474410249.291351</v>
      </c>
      <c r="D46" s="2">
        <f t="shared" si="13"/>
        <v>1114350011.7312965</v>
      </c>
      <c r="E46">
        <f t="shared" si="13"/>
        <v>4904788030.1349268</v>
      </c>
      <c r="F46">
        <f t="shared" si="13"/>
        <v>19561196300.39209</v>
      </c>
      <c r="G46" s="2">
        <f t="shared" si="13"/>
        <v>0</v>
      </c>
      <c r="H46">
        <f t="shared" si="13"/>
        <v>0</v>
      </c>
      <c r="I46">
        <f t="shared" si="13"/>
        <v>150419693325.1868</v>
      </c>
      <c r="J46" s="2">
        <f t="shared" si="13"/>
        <v>0</v>
      </c>
      <c r="K46" s="2">
        <f t="shared" si="13"/>
        <v>1114350011.7312965</v>
      </c>
      <c r="L46">
        <f t="shared" si="13"/>
        <v>4904788030.1349268</v>
      </c>
      <c r="M46">
        <f t="shared" si="13"/>
        <v>2420872241.0948739</v>
      </c>
      <c r="N46" s="2">
        <f t="shared" si="13"/>
        <v>2879816.661426188</v>
      </c>
      <c r="O46">
        <f t="shared" si="13"/>
        <v>32318113339.768673</v>
      </c>
      <c r="P46" s="2">
        <f t="shared" si="13"/>
        <v>0</v>
      </c>
      <c r="Q46">
        <f t="shared" si="13"/>
        <v>0</v>
      </c>
      <c r="R46" s="2">
        <f t="shared" si="13"/>
        <v>1114350011.7312965</v>
      </c>
      <c r="S46">
        <f t="shared" si="13"/>
        <v>4904788030.1349268</v>
      </c>
    </row>
    <row r="47" spans="3:19" x14ac:dyDescent="0.25">
      <c r="C47">
        <f t="shared" ref="C47:S47" si="14">C17*$A17</f>
        <v>41096382592.682701</v>
      </c>
      <c r="D47" s="2">
        <f t="shared" si="14"/>
        <v>810911600.88465858</v>
      </c>
      <c r="E47">
        <f t="shared" si="14"/>
        <v>3569210276.5245752</v>
      </c>
      <c r="F47">
        <f t="shared" si="14"/>
        <v>8480757835.9815931</v>
      </c>
      <c r="G47" s="2">
        <f t="shared" si="14"/>
        <v>0</v>
      </c>
      <c r="H47">
        <f t="shared" si="14"/>
        <v>0</v>
      </c>
      <c r="I47">
        <f t="shared" si="14"/>
        <v>109460288988.91328</v>
      </c>
      <c r="J47" s="2">
        <f t="shared" si="14"/>
        <v>0</v>
      </c>
      <c r="K47" s="2">
        <f t="shared" si="14"/>
        <v>810911600.88465858</v>
      </c>
      <c r="L47">
        <f t="shared" si="14"/>
        <v>3569210276.5245752</v>
      </c>
      <c r="M47">
        <f t="shared" si="14"/>
        <v>1761666768.8758829</v>
      </c>
      <c r="N47" s="2">
        <f t="shared" si="14"/>
        <v>4211402.0412141168</v>
      </c>
      <c r="O47">
        <f t="shared" si="14"/>
        <v>39598866745.382454</v>
      </c>
      <c r="P47" s="2">
        <f t="shared" si="14"/>
        <v>0</v>
      </c>
      <c r="Q47">
        <f t="shared" si="14"/>
        <v>0</v>
      </c>
      <c r="R47" s="2">
        <f t="shared" si="14"/>
        <v>810911600.88465858</v>
      </c>
      <c r="S47">
        <f t="shared" si="14"/>
        <v>3569210276.5245752</v>
      </c>
    </row>
    <row r="48" spans="3:19" x14ac:dyDescent="0.25">
      <c r="C48">
        <f t="shared" ref="C48:S48" si="15">C18*$A18</f>
        <v>18934485918.645164</v>
      </c>
      <c r="D48" s="2">
        <f t="shared" si="15"/>
        <v>1447369441.3592398</v>
      </c>
      <c r="E48">
        <f t="shared" si="15"/>
        <v>6364342754.9513063</v>
      </c>
      <c r="F48">
        <f t="shared" si="15"/>
        <v>1902309478.2963104</v>
      </c>
      <c r="G48" s="2">
        <f t="shared" si="15"/>
        <v>0</v>
      </c>
      <c r="H48">
        <f t="shared" si="15"/>
        <v>0</v>
      </c>
      <c r="I48">
        <f t="shared" si="15"/>
        <v>385428761467.81879</v>
      </c>
      <c r="J48" s="2">
        <f t="shared" si="15"/>
        <v>0</v>
      </c>
      <c r="K48" s="2">
        <f t="shared" si="15"/>
        <v>1447369441.3592398</v>
      </c>
      <c r="L48">
        <f t="shared" si="15"/>
        <v>6364342754.9513063</v>
      </c>
      <c r="M48">
        <f t="shared" si="15"/>
        <v>3850314122.212534</v>
      </c>
      <c r="N48" s="2">
        <f t="shared" si="15"/>
        <v>507862.0949464835</v>
      </c>
      <c r="O48">
        <f t="shared" si="15"/>
        <v>5245011141.8109198</v>
      </c>
      <c r="P48" s="2">
        <f t="shared" si="15"/>
        <v>0</v>
      </c>
      <c r="Q48">
        <f t="shared" si="15"/>
        <v>0</v>
      </c>
      <c r="R48" s="2">
        <f t="shared" si="15"/>
        <v>1447369441.3592398</v>
      </c>
      <c r="S48">
        <f t="shared" si="15"/>
        <v>6364342754.9513063</v>
      </c>
    </row>
    <row r="49" spans="1:19" x14ac:dyDescent="0.25">
      <c r="C49">
        <f t="shared" ref="C49:S49" si="16">C19*$A19</f>
        <v>8411566365.7095718</v>
      </c>
      <c r="D49" s="2">
        <f t="shared" si="16"/>
        <v>642987835.21260643</v>
      </c>
      <c r="E49">
        <f t="shared" si="16"/>
        <v>2827332713.8330021</v>
      </c>
      <c r="F49">
        <f t="shared" si="16"/>
        <v>3807993694.4811196</v>
      </c>
      <c r="G49" s="2">
        <f t="shared" si="16"/>
        <v>0</v>
      </c>
      <c r="H49">
        <f t="shared" si="16"/>
        <v>0</v>
      </c>
      <c r="I49">
        <f t="shared" si="16"/>
        <v>171225119090.62613</v>
      </c>
      <c r="J49" s="2">
        <f t="shared" si="16"/>
        <v>0</v>
      </c>
      <c r="K49" s="2">
        <f t="shared" si="16"/>
        <v>642987835.21260643</v>
      </c>
      <c r="L49">
        <f t="shared" si="16"/>
        <v>2827332713.8330021</v>
      </c>
      <c r="M49">
        <f t="shared" si="16"/>
        <v>1710485983.4576881</v>
      </c>
      <c r="N49" s="2">
        <f t="shared" si="16"/>
        <v>104257.64228053555</v>
      </c>
      <c r="O49">
        <f t="shared" si="16"/>
        <v>983397038.81136882</v>
      </c>
      <c r="P49" s="2">
        <f t="shared" si="16"/>
        <v>0</v>
      </c>
      <c r="Q49">
        <f t="shared" si="16"/>
        <v>0</v>
      </c>
      <c r="R49" s="2">
        <f t="shared" si="16"/>
        <v>642987835.21260643</v>
      </c>
      <c r="S49">
        <f t="shared" si="16"/>
        <v>2827332713.8330021</v>
      </c>
    </row>
    <row r="50" spans="1:19" x14ac:dyDescent="0.25">
      <c r="C50">
        <f t="shared" ref="C50:S50" si="17">C20*$A20</f>
        <v>8078028738.7771902</v>
      </c>
      <c r="D50" s="2">
        <f t="shared" si="17"/>
        <v>617491913.59954417</v>
      </c>
      <c r="E50">
        <f t="shared" si="17"/>
        <v>2715222578.4645824</v>
      </c>
      <c r="F50">
        <f t="shared" si="17"/>
        <v>4452900612.2003508</v>
      </c>
      <c r="G50" s="2">
        <f t="shared" si="17"/>
        <v>0</v>
      </c>
      <c r="H50">
        <f t="shared" si="17"/>
        <v>0</v>
      </c>
      <c r="I50">
        <f t="shared" si="17"/>
        <v>164435655938.37479</v>
      </c>
      <c r="J50" s="2">
        <f t="shared" si="17"/>
        <v>0</v>
      </c>
      <c r="K50" s="2">
        <f t="shared" si="17"/>
        <v>617491913.59954417</v>
      </c>
      <c r="L50">
        <f t="shared" si="17"/>
        <v>2715222578.4645824</v>
      </c>
      <c r="M50">
        <f t="shared" si="17"/>
        <v>1642661346.4020605</v>
      </c>
      <c r="N50" s="2">
        <f t="shared" si="17"/>
        <v>83701.32577022686</v>
      </c>
      <c r="O50">
        <f t="shared" si="17"/>
        <v>1118840509.9375353</v>
      </c>
      <c r="P50" s="2">
        <f t="shared" si="17"/>
        <v>0</v>
      </c>
      <c r="Q50">
        <f t="shared" si="17"/>
        <v>0</v>
      </c>
      <c r="R50" s="2">
        <f t="shared" si="17"/>
        <v>617491913.59954417</v>
      </c>
      <c r="S50">
        <f t="shared" si="17"/>
        <v>2715222578.4645824</v>
      </c>
    </row>
    <row r="51" spans="1:19" x14ac:dyDescent="0.25">
      <c r="C51">
        <f t="shared" ref="C51:S51" si="18">C21*$A21</f>
        <v>29566762748.308315</v>
      </c>
      <c r="D51" s="2">
        <f t="shared" si="18"/>
        <v>2260110417.8740897</v>
      </c>
      <c r="E51">
        <f t="shared" si="18"/>
        <v>9938110445.3045902</v>
      </c>
      <c r="F51">
        <f t="shared" si="18"/>
        <v>4912592219.5101786</v>
      </c>
      <c r="G51" s="2">
        <f t="shared" si="18"/>
        <v>0</v>
      </c>
      <c r="H51">
        <f t="shared" si="18"/>
        <v>0</v>
      </c>
      <c r="I51">
        <f t="shared" si="18"/>
        <v>601858471133.43408</v>
      </c>
      <c r="J51" s="2">
        <f t="shared" si="18"/>
        <v>0</v>
      </c>
      <c r="K51" s="2">
        <f t="shared" si="18"/>
        <v>2260110417.8740897</v>
      </c>
      <c r="L51">
        <f t="shared" si="18"/>
        <v>9938110445.3045902</v>
      </c>
      <c r="M51">
        <f t="shared" si="18"/>
        <v>6012379984.703845</v>
      </c>
      <c r="N51" s="2">
        <f t="shared" si="18"/>
        <v>13572.859398116214</v>
      </c>
      <c r="O51">
        <f t="shared" si="18"/>
        <v>128810112.96582232</v>
      </c>
      <c r="P51" s="2">
        <f t="shared" si="18"/>
        <v>0</v>
      </c>
      <c r="Q51">
        <f t="shared" si="18"/>
        <v>0</v>
      </c>
      <c r="R51" s="2">
        <f t="shared" si="18"/>
        <v>2260110417.8740897</v>
      </c>
      <c r="S51">
        <f t="shared" si="18"/>
        <v>9938110445.3045902</v>
      </c>
    </row>
    <row r="52" spans="1:19" x14ac:dyDescent="0.25">
      <c r="C52">
        <f t="shared" ref="C52:S52" si="19">C22*$A22</f>
        <v>16648246631.138693</v>
      </c>
      <c r="D52" s="2">
        <f t="shared" si="19"/>
        <v>1272607216.7818449</v>
      </c>
      <c r="E52">
        <f t="shared" si="19"/>
        <v>5595881941.8061876</v>
      </c>
      <c r="F52">
        <f t="shared" si="19"/>
        <v>6026657314.8039627</v>
      </c>
      <c r="G52" s="2">
        <f t="shared" si="19"/>
        <v>0</v>
      </c>
      <c r="H52">
        <f t="shared" si="19"/>
        <v>0</v>
      </c>
      <c r="I52">
        <f t="shared" si="19"/>
        <v>338890271815.19135</v>
      </c>
      <c r="J52" s="2">
        <f t="shared" si="19"/>
        <v>0</v>
      </c>
      <c r="K52" s="2">
        <f t="shared" si="19"/>
        <v>1272607216.7818449</v>
      </c>
      <c r="L52">
        <f t="shared" si="19"/>
        <v>5595881941.8061876</v>
      </c>
      <c r="M52">
        <f t="shared" si="19"/>
        <v>3385409003.9396868</v>
      </c>
      <c r="N52" s="2">
        <f t="shared" si="19"/>
        <v>124.46356632131199</v>
      </c>
      <c r="O52">
        <f t="shared" si="19"/>
        <v>1194850.2366845952</v>
      </c>
      <c r="P52" s="2">
        <f t="shared" si="19"/>
        <v>0</v>
      </c>
      <c r="Q52">
        <f t="shared" si="19"/>
        <v>0</v>
      </c>
      <c r="R52" s="2">
        <f t="shared" si="19"/>
        <v>1272607216.7818449</v>
      </c>
      <c r="S52">
        <f t="shared" si="19"/>
        <v>5595881941.8061876</v>
      </c>
    </row>
    <row r="53" spans="1:19" x14ac:dyDescent="0.25">
      <c r="C53">
        <f t="shared" ref="C53:S53" si="20">C23*$A23</f>
        <v>10088478046.360495</v>
      </c>
      <c r="D53" s="2">
        <f t="shared" si="20"/>
        <v>771172499.57904088</v>
      </c>
      <c r="E53">
        <f t="shared" si="20"/>
        <v>3390983649.5541859</v>
      </c>
      <c r="F53">
        <f t="shared" si="20"/>
        <v>8237695811.5955744</v>
      </c>
      <c r="G53" s="2">
        <f t="shared" si="20"/>
        <v>0</v>
      </c>
      <c r="H53">
        <f t="shared" si="20"/>
        <v>0</v>
      </c>
      <c r="I53">
        <f t="shared" si="20"/>
        <v>205360188558.11823</v>
      </c>
      <c r="J53" s="2">
        <f t="shared" si="20"/>
        <v>0</v>
      </c>
      <c r="K53" s="2">
        <f t="shared" si="20"/>
        <v>771172499.57904088</v>
      </c>
      <c r="L53">
        <f t="shared" si="20"/>
        <v>3390983649.5541859</v>
      </c>
      <c r="M53">
        <f t="shared" si="20"/>
        <v>2051484770.1929238</v>
      </c>
      <c r="N53" s="2">
        <f t="shared" si="20"/>
        <v>180616.33943502649</v>
      </c>
      <c r="O53">
        <f t="shared" si="20"/>
        <v>2153106154.3646026</v>
      </c>
      <c r="P53" s="2">
        <f t="shared" si="20"/>
        <v>0</v>
      </c>
      <c r="Q53">
        <f t="shared" si="20"/>
        <v>0</v>
      </c>
      <c r="R53" s="2">
        <f t="shared" si="20"/>
        <v>771172499.57904088</v>
      </c>
      <c r="S53">
        <f t="shared" si="20"/>
        <v>3390983649.5541859</v>
      </c>
    </row>
    <row r="54" spans="1:19" x14ac:dyDescent="0.25">
      <c r="C54">
        <f t="shared" ref="C54:S54" si="21">C24*$A24</f>
        <v>28830133054.887543</v>
      </c>
      <c r="D54" s="2">
        <f t="shared" si="21"/>
        <v>2203801769.5994</v>
      </c>
      <c r="E54">
        <f t="shared" si="21"/>
        <v>9690511230.1715317</v>
      </c>
      <c r="F54">
        <f t="shared" si="21"/>
        <v>5308998995.873209</v>
      </c>
      <c r="G54" s="2">
        <f t="shared" si="21"/>
        <v>0</v>
      </c>
      <c r="H54">
        <f t="shared" si="21"/>
        <v>0</v>
      </c>
      <c r="I54">
        <f t="shared" si="21"/>
        <v>586863700659.31165</v>
      </c>
      <c r="J54" s="2">
        <f t="shared" si="21"/>
        <v>0</v>
      </c>
      <c r="K54" s="2">
        <f t="shared" si="21"/>
        <v>2203801769.5994</v>
      </c>
      <c r="L54">
        <f t="shared" si="21"/>
        <v>9690511230.1715317</v>
      </c>
      <c r="M54">
        <f t="shared" si="21"/>
        <v>5862586865.2283287</v>
      </c>
      <c r="N54" s="2">
        <f t="shared" si="21"/>
        <v>75626.853274369074</v>
      </c>
      <c r="O54">
        <f t="shared" si="21"/>
        <v>733277191.3485198</v>
      </c>
      <c r="P54" s="2">
        <f t="shared" si="21"/>
        <v>0</v>
      </c>
      <c r="Q54">
        <f t="shared" si="21"/>
        <v>0</v>
      </c>
      <c r="R54" s="2">
        <f t="shared" si="21"/>
        <v>2203801769.5994</v>
      </c>
      <c r="S54">
        <f t="shared" si="21"/>
        <v>9690511230.1715317</v>
      </c>
    </row>
    <row r="56" spans="1:19" x14ac:dyDescent="0.25">
      <c r="B56" t="s">
        <v>58</v>
      </c>
      <c r="C56">
        <f>SUM(C33:C54)</f>
        <v>441277703758.06738</v>
      </c>
      <c r="D56">
        <f t="shared" ref="D56:S56" si="22">SUM(D33:D54)</f>
        <v>36113304404.848961</v>
      </c>
      <c r="E56">
        <f t="shared" si="22"/>
        <v>158046345990.04352</v>
      </c>
      <c r="F56">
        <f t="shared" si="22"/>
        <v>180247550804.61362</v>
      </c>
      <c r="G56">
        <f t="shared" si="22"/>
        <v>0</v>
      </c>
      <c r="H56">
        <f t="shared" si="22"/>
        <v>0</v>
      </c>
      <c r="I56">
        <f t="shared" si="22"/>
        <v>7044474978948.3047</v>
      </c>
      <c r="J56">
        <f t="shared" si="22"/>
        <v>0</v>
      </c>
      <c r="K56">
        <f t="shared" si="22"/>
        <v>36113304404.848961</v>
      </c>
      <c r="L56">
        <f t="shared" si="22"/>
        <v>158872873274.54132</v>
      </c>
      <c r="M56">
        <f t="shared" si="22"/>
        <v>73785232001.639099</v>
      </c>
      <c r="N56">
        <f t="shared" si="22"/>
        <v>50014347.31019669</v>
      </c>
      <c r="O56">
        <f t="shared" si="22"/>
        <v>494400735869.43121</v>
      </c>
      <c r="P56">
        <f t="shared" si="22"/>
        <v>0</v>
      </c>
      <c r="Q56">
        <f t="shared" si="22"/>
        <v>0</v>
      </c>
      <c r="R56">
        <f t="shared" si="22"/>
        <v>36113304404.848961</v>
      </c>
      <c r="S56">
        <f t="shared" si="22"/>
        <v>158872873274.54132</v>
      </c>
    </row>
    <row r="57" spans="1:19" x14ac:dyDescent="0.25">
      <c r="A57" t="s">
        <v>59</v>
      </c>
      <c r="B57" t="s">
        <v>57</v>
      </c>
      <c r="C57">
        <f>C56*20*5.7/1000</f>
        <v>50305658228.419678</v>
      </c>
      <c r="D57">
        <f t="shared" ref="D57:S57" si="23">D56*20*5.7/1000</f>
        <v>4116916702.152782</v>
      </c>
      <c r="E57">
        <f t="shared" si="23"/>
        <v>18017283442.86496</v>
      </c>
      <c r="F57">
        <f t="shared" si="23"/>
        <v>20548220791.725952</v>
      </c>
      <c r="G57">
        <f t="shared" si="23"/>
        <v>0</v>
      </c>
      <c r="H57">
        <f t="shared" si="23"/>
        <v>0</v>
      </c>
      <c r="I57">
        <f t="shared" si="23"/>
        <v>803070147600.10669</v>
      </c>
      <c r="J57">
        <f t="shared" si="23"/>
        <v>0</v>
      </c>
      <c r="K57">
        <f t="shared" si="23"/>
        <v>4116916702.152782</v>
      </c>
      <c r="L57">
        <f t="shared" si="23"/>
        <v>18111507553.29771</v>
      </c>
      <c r="M57">
        <f t="shared" si="23"/>
        <v>8411516448.1868572</v>
      </c>
      <c r="N57">
        <f t="shared" si="23"/>
        <v>5701635.5933624227</v>
      </c>
      <c r="O57">
        <f t="shared" si="23"/>
        <v>56361683889.115166</v>
      </c>
      <c r="P57">
        <f t="shared" si="23"/>
        <v>0</v>
      </c>
      <c r="Q57">
        <f t="shared" si="23"/>
        <v>0</v>
      </c>
      <c r="R57">
        <f t="shared" si="23"/>
        <v>4116916702.152782</v>
      </c>
      <c r="S57">
        <f t="shared" si="23"/>
        <v>18111507553.29771</v>
      </c>
    </row>
    <row r="58" spans="1:19" x14ac:dyDescent="0.25">
      <c r="B58" t="s">
        <v>60</v>
      </c>
      <c r="C58">
        <f>C57*0.000001</f>
        <v>50305.658228419677</v>
      </c>
      <c r="D58">
        <f t="shared" ref="D58:S58" si="24">D57*0.000001</f>
        <v>4116.9167021527819</v>
      </c>
      <c r="E58">
        <f t="shared" si="24"/>
        <v>18017.283442864958</v>
      </c>
      <c r="F58">
        <f t="shared" si="24"/>
        <v>20548.220791725951</v>
      </c>
      <c r="G58">
        <f t="shared" si="24"/>
        <v>0</v>
      </c>
      <c r="H58">
        <f t="shared" si="24"/>
        <v>0</v>
      </c>
      <c r="I58">
        <f t="shared" si="24"/>
        <v>803070.14760010666</v>
      </c>
      <c r="J58">
        <f t="shared" si="24"/>
        <v>0</v>
      </c>
      <c r="K58">
        <f t="shared" si="24"/>
        <v>4116.9167021527819</v>
      </c>
      <c r="L58">
        <f t="shared" si="24"/>
        <v>18111.50755329771</v>
      </c>
      <c r="M58">
        <f t="shared" si="24"/>
        <v>8411.516448186856</v>
      </c>
      <c r="N58">
        <f t="shared" si="24"/>
        <v>5.7016355933624228</v>
      </c>
      <c r="O58">
        <f t="shared" si="24"/>
        <v>56361.683889115164</v>
      </c>
      <c r="P58">
        <f t="shared" si="24"/>
        <v>0</v>
      </c>
      <c r="Q58">
        <f t="shared" si="24"/>
        <v>0</v>
      </c>
      <c r="R58">
        <f t="shared" si="24"/>
        <v>4116.9167021527819</v>
      </c>
      <c r="S58">
        <f t="shared" si="24"/>
        <v>18111.50755329771</v>
      </c>
    </row>
    <row r="60" spans="1:19" x14ac:dyDescent="0.25">
      <c r="A60" t="s">
        <v>62</v>
      </c>
      <c r="B60" t="s">
        <v>61</v>
      </c>
      <c r="C60">
        <v>5035438.5999999996</v>
      </c>
      <c r="E60" s="4">
        <v>1540650.925</v>
      </c>
      <c r="F60" s="4">
        <v>20570</v>
      </c>
      <c r="I60" s="4">
        <v>723132.18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opLeftCell="H1" workbookViewId="0">
      <selection activeCell="L22" sqref="L22"/>
    </sheetView>
  </sheetViews>
  <sheetFormatPr defaultRowHeight="15" x14ac:dyDescent="0.25"/>
  <cols>
    <col min="1" max="4" width="12" bestFit="1" customWidth="1"/>
    <col min="5" max="5" width="11" bestFit="1" customWidth="1"/>
    <col min="6" max="8" width="12" bestFit="1" customWidth="1"/>
    <col min="9" max="9" width="11" bestFit="1" customWidth="1"/>
    <col min="10" max="12" width="12" bestFit="1" customWidth="1"/>
    <col min="13" max="13" width="11" bestFit="1" customWidth="1"/>
    <col min="14" max="15" width="12" bestFit="1" customWidth="1"/>
    <col min="16" max="16" width="11" bestFit="1" customWidth="1"/>
    <col min="17" max="17" width="12" bestFit="1" customWidth="1"/>
    <col min="18" max="19" width="11" bestFit="1" customWidth="1"/>
    <col min="20" max="20" width="12" bestFit="1" customWidth="1"/>
    <col min="21" max="22" width="11" bestFit="1" customWidth="1"/>
    <col min="23" max="30" width="12" bestFit="1" customWidth="1"/>
  </cols>
  <sheetData>
    <row r="1" spans="1:32" ht="15.75" thickBot="1" x14ac:dyDescent="0.3">
      <c r="A1" s="6" t="s">
        <v>63</v>
      </c>
      <c r="B1">
        <v>30</v>
      </c>
      <c r="D1" s="4" t="s">
        <v>64</v>
      </c>
      <c r="E1" s="4"/>
      <c r="F1" s="4"/>
      <c r="I1" s="4" t="s">
        <v>69</v>
      </c>
      <c r="J1" s="4"/>
      <c r="K1" s="4"/>
      <c r="L1" s="4"/>
    </row>
    <row r="2" spans="1:32" ht="15.75" thickBot="1" x14ac:dyDescent="0.3">
      <c r="A2" s="5">
        <v>4.1000000000000002E-2</v>
      </c>
      <c r="B2">
        <v>0</v>
      </c>
      <c r="C2">
        <v>0</v>
      </c>
      <c r="D2">
        <v>4.5199999999999997E-2</v>
      </c>
      <c r="E2">
        <v>0</v>
      </c>
      <c r="F2">
        <v>3.5999999999999997E-2</v>
      </c>
      <c r="G2">
        <v>6.3100000000000003E-2</v>
      </c>
      <c r="H2">
        <v>0</v>
      </c>
      <c r="I2">
        <v>0</v>
      </c>
      <c r="J2">
        <v>0</v>
      </c>
      <c r="K2">
        <v>0</v>
      </c>
      <c r="L2">
        <v>5.1900000000000002E-2</v>
      </c>
      <c r="M2">
        <v>1.3899999999999999E-2</v>
      </c>
      <c r="N2">
        <v>0</v>
      </c>
      <c r="O2">
        <v>4.0899999999999999E-2</v>
      </c>
      <c r="P2">
        <v>2.98E-2</v>
      </c>
      <c r="Q2">
        <v>3.6700000000000003E-2</v>
      </c>
      <c r="R2">
        <v>0</v>
      </c>
      <c r="S2">
        <v>0</v>
      </c>
      <c r="T2">
        <v>5.74E-2</v>
      </c>
      <c r="U2">
        <v>3.2300000000000002E-2</v>
      </c>
      <c r="V2">
        <v>1.9599999999999999E-2</v>
      </c>
      <c r="W2">
        <v>5.6000000000000001E-2</v>
      </c>
      <c r="X2">
        <v>0</v>
      </c>
      <c r="Y2">
        <v>0</v>
      </c>
      <c r="Z2">
        <v>0.1154</v>
      </c>
      <c r="AA2">
        <v>5.6899999999999999E-2</v>
      </c>
      <c r="AB2">
        <v>8.4500000000000006E-2</v>
      </c>
      <c r="AC2">
        <v>0.13039999999999999</v>
      </c>
      <c r="AD2">
        <v>8.8999999999999996E-2</v>
      </c>
      <c r="AF2" t="s">
        <v>70</v>
      </c>
    </row>
    <row r="3" spans="1:32" x14ac:dyDescent="0.25">
      <c r="A3" s="8">
        <v>1.083067E-4</v>
      </c>
      <c r="B3" s="8">
        <v>3.0580389999999999E-2</v>
      </c>
      <c r="C3" s="8">
        <v>-5.1623789999999997E-16</v>
      </c>
      <c r="D3" s="8">
        <v>4.14472E-6</v>
      </c>
      <c r="E3" s="8">
        <v>4.7219689999999997E-5</v>
      </c>
      <c r="F3" s="8">
        <v>2.229151E-3</v>
      </c>
      <c r="G3" s="8">
        <v>8.075933E-5</v>
      </c>
      <c r="H3" s="8">
        <v>2.514372E-3</v>
      </c>
      <c r="I3" s="8">
        <v>5.9465829999999997E-2</v>
      </c>
      <c r="J3" s="8">
        <v>0.13074949999999999</v>
      </c>
      <c r="K3" s="8">
        <v>0.30248510000000001</v>
      </c>
      <c r="L3" s="8">
        <v>5.3018290000000001E-4</v>
      </c>
      <c r="M3" s="8">
        <v>0.31595200000000001</v>
      </c>
      <c r="N3" s="8">
        <v>5.8977300000000003E-4</v>
      </c>
      <c r="O3" s="8">
        <v>8.5590240000000001E-3</v>
      </c>
      <c r="P3" s="8">
        <v>2.4154990000000001E-2</v>
      </c>
      <c r="Q3" s="8">
        <v>1.0789860000000001E-3</v>
      </c>
      <c r="R3" s="8">
        <v>1.8113730000000001E-2</v>
      </c>
      <c r="S3" s="8">
        <v>1.2349550000000001E-2</v>
      </c>
      <c r="T3" s="8">
        <v>2.6331760000000001E-3</v>
      </c>
      <c r="U3" s="8">
        <v>2.6721660000000001E-4</v>
      </c>
      <c r="V3" s="8">
        <v>4.3963509999999997E-3</v>
      </c>
      <c r="W3" s="8">
        <v>2.7584290000000001E-2</v>
      </c>
      <c r="X3" s="8">
        <v>7.4017670000000001E-3</v>
      </c>
      <c r="Y3" s="8">
        <v>1.2460710000000001E-3</v>
      </c>
      <c r="Z3" s="8">
        <v>6.2941469999999999E-3</v>
      </c>
      <c r="AA3" s="8">
        <v>3.074902E-3</v>
      </c>
      <c r="AB3" s="8" t="s">
        <v>65</v>
      </c>
      <c r="AC3" s="8">
        <v>2.1983469999999998E-3</v>
      </c>
      <c r="AD3" s="8">
        <v>3.6187070000000002E-2</v>
      </c>
      <c r="AF3" t="s">
        <v>71</v>
      </c>
    </row>
    <row r="4" spans="1:32" x14ac:dyDescent="0.25">
      <c r="A4" s="9">
        <v>0</v>
      </c>
      <c r="B4" s="9">
        <v>1</v>
      </c>
      <c r="C4" s="9">
        <v>2</v>
      </c>
      <c r="D4" s="9">
        <v>3</v>
      </c>
      <c r="E4" s="9">
        <v>4</v>
      </c>
      <c r="F4" s="9">
        <v>5</v>
      </c>
      <c r="G4" s="9">
        <v>6</v>
      </c>
      <c r="H4" s="9">
        <v>7</v>
      </c>
      <c r="I4" s="9">
        <v>8</v>
      </c>
      <c r="J4" s="9">
        <v>9</v>
      </c>
      <c r="K4" s="9">
        <v>10</v>
      </c>
      <c r="L4" s="9">
        <v>11</v>
      </c>
      <c r="M4" s="9">
        <v>12</v>
      </c>
      <c r="N4" s="9">
        <v>13</v>
      </c>
      <c r="O4" s="9">
        <v>14</v>
      </c>
      <c r="P4" s="9">
        <v>15</v>
      </c>
      <c r="Q4" s="9">
        <v>16</v>
      </c>
      <c r="R4" s="9">
        <v>17</v>
      </c>
      <c r="S4" s="9">
        <v>18</v>
      </c>
      <c r="T4" s="9">
        <v>19</v>
      </c>
      <c r="U4" s="9">
        <v>20</v>
      </c>
      <c r="V4" s="9">
        <v>21</v>
      </c>
      <c r="W4" s="9">
        <v>22</v>
      </c>
      <c r="X4" s="9">
        <v>23</v>
      </c>
      <c r="Y4" s="9">
        <v>24</v>
      </c>
      <c r="Z4" s="9">
        <v>25</v>
      </c>
      <c r="AA4" s="9">
        <v>26</v>
      </c>
      <c r="AB4" s="9">
        <v>27</v>
      </c>
      <c r="AC4" s="9">
        <v>28</v>
      </c>
      <c r="AD4" s="9">
        <v>29</v>
      </c>
      <c r="AF4" t="s">
        <v>18</v>
      </c>
    </row>
    <row r="5" spans="1:32" x14ac:dyDescent="0.25">
      <c r="A5" s="7">
        <v>12647072876.070601</v>
      </c>
      <c r="B5" s="7">
        <v>12286957937.1882</v>
      </c>
      <c r="C5" s="7">
        <v>29971254485.736198</v>
      </c>
      <c r="D5" s="7">
        <v>13938887159.594101</v>
      </c>
      <c r="E5" s="7">
        <v>3686010853.0107198</v>
      </c>
      <c r="F5" s="7">
        <v>11079367894.924</v>
      </c>
      <c r="G5" s="7">
        <v>19434502995.363899</v>
      </c>
      <c r="H5" s="7">
        <v>10361542520.3428</v>
      </c>
      <c r="I5" s="7">
        <v>6455559422.1001797</v>
      </c>
      <c r="J5" s="7">
        <v>17316802510.668701</v>
      </c>
      <c r="K5" s="7">
        <v>11225017827.105801</v>
      </c>
      <c r="L5" s="7">
        <v>15989283040.5315</v>
      </c>
      <c r="M5" s="7">
        <v>4282287422.5834799</v>
      </c>
      <c r="N5" s="7">
        <v>14161620804.7365</v>
      </c>
      <c r="O5" s="7">
        <v>12608709589.035801</v>
      </c>
      <c r="P5" s="7">
        <v>9175347754.5618896</v>
      </c>
      <c r="Q5" s="7">
        <v>11324453300.625099</v>
      </c>
      <c r="R5" s="7">
        <v>5030841127.8167295</v>
      </c>
      <c r="S5" s="7">
        <v>4831356901.1825304</v>
      </c>
      <c r="T5" s="7">
        <v>17683470543.246601</v>
      </c>
      <c r="U5" s="7">
        <v>9957085305.7049599</v>
      </c>
      <c r="V5" s="7">
        <v>6033778735.8615398</v>
      </c>
      <c r="W5" s="7">
        <v>17242902544.7892</v>
      </c>
      <c r="X5" s="7">
        <v>173026052.579703</v>
      </c>
      <c r="Y5" s="7">
        <v>294595431.74642199</v>
      </c>
      <c r="Z5" s="7">
        <v>35556339823.5214</v>
      </c>
      <c r="AA5" s="7">
        <v>17529276725.053299</v>
      </c>
      <c r="AB5" s="7">
        <v>26033456847.904099</v>
      </c>
      <c r="AC5" s="7">
        <v>40232596618.555801</v>
      </c>
      <c r="AD5" s="7">
        <v>27427742420.496799</v>
      </c>
      <c r="AF5" t="s">
        <v>66</v>
      </c>
    </row>
    <row r="6" spans="1:32" x14ac:dyDescent="0.25">
      <c r="A6" s="1">
        <f>A9*63000*1000000000/20/5.7</f>
        <v>-2.6891356578947361E-4</v>
      </c>
      <c r="B6" s="1">
        <f t="shared" ref="B6:AD6" si="0">B9*63000*1000000000/20/5.7</f>
        <v>-2.7390371842105261E-4</v>
      </c>
      <c r="C6" s="1">
        <f t="shared" si="0"/>
        <v>700137789.47368419</v>
      </c>
      <c r="D6" s="1">
        <f t="shared" si="0"/>
        <v>13115146578.947369</v>
      </c>
      <c r="E6" s="1">
        <f t="shared" si="0"/>
        <v>263393660.52631581</v>
      </c>
      <c r="F6" s="1">
        <f t="shared" si="0"/>
        <v>9618707.3684210517</v>
      </c>
      <c r="G6" s="1">
        <f t="shared" si="0"/>
        <v>169814013.1578947</v>
      </c>
      <c r="H6" s="1">
        <f t="shared" si="0"/>
        <v>255598073.68421051</v>
      </c>
      <c r="I6" s="1">
        <f t="shared" si="0"/>
        <v>18237212368.421051</v>
      </c>
      <c r="J6" s="1">
        <f t="shared" si="0"/>
        <v>1032471631.5789472</v>
      </c>
      <c r="K6" s="1">
        <f t="shared" si="0"/>
        <v>657295578.94736838</v>
      </c>
      <c r="L6" s="1">
        <f t="shared" si="0"/>
        <v>10488919736.842106</v>
      </c>
      <c r="M6" s="1">
        <f t="shared" si="0"/>
        <v>-1.7188289999999997E-4</v>
      </c>
      <c r="N6" s="1">
        <f t="shared" si="0"/>
        <v>4617816552.6315794</v>
      </c>
      <c r="O6" s="1">
        <f t="shared" si="0"/>
        <v>767143815.78947365</v>
      </c>
      <c r="P6" s="1">
        <f t="shared" si="0"/>
        <v>3458483368.4210525</v>
      </c>
      <c r="Q6" s="1">
        <f t="shared" si="0"/>
        <v>582831789.47368419</v>
      </c>
      <c r="R6" s="1" t="e">
        <f t="shared" si="0"/>
        <v>#VALUE!</v>
      </c>
      <c r="S6" s="1">
        <f t="shared" si="0"/>
        <v>8522739473.6842089</v>
      </c>
      <c r="T6" s="1">
        <f t="shared" si="0"/>
        <v>19801607368.421051</v>
      </c>
      <c r="U6" s="1">
        <f t="shared" si="0"/>
        <v>58394589473.684212</v>
      </c>
      <c r="V6" s="1">
        <f t="shared" si="0"/>
        <v>189966884210.52631</v>
      </c>
      <c r="W6" s="1">
        <f t="shared" si="0"/>
        <v>220642413157.89474</v>
      </c>
      <c r="X6" s="1">
        <f t="shared" si="0"/>
        <v>221417202.63157898</v>
      </c>
      <c r="Y6" s="1">
        <f t="shared" si="0"/>
        <v>-2.9026028684210527E-4</v>
      </c>
      <c r="Z6" s="1">
        <f t="shared" si="0"/>
        <v>6.5426384210526316E-5</v>
      </c>
      <c r="AA6" s="1">
        <f t="shared" si="0"/>
        <v>190161576.31578946</v>
      </c>
      <c r="AB6" s="1">
        <f t="shared" si="0"/>
        <v>-2.5255694210526313E-4</v>
      </c>
      <c r="AC6" s="1">
        <f t="shared" si="0"/>
        <v>63318536.842105262</v>
      </c>
      <c r="AD6" s="1">
        <f t="shared" si="0"/>
        <v>11212574.210526315</v>
      </c>
      <c r="AF6" t="s">
        <v>68</v>
      </c>
    </row>
    <row r="7" spans="1:32" x14ac:dyDescent="0.25">
      <c r="A7" s="10">
        <f>A6/A5</f>
        <v>-2.1262909483053765E-14</v>
      </c>
      <c r="B7" s="10">
        <f t="shared" ref="B7:AD7" si="1">B6/B5</f>
        <v>-2.2292232122976887E-14</v>
      </c>
      <c r="C7" s="10">
        <f t="shared" si="1"/>
        <v>2.3360309786395195E-2</v>
      </c>
      <c r="D7" s="10">
        <f t="shared" si="1"/>
        <v>0.94090341852866255</v>
      </c>
      <c r="E7" s="10">
        <f t="shared" si="1"/>
        <v>7.1457646499108074E-2</v>
      </c>
      <c r="F7" s="10">
        <f t="shared" si="1"/>
        <v>8.6816391148342067E-4</v>
      </c>
      <c r="G7" s="10">
        <f t="shared" si="1"/>
        <v>8.7377594990931257E-3</v>
      </c>
      <c r="H7" s="10">
        <f t="shared" si="1"/>
        <v>2.4667955874561651E-2</v>
      </c>
      <c r="I7" s="10">
        <f t="shared" si="1"/>
        <v>2.8250398108004648</v>
      </c>
      <c r="J7" s="10">
        <f t="shared" si="1"/>
        <v>5.9622533140448547E-2</v>
      </c>
      <c r="K7" s="10">
        <f t="shared" si="1"/>
        <v>5.8556306018521666E-2</v>
      </c>
      <c r="L7" s="10">
        <f t="shared" si="1"/>
        <v>0.65599687679888885</v>
      </c>
      <c r="M7" s="10">
        <f t="shared" si="1"/>
        <v>-4.0138104484426223E-14</v>
      </c>
      <c r="N7" s="10">
        <f t="shared" si="1"/>
        <v>0.32607966392428067</v>
      </c>
      <c r="O7" s="10">
        <f t="shared" si="1"/>
        <v>6.0842373311267441E-2</v>
      </c>
      <c r="P7" s="10">
        <f t="shared" si="1"/>
        <v>0.37693212954261374</v>
      </c>
      <c r="Q7" s="10">
        <f t="shared" si="1"/>
        <v>5.1466660155816302E-2</v>
      </c>
      <c r="R7" s="10" t="e">
        <f t="shared" si="1"/>
        <v>#VALUE!</v>
      </c>
      <c r="S7" s="10">
        <f t="shared" si="1"/>
        <v>1.7640467570504199</v>
      </c>
      <c r="T7" s="10">
        <f t="shared" si="1"/>
        <v>1.119780606414015</v>
      </c>
      <c r="U7" s="10">
        <f t="shared" si="1"/>
        <v>5.8646268140563933</v>
      </c>
      <c r="V7" s="10">
        <f t="shared" si="1"/>
        <v>31.483899646744614</v>
      </c>
      <c r="W7" s="10">
        <f t="shared" si="1"/>
        <v>12.796129455859671</v>
      </c>
      <c r="X7" s="10">
        <f t="shared" si="1"/>
        <v>1.2796755131981352</v>
      </c>
      <c r="Y7" s="10">
        <f t="shared" si="1"/>
        <v>-9.8528441232568657E-13</v>
      </c>
      <c r="Z7" s="10">
        <f t="shared" si="1"/>
        <v>1.8400764683671163E-15</v>
      </c>
      <c r="AA7" s="10">
        <f t="shared" si="1"/>
        <v>1.0848227185780322E-2</v>
      </c>
      <c r="AB7" s="10">
        <f t="shared" si="1"/>
        <v>-9.7012449626180169E-15</v>
      </c>
      <c r="AC7" s="10">
        <f t="shared" si="1"/>
        <v>1.5738118382570892E-3</v>
      </c>
      <c r="AD7" s="10">
        <f t="shared" si="1"/>
        <v>4.0880412389125909E-4</v>
      </c>
      <c r="AF7" t="s">
        <v>67</v>
      </c>
    </row>
    <row r="8" spans="1:32" x14ac:dyDescent="0.25">
      <c r="A8" s="1"/>
    </row>
    <row r="9" spans="1:32" x14ac:dyDescent="0.25">
      <c r="A9" s="1">
        <v>-4.8660549999999996E-16</v>
      </c>
      <c r="B9" s="1">
        <v>-4.9563529999999996E-16</v>
      </c>
      <c r="C9" s="1">
        <v>1.2669160000000001E-3</v>
      </c>
      <c r="D9" s="1">
        <v>2.373217E-2</v>
      </c>
      <c r="E9" s="1">
        <v>4.7661710000000001E-4</v>
      </c>
      <c r="F9" s="1">
        <v>1.7405279999999999E-5</v>
      </c>
      <c r="G9" s="1">
        <v>3.0728249999999998E-4</v>
      </c>
      <c r="H9" s="1">
        <v>4.6251080000000002E-4</v>
      </c>
      <c r="I9" s="1">
        <v>3.3000670000000003E-2</v>
      </c>
      <c r="J9" s="1">
        <v>1.868282E-3</v>
      </c>
      <c r="K9" s="1">
        <v>1.1893920000000001E-3</v>
      </c>
      <c r="L9" s="1">
        <v>1.8979949999999999E-2</v>
      </c>
      <c r="M9" s="1">
        <v>-3.1102619999999999E-16</v>
      </c>
      <c r="N9" s="1">
        <v>8.3560490000000008E-3</v>
      </c>
      <c r="O9" s="1">
        <v>1.388165E-3</v>
      </c>
      <c r="P9" s="1">
        <v>6.2582080000000003E-3</v>
      </c>
      <c r="Q9" s="1">
        <v>1.054648E-3</v>
      </c>
      <c r="R9" t="s">
        <v>17</v>
      </c>
      <c r="S9" s="1">
        <v>1.5422099999999999E-2</v>
      </c>
      <c r="T9" s="1">
        <v>3.5831479999999999E-2</v>
      </c>
      <c r="U9" s="1">
        <v>0.10566639999999999</v>
      </c>
      <c r="V9" s="1">
        <v>0.34374959999999999</v>
      </c>
      <c r="W9" s="1">
        <v>0.39925769999999999</v>
      </c>
      <c r="X9" s="1">
        <v>4.0065970000000001E-4</v>
      </c>
      <c r="Y9" s="1">
        <v>-5.2523290000000003E-16</v>
      </c>
      <c r="Z9" s="1">
        <v>1.183906E-16</v>
      </c>
      <c r="AA9" s="1">
        <v>3.4410190000000001E-4</v>
      </c>
      <c r="AB9" s="1">
        <v>-4.5700780000000001E-16</v>
      </c>
      <c r="AC9" s="1">
        <v>1.145764E-4</v>
      </c>
      <c r="AD9" s="1">
        <v>2.0289420000000001E-5</v>
      </c>
    </row>
    <row r="11" spans="1:3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28" spans="9:9" x14ac:dyDescent="0.25">
      <c r="I28" t="s">
        <v>72</v>
      </c>
    </row>
  </sheetData>
  <conditionalFormatting sqref="A3:W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M2" sqref="M2:M31"/>
    </sheetView>
  </sheetViews>
  <sheetFormatPr defaultRowHeight="15" x14ac:dyDescent="0.25"/>
  <cols>
    <col min="13" max="13" width="12" bestFit="1" customWidth="1"/>
  </cols>
  <sheetData>
    <row r="1" spans="1:17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</row>
    <row r="2" spans="1:17" x14ac:dyDescent="0.25">
      <c r="A2">
        <v>0</v>
      </c>
      <c r="B2">
        <v>0.05</v>
      </c>
      <c r="C2">
        <v>0.85</v>
      </c>
      <c r="D2">
        <v>0.1</v>
      </c>
      <c r="E2">
        <v>0.1</v>
      </c>
      <c r="F2">
        <v>1</v>
      </c>
      <c r="G2">
        <f t="shared" ref="G2:G31" si="0" xml:space="preserve"> 1</f>
        <v>1</v>
      </c>
      <c r="H2">
        <v>3</v>
      </c>
      <c r="I2">
        <v>2</v>
      </c>
      <c r="J2">
        <v>100</v>
      </c>
      <c r="K2">
        <v>-100</v>
      </c>
      <c r="L2" t="b">
        <v>0</v>
      </c>
      <c r="M2">
        <v>12647072876.070601</v>
      </c>
      <c r="N2">
        <v>1264707287607.0601</v>
      </c>
      <c r="O2">
        <v>536357.52461608802</v>
      </c>
      <c r="P2">
        <v>2472123.2509497199</v>
      </c>
      <c r="Q2">
        <v>2</v>
      </c>
    </row>
    <row r="3" spans="1:17" x14ac:dyDescent="0.25">
      <c r="A3">
        <v>1</v>
      </c>
      <c r="B3">
        <v>0.1</v>
      </c>
      <c r="C3">
        <v>0.8</v>
      </c>
      <c r="D3">
        <v>0.1</v>
      </c>
      <c r="E3">
        <v>0</v>
      </c>
      <c r="F3">
        <v>1</v>
      </c>
      <c r="G3">
        <f t="shared" si="0"/>
        <v>1</v>
      </c>
      <c r="H3">
        <v>2</v>
      </c>
      <c r="I3">
        <v>1</v>
      </c>
      <c r="J3">
        <v>17.600000000000001</v>
      </c>
      <c r="K3">
        <v>-17.600000000000001</v>
      </c>
      <c r="L3" t="b">
        <v>0</v>
      </c>
      <c r="M3">
        <v>12286957937.1882</v>
      </c>
      <c r="N3">
        <v>216250459694.51199</v>
      </c>
      <c r="O3">
        <v>614031.80082916399</v>
      </c>
      <c r="P3">
        <v>2789259.17653846</v>
      </c>
      <c r="Q3">
        <v>1</v>
      </c>
    </row>
    <row r="4" spans="1:17" x14ac:dyDescent="0.25">
      <c r="A4">
        <v>2</v>
      </c>
      <c r="B4">
        <v>0.05</v>
      </c>
      <c r="C4">
        <v>0.9</v>
      </c>
      <c r="D4">
        <v>0.05</v>
      </c>
      <c r="E4">
        <v>0</v>
      </c>
      <c r="F4">
        <v>1</v>
      </c>
      <c r="G4">
        <f t="shared" si="0"/>
        <v>1</v>
      </c>
      <c r="H4">
        <v>2</v>
      </c>
      <c r="I4">
        <v>1</v>
      </c>
      <c r="J4">
        <v>36.5</v>
      </c>
      <c r="K4">
        <v>-36.5</v>
      </c>
      <c r="L4" t="b">
        <v>0</v>
      </c>
      <c r="M4">
        <v>29971254485.736198</v>
      </c>
      <c r="N4">
        <v>1093950788729.37</v>
      </c>
      <c r="O4">
        <v>655745.08580948098</v>
      </c>
      <c r="P4">
        <v>2772137.6599061899</v>
      </c>
      <c r="Q4">
        <v>1</v>
      </c>
    </row>
    <row r="5" spans="1:17" x14ac:dyDescent="0.25">
      <c r="A5">
        <v>3</v>
      </c>
      <c r="B5">
        <v>0.1</v>
      </c>
      <c r="C5">
        <v>0.7</v>
      </c>
      <c r="D5">
        <v>0.2</v>
      </c>
      <c r="E5">
        <v>0.2</v>
      </c>
      <c r="F5">
        <v>1</v>
      </c>
      <c r="G5">
        <f t="shared" si="0"/>
        <v>1</v>
      </c>
      <c r="H5">
        <v>4</v>
      </c>
      <c r="I5">
        <v>3</v>
      </c>
      <c r="J5">
        <v>128.5</v>
      </c>
      <c r="K5">
        <v>-128.5</v>
      </c>
      <c r="L5" t="b">
        <v>0</v>
      </c>
      <c r="M5">
        <v>13938887159.594101</v>
      </c>
      <c r="N5">
        <v>1791147000007.8501</v>
      </c>
      <c r="O5">
        <v>702414.23131240194</v>
      </c>
      <c r="P5">
        <v>2753558.3945023599</v>
      </c>
      <c r="Q5">
        <v>3</v>
      </c>
    </row>
    <row r="6" spans="1:17" x14ac:dyDescent="0.25">
      <c r="A6">
        <v>4</v>
      </c>
      <c r="B6">
        <v>0.05</v>
      </c>
      <c r="C6">
        <v>0.9</v>
      </c>
      <c r="D6">
        <v>0.05</v>
      </c>
      <c r="E6">
        <v>0</v>
      </c>
      <c r="F6">
        <v>1</v>
      </c>
      <c r="G6">
        <f t="shared" si="0"/>
        <v>1</v>
      </c>
      <c r="H6">
        <v>2</v>
      </c>
      <c r="I6">
        <v>1</v>
      </c>
      <c r="J6">
        <v>20.5</v>
      </c>
      <c r="K6">
        <v>-20.5</v>
      </c>
      <c r="L6" t="b">
        <v>0</v>
      </c>
      <c r="M6">
        <v>3686010853.0107198</v>
      </c>
      <c r="N6">
        <v>75563222486.719696</v>
      </c>
      <c r="O6">
        <v>766324.97755120101</v>
      </c>
      <c r="P6">
        <v>3009841.3350999998</v>
      </c>
      <c r="Q6">
        <v>1</v>
      </c>
    </row>
    <row r="7" spans="1:17" x14ac:dyDescent="0.25">
      <c r="A7">
        <v>5</v>
      </c>
      <c r="B7">
        <v>0.1</v>
      </c>
      <c r="C7">
        <v>0.7</v>
      </c>
      <c r="D7">
        <v>0.2</v>
      </c>
      <c r="E7">
        <v>0.2</v>
      </c>
      <c r="F7">
        <v>1</v>
      </c>
      <c r="G7">
        <f t="shared" si="0"/>
        <v>1</v>
      </c>
      <c r="H7">
        <v>3</v>
      </c>
      <c r="I7">
        <v>2</v>
      </c>
      <c r="J7">
        <v>106</v>
      </c>
      <c r="K7">
        <v>-106</v>
      </c>
      <c r="L7" t="b">
        <v>0</v>
      </c>
      <c r="M7">
        <v>11079367894.924</v>
      </c>
      <c r="N7">
        <v>1174412996861.95</v>
      </c>
      <c r="O7">
        <v>793999.40873680997</v>
      </c>
      <c r="P7">
        <v>2919525.5646889</v>
      </c>
      <c r="Q7">
        <v>2</v>
      </c>
    </row>
    <row r="8" spans="1:17" x14ac:dyDescent="0.25">
      <c r="A8">
        <v>6</v>
      </c>
      <c r="B8">
        <v>0.02</v>
      </c>
      <c r="C8">
        <v>0.38</v>
      </c>
      <c r="D8">
        <v>0.6</v>
      </c>
      <c r="E8">
        <v>0.05</v>
      </c>
      <c r="F8">
        <v>1</v>
      </c>
      <c r="G8">
        <f t="shared" si="0"/>
        <v>1</v>
      </c>
      <c r="H8">
        <v>3</v>
      </c>
      <c r="I8">
        <v>2</v>
      </c>
      <c r="J8">
        <v>109.9</v>
      </c>
      <c r="K8">
        <v>-109.9</v>
      </c>
      <c r="L8" t="b">
        <v>0</v>
      </c>
      <c r="M8">
        <v>19434502995.363899</v>
      </c>
      <c r="N8">
        <v>2135851879190.49</v>
      </c>
      <c r="O8">
        <v>886783.85329628398</v>
      </c>
      <c r="P8">
        <v>2968086.6527676801</v>
      </c>
      <c r="Q8">
        <v>2</v>
      </c>
    </row>
    <row r="9" spans="1:17" x14ac:dyDescent="0.25">
      <c r="A9">
        <v>7</v>
      </c>
      <c r="B9">
        <v>0.1</v>
      </c>
      <c r="C9">
        <v>0.8</v>
      </c>
      <c r="D9">
        <v>0.1</v>
      </c>
      <c r="E9">
        <v>0</v>
      </c>
      <c r="F9">
        <v>1</v>
      </c>
      <c r="G9">
        <f t="shared" si="0"/>
        <v>1</v>
      </c>
      <c r="H9">
        <v>2</v>
      </c>
      <c r="I9">
        <v>1</v>
      </c>
      <c r="J9">
        <v>33.799999999999997</v>
      </c>
      <c r="K9">
        <v>-33.799999999999997</v>
      </c>
      <c r="L9" t="b">
        <v>0</v>
      </c>
      <c r="M9">
        <v>10361542520.3428</v>
      </c>
      <c r="N9">
        <v>350220137187.58801</v>
      </c>
      <c r="O9">
        <v>936805.88240950496</v>
      </c>
      <c r="P9">
        <v>3073809.5302294702</v>
      </c>
      <c r="Q9">
        <v>1</v>
      </c>
    </row>
    <row r="10" spans="1:17" x14ac:dyDescent="0.25">
      <c r="A10">
        <v>8</v>
      </c>
      <c r="B10">
        <v>0.65</v>
      </c>
      <c r="C10">
        <v>0.32</v>
      </c>
      <c r="D10">
        <v>0.03</v>
      </c>
      <c r="E10">
        <v>0</v>
      </c>
      <c r="F10">
        <v>1</v>
      </c>
      <c r="G10">
        <f t="shared" si="0"/>
        <v>1</v>
      </c>
      <c r="H10">
        <v>3</v>
      </c>
      <c r="I10">
        <v>2</v>
      </c>
      <c r="J10">
        <v>52</v>
      </c>
      <c r="K10">
        <v>-52</v>
      </c>
      <c r="L10" t="b">
        <v>0</v>
      </c>
      <c r="M10">
        <v>6455559422.1001797</v>
      </c>
      <c r="N10">
        <v>335689089949.20898</v>
      </c>
      <c r="O10">
        <v>1086308.04044449</v>
      </c>
      <c r="P10">
        <v>3081669.7512463201</v>
      </c>
      <c r="Q10">
        <v>2</v>
      </c>
    </row>
    <row r="11" spans="1:17" x14ac:dyDescent="0.25">
      <c r="A11">
        <v>9</v>
      </c>
      <c r="B11">
        <v>0.01</v>
      </c>
      <c r="C11">
        <v>0.55000000000000004</v>
      </c>
      <c r="D11">
        <v>0.44</v>
      </c>
      <c r="E11">
        <v>0.1</v>
      </c>
      <c r="F11">
        <v>1</v>
      </c>
      <c r="G11">
        <f t="shared" si="0"/>
        <v>1</v>
      </c>
      <c r="H11">
        <v>3</v>
      </c>
      <c r="I11">
        <v>2</v>
      </c>
      <c r="J11">
        <v>85.3</v>
      </c>
      <c r="K11">
        <v>-85.3</v>
      </c>
      <c r="L11" t="b">
        <v>0</v>
      </c>
      <c r="M11">
        <v>17316802510.668701</v>
      </c>
      <c r="N11">
        <v>1477123254160.04</v>
      </c>
      <c r="O11">
        <v>1058482.4817846001</v>
      </c>
      <c r="P11">
        <v>2992773.6915275599</v>
      </c>
      <c r="Q11">
        <v>2</v>
      </c>
    </row>
    <row r="12" spans="1:17" x14ac:dyDescent="0.25">
      <c r="A12">
        <v>10</v>
      </c>
      <c r="B12">
        <v>0.3</v>
      </c>
      <c r="C12">
        <v>0.2</v>
      </c>
      <c r="D12">
        <v>0.5</v>
      </c>
      <c r="E12">
        <v>0</v>
      </c>
      <c r="F12">
        <v>1</v>
      </c>
      <c r="G12">
        <f t="shared" si="0"/>
        <v>1</v>
      </c>
      <c r="H12">
        <v>3</v>
      </c>
      <c r="I12">
        <v>2</v>
      </c>
      <c r="J12">
        <v>75.3</v>
      </c>
      <c r="K12">
        <v>-75.3</v>
      </c>
      <c r="L12" t="b">
        <v>0</v>
      </c>
      <c r="M12">
        <v>11225017827.105801</v>
      </c>
      <c r="N12">
        <v>845243842381.06604</v>
      </c>
      <c r="O12">
        <v>998463.20602584805</v>
      </c>
      <c r="P12">
        <v>3228644.1559787602</v>
      </c>
      <c r="Q12">
        <v>2</v>
      </c>
    </row>
    <row r="13" spans="1:17" x14ac:dyDescent="0.25">
      <c r="A13">
        <v>11</v>
      </c>
      <c r="B13">
        <v>0.02</v>
      </c>
      <c r="C13">
        <v>0.08</v>
      </c>
      <c r="D13">
        <v>0.9</v>
      </c>
      <c r="E13">
        <v>0</v>
      </c>
      <c r="F13">
        <v>1</v>
      </c>
      <c r="G13">
        <f t="shared" si="0"/>
        <v>1</v>
      </c>
      <c r="H13">
        <v>4</v>
      </c>
      <c r="I13">
        <v>3</v>
      </c>
      <c r="J13">
        <v>185.6</v>
      </c>
      <c r="K13">
        <v>-185.6</v>
      </c>
      <c r="L13" t="b">
        <v>0</v>
      </c>
      <c r="M13">
        <v>15989283040.5315</v>
      </c>
      <c r="N13">
        <v>2967610932322.6499</v>
      </c>
      <c r="O13">
        <v>1101141.4171096601</v>
      </c>
      <c r="P13">
        <v>3178910.3867531898</v>
      </c>
      <c r="Q13">
        <v>3</v>
      </c>
    </row>
    <row r="14" spans="1:17" x14ac:dyDescent="0.25">
      <c r="A14">
        <v>12</v>
      </c>
      <c r="B14">
        <v>0.15</v>
      </c>
      <c r="C14">
        <v>0.55000000000000004</v>
      </c>
      <c r="D14">
        <v>0.3</v>
      </c>
      <c r="E14">
        <v>0</v>
      </c>
      <c r="F14">
        <v>1</v>
      </c>
      <c r="G14">
        <f t="shared" si="0"/>
        <v>1</v>
      </c>
      <c r="H14">
        <v>3</v>
      </c>
      <c r="I14">
        <v>2</v>
      </c>
      <c r="J14">
        <v>109.8</v>
      </c>
      <c r="K14">
        <v>-109.8</v>
      </c>
      <c r="L14" t="b">
        <v>0</v>
      </c>
      <c r="M14">
        <v>4282287422.5834799</v>
      </c>
      <c r="N14">
        <v>470195158999.66602</v>
      </c>
      <c r="O14">
        <v>1209670.2408048499</v>
      </c>
      <c r="P14">
        <v>3163985.5138113</v>
      </c>
      <c r="Q14">
        <v>2</v>
      </c>
    </row>
    <row r="15" spans="1:17" x14ac:dyDescent="0.25">
      <c r="A15">
        <v>13</v>
      </c>
      <c r="B15">
        <v>0.24</v>
      </c>
      <c r="C15">
        <v>0.75</v>
      </c>
      <c r="D15">
        <v>0.01</v>
      </c>
      <c r="E15">
        <v>0</v>
      </c>
      <c r="F15">
        <v>1</v>
      </c>
      <c r="G15">
        <f t="shared" si="0"/>
        <v>1</v>
      </c>
      <c r="H15">
        <v>2</v>
      </c>
      <c r="I15">
        <v>1</v>
      </c>
      <c r="J15">
        <v>48.9</v>
      </c>
      <c r="K15">
        <v>-48.9</v>
      </c>
      <c r="L15" t="b">
        <v>0</v>
      </c>
      <c r="M15">
        <v>14161620804.7365</v>
      </c>
      <c r="N15">
        <v>692503257351.61206</v>
      </c>
      <c r="O15">
        <v>1211478.49631208</v>
      </c>
      <c r="P15">
        <v>3099078.5562056201</v>
      </c>
      <c r="Q15">
        <v>1</v>
      </c>
    </row>
    <row r="16" spans="1:17" x14ac:dyDescent="0.25">
      <c r="A16">
        <v>14</v>
      </c>
      <c r="B16">
        <v>0.03</v>
      </c>
      <c r="C16">
        <v>0.9</v>
      </c>
      <c r="D16">
        <v>7.0000000000000007E-2</v>
      </c>
      <c r="E16">
        <v>0.15</v>
      </c>
      <c r="F16">
        <v>1</v>
      </c>
      <c r="G16">
        <f t="shared" si="0"/>
        <v>1</v>
      </c>
      <c r="H16">
        <v>4</v>
      </c>
      <c r="I16">
        <v>3</v>
      </c>
      <c r="J16">
        <v>138.80000000000001</v>
      </c>
      <c r="K16">
        <v>-138.80000000000001</v>
      </c>
      <c r="L16" t="b">
        <v>0</v>
      </c>
      <c r="M16">
        <v>12608709589.035801</v>
      </c>
      <c r="N16">
        <v>1750088890958.1699</v>
      </c>
      <c r="O16">
        <v>1247039.15761167</v>
      </c>
      <c r="P16">
        <v>3029490.8336403901</v>
      </c>
      <c r="Q16">
        <v>3</v>
      </c>
    </row>
    <row r="17" spans="1:17" x14ac:dyDescent="0.25">
      <c r="A17">
        <v>15</v>
      </c>
      <c r="B17">
        <v>0.33</v>
      </c>
      <c r="C17">
        <v>0.65</v>
      </c>
      <c r="D17">
        <v>0.02</v>
      </c>
      <c r="E17">
        <v>0.05</v>
      </c>
      <c r="F17">
        <v>1</v>
      </c>
      <c r="G17">
        <f t="shared" si="0"/>
        <v>1</v>
      </c>
      <c r="H17">
        <v>3</v>
      </c>
      <c r="I17">
        <v>2</v>
      </c>
      <c r="J17">
        <v>101.8</v>
      </c>
      <c r="K17">
        <v>-101.8</v>
      </c>
      <c r="L17" t="b">
        <v>0</v>
      </c>
      <c r="M17">
        <v>9175347754.5618896</v>
      </c>
      <c r="N17">
        <v>934050401414.40002</v>
      </c>
      <c r="O17">
        <v>1345508.8800756501</v>
      </c>
      <c r="P17">
        <v>3133385.4918231498</v>
      </c>
      <c r="Q17">
        <v>2</v>
      </c>
    </row>
    <row r="18" spans="1:17" x14ac:dyDescent="0.25">
      <c r="A18">
        <v>16</v>
      </c>
      <c r="B18">
        <v>0.05</v>
      </c>
      <c r="C18">
        <v>0.01</v>
      </c>
      <c r="D18">
        <v>0.94</v>
      </c>
      <c r="E18">
        <v>0</v>
      </c>
      <c r="F18">
        <v>1</v>
      </c>
      <c r="G18">
        <f t="shared" si="0"/>
        <v>1</v>
      </c>
      <c r="H18">
        <v>4</v>
      </c>
      <c r="I18">
        <v>3</v>
      </c>
      <c r="J18">
        <v>156</v>
      </c>
      <c r="K18">
        <v>-156</v>
      </c>
      <c r="L18" t="b">
        <v>0</v>
      </c>
      <c r="M18">
        <v>11324453300.625099</v>
      </c>
      <c r="N18">
        <v>1766614714897.52</v>
      </c>
      <c r="O18">
        <v>1099895.74009719</v>
      </c>
      <c r="P18">
        <v>3298468.0737568899</v>
      </c>
      <c r="Q18">
        <v>3</v>
      </c>
    </row>
    <row r="19" spans="1:17" x14ac:dyDescent="0.25">
      <c r="A19">
        <v>17</v>
      </c>
      <c r="B19">
        <v>0.05</v>
      </c>
      <c r="C19">
        <v>0.01</v>
      </c>
      <c r="D19">
        <v>0.94</v>
      </c>
      <c r="E19">
        <v>0</v>
      </c>
      <c r="F19">
        <v>1</v>
      </c>
      <c r="G19">
        <f t="shared" si="0"/>
        <v>1</v>
      </c>
      <c r="H19">
        <v>3</v>
      </c>
      <c r="I19">
        <v>2</v>
      </c>
      <c r="J19">
        <v>81.900000000000006</v>
      </c>
      <c r="K19">
        <v>-81.900000000000006</v>
      </c>
      <c r="L19" t="b">
        <v>0</v>
      </c>
      <c r="M19">
        <v>5030841127.8167295</v>
      </c>
      <c r="N19">
        <v>412025888368.19</v>
      </c>
      <c r="O19">
        <v>1098345.3045816701</v>
      </c>
      <c r="P19">
        <v>3367268.9230297301</v>
      </c>
      <c r="Q19">
        <v>2</v>
      </c>
    </row>
    <row r="20" spans="1:17" x14ac:dyDescent="0.25">
      <c r="A20">
        <v>18</v>
      </c>
      <c r="B20">
        <v>0.08</v>
      </c>
      <c r="C20">
        <v>0.02</v>
      </c>
      <c r="D20">
        <v>0.9</v>
      </c>
      <c r="E20">
        <v>0</v>
      </c>
      <c r="F20">
        <v>1</v>
      </c>
      <c r="G20">
        <f t="shared" si="0"/>
        <v>1</v>
      </c>
      <c r="H20">
        <v>3</v>
      </c>
      <c r="I20">
        <v>2</v>
      </c>
      <c r="J20">
        <v>86.4</v>
      </c>
      <c r="K20">
        <v>-86.4</v>
      </c>
      <c r="L20" t="b">
        <v>0</v>
      </c>
      <c r="M20">
        <v>4831356901.1825304</v>
      </c>
      <c r="N20">
        <v>417429236262.16998</v>
      </c>
      <c r="O20">
        <v>1220475.7351718401</v>
      </c>
      <c r="P20">
        <v>3429637.9873865899</v>
      </c>
      <c r="Q20">
        <v>2</v>
      </c>
    </row>
    <row r="21" spans="1:17" x14ac:dyDescent="0.25">
      <c r="A21">
        <v>19</v>
      </c>
      <c r="B21">
        <v>0.02</v>
      </c>
      <c r="C21">
        <v>0.01</v>
      </c>
      <c r="D21">
        <v>0.97</v>
      </c>
      <c r="E21">
        <v>0</v>
      </c>
      <c r="F21">
        <v>1</v>
      </c>
      <c r="G21">
        <f t="shared" si="0"/>
        <v>1</v>
      </c>
      <c r="H21">
        <v>4</v>
      </c>
      <c r="I21">
        <v>3</v>
      </c>
      <c r="J21">
        <v>199.1</v>
      </c>
      <c r="K21">
        <v>-199.1</v>
      </c>
      <c r="L21" t="b">
        <v>0</v>
      </c>
      <c r="M21">
        <v>17683470543.246601</v>
      </c>
      <c r="N21">
        <v>3520778985160.3901</v>
      </c>
      <c r="O21">
        <v>1237923.2543202001</v>
      </c>
      <c r="P21">
        <v>3342156.19820278</v>
      </c>
      <c r="Q21">
        <v>3</v>
      </c>
    </row>
    <row r="22" spans="1:17" x14ac:dyDescent="0.25">
      <c r="A22">
        <v>20</v>
      </c>
      <c r="B22">
        <v>0.05</v>
      </c>
      <c r="C22">
        <v>0.05</v>
      </c>
      <c r="D22">
        <v>0.9</v>
      </c>
      <c r="E22">
        <v>0</v>
      </c>
      <c r="F22">
        <v>1</v>
      </c>
      <c r="G22">
        <f t="shared" si="0"/>
        <v>1</v>
      </c>
      <c r="H22">
        <v>4</v>
      </c>
      <c r="I22">
        <v>3</v>
      </c>
      <c r="J22">
        <v>230.2</v>
      </c>
      <c r="K22">
        <v>-230.2</v>
      </c>
      <c r="L22" t="b">
        <v>0</v>
      </c>
      <c r="M22">
        <v>9957085305.7049599</v>
      </c>
      <c r="N22">
        <v>2292121037373.2798</v>
      </c>
      <c r="O22">
        <v>1223939.6486472201</v>
      </c>
      <c r="P22">
        <v>3221251.2076329398</v>
      </c>
      <c r="Q22">
        <v>3</v>
      </c>
    </row>
    <row r="23" spans="1:17" x14ac:dyDescent="0.25">
      <c r="A23">
        <v>21</v>
      </c>
      <c r="B23">
        <v>0.85</v>
      </c>
      <c r="C23">
        <v>0.12</v>
      </c>
      <c r="D23">
        <v>0.03</v>
      </c>
      <c r="E23">
        <v>0.02</v>
      </c>
      <c r="F23">
        <v>1</v>
      </c>
      <c r="G23">
        <f t="shared" si="0"/>
        <v>1</v>
      </c>
      <c r="H23">
        <v>4</v>
      </c>
      <c r="I23">
        <v>3</v>
      </c>
      <c r="J23">
        <v>186.3</v>
      </c>
      <c r="K23">
        <v>-186.3</v>
      </c>
      <c r="L23" t="b">
        <v>0</v>
      </c>
      <c r="M23">
        <v>6033778735.8615398</v>
      </c>
      <c r="N23">
        <v>1124092978491.01</v>
      </c>
      <c r="O23">
        <v>1346626.02311962</v>
      </c>
      <c r="P23">
        <v>3211923.0021301499</v>
      </c>
      <c r="Q23">
        <v>3</v>
      </c>
    </row>
    <row r="24" spans="1:17" x14ac:dyDescent="0.25">
      <c r="A24">
        <v>22</v>
      </c>
      <c r="B24">
        <v>0.6</v>
      </c>
      <c r="C24">
        <v>0.3</v>
      </c>
      <c r="D24">
        <v>0.1</v>
      </c>
      <c r="E24">
        <v>0.02</v>
      </c>
      <c r="F24">
        <v>1</v>
      </c>
      <c r="G24">
        <f t="shared" si="0"/>
        <v>1</v>
      </c>
      <c r="H24">
        <v>3</v>
      </c>
      <c r="I24">
        <v>2</v>
      </c>
      <c r="J24">
        <v>119.6</v>
      </c>
      <c r="K24">
        <v>-119.6</v>
      </c>
      <c r="L24" t="b">
        <v>0</v>
      </c>
      <c r="M24">
        <v>17242902544.7892</v>
      </c>
      <c r="N24">
        <v>2062251144356.79</v>
      </c>
      <c r="O24">
        <v>1341872.8070017199</v>
      </c>
      <c r="P24">
        <v>3268177.5099903299</v>
      </c>
      <c r="Q24">
        <v>2</v>
      </c>
    </row>
    <row r="25" spans="1:17" x14ac:dyDescent="0.25">
      <c r="A25">
        <v>23</v>
      </c>
      <c r="B25">
        <v>1</v>
      </c>
      <c r="C25">
        <v>0</v>
      </c>
      <c r="D25">
        <v>0</v>
      </c>
      <c r="E25">
        <v>0</v>
      </c>
      <c r="F25">
        <v>1</v>
      </c>
      <c r="G25">
        <f t="shared" si="0"/>
        <v>1</v>
      </c>
      <c r="H25">
        <v>1</v>
      </c>
      <c r="I25">
        <v>0</v>
      </c>
      <c r="J25">
        <v>0</v>
      </c>
      <c r="K25">
        <v>0</v>
      </c>
      <c r="L25" t="b">
        <v>1</v>
      </c>
      <c r="M25">
        <v>173026052.579703</v>
      </c>
      <c r="N25">
        <v>0</v>
      </c>
      <c r="O25">
        <v>1033068.00609403</v>
      </c>
      <c r="P25">
        <v>3087315.9075993798</v>
      </c>
      <c r="Q25">
        <v>0</v>
      </c>
    </row>
    <row r="26" spans="1:17" x14ac:dyDescent="0.25">
      <c r="A26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f t="shared" si="0"/>
        <v>1</v>
      </c>
      <c r="H26">
        <v>1</v>
      </c>
      <c r="I26">
        <v>0</v>
      </c>
      <c r="J26">
        <v>0</v>
      </c>
      <c r="K26">
        <v>0</v>
      </c>
      <c r="L26" t="b">
        <v>1</v>
      </c>
      <c r="M26">
        <v>294595431.74642199</v>
      </c>
      <c r="N26">
        <v>0</v>
      </c>
      <c r="O26">
        <v>1175346.62660234</v>
      </c>
      <c r="P26">
        <v>3428644.2915368802</v>
      </c>
      <c r="Q26">
        <v>0</v>
      </c>
    </row>
    <row r="27" spans="1:17" x14ac:dyDescent="0.25">
      <c r="A27">
        <v>25</v>
      </c>
      <c r="B27">
        <v>0.5</v>
      </c>
      <c r="C27">
        <v>0.3</v>
      </c>
      <c r="D27">
        <v>0.2</v>
      </c>
      <c r="E27">
        <v>0</v>
      </c>
      <c r="F27">
        <v>1</v>
      </c>
      <c r="G27">
        <f t="shared" si="0"/>
        <v>1</v>
      </c>
      <c r="H27">
        <v>3</v>
      </c>
      <c r="I27">
        <v>2</v>
      </c>
      <c r="J27">
        <v>100</v>
      </c>
      <c r="K27">
        <v>-100</v>
      </c>
      <c r="L27" t="b">
        <v>0</v>
      </c>
      <c r="M27">
        <v>35556339823.5214</v>
      </c>
      <c r="N27">
        <v>3555633982352.1401</v>
      </c>
      <c r="O27">
        <v>1379948.28124062</v>
      </c>
      <c r="P27">
        <v>3356730.6678135698</v>
      </c>
      <c r="Q27">
        <v>2</v>
      </c>
    </row>
    <row r="28" spans="1:17" x14ac:dyDescent="0.25">
      <c r="A28">
        <v>26</v>
      </c>
      <c r="B28">
        <v>0.65</v>
      </c>
      <c r="C28">
        <v>0.15</v>
      </c>
      <c r="D28">
        <v>0.2</v>
      </c>
      <c r="E28">
        <v>0.05</v>
      </c>
      <c r="F28">
        <v>1</v>
      </c>
      <c r="G28">
        <f t="shared" si="0"/>
        <v>1</v>
      </c>
      <c r="H28">
        <v>4</v>
      </c>
      <c r="I28">
        <v>3</v>
      </c>
      <c r="J28">
        <v>150</v>
      </c>
      <c r="K28">
        <v>-150</v>
      </c>
      <c r="L28" t="b">
        <v>0</v>
      </c>
      <c r="M28">
        <v>17529276725.053299</v>
      </c>
      <c r="N28">
        <v>2629391508758</v>
      </c>
      <c r="O28">
        <v>1483492.97420412</v>
      </c>
      <c r="P28">
        <v>3226834.0660128798</v>
      </c>
      <c r="Q28">
        <v>3</v>
      </c>
    </row>
    <row r="29" spans="1:17" x14ac:dyDescent="0.25">
      <c r="A29">
        <v>27</v>
      </c>
      <c r="B29">
        <v>0.8</v>
      </c>
      <c r="C29">
        <v>0.15</v>
      </c>
      <c r="D29">
        <v>0.05</v>
      </c>
      <c r="E29">
        <v>0.4</v>
      </c>
      <c r="F29">
        <v>1</v>
      </c>
      <c r="G29">
        <f t="shared" si="0"/>
        <v>1</v>
      </c>
      <c r="H29">
        <v>5</v>
      </c>
      <c r="I29">
        <v>4</v>
      </c>
      <c r="J29">
        <v>500</v>
      </c>
      <c r="K29">
        <v>-500</v>
      </c>
      <c r="L29" t="b">
        <v>0</v>
      </c>
      <c r="M29">
        <v>26033456847.904099</v>
      </c>
      <c r="N29">
        <v>13016728423952</v>
      </c>
      <c r="O29">
        <v>1433749.25632048</v>
      </c>
      <c r="P29">
        <v>3091203.0267971</v>
      </c>
      <c r="Q29">
        <v>4</v>
      </c>
    </row>
    <row r="30" spans="1:17" x14ac:dyDescent="0.25">
      <c r="A30">
        <v>28</v>
      </c>
      <c r="B30">
        <v>0.8</v>
      </c>
      <c r="C30">
        <v>0.15</v>
      </c>
      <c r="D30">
        <v>0.05</v>
      </c>
      <c r="E30">
        <v>0.4</v>
      </c>
      <c r="F30">
        <v>1</v>
      </c>
      <c r="G30">
        <f t="shared" si="0"/>
        <v>1</v>
      </c>
      <c r="H30">
        <v>5</v>
      </c>
      <c r="I30">
        <v>4</v>
      </c>
      <c r="J30">
        <v>500</v>
      </c>
      <c r="K30">
        <v>-500</v>
      </c>
      <c r="L30" t="b">
        <v>0</v>
      </c>
      <c r="M30">
        <v>40232596618.555801</v>
      </c>
      <c r="N30">
        <v>20116298309277.898</v>
      </c>
      <c r="O30">
        <v>1082116.87210969</v>
      </c>
      <c r="P30">
        <v>2892209.9116405598</v>
      </c>
      <c r="Q30">
        <v>4</v>
      </c>
    </row>
    <row r="31" spans="1:17" x14ac:dyDescent="0.25">
      <c r="A31">
        <v>29</v>
      </c>
      <c r="B31">
        <v>0.8</v>
      </c>
      <c r="C31">
        <v>0.15</v>
      </c>
      <c r="D31">
        <v>0.05</v>
      </c>
      <c r="E31">
        <v>0.4</v>
      </c>
      <c r="F31">
        <v>1</v>
      </c>
      <c r="G31">
        <f t="shared" si="0"/>
        <v>1</v>
      </c>
      <c r="H31">
        <v>5</v>
      </c>
      <c r="I31">
        <v>4</v>
      </c>
      <c r="J31">
        <v>500</v>
      </c>
      <c r="K31">
        <v>-500</v>
      </c>
      <c r="L31" t="b">
        <v>0</v>
      </c>
      <c r="M31">
        <v>27427742420.496799</v>
      </c>
      <c r="N31">
        <v>13713871210248.4</v>
      </c>
      <c r="O31">
        <v>740106.75080704805</v>
      </c>
      <c r="P31">
        <v>2716469.89662692</v>
      </c>
      <c r="Q3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D15" sqref="D15"/>
    </sheetView>
  </sheetViews>
  <sheetFormatPr defaultRowHeight="15" x14ac:dyDescent="0.25"/>
  <sheetData>
    <row r="1" spans="1:2" x14ac:dyDescent="0.25">
      <c r="A1" t="s">
        <v>36</v>
      </c>
      <c r="B1">
        <v>2375</v>
      </c>
    </row>
    <row r="2" spans="1:2" x14ac:dyDescent="0.25">
      <c r="A2" t="s">
        <v>37</v>
      </c>
      <c r="B2">
        <v>355</v>
      </c>
    </row>
    <row r="3" spans="1:2" x14ac:dyDescent="0.25">
      <c r="A3" t="s">
        <v>38</v>
      </c>
      <c r="B3">
        <v>2375</v>
      </c>
    </row>
    <row r="4" spans="1:2" x14ac:dyDescent="0.25">
      <c r="A4" t="s">
        <v>39</v>
      </c>
      <c r="B4">
        <v>355</v>
      </c>
    </row>
    <row r="5" spans="1:2" x14ac:dyDescent="0.25">
      <c r="A5" t="s">
        <v>40</v>
      </c>
      <c r="B5">
        <v>20263</v>
      </c>
    </row>
    <row r="6" spans="1:2" x14ac:dyDescent="0.25">
      <c r="A6" t="s">
        <v>41</v>
      </c>
      <c r="B6">
        <v>3290</v>
      </c>
    </row>
    <row r="7" spans="1:2" x14ac:dyDescent="0.25">
      <c r="A7" t="s">
        <v>42</v>
      </c>
      <c r="B7">
        <v>3290</v>
      </c>
    </row>
    <row r="8" spans="1:2" x14ac:dyDescent="0.25">
      <c r="A8" t="s">
        <v>43</v>
      </c>
      <c r="B8">
        <v>90</v>
      </c>
    </row>
    <row r="9" spans="1:2" x14ac:dyDescent="0.25">
      <c r="A9" t="s">
        <v>44</v>
      </c>
      <c r="B9">
        <v>10</v>
      </c>
    </row>
    <row r="10" spans="1:2" x14ac:dyDescent="0.25">
      <c r="A10" t="s">
        <v>45</v>
      </c>
      <c r="B10">
        <v>90</v>
      </c>
    </row>
    <row r="11" spans="1:2" x14ac:dyDescent="0.25">
      <c r="A11" t="s">
        <v>46</v>
      </c>
      <c r="B11">
        <v>10</v>
      </c>
    </row>
    <row r="12" spans="1:2" x14ac:dyDescent="0.25">
      <c r="A12" t="s">
        <v>47</v>
      </c>
      <c r="B12">
        <v>2375</v>
      </c>
    </row>
    <row r="15" spans="1:2" x14ac:dyDescent="0.25">
      <c r="A15" t="s">
        <v>48</v>
      </c>
      <c r="B15">
        <v>1</v>
      </c>
    </row>
    <row r="16" spans="1:2" x14ac:dyDescent="0.25">
      <c r="A16" t="s">
        <v>49</v>
      </c>
      <c r="B16">
        <v>1</v>
      </c>
    </row>
    <row r="17" spans="1:2" x14ac:dyDescent="0.25">
      <c r="A17" t="s">
        <v>50</v>
      </c>
      <c r="B17">
        <v>1</v>
      </c>
    </row>
    <row r="18" spans="1:2" x14ac:dyDescent="0.25">
      <c r="A18" t="s">
        <v>51</v>
      </c>
      <c r="B18">
        <v>1</v>
      </c>
    </row>
    <row r="19" spans="1:2" x14ac:dyDescent="0.25">
      <c r="A19" t="s">
        <v>52</v>
      </c>
      <c r="B19">
        <v>90</v>
      </c>
    </row>
    <row r="20" spans="1:2" x14ac:dyDescent="0.25">
      <c r="A20" t="s">
        <v>53</v>
      </c>
      <c r="B20">
        <v>50</v>
      </c>
    </row>
    <row r="21" spans="1:2" x14ac:dyDescent="0.25">
      <c r="A21" t="s">
        <v>54</v>
      </c>
      <c r="B21">
        <v>1</v>
      </c>
    </row>
    <row r="22" spans="1:2" x14ac:dyDescent="0.25">
      <c r="A22" t="s">
        <v>55</v>
      </c>
      <c r="B22">
        <v>10</v>
      </c>
    </row>
    <row r="23" spans="1:2" x14ac:dyDescent="0.25">
      <c r="A23" t="s">
        <v>56</v>
      </c>
      <c r="B2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biomass_pools_init_vals</vt:lpstr>
      <vt:lpstr>dist</vt:lpstr>
      <vt:lpstr>boxInfo</vt:lpstr>
      <vt:lpstr>XX_sn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2018-08-20T15:17:06Z</dcterms:created>
  <dcterms:modified xsi:type="dcterms:W3CDTF">2018-08-21T20:58:35Z</dcterms:modified>
</cp:coreProperties>
</file>