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41" activeTab="45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53" l="1"/>
  <c r="A15" i="53"/>
  <c r="B15" i="53"/>
  <c r="C15" i="53"/>
  <c r="D15" i="53"/>
  <c r="E15" i="53"/>
  <c r="F15" i="53"/>
  <c r="G15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P55" i="9"/>
  <c r="I69" i="11" l="1"/>
  <c r="Q68" i="11"/>
  <c r="P29" i="10"/>
  <c r="B65" i="7"/>
  <c r="P29" i="7"/>
  <c r="L63" i="11"/>
  <c r="P33" i="9"/>
  <c r="AB56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33" i="9"/>
  <c r="AA57" i="9"/>
  <c r="AA56" i="9"/>
  <c r="AI111" i="9"/>
  <c r="P24" i="9"/>
  <c r="B64" i="9" l="1"/>
  <c r="M87" i="55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6" i="53"/>
  <c r="D16" i="53"/>
  <c r="E16" i="53"/>
  <c r="F16" i="53"/>
  <c r="G16" i="53"/>
  <c r="H16" i="53"/>
  <c r="I16" i="53"/>
  <c r="L16" i="53"/>
  <c r="M16" i="53"/>
  <c r="N16" i="53"/>
  <c r="O16" i="53"/>
  <c r="P16" i="53"/>
  <c r="Q16" i="53"/>
  <c r="T16" i="53"/>
  <c r="U16" i="53"/>
  <c r="V16" i="53"/>
  <c r="W16" i="53"/>
  <c r="X16" i="53"/>
  <c r="Y16" i="53"/>
  <c r="AB16" i="53"/>
  <c r="AC16" i="53"/>
  <c r="AD16" i="53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G111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C92" i="9" s="1"/>
  <c r="I92" i="9" s="1"/>
  <c r="P60" i="9"/>
  <c r="C60" i="9" s="1"/>
  <c r="C91" i="9" s="1"/>
  <c r="I91" i="9" s="1"/>
  <c r="P59" i="9"/>
  <c r="C59" i="9" s="1"/>
  <c r="C90" i="9" s="1"/>
  <c r="I90" i="9" s="1"/>
  <c r="P58" i="9"/>
  <c r="C58" i="9" s="1"/>
  <c r="C89" i="9" s="1"/>
  <c r="I89" i="9" s="1"/>
  <c r="C57" i="9"/>
  <c r="C88" i="9" s="1"/>
  <c r="I88" i="9" s="1"/>
  <c r="C56" i="9"/>
  <c r="C87" i="9" s="1"/>
  <c r="I87" i="9" s="1"/>
  <c r="C55" i="9"/>
  <c r="C86" i="9" s="1"/>
  <c r="I86" i="9" s="1"/>
  <c r="P54" i="9"/>
  <c r="C54" i="9" s="1"/>
  <c r="C85" i="9" s="1"/>
  <c r="I85" i="9" s="1"/>
  <c r="P53" i="9"/>
  <c r="C53" i="9" s="1"/>
  <c r="C84" i="9" s="1"/>
  <c r="I84" i="9" s="1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 s="1"/>
  <c r="C80" i="9" s="1"/>
  <c r="I80" i="9" s="1"/>
  <c r="P48" i="9"/>
  <c r="C48" i="9" s="1"/>
  <c r="C79" i="9" s="1"/>
  <c r="P47" i="9"/>
  <c r="C47" i="9" s="1"/>
  <c r="C78" i="9" s="1"/>
  <c r="I78" i="9" s="1"/>
  <c r="P46" i="9"/>
  <c r="C46" i="9" s="1"/>
  <c r="C77" i="9" s="1"/>
  <c r="P45" i="9"/>
  <c r="C45" i="9" s="1"/>
  <c r="C76" i="9" s="1"/>
  <c r="I76" i="9" s="1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 s="1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 s="1"/>
  <c r="C68" i="9" s="1"/>
  <c r="I68" i="9" s="1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4" i="9" l="1"/>
  <c r="I80" i="8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<sst xmlns="http://schemas.openxmlformats.org/spreadsheetml/2006/main" count="17978" uniqueCount="489">
  <si>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</si>
  <si>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</si>
  <si>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</si>
  <si>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</si>
  <si>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</si>
  <si>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</si>
  <si>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</si>
  <si>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</si>
  <si>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</si>
  <si>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</si>
  <si>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</si>
  <si>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</si>
  <si>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</si>
  <si>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</si>
  <si>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</si>
  <si>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</si>
  <si>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</si>
  <si>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</si>
  <si>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</si>
  <si>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</si>
  <si>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</si>
  <si>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</si>
  <si>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</si>
  <si>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</si>
  <si>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</si>
  <si>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</si>
  <si>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</si>
  <si>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</si>
  <si>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</si>
  <si>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</si>
  <si>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</si>
  <si>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</si>
  <si>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</si>
  <si>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</si>
  <si>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</si>
  <si>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</si>
  <si>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</si>
  <si>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</si>
  <si>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</si>
  <si>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</si>
  <si>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</si>
  <si>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</si>
  <si>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</si>
  <si>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</si>
  <si>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</si>
  <si>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</si>
  <si>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</si>
  <si>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</si>
  <si>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</si>
  <si>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</si>
  <si>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</si>
  <si>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</si>
  <si>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</si>
  <si>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</si>
  <si>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</si>
  <si>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</si>
  <si>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</si>
  <si>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</si>
  <si>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</si>
  <si>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</si>
  <si>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</si>
  <si>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</si>
  <si>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</si>
  <si>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</si>
  <si>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</si>
  <si>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</si>
  <si>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</si>
  <si>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</si>
  <si>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</si>
  <si>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</si>
  <si>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</si>
  <si>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</si>
  <si>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</si>
  <si>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</si>
  <si>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</si>
  <si>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</si>
  <si>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</si>
  <si>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</si>
  <si>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</si>
  <si>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</si>
  <si>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</si>
  <si>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</si>
  <si>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</si>
  <si>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</si>
  <si>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</si>
  <si>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</si>
  <si>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</si>
  <si>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</si>
  <si>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</si>
  <si>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</si>
  <si>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</si>
  <si>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</si>
  <si>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</si>
  <si>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</si>
  <si>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</si>
  <si>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</si>
  <si>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</si>
  <si>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</si>
  <si>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</si>
  <si>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</si>
  <si>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</si>
  <si>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</si>
  <si>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</si>
  <si>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</si>
  <si>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</si>
  <si>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</si>
  <si>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</si>
  <si>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</si>
  <si>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</si>
  <si>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</si>
  <si>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</si>
  <si>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</si>
  <si>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</si>
  <si>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</si>
  <si>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</si>
  <si>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</si>
  <si>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</si>
  <si>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</si>
  <si>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</si>
  <si>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</si>
  <si>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</si>
  <si>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</si>
  <si>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</si>
  <si>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</si>
  <si>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</si>
  <si>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</si>
  <si>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</si>
  <si>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</si>
  <si>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</si>
  <si>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</si>
  <si>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</si>
  <si>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</si>
  <si>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</si>
  <si>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</si>
  <si>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</si>
  <si>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</si>
  <si>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</si>
  <si>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</si>
  <si>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</si>
  <si>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</si>
  <si>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</si>
  <si>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</si>
  <si>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</si>
  <si>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</si>
  <si>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</si>
  <si>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</si>
  <si>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</si>
  <si>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</si>
  <si>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</si>
  <si>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</si>
  <si>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</si>
  <si>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</si>
  <si>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</si>
  <si>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</si>
  <si>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</si>
  <si>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</si>
  <si>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</si>
  <si>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</si>
  <si>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</si>
  <si>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</si>
  <si>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</si>
  <si>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</si>
  <si>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</si>
  <si>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</si>
  <si>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</si>
  <si>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</si>
  <si>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</si>
  <si>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</si>
  <si>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</si>
  <si>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</si>
  <si>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</si>
  <si>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</si>
  <si>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</si>
  <si>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</si>
  <si>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</si>
  <si>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</si>
  <si>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</si>
  <si>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</si>
  <si>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</si>
  <si>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</si>
  <si>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</si>
  <si>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</si>
  <si>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</si>
  <si>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</si>
  <si>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</si>
  <si>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</si>
  <si>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</si>
  <si>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</si>
  <si>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</si>
  <si>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</si>
  <si>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</si>
  <si>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</si>
  <si>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</si>
  <si>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</si>
  <si>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</si>
  <si>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</si>
  <si>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</si>
  <si>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</si>
  <si>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</si>
  <si>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</si>
  <si>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</si>
  <si>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</si>
  <si>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</si>
  <si>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</si>
  <si>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</si>
  <si>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</si>
  <si>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</si>
  <si>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</si>
  <si>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</si>
  <si>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</si>
  <si>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</si>
  <si>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</si>
  <si>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</si>
  <si>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</si>
  <si>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</si>
  <si>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</si>
  <si>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</si>
  <si>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</si>
  <si>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</si>
  <si>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</si>
  <si>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</si>
  <si>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</si>
  <si>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</si>
  <si>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</si>
  <si>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</si>
  <si>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</si>
  <si>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</si>
  <si>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</si>
  <si>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</si>
  <si>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</si>
  <si>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</si>
  <si>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</si>
  <si>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</si>
  <si>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</si>
  <si>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</si>
  <si>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</si>
  <si>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</si>
  <si>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</si>
  <si>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</si>
  <si>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</si>
  <si>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</si>
  <si>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</si>
  <si>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</si>
  <si>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</si>
  <si>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</si>
  <si>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</si>
  <si>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</si>
  <si>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</si>
  <si>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</si>
  <si>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</si>
  <si>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</si>
  <si>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</si>
  <si>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</si>
  <si>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</si>
  <si>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</si>
  <si>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</si>
  <si>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</si>
  <si>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</si>
  <si>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</si>
  <si>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</si>
  <si>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</si>
  <si>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</si>
  <si>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</si>
  <si>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</si>
  <si>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</si>
  <si>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</si>
  <si>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</si>
  <si>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</si>
  <si>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</si>
  <si>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</si>
  <si>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</si>
  <si>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</si>
  <si>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</si>
  <si>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</si>
  <si>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</si>
  <si>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</si>
  <si>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</si>
  <si>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</si>
  <si>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</si>
  <si>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</si>
  <si>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</si>
  <si>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</si>
  <si>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</si>
  <si>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</si>
  <si>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</si>
  <si>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</si>
  <si>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</si>
  <si>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</si>
  <si>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</si>
  <si>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</si>
  <si>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</si>
  <si>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</si>
  <si>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</si>
  <si>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</si>
  <si>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</si>
  <si>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</si>
  <si>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</si>
  <si>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</si>
  <si>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</si>
  <si>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</si>
  <si>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</si>
  <si>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</si>
  <si>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</si>
  <si>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</si>
  <si>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</si>
  <si>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</si>
  <si>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</si>
  <si>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</si>
  <si>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</si>
  <si>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</si>
  <si>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</si>
  <si>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</si>
  <si>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</si>
  <si>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</si>
  <si>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</si>
  <si>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</si>
  <si>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</si>
  <si>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</si>
  <si>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</si>
  <si>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</si>
  <si>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</si>
  <si>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</si>
  <si>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</si>
  <si>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</si>
  <si>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</si>
  <si>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</si>
  <si>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</si>
  <si>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</si>
  <si>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</si>
  <si>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</si>
  <si>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</si>
  <si>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</si>
  <si>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</si>
  <si>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</si>
  <si>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</si>
  <si>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</si>
  <si>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</si>
  <si>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</si>
  <si>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</si>
  <si>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</si>
  <si>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</si>
  <si>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</si>
  <si>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</si>
  <si>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</si>
  <si>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</si>
  <si>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</si>
  <si>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</si>
  <si>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</si>
  <si>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</si>
  <si>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</si>
  <si>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</si>
  <si>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</si>
  <si>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</si>
  <si>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</si>
  <si>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</si>
  <si>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</si>
  <si>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</si>
  <si>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</si>
  <si>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</si>
  <si>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</si>
  <si>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</si>
  <si>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</si>
  <si>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</si>
  <si>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</si>
  <si>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</si>
  <si>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</si>
  <si>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</si>
  <si>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</si>
  <si>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</si>
  <si>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</si>
  <si>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</si>
  <si>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</si>
  <si>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</si>
  <si>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</si>
  <si>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</si>
  <si>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</si>
  <si>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</si>
  <si>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</si>
  <si>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</si>
  <si>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</si>
  <si>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</si>
  <si>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</si>
  <si>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</si>
  <si>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</si>
  <si>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</si>
  <si>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</si>
  <si>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</si>
  <si>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</si>
  <si>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</si>
  <si>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</si>
  <si>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</si>
  <si>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</si>
  <si>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</si>
  <si>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</si>
  <si>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</si>
  <si>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</si>
  <si>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</si>
  <si>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</si>
  <si>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</si>
  <si>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</si>
  <si>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</si>
  <si>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</si>
  <si>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</si>
  <si>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</si>
  <si>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</si>
  <si>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</si>
  <si>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</si>
  <si>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</si>
  <si>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</si>
  <si>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</si>
  <si>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</si>
  <si>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</si>
  <si>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</si>
  <si>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</si>
  <si>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</si>
  <si>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</si>
  <si>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</si>
  <si>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</si>
  <si>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</si>
  <si>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</si>
  <si>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</si>
  <si>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</si>
  <si>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</si>
  <si>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</si>
  <si>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</si>
  <si>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</si>
  <si>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</si>
  <si>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</si>
  <si>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</si>
  <si>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</si>
  <si>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</si>
  <si>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</si>
  <si>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</si>
  <si>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</si>
  <si>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</si>
  <si>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</si>
  <si>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</si>
  <si>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</si>
  <si>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</si>
  <si>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</si>
  <si>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</si>
  <si>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</si>
  <si>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</si>
  <si>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</si>
  <si>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</si>
  <si>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</si>
  <si>
    <t>mt</t>
  </si>
  <si>
    <t>mg</t>
  </si>
  <si>
    <t>wet weight</t>
  </si>
  <si>
    <t>median biomass over timeseries from 51st SAW Loligo (mt)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</si>
  <si>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</si>
  <si>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</si>
  <si>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</si>
  <si>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</si>
  <si>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</si>
  <si>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</si>
  <si>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</si>
  <si>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</si>
  <si>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</si>
  <si>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</si>
  <si>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</si>
  <si>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</si>
  <si>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</si>
  <si>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</si>
  <si>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</si>
  <si>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</si>
  <si>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</si>
  <si>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</si>
  <si>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</si>
  <si>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</si>
  <si>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</si>
  <si>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</si>
  <si>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>65th SAW</t>
  </si>
  <si>
    <t>sum</t>
  </si>
  <si>
    <t>MAB 1979 (mt)</t>
  </si>
  <si>
    <t>GBK1979 (mt)</t>
  </si>
  <si>
    <t>surplus production model in 1968</t>
  </si>
  <si>
    <t>double NSH</t>
  </si>
  <si>
    <t>36 SAW report surplus production model fo 1968 (mt), p381</t>
  </si>
  <si>
    <t>65 SAW sum GBK + MAB 1979 biomass (mt) p54</t>
  </si>
  <si>
    <t>51st SAW median timeseries 1974-2010 biomass (mt) p1</t>
  </si>
  <si>
    <t>Slucey Q corrected biomass time series mean</t>
  </si>
  <si>
    <t>Slucey non-Q corrected biomass mean of time series</t>
  </si>
  <si>
    <t>48th SAW efficiency corrected mean 1990-2006 p255</t>
  </si>
  <si>
    <t>61 SAW estimate mt whole biomass p90 T27</t>
  </si>
  <si>
    <t>na, catches ~ 30,000 mt/yr</t>
  </si>
  <si>
    <t>T D.7.1 48th SAW depths &lt; 320m estimate 2002</t>
  </si>
  <si>
    <t>NEUS v1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</si>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</sst>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4" fillId="2" borderId="0" applyBorder="0" applyProtection="0"/>
    <xf numFmtId="0" fontId="3" fillId="0" borderId="0"/>
    <xf numFmtId="0" fontId="2" fillId="0" borderId="0"/>
  </cellStyleXfs>
  <cellXfs count="51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4" fillId="2" borderId="0" xfId="1" applyFont="1" applyBorder="1" applyAlignment="1" applyProtection="1"/>
    <xf numFmtId="0" fontId="5" fillId="0" borderId="1" xfId="0" applyFont="1" applyBorder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8" fillId="4" borderId="5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right" vertical="center"/>
    </xf>
    <xf numFmtId="11" fontId="9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10" fillId="0" borderId="1" xfId="0" applyFont="1" applyBorder="1" applyAlignment="1">
      <alignment horizontal="left" vertical="center" indent="1"/>
    </xf>
    <xf numFmtId="0" fontId="7" fillId="3" borderId="0" xfId="0" applyFont="1" applyFill="1"/>
    <xf numFmtId="0" fontId="3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1" fillId="0" borderId="0" xfId="0" applyFont="1" applyAlignment="1">
      <alignment vertical="center"/>
    </xf>
    <xf numFmtId="4" fontId="0" fillId="0" borderId="0" xfId="0" applyNumberFormat="1"/>
    <xf numFmtId="11" fontId="7" fillId="0" borderId="0" xfId="0" applyNumberFormat="1" applyFont="1"/>
    <xf numFmtId="1" fontId="7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2" fillId="8" borderId="8" xfId="0" applyNumberFormat="1" applyFont="1" applyFill="1" applyBorder="1" applyAlignment="1">
      <alignment horizontal="center" vertical="center"/>
    </xf>
    <xf numFmtId="1" fontId="12" fillId="9" borderId="8" xfId="0" applyNumberFormat="1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/>
    </xf>
    <xf numFmtId="1" fontId="12" fillId="9" borderId="0" xfId="0" applyNumberFormat="1" applyFont="1" applyFill="1" applyBorder="1" applyAlignment="1">
      <alignment horizontal="center" vertical="center"/>
    </xf>
    <xf numFmtId="0" fontId="2" fillId="0" borderId="0" xfId="3"/>
    <xf numFmtId="2" fontId="2" fillId="0" borderId="0" xfId="3" applyNumberFormat="1"/>
    <xf numFmtId="11" fontId="2" fillId="0" borderId="0" xfId="3" applyNumberFormat="1"/>
    <xf numFmtId="0" fontId="13" fillId="0" borderId="0" xfId="3" applyFont="1"/>
    <xf numFmtId="0" fontId="14" fillId="0" borderId="0" xfId="3" applyFont="1"/>
    <xf numFmtId="0" fontId="15" fillId="0" borderId="1" xfId="3" applyFont="1" applyBorder="1" applyAlignment="1">
      <alignment horizontal="left" vertical="center" indent="1"/>
    </xf>
    <xf numFmtId="2" fontId="15" fillId="0" borderId="1" xfId="3" applyNumberFormat="1" applyFont="1" applyBorder="1" applyAlignment="1">
      <alignment horizontal="left" vertical="center" indent="1"/>
    </xf>
    <xf numFmtId="0" fontId="2" fillId="7" borderId="0" xfId="3" applyFill="1"/>
    <xf numFmtId="0" fontId="16" fillId="10" borderId="5" xfId="3" applyFont="1" applyFill="1" applyBorder="1" applyAlignment="1">
      <alignment horizontal="right" vertical="center"/>
    </xf>
    <xf numFmtId="166" fontId="0" fillId="0" borderId="0" xfId="0" applyNumberFormat="1"/>
    <xf numFmtId="0" fontId="17" fillId="7" borderId="0" xfId="0" applyFont="1" applyFill="1"/>
    <xf numFmtId="0" fontId="1" fillId="0" borderId="0" xfId="3" applyFont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LSQ!$B$34:$B$55</c:f>
              <c:numCache>
                <c:formatCode>General</c:formatCode>
                <c:ptCount val="22"/>
                <c:pt idx="0">
                  <c:v>3.2298010206481167E-2</c:v>
                </c:pt>
                <c:pt idx="1">
                  <c:v>1.9156733730463334E-2</c:v>
                </c:pt>
                <c:pt idx="2">
                  <c:v>2.6507773960083164E-2</c:v>
                </c:pt>
                <c:pt idx="3">
                  <c:v>2.5999187325698864E-2</c:v>
                </c:pt>
                <c:pt idx="4">
                  <c:v>2.8574187358598367E-2</c:v>
                </c:pt>
                <c:pt idx="5">
                  <c:v>8.1028321301191572E-2</c:v>
                </c:pt>
                <c:pt idx="6">
                  <c:v>3.6393305989158964E-2</c:v>
                </c:pt>
                <c:pt idx="7">
                  <c:v>2.1730250740320797E-2</c:v>
                </c:pt>
                <c:pt idx="8">
                  <c:v>2.0457887658855617E-2</c:v>
                </c:pt>
                <c:pt idx="9">
                  <c:v>2.2193539018872763E-2</c:v>
                </c:pt>
                <c:pt idx="10">
                  <c:v>2.4899798870239964E-2</c:v>
                </c:pt>
                <c:pt idx="11">
                  <c:v>8.0463363750753761E-2</c:v>
                </c:pt>
                <c:pt idx="12">
                  <c:v>2.5774447827977567E-2</c:v>
                </c:pt>
                <c:pt idx="13">
                  <c:v>3.6092210717060466E-2</c:v>
                </c:pt>
                <c:pt idx="14">
                  <c:v>2.7501921985231263E-2</c:v>
                </c:pt>
                <c:pt idx="15">
                  <c:v>1.8329947167650195E-2</c:v>
                </c:pt>
                <c:pt idx="16">
                  <c:v>3.0912241549939164E-2</c:v>
                </c:pt>
                <c:pt idx="17">
                  <c:v>3.0912241549939164E-2</c:v>
                </c:pt>
                <c:pt idx="18">
                  <c:v>0.10032693045850767</c:v>
                </c:pt>
                <c:pt idx="19">
                  <c:v>0.10797625556186827</c:v>
                </c:pt>
                <c:pt idx="20">
                  <c:v>9.8849783643577965E-2</c:v>
                </c:pt>
                <c:pt idx="21">
                  <c:v>0.10362165962752996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2A2-A01B-3ACB14D4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8992"/>
        <c:axId val="255618576"/>
      </c:barChart>
      <c:catAx>
        <c:axId val="2556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576"/>
        <c:crosses val="autoZero"/>
        <c:auto val="1"/>
        <c:lblAlgn val="ctr"/>
        <c:lblOffset val="100"/>
        <c:noMultiLvlLbl val="0"/>
      </c:catAx>
      <c:valAx>
        <c:axId val="255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43</xdr:row>
      <xdr:rowOff>0</xdr:rowOff>
    </xdr:from>
    <xdr:to>
      <xdr:col>25</xdr:col>
      <xdr:colOff>228600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415</v>
      </c>
    </row>
    <row r="75" spans="1:33" x14ac:dyDescent="0.25">
      <c r="A75" t="s">
        <v>410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411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411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411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420</v>
      </c>
    </row>
    <row r="86" spans="1:31" x14ac:dyDescent="0.25">
      <c r="B86" t="s">
        <v>416</v>
      </c>
      <c r="C86" t="s">
        <v>417</v>
      </c>
    </row>
    <row r="87" spans="1:31" x14ac:dyDescent="0.25">
      <c r="B87" t="s">
        <v>279</v>
      </c>
      <c r="C87" t="s">
        <v>418</v>
      </c>
      <c r="D87" t="s">
        <v>418</v>
      </c>
      <c r="E87" t="s">
        <v>418</v>
      </c>
      <c r="F87" t="s">
        <v>418</v>
      </c>
    </row>
    <row r="88" spans="1:31" x14ac:dyDescent="0.25">
      <c r="B88">
        <v>2057165.8959999999</v>
      </c>
      <c r="C88" t="s">
        <v>418</v>
      </c>
      <c r="D88" t="s">
        <v>418</v>
      </c>
      <c r="E88" t="s">
        <v>418</v>
      </c>
      <c r="F88" t="s">
        <v>418</v>
      </c>
    </row>
    <row r="89" spans="1:31" x14ac:dyDescent="0.25">
      <c r="B89">
        <v>9037260.5629999992</v>
      </c>
      <c r="C89" t="s">
        <v>418</v>
      </c>
      <c r="D89" t="s">
        <v>418</v>
      </c>
      <c r="E89" t="s">
        <v>418</v>
      </c>
      <c r="F89" t="s">
        <v>418</v>
      </c>
    </row>
    <row r="90" spans="1:31" x14ac:dyDescent="0.25">
      <c r="B90">
        <v>1004468.126</v>
      </c>
      <c r="C90" t="s">
        <v>418</v>
      </c>
      <c r="D90" t="s">
        <v>418</v>
      </c>
      <c r="E90" t="s">
        <v>418</v>
      </c>
      <c r="F90" t="s">
        <v>418</v>
      </c>
    </row>
    <row r="91" spans="1:31" x14ac:dyDescent="0.25">
      <c r="B91">
        <v>1342077.1229999999</v>
      </c>
      <c r="C91" t="s">
        <v>418</v>
      </c>
      <c r="D91" t="s">
        <v>418</v>
      </c>
      <c r="E91" t="s">
        <v>418</v>
      </c>
      <c r="F91" t="s">
        <v>418</v>
      </c>
    </row>
    <row r="92" spans="1:31" x14ac:dyDescent="0.25">
      <c r="B92">
        <v>4417946.7549999999</v>
      </c>
      <c r="C92" t="s">
        <v>418</v>
      </c>
      <c r="D92" t="s">
        <v>418</v>
      </c>
      <c r="E92" t="s">
        <v>418</v>
      </c>
      <c r="F92" t="s">
        <v>418</v>
      </c>
    </row>
    <row r="93" spans="1:31" x14ac:dyDescent="0.25">
      <c r="B93">
        <v>12003029.279999999</v>
      </c>
      <c r="C93" t="s">
        <v>418</v>
      </c>
      <c r="D93" t="s">
        <v>418</v>
      </c>
      <c r="E93" t="s">
        <v>418</v>
      </c>
      <c r="F93" t="s">
        <v>418</v>
      </c>
    </row>
    <row r="94" spans="1:31" x14ac:dyDescent="0.25">
      <c r="B94">
        <v>8417149.4030000009</v>
      </c>
      <c r="C94" t="s">
        <v>418</v>
      </c>
      <c r="D94" t="s">
        <v>418</v>
      </c>
      <c r="E94" t="s">
        <v>418</v>
      </c>
      <c r="F94" t="s">
        <v>418</v>
      </c>
    </row>
    <row r="95" spans="1:31" x14ac:dyDescent="0.25">
      <c r="B95">
        <v>1633057.0619999999</v>
      </c>
      <c r="C95" t="s">
        <v>418</v>
      </c>
      <c r="D95" t="s">
        <v>418</v>
      </c>
      <c r="E95" t="s">
        <v>418</v>
      </c>
      <c r="F95" t="s">
        <v>418</v>
      </c>
    </row>
    <row r="96" spans="1:31" x14ac:dyDescent="0.25">
      <c r="B96">
        <v>7178761.0480000004</v>
      </c>
      <c r="C96" t="s">
        <v>418</v>
      </c>
      <c r="D96" t="s">
        <v>418</v>
      </c>
      <c r="E96" t="s">
        <v>418</v>
      </c>
      <c r="F96" t="s">
        <v>418</v>
      </c>
    </row>
    <row r="97" spans="2:6" x14ac:dyDescent="0.25">
      <c r="B97">
        <v>398309.13510000001</v>
      </c>
      <c r="C97" t="s">
        <v>418</v>
      </c>
      <c r="D97" t="s">
        <v>418</v>
      </c>
      <c r="E97" t="s">
        <v>418</v>
      </c>
      <c r="F97" t="s">
        <v>418</v>
      </c>
    </row>
    <row r="98" spans="2:6" x14ac:dyDescent="0.25">
      <c r="B98">
        <v>1628998.83</v>
      </c>
      <c r="C98" t="s">
        <v>418</v>
      </c>
      <c r="D98" t="s">
        <v>418</v>
      </c>
      <c r="E98" t="s">
        <v>418</v>
      </c>
      <c r="F98" t="s">
        <v>418</v>
      </c>
    </row>
    <row r="99" spans="2:6" x14ac:dyDescent="0.25">
      <c r="B99">
        <v>2046223.047</v>
      </c>
      <c r="C99" t="s">
        <v>418</v>
      </c>
      <c r="D99" t="s">
        <v>418</v>
      </c>
      <c r="E99" t="s">
        <v>418</v>
      </c>
      <c r="F99" t="s">
        <v>418</v>
      </c>
    </row>
    <row r="100" spans="2:6" x14ac:dyDescent="0.25">
      <c r="B100">
        <v>16094690.41</v>
      </c>
      <c r="C100" t="s">
        <v>418</v>
      </c>
      <c r="D100" t="s">
        <v>418</v>
      </c>
      <c r="E100" t="s">
        <v>418</v>
      </c>
      <c r="F100" t="s">
        <v>418</v>
      </c>
    </row>
    <row r="101" spans="2:6" x14ac:dyDescent="0.25">
      <c r="B101">
        <v>3571404.8020000001</v>
      </c>
      <c r="C101" t="s">
        <v>418</v>
      </c>
      <c r="D101" t="s">
        <v>418</v>
      </c>
      <c r="E101" t="s">
        <v>418</v>
      </c>
      <c r="F101" t="s">
        <v>418</v>
      </c>
    </row>
    <row r="102" spans="2:6" x14ac:dyDescent="0.25">
      <c r="B102">
        <v>2642191.2450000001</v>
      </c>
      <c r="C102" t="s">
        <v>418</v>
      </c>
      <c r="D102" t="s">
        <v>418</v>
      </c>
      <c r="E102" t="s">
        <v>418</v>
      </c>
      <c r="F102" t="s">
        <v>418</v>
      </c>
    </row>
    <row r="103" spans="2:6" x14ac:dyDescent="0.25">
      <c r="B103">
        <v>1687469.898</v>
      </c>
      <c r="C103" t="s">
        <v>418</v>
      </c>
      <c r="D103" t="s">
        <v>418</v>
      </c>
      <c r="E103" t="s">
        <v>418</v>
      </c>
      <c r="F103" t="s">
        <v>418</v>
      </c>
    </row>
    <row r="104" spans="2:6" x14ac:dyDescent="0.25">
      <c r="B104">
        <v>168121.7481</v>
      </c>
      <c r="C104" t="s">
        <v>418</v>
      </c>
      <c r="D104" t="s">
        <v>418</v>
      </c>
      <c r="E104" t="s">
        <v>418</v>
      </c>
      <c r="F104" t="s">
        <v>418</v>
      </c>
    </row>
    <row r="105" spans="2:6" x14ac:dyDescent="0.25">
      <c r="B105">
        <v>169639.72210000001</v>
      </c>
      <c r="C105" t="s">
        <v>418</v>
      </c>
      <c r="D105" t="s">
        <v>418</v>
      </c>
      <c r="E105" t="s">
        <v>418</v>
      </c>
      <c r="F105" t="s">
        <v>418</v>
      </c>
    </row>
    <row r="106" spans="2:6" x14ac:dyDescent="0.25">
      <c r="B106">
        <v>1239301.8489999999</v>
      </c>
      <c r="C106" t="s">
        <v>418</v>
      </c>
      <c r="D106" t="s">
        <v>418</v>
      </c>
      <c r="E106" t="s">
        <v>418</v>
      </c>
      <c r="F106" t="s">
        <v>418</v>
      </c>
    </row>
    <row r="107" spans="2:6" x14ac:dyDescent="0.25">
      <c r="B107">
        <v>1569708.632</v>
      </c>
      <c r="C107" t="s">
        <v>418</v>
      </c>
      <c r="D107" t="s">
        <v>418</v>
      </c>
      <c r="E107" t="s">
        <v>418</v>
      </c>
      <c r="F107" t="s">
        <v>418</v>
      </c>
    </row>
    <row r="108" spans="2:6" x14ac:dyDescent="0.25">
      <c r="B108">
        <v>1674788.889</v>
      </c>
      <c r="C108" t="s">
        <v>418</v>
      </c>
      <c r="D108" t="s">
        <v>418</v>
      </c>
      <c r="E108" t="s">
        <v>418</v>
      </c>
      <c r="F108" t="s">
        <v>418</v>
      </c>
    </row>
    <row r="109" spans="2:6" x14ac:dyDescent="0.25">
      <c r="B109">
        <v>1170411.2919999999</v>
      </c>
      <c r="C109" t="s">
        <v>418</v>
      </c>
      <c r="D109" t="s">
        <v>418</v>
      </c>
      <c r="E109" t="s">
        <v>418</v>
      </c>
      <c r="F109" t="s">
        <v>418</v>
      </c>
    </row>
    <row r="110" spans="2:6" x14ac:dyDescent="0.25">
      <c r="B110" t="s">
        <v>279</v>
      </c>
      <c r="C110" t="s">
        <v>418</v>
      </c>
      <c r="D110" t="s">
        <v>418</v>
      </c>
      <c r="E110" t="s">
        <v>418</v>
      </c>
      <c r="F110" t="s">
        <v>418</v>
      </c>
    </row>
    <row r="111" spans="2:6" x14ac:dyDescent="0.25">
      <c r="B111" t="s">
        <v>279</v>
      </c>
      <c r="C111" t="s">
        <v>418</v>
      </c>
      <c r="D111" t="s">
        <v>418</v>
      </c>
      <c r="E111" t="s">
        <v>418</v>
      </c>
      <c r="F111" t="s">
        <v>418</v>
      </c>
    </row>
    <row r="112" spans="2:6" x14ac:dyDescent="0.25">
      <c r="B112" t="s">
        <v>279</v>
      </c>
      <c r="C112" t="s">
        <v>418</v>
      </c>
      <c r="D112" t="s">
        <v>418</v>
      </c>
      <c r="E112" t="s">
        <v>418</v>
      </c>
      <c r="F112" t="s">
        <v>418</v>
      </c>
    </row>
    <row r="113" spans="2:7" x14ac:dyDescent="0.25">
      <c r="B113" t="s">
        <v>279</v>
      </c>
      <c r="C113" t="s">
        <v>418</v>
      </c>
      <c r="D113" t="s">
        <v>418</v>
      </c>
      <c r="E113" t="s">
        <v>418</v>
      </c>
      <c r="F113" t="s">
        <v>418</v>
      </c>
    </row>
    <row r="114" spans="2:7" x14ac:dyDescent="0.25">
      <c r="B114" t="s">
        <v>279</v>
      </c>
      <c r="C114" t="s">
        <v>418</v>
      </c>
      <c r="D114" t="s">
        <v>418</v>
      </c>
      <c r="E114" t="s">
        <v>418</v>
      </c>
      <c r="F114" t="s">
        <v>418</v>
      </c>
    </row>
    <row r="115" spans="2:7" x14ac:dyDescent="0.25">
      <c r="B115" t="s">
        <v>279</v>
      </c>
      <c r="C115" t="s">
        <v>418</v>
      </c>
      <c r="D115" t="s">
        <v>418</v>
      </c>
      <c r="E115" t="s">
        <v>418</v>
      </c>
      <c r="F115" t="s">
        <v>418</v>
      </c>
    </row>
    <row r="116" spans="2:7" x14ac:dyDescent="0.25">
      <c r="B116" t="s">
        <v>279</v>
      </c>
      <c r="C116" t="s">
        <v>418</v>
      </c>
      <c r="D116" t="s">
        <v>418</v>
      </c>
      <c r="E116" t="s">
        <v>418</v>
      </c>
      <c r="F116" t="s">
        <v>279</v>
      </c>
      <c r="G116" t="s">
        <v>419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422</v>
      </c>
      <c r="D119" t="s">
        <v>421</v>
      </c>
      <c r="F119" t="s">
        <v>423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412</v>
      </c>
    </row>
    <row r="75" spans="1:33" x14ac:dyDescent="0.25">
      <c r="A75" t="s">
        <v>410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411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411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411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4" spans="1:21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403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404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405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406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280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407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395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396</v>
      </c>
      <c r="Q65" s="7" t="s">
        <v>372</v>
      </c>
      <c r="R65" s="7" t="s">
        <v>365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397</v>
      </c>
      <c r="Q66" s="7" t="s">
        <v>373</v>
      </c>
      <c r="R66" s="7" t="s">
        <v>366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398</v>
      </c>
      <c r="Q67" s="7" t="s">
        <v>374</v>
      </c>
      <c r="R67" s="7" t="s">
        <v>367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399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400</v>
      </c>
      <c r="Q69" s="7" t="s">
        <v>375</v>
      </c>
      <c r="R69" s="7" t="s">
        <v>368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401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280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280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180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377</v>
      </c>
      <c r="Q65" s="7" t="s">
        <v>372</v>
      </c>
      <c r="R65" s="7" t="s">
        <v>365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378</v>
      </c>
      <c r="Q66" s="7" t="s">
        <v>373</v>
      </c>
      <c r="R66" s="7" t="s">
        <v>366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388</v>
      </c>
      <c r="Q67" s="7" t="s">
        <v>374</v>
      </c>
      <c r="R67" s="7" t="s">
        <v>367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389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390</v>
      </c>
      <c r="Q69" s="7" t="s">
        <v>375</v>
      </c>
      <c r="R69" s="7" t="s">
        <v>368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391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392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392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393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394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388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378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377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388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377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393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377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377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392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378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377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376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  <c r="Q65" s="7" t="s">
        <v>372</v>
      </c>
      <c r="R65" s="7" t="s">
        <v>365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280</v>
      </c>
      <c r="Q66" s="7" t="s">
        <v>373</v>
      </c>
      <c r="R66" s="7" t="s">
        <v>366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280</v>
      </c>
      <c r="Q67" s="7" t="s">
        <v>374</v>
      </c>
      <c r="R67" s="7" t="s">
        <v>367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280</v>
      </c>
      <c r="Q69" s="7" t="s">
        <v>375</v>
      </c>
      <c r="R69" s="7" t="s">
        <v>368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280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379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380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381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382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383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384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385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381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380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386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381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381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385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386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386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387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340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342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343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344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345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346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347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348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349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350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351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352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353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354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355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356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357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358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359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360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361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58" workbookViewId="0">
      <selection activeCell="A58" sqref="A1:XFD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184</v>
      </c>
      <c r="B1" s="24" t="s">
        <v>333</v>
      </c>
      <c r="C1" s="24" t="s">
        <v>334</v>
      </c>
      <c r="D1" s="24" t="s">
        <v>98</v>
      </c>
      <c r="E1" s="24" t="s">
        <v>335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161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161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161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161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161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161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workbookViewId="0">
      <selection activeCell="H66" sqref="H66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278</v>
      </c>
      <c r="J92" s="19"/>
    </row>
    <row r="93" spans="1:17" x14ac:dyDescent="0.25">
      <c r="I93" s="20" t="s">
        <v>277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opLeftCell="P1" workbookViewId="0">
      <selection activeCell="Z69" sqref="Z69"/>
    </sheetView>
  </sheetViews>
  <sheetFormatPr defaultRowHeight="15" x14ac:dyDescent="0.25"/>
  <sheetData>
    <row r="1" spans="1:24" x14ac:dyDescent="0.25">
      <c r="J1" t="s">
        <v>184</v>
      </c>
      <c r="K1" t="s">
        <v>98</v>
      </c>
      <c r="M1" t="s">
        <v>445</v>
      </c>
    </row>
    <row r="2" spans="1:2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  <c r="P2" t="s">
        <v>0</v>
      </c>
      <c r="Q2" t="s">
        <v>96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>
        <v>2267.3101179999999</v>
      </c>
      <c r="X2">
        <v>1</v>
      </c>
    </row>
    <row r="3" spans="1:2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  <c r="P3" t="s">
        <v>0</v>
      </c>
      <c r="Q3" t="s">
        <v>96</v>
      </c>
      <c r="R3" t="s">
        <v>2</v>
      </c>
      <c r="S3" t="s">
        <v>8</v>
      </c>
      <c r="T3" t="s">
        <v>4</v>
      </c>
      <c r="U3" t="s">
        <v>5</v>
      </c>
      <c r="V3" t="s">
        <v>6</v>
      </c>
      <c r="W3">
        <v>4510.6034209999998</v>
      </c>
      <c r="X3">
        <v>1</v>
      </c>
    </row>
    <row r="4" spans="1:2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  <c r="P4" t="s">
        <v>0</v>
      </c>
      <c r="Q4" t="s">
        <v>96</v>
      </c>
      <c r="R4" t="s">
        <v>2</v>
      </c>
      <c r="S4" t="s">
        <v>9</v>
      </c>
      <c r="T4" t="s">
        <v>4</v>
      </c>
      <c r="U4" t="s">
        <v>5</v>
      </c>
      <c r="V4" t="s">
        <v>6</v>
      </c>
      <c r="W4">
        <v>80218.697696000003</v>
      </c>
      <c r="X4">
        <v>1</v>
      </c>
    </row>
    <row r="5" spans="1:2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  <c r="P5" t="s">
        <v>0</v>
      </c>
      <c r="Q5" t="s">
        <v>96</v>
      </c>
      <c r="R5" t="s">
        <v>2</v>
      </c>
      <c r="S5" t="s">
        <v>10</v>
      </c>
      <c r="T5" t="s">
        <v>4</v>
      </c>
      <c r="U5" t="s">
        <v>5</v>
      </c>
      <c r="V5" t="s">
        <v>6</v>
      </c>
      <c r="W5">
        <v>832.10914700000001</v>
      </c>
      <c r="X5">
        <v>0.45</v>
      </c>
    </row>
    <row r="6" spans="1:2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  <c r="P6" t="s">
        <v>0</v>
      </c>
      <c r="Q6" t="s">
        <v>96</v>
      </c>
      <c r="R6" t="s">
        <v>2</v>
      </c>
      <c r="S6" t="s">
        <v>11</v>
      </c>
      <c r="T6" t="s">
        <v>4</v>
      </c>
      <c r="U6" t="s">
        <v>5</v>
      </c>
      <c r="V6" t="s">
        <v>6</v>
      </c>
      <c r="W6">
        <v>6390.9324530000004</v>
      </c>
      <c r="X6">
        <v>1</v>
      </c>
    </row>
    <row r="7" spans="1:2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  <c r="P7" t="s">
        <v>0</v>
      </c>
      <c r="Q7" t="s">
        <v>96</v>
      </c>
      <c r="R7" t="s">
        <v>2</v>
      </c>
      <c r="S7" t="s">
        <v>12</v>
      </c>
      <c r="T7" t="s">
        <v>4</v>
      </c>
      <c r="U7" t="s">
        <v>5</v>
      </c>
      <c r="V7" t="s">
        <v>6</v>
      </c>
      <c r="W7">
        <v>2036.1931070000001</v>
      </c>
      <c r="X7">
        <v>1</v>
      </c>
    </row>
    <row r="8" spans="1:2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  <c r="P8" t="s">
        <v>0</v>
      </c>
      <c r="Q8" t="s">
        <v>96</v>
      </c>
      <c r="R8" t="s">
        <v>2</v>
      </c>
      <c r="S8" t="s">
        <v>13</v>
      </c>
      <c r="T8" t="s">
        <v>4</v>
      </c>
      <c r="U8" t="s">
        <v>5</v>
      </c>
      <c r="V8" t="s">
        <v>6</v>
      </c>
      <c r="W8">
        <v>34146.628350999999</v>
      </c>
      <c r="X8">
        <v>1</v>
      </c>
    </row>
    <row r="9" spans="1:2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  <c r="P9" t="s">
        <v>0</v>
      </c>
      <c r="Q9" t="s">
        <v>96</v>
      </c>
      <c r="R9" t="s">
        <v>2</v>
      </c>
      <c r="S9" t="s">
        <v>14</v>
      </c>
      <c r="T9" t="s">
        <v>4</v>
      </c>
      <c r="U9" t="s">
        <v>5</v>
      </c>
      <c r="V9" t="s">
        <v>6</v>
      </c>
      <c r="W9">
        <v>8797.8802790000009</v>
      </c>
      <c r="X9">
        <v>1</v>
      </c>
    </row>
    <row r="10" spans="1:2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  <c r="P10" t="s">
        <v>0</v>
      </c>
      <c r="Q10" t="s">
        <v>96</v>
      </c>
      <c r="R10" t="s">
        <v>2</v>
      </c>
      <c r="S10" t="s">
        <v>15</v>
      </c>
      <c r="T10" t="s">
        <v>4</v>
      </c>
      <c r="U10" t="s">
        <v>5</v>
      </c>
      <c r="V10" t="s">
        <v>6</v>
      </c>
      <c r="W10">
        <v>3982.5464459999998</v>
      </c>
      <c r="X10">
        <v>1</v>
      </c>
    </row>
    <row r="11" spans="1:2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  <c r="P11" t="s">
        <v>0</v>
      </c>
      <c r="Q11" t="s">
        <v>96</v>
      </c>
      <c r="R11" t="s">
        <v>2</v>
      </c>
      <c r="S11" t="s">
        <v>16</v>
      </c>
      <c r="T11" t="s">
        <v>4</v>
      </c>
      <c r="U11" t="s">
        <v>5</v>
      </c>
      <c r="V11" t="s">
        <v>6</v>
      </c>
      <c r="W11">
        <v>1277.4101880000001</v>
      </c>
      <c r="X11">
        <v>1</v>
      </c>
    </row>
    <row r="12" spans="1:2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  <c r="P12" t="s">
        <v>0</v>
      </c>
      <c r="Q12" t="s">
        <v>96</v>
      </c>
      <c r="R12" t="s">
        <v>2</v>
      </c>
      <c r="S12" t="s">
        <v>17</v>
      </c>
      <c r="T12" t="s">
        <v>4</v>
      </c>
      <c r="U12" t="s">
        <v>5</v>
      </c>
      <c r="V12" t="s">
        <v>6</v>
      </c>
      <c r="W12">
        <v>18436.748959</v>
      </c>
      <c r="X12">
        <v>1</v>
      </c>
    </row>
    <row r="13" spans="1:2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  <c r="P13" t="s">
        <v>0</v>
      </c>
      <c r="Q13" t="s">
        <v>96</v>
      </c>
      <c r="R13" t="s">
        <v>2</v>
      </c>
      <c r="S13" t="s">
        <v>18</v>
      </c>
      <c r="T13" t="s">
        <v>4</v>
      </c>
      <c r="U13" t="s">
        <v>5</v>
      </c>
      <c r="V13" t="s">
        <v>6</v>
      </c>
      <c r="W13">
        <v>655.27357700000005</v>
      </c>
      <c r="X13">
        <v>0.11</v>
      </c>
    </row>
    <row r="14" spans="1:2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  <c r="P14" t="s">
        <v>0</v>
      </c>
      <c r="Q14" t="s">
        <v>96</v>
      </c>
      <c r="R14" t="s">
        <v>2</v>
      </c>
      <c r="S14" t="s">
        <v>19</v>
      </c>
      <c r="T14" t="s">
        <v>4</v>
      </c>
      <c r="U14" t="s">
        <v>5</v>
      </c>
      <c r="V14" t="s">
        <v>6</v>
      </c>
      <c r="W14">
        <v>597.573218</v>
      </c>
      <c r="X14">
        <v>0.1</v>
      </c>
    </row>
    <row r="15" spans="1:2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  <c r="P15" t="s">
        <v>0</v>
      </c>
      <c r="Q15" t="s">
        <v>96</v>
      </c>
      <c r="R15" t="s">
        <v>2</v>
      </c>
      <c r="S15" t="s">
        <v>20</v>
      </c>
      <c r="T15" t="s">
        <v>4</v>
      </c>
      <c r="U15" t="s">
        <v>5</v>
      </c>
      <c r="V15" t="s">
        <v>6</v>
      </c>
      <c r="W15">
        <v>916.10888899999998</v>
      </c>
      <c r="X15">
        <v>1.38</v>
      </c>
    </row>
    <row r="16" spans="1:2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  <c r="P16" t="s">
        <v>0</v>
      </c>
      <c r="Q16" t="s">
        <v>96</v>
      </c>
      <c r="R16" t="s">
        <v>2</v>
      </c>
      <c r="S16" t="s">
        <v>21</v>
      </c>
      <c r="T16" t="s">
        <v>4</v>
      </c>
      <c r="U16" t="s">
        <v>5</v>
      </c>
      <c r="V16" t="s">
        <v>6</v>
      </c>
      <c r="W16">
        <v>269.18080800000001</v>
      </c>
      <c r="X16">
        <v>0.06</v>
      </c>
    </row>
    <row r="17" spans="1:2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  <c r="P17" t="s">
        <v>0</v>
      </c>
      <c r="Q17" t="s">
        <v>96</v>
      </c>
      <c r="R17" t="s">
        <v>2</v>
      </c>
      <c r="S17" t="s">
        <v>22</v>
      </c>
      <c r="T17" t="s">
        <v>4</v>
      </c>
      <c r="U17" t="s">
        <v>5</v>
      </c>
      <c r="V17" t="s">
        <v>6</v>
      </c>
      <c r="W17">
        <v>13.353438000000001</v>
      </c>
      <c r="X17">
        <v>0.4</v>
      </c>
    </row>
    <row r="18" spans="1:2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  <c r="P18" t="s">
        <v>0</v>
      </c>
      <c r="Q18" t="s">
        <v>96</v>
      </c>
      <c r="R18" t="s">
        <v>2</v>
      </c>
      <c r="S18" t="s">
        <v>23</v>
      </c>
      <c r="T18" t="s">
        <v>4</v>
      </c>
      <c r="U18" t="s">
        <v>5</v>
      </c>
      <c r="V18" t="s">
        <v>6</v>
      </c>
      <c r="W18">
        <v>5673.3478290000003</v>
      </c>
      <c r="X18">
        <v>1</v>
      </c>
    </row>
    <row r="19" spans="1:2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  <c r="P19" t="s">
        <v>0</v>
      </c>
      <c r="Q19" t="s">
        <v>96</v>
      </c>
      <c r="R19" t="s">
        <v>2</v>
      </c>
      <c r="S19" t="s">
        <v>24</v>
      </c>
      <c r="T19" t="s">
        <v>4</v>
      </c>
      <c r="U19" t="s">
        <v>5</v>
      </c>
      <c r="V19" t="s">
        <v>6</v>
      </c>
      <c r="W19">
        <v>13379.861398999999</v>
      </c>
      <c r="X19">
        <v>0.06</v>
      </c>
    </row>
    <row r="20" spans="1:2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  <c r="P20" t="s">
        <v>0</v>
      </c>
      <c r="Q20" t="s">
        <v>96</v>
      </c>
      <c r="R20" t="s">
        <v>2</v>
      </c>
      <c r="S20" t="s">
        <v>25</v>
      </c>
      <c r="T20" t="s">
        <v>4</v>
      </c>
      <c r="U20" t="s">
        <v>5</v>
      </c>
      <c r="V20" t="s">
        <v>6</v>
      </c>
      <c r="W20">
        <v>2574.8793679999999</v>
      </c>
      <c r="X20">
        <v>1</v>
      </c>
    </row>
    <row r="21" spans="1:2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  <c r="P21" t="s">
        <v>0</v>
      </c>
      <c r="Q21" t="s">
        <v>96</v>
      </c>
      <c r="R21" t="s">
        <v>2</v>
      </c>
      <c r="S21" t="s">
        <v>26</v>
      </c>
      <c r="T21" t="s">
        <v>4</v>
      </c>
      <c r="U21" t="s">
        <v>5</v>
      </c>
      <c r="V21" t="s">
        <v>6</v>
      </c>
      <c r="W21">
        <v>66381.176867999995</v>
      </c>
      <c r="X21">
        <v>1</v>
      </c>
    </row>
    <row r="22" spans="1:2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  <c r="P22" t="s">
        <v>0</v>
      </c>
      <c r="Q22" t="s">
        <v>96</v>
      </c>
      <c r="R22" t="s">
        <v>2</v>
      </c>
      <c r="S22" t="s">
        <v>27</v>
      </c>
      <c r="T22" t="s">
        <v>4</v>
      </c>
      <c r="U22" t="s">
        <v>5</v>
      </c>
      <c r="V22" t="s">
        <v>6</v>
      </c>
      <c r="W22">
        <v>3152.3622829999999</v>
      </c>
      <c r="X22">
        <v>1.17</v>
      </c>
    </row>
    <row r="23" spans="1:2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  <c r="P23" t="s">
        <v>0</v>
      </c>
      <c r="Q23" t="s">
        <v>96</v>
      </c>
      <c r="R23" t="s">
        <v>2</v>
      </c>
      <c r="S23" t="s">
        <v>28</v>
      </c>
      <c r="T23" t="s">
        <v>4</v>
      </c>
      <c r="U23" t="s">
        <v>5</v>
      </c>
      <c r="V23" t="s">
        <v>6</v>
      </c>
      <c r="W23">
        <v>4665.989818</v>
      </c>
      <c r="X23">
        <v>0.15</v>
      </c>
    </row>
    <row r="24" spans="1:2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  <c r="P24" t="s">
        <v>0</v>
      </c>
      <c r="Q24" t="s">
        <v>96</v>
      </c>
      <c r="R24" t="s">
        <v>2</v>
      </c>
      <c r="S24" t="s">
        <v>29</v>
      </c>
      <c r="T24" t="s">
        <v>4</v>
      </c>
      <c r="U24" t="s">
        <v>5</v>
      </c>
      <c r="V24" t="s">
        <v>6</v>
      </c>
      <c r="W24">
        <v>131357.46526500001</v>
      </c>
      <c r="X24">
        <v>1</v>
      </c>
    </row>
    <row r="25" spans="1:2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  <c r="P25" t="s">
        <v>0</v>
      </c>
      <c r="Q25" t="s">
        <v>96</v>
      </c>
      <c r="R25" t="s">
        <v>2</v>
      </c>
      <c r="S25" t="s">
        <v>30</v>
      </c>
      <c r="T25" t="s">
        <v>4</v>
      </c>
      <c r="U25" t="s">
        <v>5</v>
      </c>
      <c r="V25" t="s">
        <v>6</v>
      </c>
      <c r="W25">
        <v>124594.863745</v>
      </c>
      <c r="X25">
        <v>1</v>
      </c>
    </row>
    <row r="26" spans="1:2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  <c r="P26" t="s">
        <v>0</v>
      </c>
      <c r="Q26" t="s">
        <v>96</v>
      </c>
      <c r="R26" t="s">
        <v>2</v>
      </c>
      <c r="S26" t="s">
        <v>31</v>
      </c>
      <c r="T26" t="s">
        <v>4</v>
      </c>
      <c r="U26" t="s">
        <v>5</v>
      </c>
      <c r="V26" t="s">
        <v>6</v>
      </c>
      <c r="W26">
        <v>407.63330200000001</v>
      </c>
      <c r="X26">
        <v>1</v>
      </c>
    </row>
    <row r="27" spans="1:2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  <c r="P27" t="s">
        <v>0</v>
      </c>
      <c r="Q27" t="s">
        <v>96</v>
      </c>
      <c r="R27" t="s">
        <v>2</v>
      </c>
      <c r="S27" t="s">
        <v>32</v>
      </c>
      <c r="T27" t="s">
        <v>4</v>
      </c>
      <c r="U27" t="s">
        <v>5</v>
      </c>
      <c r="V27" t="s">
        <v>6</v>
      </c>
      <c r="W27">
        <v>120956.797435</v>
      </c>
      <c r="X27">
        <v>1</v>
      </c>
    </row>
    <row r="28" spans="1:2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  <c r="P28" t="s">
        <v>0</v>
      </c>
      <c r="Q28" t="s">
        <v>96</v>
      </c>
      <c r="R28" t="s">
        <v>2</v>
      </c>
      <c r="S28" t="s">
        <v>33</v>
      </c>
      <c r="T28" t="s">
        <v>4</v>
      </c>
      <c r="U28" t="s">
        <v>5</v>
      </c>
      <c r="V28" t="s">
        <v>6</v>
      </c>
      <c r="W28">
        <v>34783.288369000002</v>
      </c>
      <c r="X28">
        <v>1</v>
      </c>
    </row>
    <row r="29" spans="1:2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  <c r="P29" t="s">
        <v>0</v>
      </c>
      <c r="Q29" t="s">
        <v>96</v>
      </c>
      <c r="R29" t="s">
        <v>2</v>
      </c>
      <c r="S29" t="s">
        <v>34</v>
      </c>
      <c r="T29" t="s">
        <v>4</v>
      </c>
      <c r="U29" t="s">
        <v>5</v>
      </c>
      <c r="V29" t="s">
        <v>6</v>
      </c>
      <c r="W29">
        <v>444.20597800000002</v>
      </c>
      <c r="X29">
        <v>1</v>
      </c>
    </row>
    <row r="30" spans="1:2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  <c r="P30" t="s">
        <v>0</v>
      </c>
      <c r="Q30" t="s">
        <v>96</v>
      </c>
      <c r="R30" t="s">
        <v>2</v>
      </c>
      <c r="S30" t="s">
        <v>35</v>
      </c>
      <c r="T30" t="s">
        <v>4</v>
      </c>
      <c r="U30" t="s">
        <v>5</v>
      </c>
      <c r="V30" t="s">
        <v>6</v>
      </c>
      <c r="W30">
        <v>3916.7779930000002</v>
      </c>
      <c r="X30">
        <v>1</v>
      </c>
    </row>
    <row r="31" spans="1:2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  <c r="P31" t="s">
        <v>0</v>
      </c>
      <c r="Q31" t="s">
        <v>96</v>
      </c>
      <c r="R31" t="s">
        <v>2</v>
      </c>
      <c r="S31" t="s">
        <v>36</v>
      </c>
      <c r="T31" t="s">
        <v>4</v>
      </c>
      <c r="U31" t="s">
        <v>5</v>
      </c>
      <c r="V31" t="s">
        <v>6</v>
      </c>
      <c r="W31">
        <v>202.72362899999999</v>
      </c>
      <c r="X31">
        <v>1</v>
      </c>
    </row>
    <row r="32" spans="1:2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  <c r="P32" t="s">
        <v>0</v>
      </c>
      <c r="Q32" t="s">
        <v>96</v>
      </c>
      <c r="R32" t="s">
        <v>2</v>
      </c>
      <c r="S32" t="s">
        <v>37</v>
      </c>
      <c r="T32" t="s">
        <v>4</v>
      </c>
      <c r="U32" t="s">
        <v>5</v>
      </c>
      <c r="V32" t="s">
        <v>6</v>
      </c>
      <c r="W32">
        <v>11948.73969</v>
      </c>
      <c r="X32">
        <v>1</v>
      </c>
    </row>
    <row r="33" spans="1:2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  <c r="P33" t="s">
        <v>0</v>
      </c>
      <c r="Q33" t="s">
        <v>96</v>
      </c>
      <c r="R33" t="s">
        <v>2</v>
      </c>
      <c r="S33" t="s">
        <v>38</v>
      </c>
      <c r="T33" t="s">
        <v>4</v>
      </c>
      <c r="U33" t="s">
        <v>5</v>
      </c>
      <c r="V33" t="s">
        <v>6</v>
      </c>
      <c r="W33">
        <v>28313.283649000001</v>
      </c>
      <c r="X33">
        <v>1</v>
      </c>
    </row>
    <row r="34" spans="1:2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  <c r="P34" t="s">
        <v>0</v>
      </c>
      <c r="Q34" t="s">
        <v>96</v>
      </c>
      <c r="R34" t="s">
        <v>2</v>
      </c>
      <c r="S34" t="s">
        <v>39</v>
      </c>
      <c r="T34" t="s">
        <v>4</v>
      </c>
      <c r="U34" t="s">
        <v>5</v>
      </c>
      <c r="V34" t="s">
        <v>6</v>
      </c>
      <c r="W34">
        <v>13.578836000000001</v>
      </c>
      <c r="X34">
        <v>1.9999999999999999E-6</v>
      </c>
    </row>
    <row r="35" spans="1:2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  <c r="P35" t="s">
        <v>0</v>
      </c>
      <c r="Q35" t="s">
        <v>96</v>
      </c>
      <c r="R35" t="s">
        <v>2</v>
      </c>
      <c r="S35" t="s">
        <v>40</v>
      </c>
      <c r="T35" t="s">
        <v>4</v>
      </c>
      <c r="U35" t="s">
        <v>5</v>
      </c>
      <c r="V35" t="s">
        <v>6</v>
      </c>
      <c r="W35">
        <v>276.77333199999998</v>
      </c>
      <c r="X35">
        <v>1</v>
      </c>
    </row>
    <row r="36" spans="1:2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  <c r="P36" t="s">
        <v>0</v>
      </c>
      <c r="Q36" t="s">
        <v>96</v>
      </c>
      <c r="R36" t="s">
        <v>2</v>
      </c>
      <c r="S36" t="s">
        <v>41</v>
      </c>
      <c r="T36" t="s">
        <v>4</v>
      </c>
      <c r="U36" t="s">
        <v>5</v>
      </c>
      <c r="V36" t="s">
        <v>6</v>
      </c>
      <c r="W36">
        <v>919.01914199999999</v>
      </c>
      <c r="X36">
        <v>4.0000000000000002E-4</v>
      </c>
    </row>
    <row r="37" spans="1:2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  <c r="P37" t="s">
        <v>0</v>
      </c>
      <c r="Q37" t="s">
        <v>96</v>
      </c>
      <c r="R37" t="s">
        <v>2</v>
      </c>
      <c r="S37" t="s">
        <v>42</v>
      </c>
      <c r="T37" t="s">
        <v>4</v>
      </c>
      <c r="U37" t="s">
        <v>5</v>
      </c>
      <c r="V37" t="s">
        <v>6</v>
      </c>
      <c r="W37">
        <v>159.050847</v>
      </c>
      <c r="X37">
        <v>1</v>
      </c>
    </row>
    <row r="38" spans="1:2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  <c r="P38" t="s">
        <v>0</v>
      </c>
      <c r="Q38" t="s">
        <v>96</v>
      </c>
      <c r="R38" t="s">
        <v>2</v>
      </c>
      <c r="S38" t="s">
        <v>43</v>
      </c>
      <c r="T38" t="s">
        <v>4</v>
      </c>
      <c r="U38" t="s">
        <v>5</v>
      </c>
      <c r="V38" t="s">
        <v>6</v>
      </c>
      <c r="W38">
        <v>2032.883724</v>
      </c>
      <c r="X38">
        <v>1</v>
      </c>
    </row>
    <row r="39" spans="1:2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  <c r="P39" t="s">
        <v>0</v>
      </c>
      <c r="Q39" t="s">
        <v>96</v>
      </c>
      <c r="R39" t="s">
        <v>2</v>
      </c>
      <c r="S39" t="s">
        <v>44</v>
      </c>
      <c r="T39" t="s">
        <v>4</v>
      </c>
      <c r="U39" t="s">
        <v>5</v>
      </c>
      <c r="V39" t="s">
        <v>6</v>
      </c>
      <c r="W39">
        <v>0</v>
      </c>
      <c r="X39">
        <v>0</v>
      </c>
    </row>
    <row r="40" spans="1:2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  <c r="P40" t="s">
        <v>0</v>
      </c>
      <c r="Q40" t="s">
        <v>96</v>
      </c>
      <c r="R40" t="s">
        <v>2</v>
      </c>
      <c r="S40" t="s">
        <v>45</v>
      </c>
      <c r="T40" t="s">
        <v>4</v>
      </c>
      <c r="U40" t="s">
        <v>5</v>
      </c>
      <c r="V40" t="s">
        <v>6</v>
      </c>
      <c r="W40">
        <v>287997.21812999999</v>
      </c>
      <c r="X40">
        <v>0.7</v>
      </c>
    </row>
    <row r="41" spans="1:2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  <c r="P41" t="s">
        <v>0</v>
      </c>
      <c r="Q41" t="s">
        <v>96</v>
      </c>
      <c r="R41" t="s">
        <v>2</v>
      </c>
      <c r="S41" t="s">
        <v>46</v>
      </c>
      <c r="T41" t="s">
        <v>4</v>
      </c>
      <c r="U41" t="s">
        <v>5</v>
      </c>
      <c r="V41" t="s">
        <v>6</v>
      </c>
      <c r="W41">
        <v>506427.85821699997</v>
      </c>
      <c r="X41">
        <v>1</v>
      </c>
    </row>
    <row r="42" spans="1:2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  <c r="P42" t="s">
        <v>0</v>
      </c>
      <c r="Q42" t="s">
        <v>96</v>
      </c>
      <c r="R42" t="s">
        <v>2</v>
      </c>
      <c r="S42" t="s">
        <v>47</v>
      </c>
      <c r="T42" t="s">
        <v>4</v>
      </c>
      <c r="U42" t="s">
        <v>5</v>
      </c>
      <c r="V42" t="s">
        <v>6</v>
      </c>
      <c r="W42">
        <v>88958.525309000004</v>
      </c>
      <c r="X42">
        <v>1</v>
      </c>
    </row>
    <row r="43" spans="1:2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  <c r="P43" t="s">
        <v>0</v>
      </c>
      <c r="Q43" t="s">
        <v>96</v>
      </c>
      <c r="R43" t="s">
        <v>2</v>
      </c>
      <c r="S43" t="s">
        <v>48</v>
      </c>
      <c r="T43" t="s">
        <v>4</v>
      </c>
      <c r="U43" t="s">
        <v>5</v>
      </c>
      <c r="V43" t="s">
        <v>6</v>
      </c>
      <c r="W43">
        <v>218190.56901899999</v>
      </c>
      <c r="X43">
        <v>1</v>
      </c>
    </row>
    <row r="44" spans="1:2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  <c r="P44" t="s">
        <v>0</v>
      </c>
      <c r="Q44" t="s">
        <v>96</v>
      </c>
      <c r="R44" t="s">
        <v>2</v>
      </c>
      <c r="S44" t="s">
        <v>49</v>
      </c>
      <c r="T44" t="s">
        <v>4</v>
      </c>
      <c r="U44" t="s">
        <v>5</v>
      </c>
      <c r="V44" t="s">
        <v>6</v>
      </c>
      <c r="W44">
        <v>10321.754959</v>
      </c>
      <c r="X44">
        <v>1</v>
      </c>
    </row>
    <row r="45" spans="1:2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  <c r="P45" t="s">
        <v>0</v>
      </c>
      <c r="Q45" t="s">
        <v>96</v>
      </c>
      <c r="R45" t="s">
        <v>2</v>
      </c>
      <c r="S45" t="s">
        <v>50</v>
      </c>
      <c r="T45" t="s">
        <v>4</v>
      </c>
      <c r="U45" t="s">
        <v>5</v>
      </c>
      <c r="V45" t="s">
        <v>6</v>
      </c>
      <c r="W45">
        <v>2148.6469499999998</v>
      </c>
      <c r="X45">
        <v>1.7999999999999999E-2</v>
      </c>
    </row>
    <row r="46" spans="1:2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  <c r="P46" t="s">
        <v>0</v>
      </c>
      <c r="Q46" t="s">
        <v>96</v>
      </c>
      <c r="R46" t="s">
        <v>2</v>
      </c>
      <c r="S46" t="s">
        <v>51</v>
      </c>
      <c r="T46" t="s">
        <v>4</v>
      </c>
      <c r="U46" t="s">
        <v>5</v>
      </c>
      <c r="V46" t="s">
        <v>6</v>
      </c>
      <c r="W46">
        <v>1160.400901</v>
      </c>
      <c r="X46">
        <v>1E-3</v>
      </c>
    </row>
    <row r="47" spans="1:2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  <c r="P47" t="s">
        <v>0</v>
      </c>
      <c r="Q47" t="s">
        <v>96</v>
      </c>
      <c r="R47" t="s">
        <v>2</v>
      </c>
      <c r="S47" t="s">
        <v>52</v>
      </c>
      <c r="T47" t="s">
        <v>4</v>
      </c>
      <c r="U47" t="s">
        <v>5</v>
      </c>
      <c r="V47" t="s">
        <v>6</v>
      </c>
      <c r="W47">
        <v>1236.3274469999999</v>
      </c>
      <c r="X47">
        <v>0.73</v>
      </c>
    </row>
    <row r="48" spans="1:2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  <c r="P48" t="s">
        <v>0</v>
      </c>
      <c r="Q48" t="s">
        <v>96</v>
      </c>
      <c r="R48" t="s">
        <v>2</v>
      </c>
      <c r="S48" t="s">
        <v>53</v>
      </c>
      <c r="T48" t="s">
        <v>4</v>
      </c>
      <c r="U48" t="s">
        <v>5</v>
      </c>
      <c r="V48" t="s">
        <v>6</v>
      </c>
      <c r="W48">
        <v>531.14400999999998</v>
      </c>
      <c r="X48">
        <v>0.23</v>
      </c>
    </row>
    <row r="49" spans="1:2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  <c r="P49" t="s">
        <v>0</v>
      </c>
      <c r="Q49" t="s">
        <v>96</v>
      </c>
      <c r="R49" t="s">
        <v>2</v>
      </c>
      <c r="S49" t="s">
        <v>54</v>
      </c>
      <c r="T49" t="s">
        <v>4</v>
      </c>
      <c r="U49" t="s">
        <v>5</v>
      </c>
      <c r="V49" t="s">
        <v>6</v>
      </c>
      <c r="W49">
        <v>1148.758317</v>
      </c>
      <c r="X49">
        <v>0.17</v>
      </c>
    </row>
    <row r="50" spans="1:2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  <c r="P50" t="s">
        <v>0</v>
      </c>
      <c r="Q50" t="s">
        <v>96</v>
      </c>
      <c r="R50" t="s">
        <v>2</v>
      </c>
      <c r="S50" t="s">
        <v>55</v>
      </c>
      <c r="T50" t="s">
        <v>4</v>
      </c>
      <c r="U50" t="s">
        <v>5</v>
      </c>
      <c r="V50" t="s">
        <v>6</v>
      </c>
      <c r="W50">
        <v>40866.901871000002</v>
      </c>
      <c r="X50">
        <v>1</v>
      </c>
    </row>
    <row r="51" spans="1:2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  <c r="P51" t="s">
        <v>0</v>
      </c>
      <c r="Q51" t="s">
        <v>96</v>
      </c>
      <c r="R51" t="s">
        <v>2</v>
      </c>
      <c r="S51" t="s">
        <v>56</v>
      </c>
      <c r="T51" t="s">
        <v>4</v>
      </c>
      <c r="U51" t="s">
        <v>5</v>
      </c>
      <c r="V51" t="s">
        <v>6</v>
      </c>
      <c r="W51">
        <v>60602.461710000003</v>
      </c>
      <c r="X51">
        <v>1</v>
      </c>
    </row>
    <row r="52" spans="1:2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  <c r="P52" t="s">
        <v>0</v>
      </c>
      <c r="Q52" t="s">
        <v>96</v>
      </c>
      <c r="R52" t="s">
        <v>2</v>
      </c>
      <c r="S52" t="s">
        <v>57</v>
      </c>
      <c r="T52" t="s">
        <v>4</v>
      </c>
      <c r="U52" t="s">
        <v>5</v>
      </c>
      <c r="V52" t="s">
        <v>6</v>
      </c>
      <c r="W52">
        <v>64603.001606999998</v>
      </c>
      <c r="X52">
        <v>1</v>
      </c>
    </row>
    <row r="53" spans="1:2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  <c r="P53" t="s">
        <v>0</v>
      </c>
      <c r="Q53" t="s">
        <v>96</v>
      </c>
      <c r="R53" t="s">
        <v>2</v>
      </c>
      <c r="S53" t="s">
        <v>58</v>
      </c>
      <c r="T53" t="s">
        <v>4</v>
      </c>
      <c r="U53" t="s">
        <v>5</v>
      </c>
      <c r="V53" t="s">
        <v>6</v>
      </c>
      <c r="W53">
        <v>1239.197537</v>
      </c>
      <c r="X53">
        <v>2.17</v>
      </c>
    </row>
    <row r="54" spans="1:2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  <c r="P54" t="s">
        <v>0</v>
      </c>
      <c r="Q54" t="s">
        <v>96</v>
      </c>
      <c r="R54" t="s">
        <v>2</v>
      </c>
      <c r="S54" t="s">
        <v>59</v>
      </c>
      <c r="T54" t="s">
        <v>4</v>
      </c>
      <c r="U54" t="s">
        <v>5</v>
      </c>
      <c r="V54" t="s">
        <v>6</v>
      </c>
      <c r="W54">
        <v>4610.2891280000003</v>
      </c>
      <c r="X54">
        <v>0.44</v>
      </c>
    </row>
    <row r="55" spans="1:2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  <c r="P55" t="s">
        <v>0</v>
      </c>
      <c r="Q55" t="s">
        <v>96</v>
      </c>
      <c r="R55" t="s">
        <v>2</v>
      </c>
      <c r="S55" t="s">
        <v>60</v>
      </c>
      <c r="T55" t="s">
        <v>4</v>
      </c>
      <c r="U55" t="s">
        <v>5</v>
      </c>
      <c r="V55" t="s">
        <v>6</v>
      </c>
      <c r="W55">
        <v>405.59525100000002</v>
      </c>
      <c r="X55">
        <v>0.35</v>
      </c>
    </row>
    <row r="56" spans="1:2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  <c r="P56" t="s">
        <v>0</v>
      </c>
      <c r="Q56" t="s">
        <v>96</v>
      </c>
      <c r="R56" t="s">
        <v>2</v>
      </c>
      <c r="S56" t="s">
        <v>61</v>
      </c>
      <c r="T56" t="s">
        <v>4</v>
      </c>
      <c r="U56" t="s">
        <v>5</v>
      </c>
      <c r="V56" t="s">
        <v>6</v>
      </c>
      <c r="W56">
        <v>10458.267417999999</v>
      </c>
      <c r="X56">
        <v>0.18</v>
      </c>
    </row>
    <row r="57" spans="1:2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  <c r="P57" t="s">
        <v>0</v>
      </c>
      <c r="Q57" t="s">
        <v>96</v>
      </c>
      <c r="R57" t="s">
        <v>2</v>
      </c>
      <c r="S57" t="s">
        <v>62</v>
      </c>
      <c r="T57" t="s">
        <v>4</v>
      </c>
      <c r="U57" t="s">
        <v>5</v>
      </c>
      <c r="V57" t="s">
        <v>6</v>
      </c>
      <c r="W57">
        <v>46907.580257000001</v>
      </c>
      <c r="X57">
        <v>0.88</v>
      </c>
    </row>
    <row r="58" spans="1:2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  <c r="P58" t="s">
        <v>0</v>
      </c>
      <c r="Q58" t="s">
        <v>96</v>
      </c>
      <c r="R58" t="s">
        <v>2</v>
      </c>
      <c r="S58" t="s">
        <v>63</v>
      </c>
      <c r="T58" t="s">
        <v>4</v>
      </c>
      <c r="U58" t="s">
        <v>5</v>
      </c>
      <c r="V58" t="s">
        <v>6</v>
      </c>
      <c r="W58">
        <v>6525.260902</v>
      </c>
      <c r="X58">
        <v>1.1299999999999999</v>
      </c>
    </row>
    <row r="59" spans="1:2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  <c r="P59" t="s">
        <v>0</v>
      </c>
      <c r="Q59" t="s">
        <v>96</v>
      </c>
      <c r="R59" t="s">
        <v>2</v>
      </c>
      <c r="S59" t="s">
        <v>64</v>
      </c>
      <c r="T59" t="s">
        <v>4</v>
      </c>
      <c r="U59" t="s">
        <v>5</v>
      </c>
      <c r="V59" t="s">
        <v>6</v>
      </c>
      <c r="W59">
        <v>3432.1746659999999</v>
      </c>
      <c r="X59">
        <v>0.01</v>
      </c>
    </row>
    <row r="60" spans="1:2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  <c r="P60" t="s">
        <v>0</v>
      </c>
      <c r="Q60" t="s">
        <v>96</v>
      </c>
      <c r="R60" t="s">
        <v>2</v>
      </c>
      <c r="S60" t="s">
        <v>65</v>
      </c>
      <c r="T60" t="s">
        <v>4</v>
      </c>
      <c r="U60" t="s">
        <v>5</v>
      </c>
      <c r="V60" t="s">
        <v>6</v>
      </c>
      <c r="W60">
        <v>1554.194555</v>
      </c>
      <c r="X60">
        <v>2E-3</v>
      </c>
    </row>
    <row r="61" spans="1:2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  <c r="P61" t="s">
        <v>0</v>
      </c>
      <c r="Q61" t="s">
        <v>96</v>
      </c>
      <c r="R61" t="s">
        <v>2</v>
      </c>
      <c r="S61" t="s">
        <v>66</v>
      </c>
      <c r="T61" t="s">
        <v>4</v>
      </c>
      <c r="U61" t="s">
        <v>5</v>
      </c>
      <c r="V61" t="s">
        <v>6</v>
      </c>
      <c r="W61">
        <v>10449.744011999999</v>
      </c>
      <c r="X61">
        <v>0.75</v>
      </c>
    </row>
    <row r="62" spans="1:2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  <c r="P62" t="s">
        <v>0</v>
      </c>
      <c r="Q62" t="s">
        <v>96</v>
      </c>
      <c r="R62" t="s">
        <v>2</v>
      </c>
      <c r="S62" t="s">
        <v>67</v>
      </c>
      <c r="T62" t="s">
        <v>4</v>
      </c>
      <c r="U62" t="s">
        <v>5</v>
      </c>
      <c r="V62" t="s">
        <v>6</v>
      </c>
      <c r="W62">
        <v>4998.8670460000003</v>
      </c>
      <c r="X62">
        <v>1.1599999999999999</v>
      </c>
    </row>
    <row r="63" spans="1:2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  <c r="P63" t="s">
        <v>0</v>
      </c>
      <c r="Q63" t="s">
        <v>96</v>
      </c>
      <c r="R63" t="s">
        <v>2</v>
      </c>
      <c r="S63" t="s">
        <v>68</v>
      </c>
      <c r="T63" t="s">
        <v>4</v>
      </c>
      <c r="U63" t="s">
        <v>5</v>
      </c>
      <c r="V63" t="s">
        <v>6</v>
      </c>
      <c r="W63">
        <v>34944.244011000003</v>
      </c>
      <c r="X63">
        <v>0.62</v>
      </c>
    </row>
    <row r="64" spans="1:2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  <c r="P64" t="s">
        <v>0</v>
      </c>
      <c r="Q64" t="s">
        <v>96</v>
      </c>
      <c r="R64" t="s">
        <v>2</v>
      </c>
      <c r="S64" t="s">
        <v>69</v>
      </c>
      <c r="T64" t="s">
        <v>4</v>
      </c>
      <c r="U64" t="s">
        <v>5</v>
      </c>
      <c r="V64" t="s">
        <v>6</v>
      </c>
      <c r="W64">
        <v>3159999.999975</v>
      </c>
      <c r="X64">
        <v>0.79</v>
      </c>
    </row>
    <row r="65" spans="1:2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  <c r="P65" t="s">
        <v>0</v>
      </c>
      <c r="Q65" t="s">
        <v>96</v>
      </c>
      <c r="R65" t="s">
        <v>2</v>
      </c>
      <c r="S65" t="s">
        <v>70</v>
      </c>
      <c r="T65" t="s">
        <v>4</v>
      </c>
      <c r="U65" t="s">
        <v>5</v>
      </c>
      <c r="V65" t="s">
        <v>6</v>
      </c>
      <c r="W65">
        <v>999999.99999699998</v>
      </c>
      <c r="X65">
        <v>1</v>
      </c>
    </row>
    <row r="66" spans="1:2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  <c r="P66" t="s">
        <v>0</v>
      </c>
      <c r="Q66" t="s">
        <v>96</v>
      </c>
      <c r="R66" t="s">
        <v>2</v>
      </c>
      <c r="S66" t="s">
        <v>71</v>
      </c>
      <c r="T66" t="s">
        <v>4</v>
      </c>
      <c r="U66" t="s">
        <v>5</v>
      </c>
      <c r="V66" t="s">
        <v>6</v>
      </c>
      <c r="W66">
        <v>1531469.092644</v>
      </c>
      <c r="X66">
        <v>85</v>
      </c>
    </row>
    <row r="67" spans="1:2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74" si="1">K67/H67</f>
        <v>100.09686340208322</v>
      </c>
      <c r="N67">
        <v>1</v>
      </c>
      <c r="P67" t="s">
        <v>0</v>
      </c>
      <c r="Q67" t="s">
        <v>96</v>
      </c>
      <c r="R67" t="s">
        <v>2</v>
      </c>
      <c r="S67" t="s">
        <v>72</v>
      </c>
      <c r="T67" t="s">
        <v>4</v>
      </c>
      <c r="U67" t="s">
        <v>5</v>
      </c>
      <c r="V67" t="s">
        <v>6</v>
      </c>
      <c r="W67">
        <v>5030565.8228420001</v>
      </c>
      <c r="X67">
        <v>100</v>
      </c>
    </row>
    <row r="68" spans="1:2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  <c r="P68" t="s">
        <v>0</v>
      </c>
      <c r="Q68" t="s">
        <v>96</v>
      </c>
      <c r="R68" t="s">
        <v>2</v>
      </c>
      <c r="S68" t="s">
        <v>73</v>
      </c>
      <c r="T68" t="s">
        <v>4</v>
      </c>
      <c r="U68" t="s">
        <v>5</v>
      </c>
      <c r="V68" t="s">
        <v>6</v>
      </c>
      <c r="W68">
        <v>20548.220792</v>
      </c>
      <c r="X68">
        <v>1</v>
      </c>
    </row>
    <row r="69" spans="1:2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  <c r="P69" t="s">
        <v>0</v>
      </c>
      <c r="Q69" t="s">
        <v>96</v>
      </c>
      <c r="R69" t="s">
        <v>2</v>
      </c>
      <c r="S69" t="s">
        <v>74</v>
      </c>
      <c r="T69" t="s">
        <v>4</v>
      </c>
      <c r="U69" t="s">
        <v>5</v>
      </c>
      <c r="V69" t="s">
        <v>6</v>
      </c>
      <c r="W69">
        <v>440.09834899999998</v>
      </c>
      <c r="X69">
        <v>0.23</v>
      </c>
    </row>
    <row r="70" spans="1:2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  <c r="P70" t="s">
        <v>0</v>
      </c>
      <c r="Q70" t="s">
        <v>96</v>
      </c>
      <c r="R70" t="s">
        <v>2</v>
      </c>
      <c r="S70" t="s">
        <v>75</v>
      </c>
      <c r="T70" t="s">
        <v>4</v>
      </c>
      <c r="U70" t="s">
        <v>5</v>
      </c>
      <c r="V70" t="s">
        <v>6</v>
      </c>
      <c r="W70">
        <v>722763.13283999998</v>
      </c>
      <c r="X70">
        <v>0.9</v>
      </c>
    </row>
    <row r="71" spans="1:2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  <c r="P71" t="s">
        <v>0</v>
      </c>
      <c r="Q71" t="s">
        <v>96</v>
      </c>
      <c r="R71" t="s">
        <v>2</v>
      </c>
      <c r="S71" t="s">
        <v>76</v>
      </c>
      <c r="T71" t="s">
        <v>4</v>
      </c>
      <c r="U71" t="s">
        <v>5</v>
      </c>
      <c r="V71" t="s">
        <v>6</v>
      </c>
      <c r="W71">
        <v>45019.339673000002</v>
      </c>
      <c r="X71">
        <v>2.19</v>
      </c>
    </row>
    <row r="72" spans="1:2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  <c r="P72" t="s">
        <v>0</v>
      </c>
      <c r="Q72" t="s">
        <v>96</v>
      </c>
      <c r="R72" t="s">
        <v>2</v>
      </c>
      <c r="S72" t="s">
        <v>77</v>
      </c>
      <c r="T72" t="s">
        <v>4</v>
      </c>
      <c r="U72" t="s">
        <v>5</v>
      </c>
      <c r="V72" t="s">
        <v>6</v>
      </c>
      <c r="W72">
        <v>89863.904477000004</v>
      </c>
      <c r="X72">
        <v>1.48</v>
      </c>
    </row>
    <row r="73" spans="1:2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  <c r="P73" t="s">
        <v>0</v>
      </c>
      <c r="Q73" t="s">
        <v>96</v>
      </c>
      <c r="R73" t="s">
        <v>2</v>
      </c>
      <c r="S73" t="s">
        <v>78</v>
      </c>
      <c r="T73" t="s">
        <v>4</v>
      </c>
      <c r="U73" t="s">
        <v>5</v>
      </c>
      <c r="V73" t="s">
        <v>6</v>
      </c>
      <c r="W73">
        <v>88089.878280000004</v>
      </c>
      <c r="X73">
        <v>0.61</v>
      </c>
    </row>
    <row r="74" spans="1:2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  <c r="P74" t="s">
        <v>0</v>
      </c>
      <c r="Q74" t="s">
        <v>96</v>
      </c>
      <c r="R74" t="s">
        <v>2</v>
      </c>
      <c r="S74" t="s">
        <v>79</v>
      </c>
      <c r="T74" t="s">
        <v>4</v>
      </c>
      <c r="U74" t="s">
        <v>5</v>
      </c>
      <c r="V74" t="s">
        <v>6</v>
      </c>
      <c r="W74">
        <v>375223725.89719999</v>
      </c>
      <c r="X74">
        <v>10005</v>
      </c>
    </row>
    <row r="75" spans="1:2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  <c r="P75" t="s">
        <v>0</v>
      </c>
      <c r="Q75" t="s">
        <v>96</v>
      </c>
      <c r="R75" t="s">
        <v>2</v>
      </c>
      <c r="S75" t="s">
        <v>80</v>
      </c>
      <c r="T75" t="s">
        <v>4</v>
      </c>
      <c r="U75" t="s">
        <v>5</v>
      </c>
      <c r="V75" t="s">
        <v>6</v>
      </c>
      <c r="W75">
        <v>53524.928353000003</v>
      </c>
      <c r="X75">
        <v>1</v>
      </c>
    </row>
    <row r="76" spans="1:2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  <c r="P76" t="s">
        <v>0</v>
      </c>
      <c r="Q76" t="s">
        <v>96</v>
      </c>
      <c r="R76" t="s">
        <v>2</v>
      </c>
      <c r="S76" t="s">
        <v>81</v>
      </c>
      <c r="T76" t="s">
        <v>4</v>
      </c>
      <c r="U76" t="s">
        <v>5</v>
      </c>
      <c r="V76" t="s">
        <v>6</v>
      </c>
      <c r="W76">
        <v>0</v>
      </c>
      <c r="X76">
        <v>1</v>
      </c>
    </row>
    <row r="77" spans="1:24" x14ac:dyDescent="0.25">
      <c r="A77" t="s">
        <v>0</v>
      </c>
      <c r="B77" s="2">
        <v>0</v>
      </c>
      <c r="C77" t="s">
        <v>2</v>
      </c>
      <c r="D77" t="s">
        <v>262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  <c r="P77" t="s">
        <v>0</v>
      </c>
      <c r="Q77" t="s">
        <v>96</v>
      </c>
      <c r="R77" t="s">
        <v>2</v>
      </c>
      <c r="S77" t="s">
        <v>262</v>
      </c>
      <c r="T77" t="s">
        <v>4</v>
      </c>
      <c r="U77" t="s">
        <v>5</v>
      </c>
      <c r="V77" t="s">
        <v>6</v>
      </c>
      <c r="W77">
        <v>20571.616115000001</v>
      </c>
      <c r="X77">
        <v>1</v>
      </c>
    </row>
    <row r="78" spans="1:2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 t="shared" ref="M78:M87" si="2">K78/H77</f>
        <v>292.88108752947142</v>
      </c>
      <c r="N78">
        <v>1</v>
      </c>
      <c r="P78" t="s">
        <v>0</v>
      </c>
      <c r="Q78" t="s">
        <v>96</v>
      </c>
      <c r="R78" t="s">
        <v>2</v>
      </c>
      <c r="S78" t="s">
        <v>82</v>
      </c>
      <c r="T78" t="s">
        <v>4</v>
      </c>
      <c r="U78" t="s">
        <v>5</v>
      </c>
      <c r="V78" t="s">
        <v>6</v>
      </c>
      <c r="W78">
        <v>6020956.5274289995</v>
      </c>
      <c r="X78">
        <v>5</v>
      </c>
    </row>
    <row r="79" spans="1:2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 t="shared" si="2"/>
        <v>0.12593046574653669</v>
      </c>
      <c r="N79">
        <v>1</v>
      </c>
      <c r="P79" t="s">
        <v>0</v>
      </c>
      <c r="Q79" t="s">
        <v>96</v>
      </c>
      <c r="R79" t="s">
        <v>2</v>
      </c>
      <c r="S79" t="s">
        <v>83</v>
      </c>
      <c r="T79" t="s">
        <v>4</v>
      </c>
      <c r="U79" t="s">
        <v>5</v>
      </c>
      <c r="V79" t="s">
        <v>6</v>
      </c>
      <c r="W79">
        <v>150809.87161500001</v>
      </c>
      <c r="X79">
        <v>0.61</v>
      </c>
    </row>
    <row r="80" spans="1:2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 t="shared" si="2"/>
        <v>2.2180666806672731</v>
      </c>
      <c r="N80">
        <v>1</v>
      </c>
      <c r="P80" t="s">
        <v>0</v>
      </c>
      <c r="Q80" t="s">
        <v>96</v>
      </c>
      <c r="R80" t="s">
        <v>2</v>
      </c>
      <c r="S80" t="s">
        <v>84</v>
      </c>
      <c r="T80" t="s">
        <v>4</v>
      </c>
      <c r="U80" t="s">
        <v>5</v>
      </c>
      <c r="V80" t="s">
        <v>6</v>
      </c>
      <c r="W80">
        <v>548191.04381800001</v>
      </c>
      <c r="X80">
        <v>7.11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 t="shared" si="2"/>
        <v>2.6087036673781481</v>
      </c>
      <c r="N81">
        <v>1</v>
      </c>
      <c r="P81" t="s">
        <v>0</v>
      </c>
      <c r="Q81" t="s">
        <v>96</v>
      </c>
      <c r="R81" t="s">
        <v>2</v>
      </c>
      <c r="S81" t="s">
        <v>85</v>
      </c>
      <c r="T81" t="s">
        <v>4</v>
      </c>
      <c r="U81" t="s">
        <v>5</v>
      </c>
      <c r="V81" t="s">
        <v>6</v>
      </c>
      <c r="W81">
        <v>201001.032122</v>
      </c>
      <c r="X81">
        <v>7.83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 t="shared" si="2"/>
        <v>6.3619751148430534</v>
      </c>
      <c r="N82">
        <v>1</v>
      </c>
      <c r="P82" t="s">
        <v>0</v>
      </c>
      <c r="Q82" t="s">
        <v>96</v>
      </c>
      <c r="R82" t="s">
        <v>2</v>
      </c>
      <c r="S82" t="s">
        <v>86</v>
      </c>
      <c r="T82" t="s">
        <v>4</v>
      </c>
      <c r="U82" t="s">
        <v>5</v>
      </c>
      <c r="V82" t="s">
        <v>6</v>
      </c>
      <c r="W82">
        <v>163882.39311599999</v>
      </c>
      <c r="X82">
        <v>0.9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 t="shared" si="2"/>
        <v>0.51864357136489336</v>
      </c>
      <c r="N83">
        <v>1</v>
      </c>
      <c r="P83" t="s">
        <v>0</v>
      </c>
      <c r="Q83" t="s">
        <v>96</v>
      </c>
      <c r="R83" t="s">
        <v>2</v>
      </c>
      <c r="S83" t="s">
        <v>87</v>
      </c>
      <c r="T83" t="s">
        <v>4</v>
      </c>
      <c r="U83" t="s">
        <v>5</v>
      </c>
      <c r="V83" t="s">
        <v>6</v>
      </c>
      <c r="W83">
        <v>94432.349516000002</v>
      </c>
      <c r="X83">
        <v>0.61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 t="shared" si="2"/>
        <v>2.4164770178850108</v>
      </c>
      <c r="N84">
        <v>1</v>
      </c>
      <c r="P84" t="s">
        <v>0</v>
      </c>
      <c r="Q84" t="s">
        <v>96</v>
      </c>
      <c r="R84" t="s">
        <v>2</v>
      </c>
      <c r="S84" t="s">
        <v>88</v>
      </c>
      <c r="T84" t="s">
        <v>4</v>
      </c>
      <c r="U84" t="s">
        <v>5</v>
      </c>
      <c r="V84" t="s">
        <v>6</v>
      </c>
      <c r="W84">
        <v>372091.64585299999</v>
      </c>
      <c r="X84">
        <v>0.61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 t="shared" si="2"/>
        <v>5.220248349159478E-2</v>
      </c>
      <c r="N85">
        <v>1</v>
      </c>
      <c r="P85" t="s">
        <v>0</v>
      </c>
      <c r="Q85" t="s">
        <v>96</v>
      </c>
      <c r="R85" t="s">
        <v>2</v>
      </c>
      <c r="S85" t="s">
        <v>89</v>
      </c>
      <c r="T85" t="s">
        <v>4</v>
      </c>
      <c r="U85" t="s">
        <v>5</v>
      </c>
      <c r="V85" t="s">
        <v>6</v>
      </c>
      <c r="W85">
        <v>31811.945437999999</v>
      </c>
      <c r="X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 t="shared" si="2"/>
        <v>473.48859343909959</v>
      </c>
      <c r="N86">
        <v>1</v>
      </c>
      <c r="P86" t="s">
        <v>0</v>
      </c>
      <c r="Q86" t="s">
        <v>96</v>
      </c>
      <c r="R86" t="s">
        <v>2</v>
      </c>
      <c r="S86" t="s">
        <v>90</v>
      </c>
      <c r="T86" t="s">
        <v>4</v>
      </c>
      <c r="U86" t="s">
        <v>5</v>
      </c>
      <c r="V86" t="s">
        <v>6</v>
      </c>
      <c r="W86">
        <v>15052391.318573</v>
      </c>
      <c r="X86">
        <v>1000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 t="shared" si="2"/>
        <v>4002.7110658456299</v>
      </c>
      <c r="N87">
        <v>1</v>
      </c>
      <c r="P87" t="s">
        <v>0</v>
      </c>
      <c r="Q87" t="s">
        <v>96</v>
      </c>
      <c r="R87" t="s">
        <v>2</v>
      </c>
      <c r="S87" t="s">
        <v>91</v>
      </c>
      <c r="T87" t="s">
        <v>4</v>
      </c>
      <c r="U87" t="s">
        <v>5</v>
      </c>
      <c r="V87" t="s">
        <v>6</v>
      </c>
      <c r="W87">
        <v>60251862.493895002</v>
      </c>
      <c r="X87">
        <v>190.61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  <c r="P88" t="s">
        <v>0</v>
      </c>
      <c r="Q88" t="s">
        <v>96</v>
      </c>
      <c r="R88" t="s">
        <v>2</v>
      </c>
      <c r="S88" t="s">
        <v>92</v>
      </c>
      <c r="T88" t="s">
        <v>4</v>
      </c>
      <c r="U88" t="s">
        <v>5</v>
      </c>
      <c r="V88" t="s">
        <v>6</v>
      </c>
      <c r="W88">
        <v>15052391.318573</v>
      </c>
      <c r="X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  <c r="P89" t="s">
        <v>0</v>
      </c>
      <c r="Q89" t="s">
        <v>96</v>
      </c>
      <c r="R89" t="s">
        <v>2</v>
      </c>
      <c r="S89" t="s">
        <v>93</v>
      </c>
      <c r="T89" t="s">
        <v>4</v>
      </c>
      <c r="U89" t="s">
        <v>5</v>
      </c>
      <c r="V89" t="s">
        <v>6</v>
      </c>
      <c r="W89">
        <v>60209.565274</v>
      </c>
      <c r="X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  <c r="P90" t="s">
        <v>0</v>
      </c>
      <c r="Q90" t="s">
        <v>96</v>
      </c>
      <c r="R90" t="s">
        <v>2</v>
      </c>
      <c r="S90" t="s">
        <v>94</v>
      </c>
      <c r="T90" t="s">
        <v>4</v>
      </c>
      <c r="U90" t="s">
        <v>5</v>
      </c>
      <c r="V90" t="s">
        <v>6</v>
      </c>
      <c r="W90">
        <v>0</v>
      </c>
      <c r="X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  <c r="P91" t="s">
        <v>0</v>
      </c>
      <c r="Q91" t="s">
        <v>96</v>
      </c>
      <c r="R91" t="s">
        <v>2</v>
      </c>
      <c r="S91" t="s">
        <v>95</v>
      </c>
      <c r="T91" t="s">
        <v>4</v>
      </c>
      <c r="U91" t="s">
        <v>5</v>
      </c>
      <c r="V91" t="s">
        <v>6</v>
      </c>
      <c r="W91">
        <v>329357996.66267502</v>
      </c>
      <c r="X91" t="s">
        <v>7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selection activeCell="D33" sqref="D33"/>
    </sheetView>
  </sheetViews>
  <sheetFormatPr defaultRowHeight="15" x14ac:dyDescent="0.25"/>
  <cols>
    <col min="1" max="1" width="30.42578125" style="39" customWidth="1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444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443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442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442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441</v>
      </c>
      <c r="C10" s="46" t="s">
        <v>440</v>
      </c>
      <c r="D10" s="46"/>
    </row>
    <row r="11" spans="1:30" ht="15.75" thickBot="1" x14ac:dyDescent="0.3">
      <c r="A11" s="44">
        <v>0</v>
      </c>
      <c r="B11" s="39">
        <v>5.6067406882431711E-2</v>
      </c>
      <c r="C11" s="39">
        <v>5.6067406882431711E-2</v>
      </c>
      <c r="D11" s="39">
        <v>5.6067406882431711E-2</v>
      </c>
      <c r="E11" s="39">
        <v>5.6067406882431711E-2</v>
      </c>
      <c r="F11" s="39">
        <v>5.6067406882431711E-2</v>
      </c>
      <c r="G11" s="39">
        <v>5.6067406882431711E-2</v>
      </c>
      <c r="H11" s="39">
        <v>5.6067406882431711E-2</v>
      </c>
      <c r="I11" s="39">
        <v>3.0632333254586988E-2</v>
      </c>
      <c r="J11" s="39">
        <v>5.6067406882431711E-2</v>
      </c>
      <c r="K11" s="39">
        <v>4.4255453185290207E-2</v>
      </c>
      <c r="L11" s="39">
        <v>4.4255453185290207E-2</v>
      </c>
      <c r="M11" s="39">
        <v>3.0632333254586988E-2</v>
      </c>
      <c r="N11" s="39">
        <v>3.0632333254586988E-2</v>
      </c>
      <c r="O11" s="39">
        <v>3.0632333254586988E-2</v>
      </c>
      <c r="P11" s="39">
        <v>3.0632333254586988E-2</v>
      </c>
      <c r="Q11" s="39">
        <v>4.4255453185290207E-2</v>
      </c>
      <c r="R11" s="39">
        <v>4.4255453185290207E-2</v>
      </c>
      <c r="S11" s="39">
        <v>4.4255453185290207E-2</v>
      </c>
      <c r="T11" s="39">
        <v>4.4255453185290207E-2</v>
      </c>
      <c r="U11" s="39">
        <v>4.4255453185290207E-2</v>
      </c>
      <c r="V11" s="39">
        <v>4.4255453185290207E-2</v>
      </c>
      <c r="W11" s="39">
        <v>4.4255453185290207E-2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18017283440000</v>
      </c>
      <c r="B13" s="46" t="s">
        <v>439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0.72119143167343502</v>
      </c>
      <c r="C15" s="41">
        <f t="shared" si="0"/>
        <v>0.29565825446630939</v>
      </c>
      <c r="D15" s="41">
        <f t="shared" si="0"/>
        <v>0.63572139466952293</v>
      </c>
      <c r="E15" s="41">
        <f t="shared" si="0"/>
        <v>2.4040213496073246</v>
      </c>
      <c r="F15" s="41">
        <f t="shared" si="0"/>
        <v>0.79979732322954022</v>
      </c>
      <c r="G15" s="41">
        <f t="shared" si="0"/>
        <v>0.45595448403162547</v>
      </c>
      <c r="H15" s="41">
        <f t="shared" si="0"/>
        <v>0.85520556117896485</v>
      </c>
      <c r="I15" s="41">
        <f t="shared" si="0"/>
        <v>0.74994714211259594</v>
      </c>
      <c r="J15" s="41">
        <f t="shared" si="0"/>
        <v>0.51171391368975028</v>
      </c>
      <c r="K15" s="41">
        <f t="shared" si="0"/>
        <v>0.62310927009241857</v>
      </c>
      <c r="L15" s="41">
        <f t="shared" si="0"/>
        <v>0.43744379576127085</v>
      </c>
      <c r="M15" s="41">
        <f t="shared" si="0"/>
        <v>1.1305472662260723</v>
      </c>
      <c r="N15" s="41">
        <f t="shared" si="0"/>
        <v>0.34186258804201486</v>
      </c>
      <c r="O15" s="41">
        <f t="shared" si="0"/>
        <v>0.38396699559886593</v>
      </c>
      <c r="P15" s="41">
        <f t="shared" si="0"/>
        <v>0.52764521504143713</v>
      </c>
      <c r="Q15" s="41">
        <f t="shared" si="0"/>
        <v>0.61763799797193897</v>
      </c>
      <c r="R15" s="41">
        <f t="shared" si="0"/>
        <v>1.3903068069527709</v>
      </c>
      <c r="S15" s="41">
        <f t="shared" si="0"/>
        <v>1.4477118557539486</v>
      </c>
      <c r="T15" s="41">
        <f t="shared" si="0"/>
        <v>0.39553393367825601</v>
      </c>
      <c r="U15" s="41">
        <f t="shared" si="0"/>
        <v>0.70245583421301216</v>
      </c>
      <c r="V15" s="41">
        <f t="shared" si="0"/>
        <v>1.1592093397831809</v>
      </c>
      <c r="W15" s="41">
        <f t="shared" si="0"/>
        <v>0.40564009723435784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0.72119143167343502</v>
      </c>
      <c r="C16" s="45">
        <f>IF(ISNUMBER(C15),C15,_)</f>
        <v>0.29565825446630939</v>
      </c>
      <c r="D16" s="45">
        <f>IF(ISNUMBER(D15),D15,_)</f>
        <v>0.63572139466952293</v>
      </c>
      <c r="E16" s="45">
        <f>IF(ISNUMBER(E15),E15,_)</f>
        <v>2.4040213496073246</v>
      </c>
      <c r="F16" s="45">
        <f>IF(ISNUMBER(F15),F15,_)</f>
        <v>0.79979732322954022</v>
      </c>
      <c r="G16" s="45">
        <f>IF(ISNUMBER(G15),G15,_)</f>
        <v>0.45595448403162547</v>
      </c>
      <c r="H16" s="45">
        <f>IF(ISNUMBER(H15),H15,_)</f>
        <v>0.85520556117896485</v>
      </c>
      <c r="I16" s="45">
        <f>IF(ISNUMBER(I15),I15,_)</f>
        <v>0.74994714211259594</v>
      </c>
      <c r="J16" s="45">
        <f>IF(ISNUMBER(J15),J15,_)</f>
        <v>0.51171391368975028</v>
      </c>
      <c r="K16" s="45">
        <f>IF(ISNUMBER(K15),K15,_)</f>
        <v>0.62310927009241857</v>
      </c>
      <c r="L16" s="45">
        <f>IF(ISNUMBER(L15),L15,_)</f>
        <v>0.43744379576127085</v>
      </c>
      <c r="M16" s="45">
        <f>IF(ISNUMBER(M15),M15,_)</f>
        <v>1.1305472662260723</v>
      </c>
      <c r="N16" s="45">
        <f>IF(ISNUMBER(N15),N15,_)</f>
        <v>0.34186258804201486</v>
      </c>
      <c r="O16" s="45">
        <f>IF(ISNUMBER(O15),O15,_)</f>
        <v>0.38396699559886593</v>
      </c>
      <c r="P16" s="45">
        <f>IF(ISNUMBER(P15),P15,_)</f>
        <v>0.52764521504143713</v>
      </c>
      <c r="Q16" s="45">
        <f>IF(ISNUMBER(Q15),Q15,_)</f>
        <v>0.61763799797193897</v>
      </c>
      <c r="R16" s="45">
        <f>IF(ISNUMBER(R15),R15,_)</f>
        <v>1.3903068069527709</v>
      </c>
      <c r="S16" s="45">
        <f>IF(ISNUMBER(S15),S15,_)</f>
        <v>1.4477118557539486</v>
      </c>
      <c r="T16" s="45">
        <f>IF(ISNUMBER(T15),T15,_)</f>
        <v>0.39553393367825601</v>
      </c>
      <c r="U16" s="45">
        <f>IF(ISNUMBER(U15),U15,_)</f>
        <v>0.70245583421301216</v>
      </c>
      <c r="V16" s="45">
        <f>IF(ISNUMBER(V15),V15,_)</f>
        <v>1.1592093397831809</v>
      </c>
      <c r="W16" s="45">
        <f>IF(ISNUMBER(W15),W15,_)</f>
        <v>0.40564009723435784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v>
      </c>
    </row>
    <row r="20" spans="1:30" x14ac:dyDescent="0.25">
      <c r="A20" s="39" t="s">
        <v>431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438</v>
      </c>
      <c r="D25" s="42"/>
    </row>
    <row r="27" spans="1:30" x14ac:dyDescent="0.25">
      <c r="A27" s="42" t="s">
        <v>437</v>
      </c>
      <c r="B27" s="42" t="s">
        <v>436</v>
      </c>
      <c r="C27" s="42" t="s">
        <v>103</v>
      </c>
      <c r="D27" s="42" t="s">
        <v>435</v>
      </c>
      <c r="E27" s="43" t="s">
        <v>434</v>
      </c>
      <c r="L27" s="42" t="s">
        <v>433</v>
      </c>
    </row>
    <row r="28" spans="1:30" x14ac:dyDescent="0.25">
      <c r="A28" s="39" t="s">
        <v>70</v>
      </c>
      <c r="B28" s="40">
        <v>1000000000000000</v>
      </c>
      <c r="C28" s="40" t="s">
        <v>432</v>
      </c>
      <c r="D28" s="39" t="s">
        <v>431</v>
      </c>
      <c r="L28" s="39" t="s">
        <v>426</v>
      </c>
    </row>
    <row r="29" spans="1:30" x14ac:dyDescent="0.25">
      <c r="A29" s="39" t="s">
        <v>69</v>
      </c>
      <c r="B29" s="41">
        <v>4000000000000000</v>
      </c>
      <c r="C29" s="39" t="s">
        <v>430</v>
      </c>
      <c r="D29" s="40" t="s">
        <v>429</v>
      </c>
      <c r="L29" s="39" t="s">
        <v>428</v>
      </c>
    </row>
    <row r="30" spans="1:30" x14ac:dyDescent="0.25">
      <c r="A30" s="39" t="s">
        <v>74</v>
      </c>
      <c r="B30" s="41">
        <v>63000000000000</v>
      </c>
      <c r="C30" s="39" t="s">
        <v>427</v>
      </c>
      <c r="D30" s="40" t="s">
        <v>426</v>
      </c>
      <c r="L30" s="39" t="s">
        <v>425</v>
      </c>
    </row>
    <row r="32" spans="1:30" x14ac:dyDescent="0.25">
      <c r="A32" s="39" t="s">
        <v>70</v>
      </c>
    </row>
    <row r="33" spans="1:4" x14ac:dyDescent="0.25">
      <c r="A33" s="50" t="s">
        <v>71</v>
      </c>
      <c r="B33">
        <f>18017.28344*1000000000</f>
        <v>18017283440000</v>
      </c>
      <c r="C33" s="50" t="s">
        <v>487</v>
      </c>
      <c r="D33" s="39" t="s">
        <v>488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9" zoomScaleNormal="100" workbookViewId="0">
      <selection activeCell="P29" sqref="P29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45000</v>
      </c>
      <c r="Q29" t="s">
        <v>446</v>
      </c>
      <c r="R29" t="s">
        <v>476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280</v>
      </c>
    </row>
    <row r="65" spans="2:16" x14ac:dyDescent="0.25">
      <c r="B65">
        <f>SUM(B41:B55)</f>
        <v>1</v>
      </c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280</v>
      </c>
    </row>
    <row r="66" spans="2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280</v>
      </c>
    </row>
    <row r="67" spans="2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280</v>
      </c>
    </row>
    <row r="68" spans="2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280</v>
      </c>
    </row>
    <row r="69" spans="2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280</v>
      </c>
    </row>
    <row r="70" spans="2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280</v>
      </c>
    </row>
    <row r="71" spans="2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280</v>
      </c>
    </row>
    <row r="72" spans="2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304</v>
      </c>
    </row>
    <row r="73" spans="2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280</v>
      </c>
    </row>
    <row r="74" spans="2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305</v>
      </c>
    </row>
    <row r="75" spans="2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306</v>
      </c>
    </row>
    <row r="76" spans="2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307</v>
      </c>
    </row>
    <row r="77" spans="2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308</v>
      </c>
    </row>
    <row r="78" spans="2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280</v>
      </c>
    </row>
    <row r="79" spans="2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280</v>
      </c>
    </row>
    <row r="80" spans="2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309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310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311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312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313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314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315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280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280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280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280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280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280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331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332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280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316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317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280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318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319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320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321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322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323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324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280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325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326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280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327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280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328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329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280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280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280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330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280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280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280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280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280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280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7" zoomScaleNormal="100" workbookViewId="0">
      <selection activeCell="N55" sqref="N55"/>
    </sheetView>
  </sheetViews>
  <sheetFormatPr defaultRowHeight="15" x14ac:dyDescent="0.25"/>
  <cols>
    <col min="1" max="15" width="8.5703125"/>
    <col min="16" max="16" width="12" bestFit="1" customWidth="1"/>
    <col min="17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  <c r="P23">
        <v>27578</v>
      </c>
      <c r="Q23" t="s">
        <v>446</v>
      </c>
      <c r="R23" t="s">
        <v>449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  <c r="P24">
        <f>P23*1000000000</f>
        <v>27578000000000</v>
      </c>
      <c r="Q24" t="s">
        <v>447</v>
      </c>
      <c r="R24" t="s">
        <v>448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  <c r="P28" s="2">
        <v>100000000000000</v>
      </c>
      <c r="Q28" s="7" t="s">
        <v>152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27578000000000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2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  <c r="AA33">
        <v>2.03689553178861E-2</v>
      </c>
      <c r="AB33">
        <f>AA33+$AA$57/COUNT($AA$33:$AA$54)</f>
        <v>3.2298010206481167E-2</v>
      </c>
    </row>
    <row r="34" spans="1:28" x14ac:dyDescent="0.25">
      <c r="A34">
        <v>1</v>
      </c>
      <c r="B34">
        <v>3.2298010206481167E-2</v>
      </c>
      <c r="C34" s="9">
        <f t="shared" si="0"/>
        <v>1.806535779380487E-2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1">$P$31/20/5.7*B34/2/N34</f>
        <v>1.806535779380487E-2</v>
      </c>
      <c r="R34" s="7" t="s">
        <v>154</v>
      </c>
      <c r="AA34">
        <v>7.2276788418682699E-3</v>
      </c>
      <c r="AB34">
        <f t="shared" ref="AB34:AB54" si="2">AA34+$AA$57/COUNT($AA$33:$AA$54)</f>
        <v>1.9156733730463334E-2</v>
      </c>
    </row>
    <row r="35" spans="1:28" x14ac:dyDescent="0.25">
      <c r="A35">
        <v>2</v>
      </c>
      <c r="B35">
        <v>1.9156733730463334E-2</v>
      </c>
      <c r="C35" s="9">
        <f t="shared" si="0"/>
        <v>2.1181246452229635E-3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2.1181246452229635E-3</v>
      </c>
      <c r="R35" s="7" t="s">
        <v>155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2.6507773960083164E-2</v>
      </c>
      <c r="C36" s="9">
        <f t="shared" si="0"/>
        <v>1.7900697304605074E-3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1.7900697304605074E-3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2.5999187325698864E-2</v>
      </c>
      <c r="C37" s="9">
        <f t="shared" si="0"/>
        <v>4.161761967232179E-2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4.161761967232179E-2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2.8574187358598367E-2</v>
      </c>
      <c r="C38" s="9">
        <f t="shared" si="0"/>
        <v>2.9429369536601558E-3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2.9429369536601558E-3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8.1028321301191572E-2</v>
      </c>
      <c r="C39" s="9">
        <f t="shared" si="0"/>
        <v>4.5887416373900907E-3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4.5887416373900907E-3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3.6393305989158964E-2</v>
      </c>
      <c r="C40" s="9">
        <f t="shared" si="0"/>
        <v>1.2569220975772467E-2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1.2569220975772467E-2</v>
      </c>
      <c r="AA40">
        <v>9.8011958517257303E-3</v>
      </c>
      <c r="AB40">
        <f t="shared" si="2"/>
        <v>2.1730250740320797E-2</v>
      </c>
    </row>
    <row r="41" spans="1:28" x14ac:dyDescent="0.25">
      <c r="A41" s="1">
        <v>8</v>
      </c>
      <c r="B41">
        <v>2.1730250740320797E-2</v>
      </c>
      <c r="C41" s="9">
        <f t="shared" si="0"/>
        <v>7.8298856245436494E-3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2.0457887658855617E-2</v>
      </c>
      <c r="C42" s="9">
        <f t="shared" si="0"/>
        <v>1.6752207710170502E-3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1.6752207710170502E-3</v>
      </c>
      <c r="AA42">
        <v>1.0264484130277699E-2</v>
      </c>
      <c r="AB42">
        <f t="shared" si="2"/>
        <v>2.2193539018872763E-2</v>
      </c>
    </row>
    <row r="43" spans="1:28" x14ac:dyDescent="0.25">
      <c r="A43" s="1">
        <v>10</v>
      </c>
      <c r="B43">
        <v>2.2193539018872763E-2</v>
      </c>
      <c r="C43" s="9">
        <f t="shared" si="0"/>
        <v>3.1759414507973238E-3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3.1759414507973238E-3</v>
      </c>
      <c r="AA43">
        <v>1.2970743981644901E-2</v>
      </c>
      <c r="AB43">
        <f t="shared" si="2"/>
        <v>2.4899798870239964E-2</v>
      </c>
    </row>
    <row r="44" spans="1:28" x14ac:dyDescent="0.25">
      <c r="A44" s="1">
        <v>11</v>
      </c>
      <c r="B44">
        <v>2.4899798870239964E-2</v>
      </c>
      <c r="C44" s="9">
        <f t="shared" si="0"/>
        <v>1.0148848911994725E-3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1.0148848911994725E-3</v>
      </c>
      <c r="AA44">
        <v>6.8534308862158694E-2</v>
      </c>
      <c r="AB44">
        <f t="shared" si="2"/>
        <v>8.0463363750753761E-2</v>
      </c>
    </row>
    <row r="45" spans="1:28" x14ac:dyDescent="0.25">
      <c r="A45" s="1">
        <v>12</v>
      </c>
      <c r="B45">
        <v>8.0463363750753761E-2</v>
      </c>
      <c r="C45" s="9">
        <f t="shared" si="0"/>
        <v>2.0698930824772043E-2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2.0698930824772043E-2</v>
      </c>
      <c r="AA45">
        <v>1.38453929393825E-2</v>
      </c>
      <c r="AB45">
        <f t="shared" si="2"/>
        <v>2.5774447827977567E-2</v>
      </c>
    </row>
    <row r="46" spans="1:28" x14ac:dyDescent="0.25">
      <c r="A46" s="1">
        <v>13</v>
      </c>
      <c r="B46">
        <v>2.5774447827977567E-2</v>
      </c>
      <c r="C46" s="9">
        <f t="shared" si="0"/>
        <v>4.5018958450410507E-3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4.5018958450410507E-3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3.6092210717060466E-2</v>
      </c>
      <c r="C47" s="9">
        <f t="shared" si="0"/>
        <v>2.4944871404061161E-3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2.4944871404061161E-3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2.7501921985231263E-2</v>
      </c>
      <c r="C48" s="9">
        <f t="shared" si="0"/>
        <v>3.5613991874148413E-3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3.5613991874148413E-3</v>
      </c>
      <c r="AA48">
        <v>6.4008922790551297E-3</v>
      </c>
      <c r="AB48">
        <f t="shared" si="2"/>
        <v>1.8329947167650195E-2</v>
      </c>
    </row>
    <row r="49" spans="1:28" x14ac:dyDescent="0.25">
      <c r="A49" s="1">
        <v>16</v>
      </c>
      <c r="B49">
        <v>1.8329947167650195E-2</v>
      </c>
      <c r="C49" s="9">
        <f t="shared" si="0"/>
        <v>1.255010096843093E-3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1.255010096843093E-3</v>
      </c>
      <c r="AA49">
        <v>1.89831866613441E-2</v>
      </c>
      <c r="AB49">
        <f t="shared" si="2"/>
        <v>3.0912241549939164E-2</v>
      </c>
    </row>
    <row r="50" spans="1:28" x14ac:dyDescent="0.25">
      <c r="A50" s="1">
        <v>17</v>
      </c>
      <c r="B50">
        <v>3.0912241549939164E-2</v>
      </c>
      <c r="C50" s="9">
        <f t="shared" si="0"/>
        <v>9.0747339608375551E-3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9.0747339608375551E-3</v>
      </c>
      <c r="AA50">
        <v>1.89831866613441E-2</v>
      </c>
      <c r="AB50">
        <f t="shared" si="2"/>
        <v>3.0912241549939164E-2</v>
      </c>
    </row>
    <row r="51" spans="1:28" x14ac:dyDescent="0.25">
      <c r="A51" s="1">
        <v>18</v>
      </c>
      <c r="B51">
        <v>3.0912241549939164E-2</v>
      </c>
      <c r="C51" s="9">
        <f t="shared" si="0"/>
        <v>8.9572685079880813E-3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8.9572685079880813E-3</v>
      </c>
      <c r="AA51">
        <v>8.8397875569912604E-2</v>
      </c>
      <c r="AB51">
        <f t="shared" si="2"/>
        <v>0.10032693045850767</v>
      </c>
    </row>
    <row r="52" spans="1:28" x14ac:dyDescent="0.25">
      <c r="A52" s="1">
        <v>19</v>
      </c>
      <c r="B52">
        <v>0.10032693045850767</v>
      </c>
      <c r="C52" s="9">
        <f t="shared" si="0"/>
        <v>3.4467253643332765E-3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3.4467253643332765E-3</v>
      </c>
      <c r="AA52">
        <v>9.60472006732732E-2</v>
      </c>
      <c r="AB52">
        <f t="shared" si="2"/>
        <v>0.10797625556186827</v>
      </c>
    </row>
    <row r="53" spans="1:28" x14ac:dyDescent="0.25">
      <c r="A53" s="1">
        <v>20</v>
      </c>
      <c r="B53">
        <v>0.10797625556186827</v>
      </c>
      <c r="C53" s="9">
        <f t="shared" si="0"/>
        <v>5.6979501179490613E-3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5.6979501179490613E-3</v>
      </c>
      <c r="AA53">
        <v>8.6920728754982898E-2</v>
      </c>
      <c r="AB53">
        <f t="shared" si="2"/>
        <v>9.8849783643577965E-2</v>
      </c>
    </row>
    <row r="54" spans="1:28" x14ac:dyDescent="0.25">
      <c r="A54" s="1">
        <v>21</v>
      </c>
      <c r="B54">
        <v>9.8849783643577965E-2</v>
      </c>
      <c r="C54" s="9">
        <f t="shared" si="0"/>
        <v>1.0636565038699164E-2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1.0636565038699164E-2</v>
      </c>
      <c r="AA54">
        <v>9.1692604738934896E-2</v>
      </c>
      <c r="AB54">
        <f t="shared" si="2"/>
        <v>0.10362165962752996</v>
      </c>
    </row>
    <row r="55" spans="1:28" x14ac:dyDescent="0.25">
      <c r="A55" s="1">
        <v>22</v>
      </c>
      <c r="B55">
        <v>0.10362165962752996</v>
      </c>
      <c r="C55" s="9">
        <f t="shared" si="0"/>
        <v>6.0776675609798894E-3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>$P$31/20/5.7*B55/2/N55</f>
        <v>6.0776675609798894E-3</v>
      </c>
    </row>
    <row r="56" spans="1:28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  <c r="AA56" s="26">
        <f>SUM(AA33:AA54)</f>
        <v>0.73756079245090855</v>
      </c>
      <c r="AB56" s="26">
        <f>SUM(AB33:AB54)</f>
        <v>1.0000000000000002</v>
      </c>
    </row>
    <row r="57" spans="1:28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28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28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28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28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28" x14ac:dyDescent="0.25">
      <c r="B64">
        <f>SUM(B33:B62)</f>
        <v>1.0000000000000002</v>
      </c>
      <c r="C64" s="15">
        <f t="shared" ref="C64:G73" si="3">C33</f>
        <v>0</v>
      </c>
      <c r="D64" s="2" t="str">
        <f t="shared" si="3"/>
        <v xml:space="preserve">  _</v>
      </c>
      <c r="E64" s="2" t="str">
        <f t="shared" si="3"/>
        <v xml:space="preserve"> _</v>
      </c>
      <c r="F64" s="2" t="str">
        <f t="shared" si="3"/>
        <v xml:space="preserve"> _</v>
      </c>
      <c r="G64" s="2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3"/>
        <v>1.806535779380487E-2</v>
      </c>
      <c r="D65" s="2" t="str">
        <f t="shared" si="3"/>
        <v xml:space="preserve"> _</v>
      </c>
      <c r="E65" s="2" t="str">
        <f t="shared" si="3"/>
        <v xml:space="preserve"> _</v>
      </c>
      <c r="F65" s="2" t="str">
        <f t="shared" si="3"/>
        <v xml:space="preserve"> _</v>
      </c>
      <c r="G65" s="2" t="str">
        <f t="shared" si="3"/>
        <v xml:space="preserve">  _</v>
      </c>
      <c r="I65" t="str">
        <f t="shared" si="4"/>
        <v xml:space="preserve">  0.0180653577938049,  _,  _,  _,   _,</v>
      </c>
      <c r="N65" t="s">
        <v>450</v>
      </c>
    </row>
    <row r="66" spans="3:14" x14ac:dyDescent="0.25">
      <c r="C66" s="15">
        <f t="shared" si="3"/>
        <v>2.1181246452229635E-3</v>
      </c>
      <c r="D66" s="2" t="str">
        <f t="shared" si="3"/>
        <v xml:space="preserve"> _</v>
      </c>
      <c r="E66" s="2" t="str">
        <f t="shared" si="3"/>
        <v xml:space="preserve"> _</v>
      </c>
      <c r="F66" s="2" t="str">
        <f t="shared" si="3"/>
        <v xml:space="preserve"> _</v>
      </c>
      <c r="G66" s="2" t="str">
        <f t="shared" si="3"/>
        <v xml:space="preserve">  _</v>
      </c>
      <c r="I66" t="str">
        <f t="shared" si="4"/>
        <v xml:space="preserve">  0.00211812464522296,  _,  _,  _,   _,</v>
      </c>
      <c r="N66" t="s">
        <v>451</v>
      </c>
    </row>
    <row r="67" spans="3:14" x14ac:dyDescent="0.25">
      <c r="C67" s="15">
        <f t="shared" si="3"/>
        <v>1.7900697304605074E-3</v>
      </c>
      <c r="D67" s="2" t="str">
        <f t="shared" si="3"/>
        <v xml:space="preserve"> _</v>
      </c>
      <c r="E67" s="2" t="str">
        <f t="shared" si="3"/>
        <v xml:space="preserve"> _</v>
      </c>
      <c r="F67" s="2" t="str">
        <f t="shared" si="3"/>
        <v xml:space="preserve"> _</v>
      </c>
      <c r="G67" s="2" t="str">
        <f t="shared" si="3"/>
        <v xml:space="preserve">  _</v>
      </c>
      <c r="I67" t="str">
        <f t="shared" si="4"/>
        <v xml:space="preserve">  0.00179006973046051,  _,  _,  _,   _,</v>
      </c>
      <c r="N67" t="s">
        <v>452</v>
      </c>
    </row>
    <row r="68" spans="3:14" x14ac:dyDescent="0.25">
      <c r="C68" s="15">
        <f t="shared" si="3"/>
        <v>4.161761967232179E-2</v>
      </c>
      <c r="D68" s="2" t="str">
        <f t="shared" si="3"/>
        <v xml:space="preserve"> _</v>
      </c>
      <c r="E68" s="2" t="str">
        <f t="shared" si="3"/>
        <v xml:space="preserve"> _</v>
      </c>
      <c r="F68" s="2" t="str">
        <f t="shared" si="3"/>
        <v xml:space="preserve"> _</v>
      </c>
      <c r="G68" s="2" t="str">
        <f t="shared" si="3"/>
        <v xml:space="preserve">  _</v>
      </c>
      <c r="I68" t="str">
        <f t="shared" si="4"/>
        <v xml:space="preserve">  0.0416176196723218,  _,  _,  _,   _,</v>
      </c>
      <c r="N68" t="s">
        <v>453</v>
      </c>
    </row>
    <row r="69" spans="3:14" x14ac:dyDescent="0.25">
      <c r="C69" s="15">
        <f t="shared" si="3"/>
        <v>2.9429369536601558E-3</v>
      </c>
      <c r="D69" s="2" t="str">
        <f t="shared" si="3"/>
        <v xml:space="preserve"> _</v>
      </c>
      <c r="E69" s="2" t="str">
        <f t="shared" si="3"/>
        <v xml:space="preserve"> _</v>
      </c>
      <c r="F69" s="2" t="str">
        <f t="shared" si="3"/>
        <v xml:space="preserve"> _</v>
      </c>
      <c r="G69" s="2" t="str">
        <f t="shared" si="3"/>
        <v xml:space="preserve">  _</v>
      </c>
      <c r="I69" t="str">
        <f t="shared" si="4"/>
        <v xml:space="preserve">  0.00294293695366016,  _,  _,  _,   _,</v>
      </c>
      <c r="N69" t="s">
        <v>454</v>
      </c>
    </row>
    <row r="70" spans="3:14" x14ac:dyDescent="0.25">
      <c r="C70" s="15">
        <f t="shared" si="3"/>
        <v>4.5887416373900907E-3</v>
      </c>
      <c r="D70" s="2" t="str">
        <f t="shared" si="3"/>
        <v xml:space="preserve"> _</v>
      </c>
      <c r="E70" s="2" t="str">
        <f t="shared" si="3"/>
        <v xml:space="preserve"> _</v>
      </c>
      <c r="F70" s="2" t="str">
        <f t="shared" si="3"/>
        <v xml:space="preserve"> _</v>
      </c>
      <c r="G70" s="2" t="str">
        <f t="shared" si="3"/>
        <v xml:space="preserve">  _</v>
      </c>
      <c r="I70" t="str">
        <f t="shared" si="4"/>
        <v xml:space="preserve">  0.00458874163739009,  _,  _,  _,   _,</v>
      </c>
      <c r="N70" t="s">
        <v>455</v>
      </c>
    </row>
    <row r="71" spans="3:14" x14ac:dyDescent="0.25">
      <c r="C71" s="15">
        <f t="shared" si="3"/>
        <v>1.2569220975772467E-2</v>
      </c>
      <c r="D71" s="2" t="str">
        <f t="shared" si="3"/>
        <v xml:space="preserve"> _</v>
      </c>
      <c r="E71" s="2" t="str">
        <f t="shared" si="3"/>
        <v xml:space="preserve"> _</v>
      </c>
      <c r="F71" s="2" t="str">
        <f t="shared" si="3"/>
        <v xml:space="preserve"> _</v>
      </c>
      <c r="G71" s="2" t="str">
        <f t="shared" si="3"/>
        <v xml:space="preserve">  _</v>
      </c>
      <c r="I71" t="str">
        <f t="shared" si="4"/>
        <v xml:space="preserve">  0.0125692209757725,  _,  _,  _,   _,</v>
      </c>
      <c r="N71" t="s">
        <v>456</v>
      </c>
    </row>
    <row r="72" spans="3:14" x14ac:dyDescent="0.25">
      <c r="C72" s="15">
        <f t="shared" si="3"/>
        <v>7.8298856245436494E-3</v>
      </c>
      <c r="D72" s="2" t="str">
        <f t="shared" si="3"/>
        <v xml:space="preserve"> _</v>
      </c>
      <c r="E72" s="2" t="str">
        <f t="shared" si="3"/>
        <v xml:space="preserve"> _</v>
      </c>
      <c r="F72" s="2" t="str">
        <f t="shared" si="3"/>
        <v xml:space="preserve"> _</v>
      </c>
      <c r="G72" s="2" t="str">
        <f t="shared" si="3"/>
        <v xml:space="preserve">  _</v>
      </c>
      <c r="I72" t="str">
        <f t="shared" si="4"/>
        <v xml:space="preserve">  0.00782988562454365,  _,  _,  _,   _,</v>
      </c>
      <c r="N72" t="s">
        <v>457</v>
      </c>
    </row>
    <row r="73" spans="3:14" x14ac:dyDescent="0.25">
      <c r="C73" s="15">
        <f t="shared" si="3"/>
        <v>1.6752207710170502E-3</v>
      </c>
      <c r="D73" s="2" t="str">
        <f t="shared" si="3"/>
        <v xml:space="preserve"> _</v>
      </c>
      <c r="E73" s="2" t="str">
        <f t="shared" si="3"/>
        <v xml:space="preserve"> _</v>
      </c>
      <c r="F73" s="2" t="str">
        <f t="shared" si="3"/>
        <v xml:space="preserve"> _</v>
      </c>
      <c r="G73" s="2" t="str">
        <f t="shared" si="3"/>
        <v xml:space="preserve">  _</v>
      </c>
      <c r="I73" t="str">
        <f t="shared" si="4"/>
        <v xml:space="preserve">  0.00167522077101705,  _,  _,  _,   _,</v>
      </c>
      <c r="N73" t="s">
        <v>458</v>
      </c>
    </row>
    <row r="74" spans="3:14" x14ac:dyDescent="0.25">
      <c r="C74" s="15">
        <f t="shared" ref="C74:G83" si="5">C43</f>
        <v>3.1759414507973238E-3</v>
      </c>
      <c r="D74" s="2" t="str">
        <f t="shared" si="5"/>
        <v xml:space="preserve"> _</v>
      </c>
      <c r="E74" s="2" t="str">
        <f t="shared" si="5"/>
        <v xml:space="preserve"> _</v>
      </c>
      <c r="F74" s="2" t="str">
        <f t="shared" si="5"/>
        <v xml:space="preserve"> _</v>
      </c>
      <c r="G74" s="2" t="str">
        <f t="shared" si="5"/>
        <v xml:space="preserve">  _</v>
      </c>
      <c r="I74" t="str">
        <f t="shared" si="4"/>
        <v xml:space="preserve">  0.00317594145079732,  _,  _,  _,   _,</v>
      </c>
      <c r="N74" t="s">
        <v>459</v>
      </c>
    </row>
    <row r="75" spans="3:14" x14ac:dyDescent="0.25">
      <c r="C75" s="15">
        <f t="shared" si="5"/>
        <v>1.0148848911994725E-3</v>
      </c>
      <c r="D75" s="2" t="str">
        <f t="shared" si="5"/>
        <v xml:space="preserve"> _</v>
      </c>
      <c r="E75" s="2" t="str">
        <f t="shared" si="5"/>
        <v xml:space="preserve"> _</v>
      </c>
      <c r="F75" s="2" t="str">
        <f t="shared" si="5"/>
        <v xml:space="preserve"> _</v>
      </c>
      <c r="G75" s="2" t="str">
        <f t="shared" si="5"/>
        <v xml:space="preserve">  _</v>
      </c>
      <c r="I75" t="str">
        <f t="shared" si="4"/>
        <v xml:space="preserve">  0.00101488489119947,  _,  _,  _,   _,</v>
      </c>
      <c r="N75" t="s">
        <v>460</v>
      </c>
    </row>
    <row r="76" spans="3:14" x14ac:dyDescent="0.25">
      <c r="C76" s="15">
        <f t="shared" si="5"/>
        <v>2.0698930824772043E-2</v>
      </c>
      <c r="D76" s="2" t="str">
        <f t="shared" si="5"/>
        <v xml:space="preserve"> _</v>
      </c>
      <c r="E76" s="2" t="str">
        <f t="shared" si="5"/>
        <v xml:space="preserve"> _</v>
      </c>
      <c r="F76" s="2" t="str">
        <f t="shared" si="5"/>
        <v xml:space="preserve"> _</v>
      </c>
      <c r="G76" s="2" t="str">
        <f t="shared" si="5"/>
        <v xml:space="preserve">  _</v>
      </c>
      <c r="I76" t="str">
        <f t="shared" si="4"/>
        <v xml:space="preserve">  0.020698930824772,  _,  _,  _,   _,</v>
      </c>
      <c r="N76" t="s">
        <v>461</v>
      </c>
    </row>
    <row r="77" spans="3:14" x14ac:dyDescent="0.25">
      <c r="C77" s="15">
        <f t="shared" si="5"/>
        <v>4.5018958450410507E-3</v>
      </c>
      <c r="D77" s="2" t="str">
        <f t="shared" si="5"/>
        <v xml:space="preserve"> _</v>
      </c>
      <c r="E77" s="2" t="str">
        <f t="shared" si="5"/>
        <v xml:space="preserve"> _</v>
      </c>
      <c r="F77" s="2" t="str">
        <f t="shared" si="5"/>
        <v xml:space="preserve"> _</v>
      </c>
      <c r="G77" s="2" t="str">
        <f t="shared" si="5"/>
        <v xml:space="preserve">  _</v>
      </c>
      <c r="I77" t="str">
        <f t="shared" si="4"/>
        <v xml:space="preserve">  0.00450189584504105,  _,  _,  _,   _,</v>
      </c>
      <c r="N77" t="s">
        <v>462</v>
      </c>
    </row>
    <row r="78" spans="3:14" x14ac:dyDescent="0.25">
      <c r="C78" s="15">
        <f t="shared" si="5"/>
        <v>2.4944871404061161E-3</v>
      </c>
      <c r="D78" s="2" t="str">
        <f t="shared" si="5"/>
        <v xml:space="preserve"> _</v>
      </c>
      <c r="E78" s="2" t="str">
        <f t="shared" si="5"/>
        <v xml:space="preserve"> _</v>
      </c>
      <c r="F78" s="2" t="str">
        <f t="shared" si="5"/>
        <v xml:space="preserve"> _</v>
      </c>
      <c r="G78" s="2" t="str">
        <f t="shared" si="5"/>
        <v xml:space="preserve">  _</v>
      </c>
      <c r="I78" t="str">
        <f t="shared" si="4"/>
        <v xml:space="preserve">  0.00249448714040612,  _,  _,  _,   _,</v>
      </c>
      <c r="N78" t="s">
        <v>463</v>
      </c>
    </row>
    <row r="79" spans="3:14" x14ac:dyDescent="0.25">
      <c r="C79" s="15">
        <f t="shared" si="5"/>
        <v>3.5613991874148413E-3</v>
      </c>
      <c r="D79" s="2" t="str">
        <f t="shared" si="5"/>
        <v xml:space="preserve"> _</v>
      </c>
      <c r="E79" s="2" t="str">
        <f t="shared" si="5"/>
        <v xml:space="preserve"> _</v>
      </c>
      <c r="F79" s="2" t="str">
        <f t="shared" si="5"/>
        <v xml:space="preserve"> _</v>
      </c>
      <c r="G79" s="2" t="str">
        <f t="shared" si="5"/>
        <v xml:space="preserve">  _</v>
      </c>
      <c r="I79" t="str">
        <f t="shared" si="4"/>
        <v xml:space="preserve">  0.00356139918741484,  _,  _,  _,   _,</v>
      </c>
      <c r="N79" t="s">
        <v>464</v>
      </c>
    </row>
    <row r="80" spans="3:14" x14ac:dyDescent="0.25">
      <c r="C80" s="15">
        <f t="shared" si="5"/>
        <v>1.255010096843093E-3</v>
      </c>
      <c r="D80" s="2" t="str">
        <f t="shared" si="5"/>
        <v xml:space="preserve"> _</v>
      </c>
      <c r="E80" s="2" t="str">
        <f t="shared" si="5"/>
        <v xml:space="preserve"> _</v>
      </c>
      <c r="F80" s="2" t="str">
        <f t="shared" si="5"/>
        <v xml:space="preserve"> _</v>
      </c>
      <c r="G80" s="2" t="str">
        <f t="shared" si="5"/>
        <v xml:space="preserve">  _</v>
      </c>
      <c r="I80" t="str">
        <f t="shared" si="4"/>
        <v xml:space="preserve">  0.00125501009684309,  _,  _,  _,   _,</v>
      </c>
      <c r="N80" t="s">
        <v>465</v>
      </c>
    </row>
    <row r="81" spans="1:31" x14ac:dyDescent="0.25">
      <c r="C81" s="15">
        <f t="shared" si="5"/>
        <v>9.0747339608375551E-3</v>
      </c>
      <c r="D81" s="2" t="str">
        <f t="shared" si="5"/>
        <v xml:space="preserve"> _</v>
      </c>
      <c r="E81" s="2" t="str">
        <f t="shared" si="5"/>
        <v xml:space="preserve"> _</v>
      </c>
      <c r="F81" s="2" t="str">
        <f t="shared" si="5"/>
        <v xml:space="preserve"> _</v>
      </c>
      <c r="G81" s="2" t="str">
        <f t="shared" si="5"/>
        <v xml:space="preserve">  _</v>
      </c>
      <c r="I81" t="str">
        <f t="shared" si="4"/>
        <v xml:space="preserve">  0.00907473396083756,  _,  _,  _,   _,</v>
      </c>
      <c r="N81" t="s">
        <v>466</v>
      </c>
    </row>
    <row r="82" spans="1:31" x14ac:dyDescent="0.25">
      <c r="C82" s="15">
        <f t="shared" si="5"/>
        <v>8.9572685079880813E-3</v>
      </c>
      <c r="D82" s="2" t="str">
        <f t="shared" si="5"/>
        <v xml:space="preserve"> _</v>
      </c>
      <c r="E82" s="2" t="str">
        <f t="shared" si="5"/>
        <v xml:space="preserve"> _</v>
      </c>
      <c r="F82" s="2" t="str">
        <f t="shared" si="5"/>
        <v xml:space="preserve"> _</v>
      </c>
      <c r="G82" s="2" t="str">
        <f t="shared" si="5"/>
        <v xml:space="preserve">  _</v>
      </c>
      <c r="I82" t="str">
        <f t="shared" si="4"/>
        <v xml:space="preserve">  0.00895726850798808,  _,  _,  _,   _,</v>
      </c>
      <c r="N82" t="s">
        <v>467</v>
      </c>
    </row>
    <row r="83" spans="1:31" x14ac:dyDescent="0.25">
      <c r="C83" s="15">
        <f t="shared" si="5"/>
        <v>3.4467253643332765E-3</v>
      </c>
      <c r="D83" s="2" t="str">
        <f t="shared" si="5"/>
        <v xml:space="preserve"> _</v>
      </c>
      <c r="E83" s="2" t="str">
        <f t="shared" si="5"/>
        <v xml:space="preserve"> _</v>
      </c>
      <c r="F83" s="2" t="str">
        <f t="shared" si="5"/>
        <v xml:space="preserve"> _</v>
      </c>
      <c r="G83" s="2" t="str">
        <f t="shared" si="5"/>
        <v xml:space="preserve">  _</v>
      </c>
      <c r="I83" t="str">
        <f t="shared" si="4"/>
        <v xml:space="preserve">  0.00344672536433328,  _,  _,  _,   _,</v>
      </c>
      <c r="N83" t="s">
        <v>468</v>
      </c>
    </row>
    <row r="84" spans="1:31" x14ac:dyDescent="0.25">
      <c r="C84" s="15">
        <f t="shared" ref="C84:G93" si="6">C53</f>
        <v>5.6979501179490613E-3</v>
      </c>
      <c r="D84" s="2" t="str">
        <f t="shared" si="6"/>
        <v xml:space="preserve"> _</v>
      </c>
      <c r="E84" s="2" t="str">
        <f t="shared" si="6"/>
        <v xml:space="preserve"> _</v>
      </c>
      <c r="F84" s="2" t="str">
        <f t="shared" si="6"/>
        <v xml:space="preserve"> _</v>
      </c>
      <c r="G84" s="2" t="str">
        <f t="shared" si="6"/>
        <v xml:space="preserve">  _</v>
      </c>
      <c r="I84" t="str">
        <f t="shared" si="4"/>
        <v xml:space="preserve">  0.00569795011794906,  _,  _,  _,   _,</v>
      </c>
      <c r="N84" t="s">
        <v>469</v>
      </c>
    </row>
    <row r="85" spans="1:31" x14ac:dyDescent="0.25">
      <c r="C85" s="15">
        <f t="shared" si="6"/>
        <v>1.0636565038699164E-2</v>
      </c>
      <c r="D85" s="2" t="str">
        <f t="shared" si="6"/>
        <v xml:space="preserve"> _</v>
      </c>
      <c r="E85" s="2" t="str">
        <f t="shared" si="6"/>
        <v xml:space="preserve"> _</v>
      </c>
      <c r="F85" s="2" t="str">
        <f t="shared" si="6"/>
        <v xml:space="preserve"> _</v>
      </c>
      <c r="G85" s="2" t="str">
        <f t="shared" si="6"/>
        <v xml:space="preserve">  _</v>
      </c>
      <c r="I85" t="str">
        <f t="shared" si="4"/>
        <v xml:space="preserve">  0.0106365650386992,  _,  _,  _,   _,</v>
      </c>
      <c r="N85" t="s">
        <v>470</v>
      </c>
    </row>
    <row r="86" spans="1:31" x14ac:dyDescent="0.25">
      <c r="C86" s="15">
        <f t="shared" si="6"/>
        <v>6.0776675609798894E-3</v>
      </c>
      <c r="D86" s="2" t="str">
        <f t="shared" si="6"/>
        <v xml:space="preserve"> _</v>
      </c>
      <c r="E86" s="2" t="str">
        <f t="shared" si="6"/>
        <v xml:space="preserve"> _</v>
      </c>
      <c r="F86" s="2" t="str">
        <f t="shared" si="6"/>
        <v xml:space="preserve"> _</v>
      </c>
      <c r="G86" s="2" t="str">
        <f t="shared" si="6"/>
        <v xml:space="preserve">  _</v>
      </c>
      <c r="I86" t="str">
        <f t="shared" si="4"/>
        <v xml:space="preserve">  0.00607766756097989,  _,  _,  _,   _,</v>
      </c>
      <c r="N86" t="s">
        <v>471</v>
      </c>
    </row>
    <row r="87" spans="1:31" x14ac:dyDescent="0.25">
      <c r="C87" s="15">
        <f t="shared" si="6"/>
        <v>0</v>
      </c>
      <c r="D87" s="2" t="str">
        <f t="shared" si="6"/>
        <v xml:space="preserve"> _</v>
      </c>
      <c r="E87" s="2" t="str">
        <f t="shared" si="6"/>
        <v xml:space="preserve"> _</v>
      </c>
      <c r="F87" s="2" t="str">
        <f t="shared" si="6"/>
        <v xml:space="preserve"> _</v>
      </c>
      <c r="G87" s="2" t="str">
        <f t="shared" si="6"/>
        <v xml:space="preserve">  _</v>
      </c>
      <c r="I87" t="str">
        <f t="shared" si="4"/>
        <v xml:space="preserve">  0,  _,  _,  _,   _,</v>
      </c>
      <c r="N87" t="s">
        <v>156</v>
      </c>
    </row>
    <row r="88" spans="1:31" x14ac:dyDescent="0.25">
      <c r="C88" s="15">
        <f t="shared" si="6"/>
        <v>0</v>
      </c>
      <c r="D88" s="2" t="str">
        <f t="shared" si="6"/>
        <v xml:space="preserve"> _</v>
      </c>
      <c r="E88" s="2" t="str">
        <f t="shared" si="6"/>
        <v xml:space="preserve"> _</v>
      </c>
      <c r="F88" s="2" t="str">
        <f t="shared" si="6"/>
        <v xml:space="preserve"> _</v>
      </c>
      <c r="G88" s="2" t="str">
        <f t="shared" si="6"/>
        <v xml:space="preserve">  _</v>
      </c>
      <c r="I88" t="str">
        <f t="shared" si="4"/>
        <v xml:space="preserve">  0,  _,  _,  _,   _,</v>
      </c>
      <c r="N88" t="s">
        <v>156</v>
      </c>
    </row>
    <row r="89" spans="1:31" x14ac:dyDescent="0.25">
      <c r="C89" s="15">
        <f t="shared" si="6"/>
        <v>0</v>
      </c>
      <c r="D89" s="2" t="str">
        <f t="shared" si="6"/>
        <v xml:space="preserve"> _</v>
      </c>
      <c r="E89" s="2" t="str">
        <f t="shared" si="6"/>
        <v xml:space="preserve"> _</v>
      </c>
      <c r="F89" s="2" t="str">
        <f t="shared" si="6"/>
        <v xml:space="preserve"> _</v>
      </c>
      <c r="G89" s="2" t="str">
        <f t="shared" si="6"/>
        <v xml:space="preserve">  _</v>
      </c>
      <c r="I89" t="str">
        <f t="shared" si="4"/>
        <v xml:space="preserve">  0,  _,  _,  _,   _,</v>
      </c>
      <c r="N89" t="s">
        <v>156</v>
      </c>
    </row>
    <row r="90" spans="1:31" x14ac:dyDescent="0.25">
      <c r="C90" s="15">
        <f t="shared" si="6"/>
        <v>0</v>
      </c>
      <c r="D90" s="2" t="str">
        <f t="shared" si="6"/>
        <v xml:space="preserve"> _</v>
      </c>
      <c r="E90" s="2" t="str">
        <f t="shared" si="6"/>
        <v xml:space="preserve"> _</v>
      </c>
      <c r="F90" s="2" t="str">
        <f t="shared" si="6"/>
        <v xml:space="preserve"> _</v>
      </c>
      <c r="G90" s="2" t="str">
        <f t="shared" si="6"/>
        <v xml:space="preserve">  _</v>
      </c>
      <c r="I90" t="str">
        <f t="shared" si="4"/>
        <v xml:space="preserve">  0,  _,  _,  _,   _,</v>
      </c>
      <c r="N90" t="s">
        <v>156</v>
      </c>
    </row>
    <row r="91" spans="1:31" x14ac:dyDescent="0.25">
      <c r="C91" s="15">
        <f t="shared" si="6"/>
        <v>0</v>
      </c>
      <c r="D91" s="2" t="str">
        <f t="shared" si="6"/>
        <v xml:space="preserve"> _</v>
      </c>
      <c r="E91" s="2" t="str">
        <f t="shared" si="6"/>
        <v xml:space="preserve"> _</v>
      </c>
      <c r="F91" s="2" t="str">
        <f t="shared" si="6"/>
        <v xml:space="preserve"> _</v>
      </c>
      <c r="G91" s="2" t="str">
        <f t="shared" si="6"/>
        <v xml:space="preserve">  _</v>
      </c>
      <c r="I91" t="str">
        <f t="shared" si="4"/>
        <v xml:space="preserve">  0,  _,  _,  _,   _,</v>
      </c>
      <c r="N91" t="s">
        <v>156</v>
      </c>
    </row>
    <row r="92" spans="1:31" x14ac:dyDescent="0.25">
      <c r="C92" s="15">
        <f t="shared" si="6"/>
        <v>0</v>
      </c>
      <c r="D92" s="2" t="str">
        <f t="shared" si="6"/>
        <v xml:space="preserve"> _</v>
      </c>
      <c r="E92" s="2" t="str">
        <f t="shared" si="6"/>
        <v xml:space="preserve"> _</v>
      </c>
      <c r="F92" s="2" t="str">
        <f t="shared" si="6"/>
        <v xml:space="preserve"> _</v>
      </c>
      <c r="G92" s="2" t="str">
        <f t="shared" si="6"/>
        <v xml:space="preserve">  _</v>
      </c>
      <c r="I92" t="str">
        <f t="shared" si="4"/>
        <v xml:space="preserve">  0,  _,  _,  _,   _,</v>
      </c>
      <c r="N92" t="s">
        <v>156</v>
      </c>
    </row>
    <row r="93" spans="1:31" x14ac:dyDescent="0.25">
      <c r="A93" s="7" t="s">
        <v>157</v>
      </c>
      <c r="C93" s="15">
        <f t="shared" si="6"/>
        <v>0</v>
      </c>
      <c r="D93" s="2" t="str">
        <f t="shared" si="6"/>
        <v xml:space="preserve"> _</v>
      </c>
      <c r="E93" s="2" t="str">
        <f t="shared" si="6"/>
        <v xml:space="preserve"> _</v>
      </c>
      <c r="F93" s="2" t="str">
        <f t="shared" si="6"/>
        <v xml:space="preserve"> _</v>
      </c>
      <c r="G93" s="2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158</v>
      </c>
    </row>
    <row r="94" spans="1:31" x14ac:dyDescent="0.25">
      <c r="A94" s="7" t="s">
        <v>159</v>
      </c>
      <c r="C94" s="2"/>
      <c r="D94" s="2"/>
      <c r="E94" s="2"/>
      <c r="F94" s="2"/>
      <c r="G94" s="2"/>
    </row>
    <row r="95" spans="1:31" x14ac:dyDescent="0.25">
      <c r="A95" s="7" t="s">
        <v>160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161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162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161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163</v>
      </c>
      <c r="B98" t="s">
        <v>164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165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166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167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168</v>
      </c>
      <c r="B110" t="s">
        <v>167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ref="AI112:AI120" si="8">AE112-AG112+1</f>
        <v>1</v>
      </c>
    </row>
    <row r="113" spans="2:36" x14ac:dyDescent="0.25">
      <c r="B113" t="s">
        <v>166</v>
      </c>
      <c r="C113" s="2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165</v>
      </c>
      <c r="C116" s="2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164</v>
      </c>
      <c r="C119" s="2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E46" zoomScaleNormal="100" workbookViewId="0">
      <selection activeCell="P36" sqref="P36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10000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169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281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282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283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284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285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286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287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288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289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290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291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292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293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294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295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296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297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298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299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300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301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302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A94" s="7" t="s">
        <v>163</v>
      </c>
      <c r="B94" t="s">
        <v>170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171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172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173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174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175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176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177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168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178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179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180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181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182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topLeftCell="A52" zoomScaleNormal="100" workbookViewId="0">
      <selection activeCell="D62" sqref="D6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53" customWidth="1"/>
    <col min="5" max="5" width="24.7109375"/>
    <col min="6" max="12" width="8.42578125"/>
    <col min="13" max="13" width="9" bestFit="1" customWidth="1"/>
    <col min="14" max="1018" width="8.42578125"/>
    <col min="1019" max="1025" width="8.5703125"/>
  </cols>
  <sheetData>
    <row r="1" spans="1:5" x14ac:dyDescent="0.25">
      <c r="A1" t="s">
        <v>183</v>
      </c>
      <c r="B1" t="s">
        <v>184</v>
      </c>
      <c r="C1" t="s">
        <v>185</v>
      </c>
      <c r="D1" t="s">
        <v>103</v>
      </c>
      <c r="E1" t="s">
        <v>186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187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188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189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190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191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192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193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194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195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196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197</v>
      </c>
    </row>
    <row r="13" spans="1:5" x14ac:dyDescent="0.25">
      <c r="A13">
        <v>12</v>
      </c>
      <c r="B13" t="s">
        <v>18</v>
      </c>
      <c r="C13" s="26">
        <v>657</v>
      </c>
      <c r="D13" t="s">
        <v>481</v>
      </c>
      <c r="E13" t="s">
        <v>198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199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200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201</v>
      </c>
    </row>
    <row r="17" spans="1:5" x14ac:dyDescent="0.25">
      <c r="A17">
        <v>16</v>
      </c>
      <c r="B17" t="s">
        <v>22</v>
      </c>
      <c r="C17" s="26">
        <v>20</v>
      </c>
      <c r="D17" t="s">
        <v>482</v>
      </c>
      <c r="E17" t="s">
        <v>202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203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204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205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206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207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208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209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210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211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212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213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214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215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216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217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218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219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220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221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222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223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224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225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226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227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228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229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230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231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232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233</v>
      </c>
    </row>
    <row r="49" spans="1:17" x14ac:dyDescent="0.25">
      <c r="A49">
        <v>48</v>
      </c>
      <c r="B49" t="s">
        <v>54</v>
      </c>
      <c r="C49">
        <v>3114.6878999999999</v>
      </c>
      <c r="D49" t="s">
        <v>106</v>
      </c>
      <c r="E49" t="s">
        <v>234</v>
      </c>
    </row>
    <row r="50" spans="1:17" x14ac:dyDescent="0.25">
      <c r="A50">
        <v>49</v>
      </c>
      <c r="B50" t="s">
        <v>55</v>
      </c>
      <c r="C50">
        <v>128678.71575</v>
      </c>
      <c r="D50" t="s">
        <v>106</v>
      </c>
      <c r="E50" t="s">
        <v>235</v>
      </c>
    </row>
    <row r="51" spans="1:17" x14ac:dyDescent="0.25">
      <c r="A51">
        <v>50</v>
      </c>
      <c r="B51" t="s">
        <v>56</v>
      </c>
      <c r="C51">
        <v>130790.82432</v>
      </c>
      <c r="D51" t="s">
        <v>106</v>
      </c>
      <c r="E51" t="s">
        <v>236</v>
      </c>
    </row>
    <row r="52" spans="1:17" x14ac:dyDescent="0.25">
      <c r="A52">
        <v>51</v>
      </c>
      <c r="B52" t="s">
        <v>57</v>
      </c>
      <c r="C52">
        <v>181995.72683</v>
      </c>
      <c r="D52" t="s">
        <v>106</v>
      </c>
      <c r="E52" t="s">
        <v>237</v>
      </c>
    </row>
    <row r="53" spans="1:17" x14ac:dyDescent="0.25">
      <c r="A53">
        <v>52</v>
      </c>
      <c r="B53" t="s">
        <v>58</v>
      </c>
      <c r="C53">
        <v>1808.5</v>
      </c>
      <c r="D53" t="s">
        <v>116</v>
      </c>
      <c r="E53" t="s">
        <v>238</v>
      </c>
    </row>
    <row r="54" spans="1:17" x14ac:dyDescent="0.25">
      <c r="A54">
        <v>53</v>
      </c>
      <c r="B54" t="s">
        <v>59</v>
      </c>
      <c r="C54">
        <v>7660.8</v>
      </c>
      <c r="D54" t="s">
        <v>104</v>
      </c>
      <c r="E54" t="s">
        <v>239</v>
      </c>
    </row>
    <row r="55" spans="1:17" x14ac:dyDescent="0.25">
      <c r="A55">
        <v>54</v>
      </c>
      <c r="B55" t="s">
        <v>60</v>
      </c>
      <c r="C55">
        <v>803.2</v>
      </c>
      <c r="D55" t="s">
        <v>104</v>
      </c>
      <c r="E55" t="s">
        <v>240</v>
      </c>
    </row>
    <row r="56" spans="1:17" x14ac:dyDescent="0.25">
      <c r="A56">
        <v>55</v>
      </c>
      <c r="B56" t="s">
        <v>61</v>
      </c>
      <c r="C56">
        <v>18046.14</v>
      </c>
      <c r="D56" t="s">
        <v>117</v>
      </c>
      <c r="E56" t="s">
        <v>241</v>
      </c>
    </row>
    <row r="57" spans="1:17" x14ac:dyDescent="0.25">
      <c r="A57">
        <v>56</v>
      </c>
      <c r="B57" t="s">
        <v>62</v>
      </c>
      <c r="C57">
        <v>72184.56</v>
      </c>
      <c r="D57" t="s">
        <v>118</v>
      </c>
      <c r="E57" t="s">
        <v>242</v>
      </c>
    </row>
    <row r="58" spans="1:17" x14ac:dyDescent="0.25">
      <c r="A58">
        <v>57</v>
      </c>
      <c r="B58" t="s">
        <v>63</v>
      </c>
      <c r="C58">
        <v>11998.44</v>
      </c>
      <c r="D58" t="s">
        <v>119</v>
      </c>
      <c r="E58" t="s">
        <v>243</v>
      </c>
    </row>
    <row r="59" spans="1:17" x14ac:dyDescent="0.25">
      <c r="A59">
        <v>58</v>
      </c>
      <c r="B59" t="s">
        <v>64</v>
      </c>
      <c r="C59">
        <v>7998.96</v>
      </c>
      <c r="D59" t="s">
        <v>116</v>
      </c>
      <c r="E59" t="s">
        <v>244</v>
      </c>
    </row>
    <row r="60" spans="1:17" x14ac:dyDescent="0.25">
      <c r="A60">
        <v>59</v>
      </c>
      <c r="B60" t="s">
        <v>65</v>
      </c>
      <c r="C60">
        <v>2616.0059999999999</v>
      </c>
      <c r="D60" t="s">
        <v>120</v>
      </c>
      <c r="E60" t="s">
        <v>245</v>
      </c>
    </row>
    <row r="61" spans="1:17" x14ac:dyDescent="0.25">
      <c r="A61">
        <v>60</v>
      </c>
      <c r="B61" t="s">
        <v>66</v>
      </c>
      <c r="C61" s="26">
        <v>27578</v>
      </c>
      <c r="D61" t="s">
        <v>480</v>
      </c>
      <c r="E61" t="s">
        <v>246</v>
      </c>
      <c r="G61" s="2"/>
    </row>
    <row r="62" spans="1:17" x14ac:dyDescent="0.25">
      <c r="A62">
        <v>61</v>
      </c>
      <c r="B62" t="s">
        <v>67</v>
      </c>
      <c r="C62" s="2">
        <v>10000</v>
      </c>
      <c r="D62" s="7" t="s">
        <v>169</v>
      </c>
      <c r="E62" t="s">
        <v>247</v>
      </c>
      <c r="J62" t="s">
        <v>474</v>
      </c>
      <c r="K62" t="s">
        <v>475</v>
      </c>
      <c r="L62" t="s">
        <v>473</v>
      </c>
    </row>
    <row r="63" spans="1:17" x14ac:dyDescent="0.25">
      <c r="A63">
        <v>62</v>
      </c>
      <c r="B63" t="s">
        <v>68</v>
      </c>
      <c r="C63" s="26">
        <v>35183</v>
      </c>
      <c r="D63" t="s">
        <v>479</v>
      </c>
      <c r="E63" t="s">
        <v>248</v>
      </c>
      <c r="H63" t="s">
        <v>472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69</v>
      </c>
      <c r="C64" s="49">
        <v>3178000</v>
      </c>
      <c r="D64" t="s">
        <v>483</v>
      </c>
      <c r="E64" t="s">
        <v>249</v>
      </c>
      <c r="Q64">
        <v>6.5920009999999998</v>
      </c>
    </row>
    <row r="65" spans="1:18" x14ac:dyDescent="0.25">
      <c r="A65">
        <v>64</v>
      </c>
      <c r="B65" t="s">
        <v>70</v>
      </c>
      <c r="C65">
        <v>1000000</v>
      </c>
      <c r="D65" t="s">
        <v>485</v>
      </c>
      <c r="E65" t="s">
        <v>250</v>
      </c>
      <c r="H65" t="s">
        <v>484</v>
      </c>
      <c r="M65">
        <v>46355730</v>
      </c>
      <c r="Q65">
        <v>181253.05</v>
      </c>
    </row>
    <row r="66" spans="1:18" x14ac:dyDescent="0.25">
      <c r="A66">
        <v>65</v>
      </c>
      <c r="B66" t="s">
        <v>71</v>
      </c>
      <c r="C66">
        <v>1540650.925</v>
      </c>
      <c r="D66" t="s">
        <v>124</v>
      </c>
      <c r="E66" t="s">
        <v>251</v>
      </c>
      <c r="Q66">
        <v>1540650.925</v>
      </c>
    </row>
    <row r="67" spans="1:18" x14ac:dyDescent="0.25">
      <c r="A67">
        <v>66</v>
      </c>
      <c r="B67" t="s">
        <v>72</v>
      </c>
      <c r="C67">
        <v>5035438.5999999996</v>
      </c>
      <c r="D67" t="s">
        <v>107</v>
      </c>
      <c r="E67" t="s">
        <v>252</v>
      </c>
    </row>
    <row r="68" spans="1:18" x14ac:dyDescent="0.25">
      <c r="A68">
        <v>67</v>
      </c>
      <c r="B68" t="s">
        <v>73</v>
      </c>
      <c r="C68">
        <v>20570</v>
      </c>
      <c r="D68" t="s">
        <v>104</v>
      </c>
      <c r="E68" t="s">
        <v>253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74</v>
      </c>
      <c r="C69" s="26">
        <v>434</v>
      </c>
      <c r="D69" t="s">
        <v>486</v>
      </c>
      <c r="E69" t="s">
        <v>254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75</v>
      </c>
      <c r="C70">
        <v>723132.18</v>
      </c>
      <c r="D70" t="s">
        <v>126</v>
      </c>
      <c r="E70" t="s">
        <v>255</v>
      </c>
    </row>
    <row r="71" spans="1:18" x14ac:dyDescent="0.25">
      <c r="A71">
        <v>70</v>
      </c>
      <c r="B71" t="s">
        <v>76</v>
      </c>
      <c r="C71" s="26">
        <v>45000</v>
      </c>
      <c r="D71" t="s">
        <v>478</v>
      </c>
      <c r="E71" t="s">
        <v>256</v>
      </c>
    </row>
    <row r="72" spans="1:18" x14ac:dyDescent="0.25">
      <c r="A72">
        <v>71</v>
      </c>
      <c r="B72" t="s">
        <v>77</v>
      </c>
      <c r="C72" s="26">
        <v>90000</v>
      </c>
      <c r="D72" t="s">
        <v>477</v>
      </c>
      <c r="E72" t="s">
        <v>257</v>
      </c>
    </row>
    <row r="73" spans="1:18" x14ac:dyDescent="0.25">
      <c r="A73">
        <v>72</v>
      </c>
      <c r="B73" t="s">
        <v>78</v>
      </c>
      <c r="C73">
        <v>88497.144625719302</v>
      </c>
      <c r="D73" t="s">
        <v>127</v>
      </c>
      <c r="E73" t="s">
        <v>258</v>
      </c>
    </row>
    <row r="74" spans="1:18" x14ac:dyDescent="0.25">
      <c r="A74">
        <v>73</v>
      </c>
      <c r="B74" t="s">
        <v>79</v>
      </c>
      <c r="C74">
        <v>375230138.30000001</v>
      </c>
      <c r="D74" t="s">
        <v>107</v>
      </c>
      <c r="E74" t="s">
        <v>259</v>
      </c>
    </row>
    <row r="75" spans="1:18" x14ac:dyDescent="0.25">
      <c r="A75">
        <v>74</v>
      </c>
      <c r="B75" t="s">
        <v>80</v>
      </c>
      <c r="C75" t="e">
        <f>#N/A</f>
        <v>#N/A</v>
      </c>
      <c r="E75" t="s">
        <v>260</v>
      </c>
    </row>
    <row r="76" spans="1:18" x14ac:dyDescent="0.25">
      <c r="A76">
        <v>75</v>
      </c>
      <c r="B76" t="s">
        <v>81</v>
      </c>
      <c r="C76" t="e">
        <f>#N/A</f>
        <v>#N/A</v>
      </c>
      <c r="E76" t="s">
        <v>261</v>
      </c>
    </row>
    <row r="77" spans="1:18" x14ac:dyDescent="0.25">
      <c r="A77">
        <v>76</v>
      </c>
      <c r="B77" t="s">
        <v>262</v>
      </c>
      <c r="C77" t="e">
        <f>#N/A</f>
        <v>#N/A</v>
      </c>
      <c r="E77" t="s">
        <v>263</v>
      </c>
    </row>
    <row r="78" spans="1:18" x14ac:dyDescent="0.25">
      <c r="A78">
        <v>77</v>
      </c>
      <c r="B78" t="s">
        <v>82</v>
      </c>
      <c r="C78">
        <v>6025037.2999999998</v>
      </c>
      <c r="D78" t="s">
        <v>107</v>
      </c>
      <c r="E78" t="s">
        <v>264</v>
      </c>
    </row>
    <row r="79" spans="1:18" x14ac:dyDescent="0.25">
      <c r="A79">
        <v>78</v>
      </c>
      <c r="B79" t="s">
        <v>83</v>
      </c>
      <c r="C79">
        <v>151644.371947782</v>
      </c>
      <c r="D79" t="s">
        <v>127</v>
      </c>
      <c r="E79" t="s">
        <v>265</v>
      </c>
    </row>
    <row r="80" spans="1:18" x14ac:dyDescent="0.25">
      <c r="A80">
        <v>79</v>
      </c>
      <c r="B80" t="s">
        <v>84</v>
      </c>
      <c r="C80">
        <v>548371.06777746405</v>
      </c>
      <c r="D80" t="s">
        <v>128</v>
      </c>
      <c r="E80" t="s">
        <v>266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267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268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269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270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271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272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273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274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275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276</v>
      </c>
    </row>
    <row r="91" spans="1:5" x14ac:dyDescent="0.25">
      <c r="A91">
        <v>90</v>
      </c>
      <c r="B91" t="s">
        <v>95</v>
      </c>
      <c r="C91" t="e">
        <f>#N/A</f>
        <v>#N/A</v>
      </c>
    </row>
    <row r="96" spans="1:5" x14ac:dyDescent="0.25">
      <c r="E96" t="s">
        <v>205</v>
      </c>
    </row>
    <row r="97" spans="5:5" x14ac:dyDescent="0.25">
      <c r="E97" t="s">
        <v>219</v>
      </c>
    </row>
    <row r="98" spans="5:5" x14ac:dyDescent="0.25">
      <c r="E98" t="s">
        <v>224</v>
      </c>
    </row>
    <row r="99" spans="5:5" x14ac:dyDescent="0.25">
      <c r="E99" t="s">
        <v>242</v>
      </c>
    </row>
    <row r="100" spans="5:5" x14ac:dyDescent="0.25">
      <c r="E100" t="s">
        <v>264</v>
      </c>
    </row>
    <row r="101" spans="5:5" x14ac:dyDescent="0.25">
      <c r="E101" t="s">
        <v>252</v>
      </c>
    </row>
    <row r="102" spans="5:5" x14ac:dyDescent="0.25">
      <c r="E102" t="s">
        <v>204</v>
      </c>
    </row>
    <row r="103" spans="5:5" x14ac:dyDescent="0.25">
      <c r="E103" t="s">
        <v>201</v>
      </c>
    </row>
    <row r="104" spans="5:5" x14ac:dyDescent="0.25">
      <c r="E104" t="s">
        <v>214</v>
      </c>
    </row>
    <row r="105" spans="5:5" x14ac:dyDescent="0.25">
      <c r="E105" t="s">
        <v>232</v>
      </c>
    </row>
    <row r="106" spans="5:5" x14ac:dyDescent="0.25">
      <c r="E106" t="s">
        <v>199</v>
      </c>
    </row>
    <row r="107" spans="5:5" x14ac:dyDescent="0.25">
      <c r="E107" t="s">
        <v>190</v>
      </c>
    </row>
    <row r="108" spans="5:5" x14ac:dyDescent="0.25">
      <c r="E108" t="s">
        <v>203</v>
      </c>
    </row>
    <row r="109" spans="5:5" x14ac:dyDescent="0.25">
      <c r="E109" t="s">
        <v>258</v>
      </c>
    </row>
    <row r="110" spans="5:5" x14ac:dyDescent="0.25">
      <c r="E110" t="s">
        <v>276</v>
      </c>
    </row>
    <row r="111" spans="5:5" x14ac:dyDescent="0.25">
      <c r="E111" t="s">
        <v>209</v>
      </c>
    </row>
    <row r="112" spans="5:5" x14ac:dyDescent="0.25">
      <c r="E112" t="s">
        <v>231</v>
      </c>
    </row>
    <row r="113" spans="5:5" x14ac:dyDescent="0.25">
      <c r="E113" t="s">
        <v>259</v>
      </c>
    </row>
    <row r="114" spans="5:5" x14ac:dyDescent="0.25">
      <c r="E114" t="s">
        <v>266</v>
      </c>
    </row>
    <row r="115" spans="5:5" x14ac:dyDescent="0.25">
      <c r="E115" t="s">
        <v>267</v>
      </c>
    </row>
    <row r="116" spans="5:5" x14ac:dyDescent="0.25">
      <c r="E116" t="s">
        <v>220</v>
      </c>
    </row>
    <row r="117" spans="5:5" x14ac:dyDescent="0.25">
      <c r="E117" t="s">
        <v>251</v>
      </c>
    </row>
    <row r="118" spans="5:5" x14ac:dyDescent="0.25">
      <c r="E118" t="s">
        <v>195</v>
      </c>
    </row>
    <row r="119" spans="5:5" x14ac:dyDescent="0.25">
      <c r="E119" t="s">
        <v>265</v>
      </c>
    </row>
    <row r="120" spans="5:5" x14ac:dyDescent="0.25">
      <c r="E120" t="s">
        <v>226</v>
      </c>
    </row>
    <row r="121" spans="5:5" x14ac:dyDescent="0.25">
      <c r="E121" t="s">
        <v>196</v>
      </c>
    </row>
    <row r="122" spans="5:5" x14ac:dyDescent="0.25">
      <c r="E122" t="s">
        <v>188</v>
      </c>
    </row>
    <row r="123" spans="5:5" x14ac:dyDescent="0.25">
      <c r="E123" t="s">
        <v>247</v>
      </c>
    </row>
    <row r="124" spans="5:5" x14ac:dyDescent="0.25">
      <c r="E124" t="s">
        <v>245</v>
      </c>
    </row>
    <row r="125" spans="5:5" x14ac:dyDescent="0.25">
      <c r="E125" t="s">
        <v>274</v>
      </c>
    </row>
    <row r="126" spans="5:5" x14ac:dyDescent="0.25">
      <c r="E126" t="s">
        <v>236</v>
      </c>
    </row>
    <row r="127" spans="5:5" x14ac:dyDescent="0.25">
      <c r="E127" t="s">
        <v>253</v>
      </c>
    </row>
    <row r="128" spans="5:5" x14ac:dyDescent="0.25">
      <c r="E128" t="s">
        <v>246</v>
      </c>
    </row>
    <row r="129" spans="5:5" x14ac:dyDescent="0.25">
      <c r="E129" t="s">
        <v>187</v>
      </c>
    </row>
    <row r="130" spans="5:5" x14ac:dyDescent="0.25">
      <c r="E130" t="s">
        <v>260</v>
      </c>
    </row>
    <row r="131" spans="5:5" x14ac:dyDescent="0.25">
      <c r="E131" t="s">
        <v>255</v>
      </c>
    </row>
    <row r="132" spans="5:5" x14ac:dyDescent="0.25">
      <c r="E132" t="s">
        <v>273</v>
      </c>
    </row>
    <row r="133" spans="5:5" x14ac:dyDescent="0.25">
      <c r="E133" t="s">
        <v>207</v>
      </c>
    </row>
    <row r="134" spans="5:5" x14ac:dyDescent="0.25">
      <c r="E134" t="s">
        <v>202</v>
      </c>
    </row>
    <row r="135" spans="5:5" x14ac:dyDescent="0.25">
      <c r="E135" t="s">
        <v>261</v>
      </c>
    </row>
    <row r="136" spans="5:5" x14ac:dyDescent="0.25">
      <c r="E136" t="s">
        <v>270</v>
      </c>
    </row>
    <row r="137" spans="5:5" x14ac:dyDescent="0.25">
      <c r="E137" t="s">
        <v>225</v>
      </c>
    </row>
    <row r="138" spans="5:5" x14ac:dyDescent="0.25">
      <c r="E138" t="s">
        <v>206</v>
      </c>
    </row>
    <row r="139" spans="5:5" x14ac:dyDescent="0.25">
      <c r="E139" t="s">
        <v>256</v>
      </c>
    </row>
    <row r="140" spans="5:5" x14ac:dyDescent="0.25">
      <c r="E140" t="s">
        <v>218</v>
      </c>
    </row>
    <row r="141" spans="5:5" x14ac:dyDescent="0.25">
      <c r="E141" t="s">
        <v>211</v>
      </c>
    </row>
    <row r="142" spans="5:5" x14ac:dyDescent="0.25">
      <c r="E142" t="s">
        <v>198</v>
      </c>
    </row>
    <row r="143" spans="5:5" x14ac:dyDescent="0.25">
      <c r="E143" t="s">
        <v>257</v>
      </c>
    </row>
    <row r="144" spans="5:5" x14ac:dyDescent="0.25">
      <c r="E144" t="s">
        <v>271</v>
      </c>
    </row>
    <row r="145" spans="5:5" x14ac:dyDescent="0.25">
      <c r="E145" t="s">
        <v>234</v>
      </c>
    </row>
    <row r="146" spans="5:5" x14ac:dyDescent="0.25">
      <c r="E146" t="s">
        <v>268</v>
      </c>
    </row>
    <row r="147" spans="5:5" x14ac:dyDescent="0.25">
      <c r="E147" t="s">
        <v>239</v>
      </c>
    </row>
    <row r="148" spans="5:5" x14ac:dyDescent="0.25">
      <c r="E148" t="s">
        <v>197</v>
      </c>
    </row>
    <row r="149" spans="5:5" x14ac:dyDescent="0.25">
      <c r="E149" t="s">
        <v>212</v>
      </c>
    </row>
    <row r="150" spans="5:5" x14ac:dyDescent="0.25">
      <c r="E150" t="s">
        <v>233</v>
      </c>
    </row>
    <row r="151" spans="5:5" x14ac:dyDescent="0.25">
      <c r="E151" t="s">
        <v>249</v>
      </c>
    </row>
    <row r="152" spans="5:5" x14ac:dyDescent="0.25">
      <c r="E152" t="s">
        <v>254</v>
      </c>
    </row>
    <row r="153" spans="5:5" x14ac:dyDescent="0.25">
      <c r="E153" t="s">
        <v>213</v>
      </c>
    </row>
    <row r="154" spans="5:5" x14ac:dyDescent="0.25">
      <c r="E154" t="s">
        <v>217</v>
      </c>
    </row>
    <row r="155" spans="5:5" x14ac:dyDescent="0.25">
      <c r="E155" t="s">
        <v>275</v>
      </c>
    </row>
    <row r="156" spans="5:5" x14ac:dyDescent="0.25">
      <c r="E156" t="s">
        <v>241</v>
      </c>
    </row>
    <row r="157" spans="5:5" x14ac:dyDescent="0.25">
      <c r="E157" t="s">
        <v>230</v>
      </c>
    </row>
    <row r="158" spans="5:5" x14ac:dyDescent="0.25">
      <c r="E158" t="s">
        <v>248</v>
      </c>
    </row>
    <row r="159" spans="5:5" x14ac:dyDescent="0.25">
      <c r="E159" t="s">
        <v>215</v>
      </c>
    </row>
    <row r="160" spans="5:5" x14ac:dyDescent="0.25">
      <c r="E160" t="s">
        <v>238</v>
      </c>
    </row>
    <row r="161" spans="5:5" x14ac:dyDescent="0.25">
      <c r="E161" t="s">
        <v>263</v>
      </c>
    </row>
    <row r="162" spans="5:5" x14ac:dyDescent="0.25">
      <c r="E162" t="s">
        <v>272</v>
      </c>
    </row>
    <row r="163" spans="5:5" x14ac:dyDescent="0.25">
      <c r="E163" t="s">
        <v>208</v>
      </c>
    </row>
    <row r="164" spans="5:5" x14ac:dyDescent="0.25">
      <c r="E164" t="s">
        <v>210</v>
      </c>
    </row>
    <row r="165" spans="5:5" x14ac:dyDescent="0.25">
      <c r="E165" t="s">
        <v>237</v>
      </c>
    </row>
    <row r="166" spans="5:5" x14ac:dyDescent="0.25">
      <c r="E166" t="s">
        <v>243</v>
      </c>
    </row>
    <row r="167" spans="5:5" x14ac:dyDescent="0.25">
      <c r="E167" t="s">
        <v>229</v>
      </c>
    </row>
    <row r="168" spans="5:5" x14ac:dyDescent="0.25">
      <c r="E168" t="s">
        <v>228</v>
      </c>
    </row>
    <row r="169" spans="5:5" x14ac:dyDescent="0.25">
      <c r="E169" t="s">
        <v>221</v>
      </c>
    </row>
    <row r="170" spans="5:5" x14ac:dyDescent="0.25">
      <c r="E170" t="s">
        <v>192</v>
      </c>
    </row>
    <row r="171" spans="5:5" x14ac:dyDescent="0.25">
      <c r="E171" t="s">
        <v>250</v>
      </c>
    </row>
    <row r="172" spans="5:5" x14ac:dyDescent="0.25">
      <c r="E172" t="s">
        <v>222</v>
      </c>
    </row>
    <row r="173" spans="5:5" x14ac:dyDescent="0.25">
      <c r="E173" t="s">
        <v>216</v>
      </c>
    </row>
    <row r="174" spans="5:5" x14ac:dyDescent="0.25">
      <c r="E174" t="s">
        <v>244</v>
      </c>
    </row>
    <row r="175" spans="5:5" x14ac:dyDescent="0.25">
      <c r="E175" t="s">
        <v>200</v>
      </c>
    </row>
    <row r="176" spans="5:5" x14ac:dyDescent="0.25">
      <c r="E176" t="s">
        <v>240</v>
      </c>
    </row>
    <row r="177" spans="5:5" x14ac:dyDescent="0.25">
      <c r="E177" t="s">
        <v>189</v>
      </c>
    </row>
    <row r="178" spans="5:5" x14ac:dyDescent="0.25">
      <c r="E178" t="s">
        <v>191</v>
      </c>
    </row>
    <row r="179" spans="5:5" x14ac:dyDescent="0.25">
      <c r="E179" t="s">
        <v>235</v>
      </c>
    </row>
    <row r="180" spans="5:5" x14ac:dyDescent="0.25">
      <c r="E180" t="s">
        <v>193</v>
      </c>
    </row>
    <row r="181" spans="5:5" x14ac:dyDescent="0.25">
      <c r="E181" t="s">
        <v>194</v>
      </c>
    </row>
    <row r="182" spans="5:5" x14ac:dyDescent="0.25">
      <c r="E182" t="s">
        <v>223</v>
      </c>
    </row>
    <row r="183" spans="5:5" x14ac:dyDescent="0.25">
      <c r="E183" t="s">
        <v>227</v>
      </c>
    </row>
    <row r="184" spans="5:5" x14ac:dyDescent="0.25">
      <c r="E184" t="s">
        <v>269</v>
      </c>
    </row>
  </sheetData>
  <sortState ref="E96:E184">
    <sortCondition ref="E96"/>
  </sortState>
  <pageMargins left="0.7" right="0.7" top="0.75" bottom="0.75" header="0.51180555555555496" footer="0.51180555555555496"/>
  <pageSetup firstPageNumber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55" workbookViewId="0">
      <selection activeCell="Q67" sqref="Q67"/>
    </sheetView>
  </sheetViews>
  <sheetFormatPr defaultRowHeight="15" x14ac:dyDescent="0.25"/>
  <sheetData>
    <row r="1" spans="1:19" x14ac:dyDescent="0.25">
      <c r="A1" s="26" t="s">
        <v>336</v>
      </c>
      <c r="B1" s="26" t="s">
        <v>336</v>
      </c>
      <c r="C1" s="26" t="s">
        <v>336</v>
      </c>
      <c r="D1" s="26" t="s">
        <v>336</v>
      </c>
      <c r="E1" s="26" t="s">
        <v>336</v>
      </c>
      <c r="F1" s="26" t="s">
        <v>336</v>
      </c>
      <c r="G1" s="26" t="s">
        <v>336</v>
      </c>
      <c r="H1" s="26" t="s">
        <v>336</v>
      </c>
      <c r="I1" s="26" t="s">
        <v>336</v>
      </c>
      <c r="J1" t="s">
        <v>337</v>
      </c>
      <c r="K1" t="s">
        <v>337</v>
      </c>
      <c r="L1" t="s">
        <v>337</v>
      </c>
      <c r="M1" t="s">
        <v>337</v>
      </c>
      <c r="N1" t="s">
        <v>337</v>
      </c>
      <c r="O1" t="s">
        <v>337</v>
      </c>
      <c r="P1" t="s">
        <v>337</v>
      </c>
      <c r="Q1" t="s">
        <v>337</v>
      </c>
      <c r="R1" t="s">
        <v>337</v>
      </c>
      <c r="S1" s="7" t="s">
        <v>338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180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181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2019-06-25T21:13:53Z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