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firstSheet="16" activeTab="33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2" sheetId="54" r:id="rId34"/>
    <sheet name="RED" sheetId="17" r:id="rId35"/>
    <sheet name="scale" sheetId="15" r:id="rId36"/>
    <sheet name="20180619b" sheetId="1" r:id="rId37"/>
    <sheet name="20180711a" sheetId="2" r:id="rId38"/>
    <sheet name="20180712a" sheetId="3" r:id="rId39"/>
    <sheet name="20180719a" sheetId="4" r:id="rId40"/>
    <sheet name="20180809a" sheetId="5" r:id="rId41"/>
    <sheet name="20180814dtb_scale" sheetId="6" r:id="rId42"/>
    <sheet name="20180826a" sheetId="12" r:id="rId43"/>
    <sheet name="20181001a" sheetId="14" r:id="rId44"/>
    <sheet name="2D calc" sheetId="53" r:id="rId45"/>
    <sheet name="NSH" sheetId="7" r:id="rId46"/>
    <sheet name="OSH" sheetId="8" r:id="rId47"/>
    <sheet name="LSQ" sheetId="9" r:id="rId48"/>
    <sheet name="ISQ" sheetId="10" r:id="rId49"/>
    <sheet name="desiredBiomass" sheetId="11" r:id="rId50"/>
    <sheet name="20181016dta_unscld" sheetId="16" r:id="rId5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69" i="54" l="1"/>
  <c r="AG68" i="54"/>
  <c r="AG67" i="54"/>
  <c r="AG66" i="54"/>
  <c r="P3" i="54"/>
  <c r="C3" i="54" s="1"/>
  <c r="C34" i="54" s="1"/>
  <c r="L34" i="54" s="1"/>
  <c r="G63" i="54"/>
  <c r="F63" i="54"/>
  <c r="E63" i="54"/>
  <c r="D63" i="54"/>
  <c r="G62" i="54"/>
  <c r="F62" i="54"/>
  <c r="E62" i="54"/>
  <c r="D62" i="54"/>
  <c r="I61" i="54"/>
  <c r="G61" i="54"/>
  <c r="F61" i="54"/>
  <c r="E61" i="54"/>
  <c r="D61" i="54"/>
  <c r="G60" i="54"/>
  <c r="F60" i="54"/>
  <c r="E60" i="54"/>
  <c r="D60" i="54"/>
  <c r="G59" i="54"/>
  <c r="F59" i="54"/>
  <c r="E59" i="54"/>
  <c r="D59" i="54"/>
  <c r="G58" i="54"/>
  <c r="F58" i="54"/>
  <c r="E58" i="54"/>
  <c r="D58" i="54"/>
  <c r="G57" i="54"/>
  <c r="F57" i="54"/>
  <c r="E57" i="54"/>
  <c r="D57" i="54"/>
  <c r="G56" i="54"/>
  <c r="F56" i="54"/>
  <c r="E56" i="54"/>
  <c r="D56" i="54"/>
  <c r="G55" i="54"/>
  <c r="F55" i="54"/>
  <c r="E55" i="54"/>
  <c r="D55" i="54"/>
  <c r="G54" i="54"/>
  <c r="F54" i="54"/>
  <c r="E54" i="54"/>
  <c r="D54" i="54"/>
  <c r="G53" i="54"/>
  <c r="F53" i="54"/>
  <c r="E53" i="54"/>
  <c r="D53" i="54"/>
  <c r="G52" i="54"/>
  <c r="F52" i="54"/>
  <c r="E52" i="54"/>
  <c r="D52" i="54"/>
  <c r="G51" i="54"/>
  <c r="F51" i="54"/>
  <c r="E51" i="54"/>
  <c r="D51" i="54"/>
  <c r="G50" i="54"/>
  <c r="F50" i="54"/>
  <c r="E50" i="54"/>
  <c r="K50" i="54" s="1"/>
  <c r="D50" i="54"/>
  <c r="M49" i="54"/>
  <c r="G49" i="54"/>
  <c r="F49" i="54"/>
  <c r="E49" i="54"/>
  <c r="D49" i="54"/>
  <c r="G48" i="54"/>
  <c r="F48" i="54"/>
  <c r="E48" i="54"/>
  <c r="D48" i="54"/>
  <c r="G47" i="54"/>
  <c r="F47" i="54"/>
  <c r="E47" i="54"/>
  <c r="D47" i="54"/>
  <c r="G46" i="54"/>
  <c r="F46" i="54"/>
  <c r="E46" i="54"/>
  <c r="D46" i="54"/>
  <c r="G45" i="54"/>
  <c r="F45" i="54"/>
  <c r="E45" i="54"/>
  <c r="D45" i="54"/>
  <c r="G44" i="54"/>
  <c r="F44" i="54"/>
  <c r="E44" i="54"/>
  <c r="D44" i="54"/>
  <c r="G43" i="54"/>
  <c r="F43" i="54"/>
  <c r="E43" i="54"/>
  <c r="D43" i="54"/>
  <c r="G42" i="54"/>
  <c r="F42" i="54"/>
  <c r="E42" i="54"/>
  <c r="D42" i="54"/>
  <c r="G41" i="54"/>
  <c r="F41" i="54"/>
  <c r="E41" i="54"/>
  <c r="D41" i="54"/>
  <c r="G40" i="54"/>
  <c r="F40" i="54"/>
  <c r="E40" i="54"/>
  <c r="D40" i="54"/>
  <c r="G39" i="54"/>
  <c r="F39" i="54"/>
  <c r="E39" i="54"/>
  <c r="D39" i="54"/>
  <c r="G38" i="54"/>
  <c r="F38" i="54"/>
  <c r="E38" i="54"/>
  <c r="D38" i="54"/>
  <c r="G37" i="54"/>
  <c r="F37" i="54"/>
  <c r="E37" i="54"/>
  <c r="D37" i="54"/>
  <c r="G36" i="54"/>
  <c r="F36" i="54"/>
  <c r="E36" i="54"/>
  <c r="D36" i="54"/>
  <c r="G35" i="54"/>
  <c r="F35" i="54"/>
  <c r="E35" i="54"/>
  <c r="D35" i="54"/>
  <c r="G34" i="54"/>
  <c r="F34" i="54"/>
  <c r="E34" i="54"/>
  <c r="D34" i="54"/>
  <c r="B34" i="54"/>
  <c r="P32" i="54"/>
  <c r="C32" i="54" s="1"/>
  <c r="C63" i="54" s="1"/>
  <c r="P63" i="54" s="1"/>
  <c r="P31" i="54"/>
  <c r="C31" i="54"/>
  <c r="C62" i="54" s="1"/>
  <c r="P30" i="54"/>
  <c r="C30" i="54" s="1"/>
  <c r="C61" i="54" s="1"/>
  <c r="Q61" i="54" s="1"/>
  <c r="P29" i="54"/>
  <c r="C29" i="54"/>
  <c r="C60" i="54" s="1"/>
  <c r="P60" i="54" s="1"/>
  <c r="P28" i="54"/>
  <c r="C28" i="54" s="1"/>
  <c r="C59" i="54" s="1"/>
  <c r="P27" i="54"/>
  <c r="C27" i="54" s="1"/>
  <c r="C58" i="54" s="1"/>
  <c r="P26" i="54"/>
  <c r="C26" i="54" s="1"/>
  <c r="C57" i="54" s="1"/>
  <c r="I57" i="54" s="1"/>
  <c r="P25" i="54"/>
  <c r="C25" i="54" s="1"/>
  <c r="C56" i="54" s="1"/>
  <c r="P24" i="54"/>
  <c r="C24" i="54" s="1"/>
  <c r="C55" i="54" s="1"/>
  <c r="P23" i="54"/>
  <c r="C23" i="54"/>
  <c r="C54" i="54" s="1"/>
  <c r="R54" i="54" s="1"/>
  <c r="P22" i="54"/>
  <c r="C22" i="54" s="1"/>
  <c r="C53" i="54" s="1"/>
  <c r="J53" i="54" s="1"/>
  <c r="P21" i="54"/>
  <c r="C21" i="54" s="1"/>
  <c r="C52" i="54" s="1"/>
  <c r="P20" i="54"/>
  <c r="C20" i="54" s="1"/>
  <c r="C51" i="54" s="1"/>
  <c r="P19" i="54"/>
  <c r="C19" i="54"/>
  <c r="C50" i="54" s="1"/>
  <c r="N50" i="54" s="1"/>
  <c r="P18" i="54"/>
  <c r="C18" i="54" s="1"/>
  <c r="C49" i="54" s="1"/>
  <c r="Q49" i="54" s="1"/>
  <c r="P17" i="54"/>
  <c r="C17" i="54" s="1"/>
  <c r="C48" i="54" s="1"/>
  <c r="P16" i="54"/>
  <c r="C16" i="54" s="1"/>
  <c r="C47" i="54" s="1"/>
  <c r="P15" i="54"/>
  <c r="C15" i="54" s="1"/>
  <c r="C46" i="54" s="1"/>
  <c r="P14" i="54"/>
  <c r="C14" i="54" s="1"/>
  <c r="C45" i="54" s="1"/>
  <c r="P13" i="54"/>
  <c r="C13" i="54"/>
  <c r="C44" i="54" s="1"/>
  <c r="P12" i="54"/>
  <c r="C12" i="54" s="1"/>
  <c r="C43" i="54" s="1"/>
  <c r="P11" i="54"/>
  <c r="C11" i="54"/>
  <c r="C42" i="54" s="1"/>
  <c r="R42" i="54" s="1"/>
  <c r="P10" i="54"/>
  <c r="C10" i="54" s="1"/>
  <c r="C41" i="54" s="1"/>
  <c r="I41" i="54" s="1"/>
  <c r="P9" i="54"/>
  <c r="C9" i="54" s="1"/>
  <c r="C40" i="54" s="1"/>
  <c r="P8" i="54"/>
  <c r="C8" i="54" s="1"/>
  <c r="C39" i="54" s="1"/>
  <c r="P7" i="54"/>
  <c r="C7" i="54"/>
  <c r="C38" i="54" s="1"/>
  <c r="K38" i="54" s="1"/>
  <c r="P6" i="54"/>
  <c r="C6" i="54" s="1"/>
  <c r="C37" i="54" s="1"/>
  <c r="J37" i="54" s="1"/>
  <c r="P5" i="54"/>
  <c r="C5" i="54"/>
  <c r="C36" i="54" s="1"/>
  <c r="P4" i="54"/>
  <c r="C4" i="54" s="1"/>
  <c r="C35" i="54" s="1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3" i="17"/>
  <c r="A15" i="53"/>
  <c r="A16" i="53" s="1"/>
  <c r="B15" i="53"/>
  <c r="C15" i="53"/>
  <c r="D15" i="53"/>
  <c r="D16" i="53" s="1"/>
  <c r="E15" i="53"/>
  <c r="E16" i="53" s="1"/>
  <c r="F15" i="53"/>
  <c r="F16" i="53" s="1"/>
  <c r="G15" i="53"/>
  <c r="G16" i="53" s="1"/>
  <c r="H15" i="53"/>
  <c r="H16" i="53" s="1"/>
  <c r="I15" i="53"/>
  <c r="I16" i="53" s="1"/>
  <c r="J15" i="53"/>
  <c r="K15" i="53"/>
  <c r="L15" i="53"/>
  <c r="L16" i="53" s="1"/>
  <c r="M15" i="53"/>
  <c r="M16" i="53" s="1"/>
  <c r="N15" i="53"/>
  <c r="N16" i="53" s="1"/>
  <c r="O15" i="53"/>
  <c r="O16" i="53" s="1"/>
  <c r="P15" i="53"/>
  <c r="P16" i="53" s="1"/>
  <c r="Q15" i="53"/>
  <c r="Q16" i="53" s="1"/>
  <c r="R15" i="53"/>
  <c r="S15" i="53"/>
  <c r="T15" i="53"/>
  <c r="T16" i="53" s="1"/>
  <c r="U15" i="53"/>
  <c r="U16" i="53" s="1"/>
  <c r="V15" i="53"/>
  <c r="V16" i="53" s="1"/>
  <c r="W15" i="53"/>
  <c r="W16" i="53" s="1"/>
  <c r="X15" i="53"/>
  <c r="X16" i="53" s="1"/>
  <c r="Y15" i="53"/>
  <c r="Y16" i="53" s="1"/>
  <c r="Z15" i="53"/>
  <c r="AA15" i="53"/>
  <c r="AB15" i="53"/>
  <c r="AB16" i="53" s="1"/>
  <c r="AC15" i="53"/>
  <c r="AC16" i="53" s="1"/>
  <c r="AD15" i="53"/>
  <c r="AD16" i="53" s="1"/>
  <c r="B16" i="53"/>
  <c r="C16" i="53"/>
  <c r="J16" i="53"/>
  <c r="K16" i="53"/>
  <c r="R16" i="53"/>
  <c r="S16" i="53"/>
  <c r="Z16" i="53"/>
  <c r="AA16" i="53"/>
  <c r="A24" i="53"/>
  <c r="M61" i="54" l="1"/>
  <c r="J58" i="54"/>
  <c r="K58" i="54"/>
  <c r="M41" i="54"/>
  <c r="M45" i="54"/>
  <c r="M57" i="54"/>
  <c r="N61" i="54"/>
  <c r="I53" i="54"/>
  <c r="J34" i="54"/>
  <c r="R50" i="54"/>
  <c r="J42" i="54"/>
  <c r="I37" i="54"/>
  <c r="K42" i="54"/>
  <c r="L60" i="54"/>
  <c r="R37" i="54"/>
  <c r="R53" i="54"/>
  <c r="R35" i="54"/>
  <c r="J35" i="54"/>
  <c r="I35" i="54"/>
  <c r="Q35" i="54"/>
  <c r="N35" i="54"/>
  <c r="O35" i="54"/>
  <c r="M35" i="54"/>
  <c r="L35" i="54"/>
  <c r="K35" i="54"/>
  <c r="P35" i="54"/>
  <c r="K36" i="54"/>
  <c r="R36" i="54"/>
  <c r="J36" i="54"/>
  <c r="O36" i="54"/>
  <c r="L36" i="54"/>
  <c r="N36" i="54"/>
  <c r="I36" i="54"/>
  <c r="M36" i="54"/>
  <c r="Q36" i="54"/>
  <c r="P36" i="54"/>
  <c r="N47" i="54"/>
  <c r="M47" i="54"/>
  <c r="R47" i="54"/>
  <c r="J47" i="54"/>
  <c r="Q47" i="54"/>
  <c r="I47" i="54"/>
  <c r="P47" i="54"/>
  <c r="O47" i="54"/>
  <c r="L47" i="54"/>
  <c r="K47" i="54"/>
  <c r="R59" i="54"/>
  <c r="J59" i="54"/>
  <c r="P59" i="54"/>
  <c r="Q59" i="54"/>
  <c r="I59" i="54"/>
  <c r="N59" i="54"/>
  <c r="M59" i="54"/>
  <c r="O59" i="54"/>
  <c r="L59" i="54"/>
  <c r="K59" i="54"/>
  <c r="O48" i="54"/>
  <c r="N48" i="54"/>
  <c r="K48" i="54"/>
  <c r="R48" i="54"/>
  <c r="J48" i="54"/>
  <c r="Q48" i="54"/>
  <c r="P48" i="54"/>
  <c r="M48" i="54"/>
  <c r="L48" i="54"/>
  <c r="I48" i="54"/>
  <c r="R43" i="54"/>
  <c r="J43" i="54"/>
  <c r="Q43" i="54"/>
  <c r="I43" i="54"/>
  <c r="N43" i="54"/>
  <c r="M43" i="54"/>
  <c r="P43" i="54"/>
  <c r="O43" i="54"/>
  <c r="L43" i="54"/>
  <c r="K43" i="54"/>
  <c r="K44" i="54"/>
  <c r="R44" i="54"/>
  <c r="J44" i="54"/>
  <c r="O44" i="54"/>
  <c r="N44" i="54"/>
  <c r="Q44" i="54"/>
  <c r="M44" i="54"/>
  <c r="P44" i="54"/>
  <c r="L44" i="54"/>
  <c r="I44" i="54"/>
  <c r="N55" i="54"/>
  <c r="M55" i="54"/>
  <c r="R55" i="54"/>
  <c r="J55" i="54"/>
  <c r="Q55" i="54"/>
  <c r="I55" i="54"/>
  <c r="P55" i="54"/>
  <c r="L55" i="54"/>
  <c r="K55" i="54"/>
  <c r="O55" i="54"/>
  <c r="O56" i="54"/>
  <c r="N56" i="54"/>
  <c r="K56" i="54"/>
  <c r="R56" i="54"/>
  <c r="J56" i="54"/>
  <c r="M56" i="54"/>
  <c r="I56" i="54"/>
  <c r="L56" i="54"/>
  <c r="Q56" i="54"/>
  <c r="P56" i="54"/>
  <c r="R51" i="54"/>
  <c r="J51" i="54"/>
  <c r="Q51" i="54"/>
  <c r="I51" i="54"/>
  <c r="N51" i="54"/>
  <c r="M51" i="54"/>
  <c r="L51" i="54"/>
  <c r="K51" i="54"/>
  <c r="O51" i="54"/>
  <c r="P51" i="54"/>
  <c r="N39" i="54"/>
  <c r="M39" i="54"/>
  <c r="R39" i="54"/>
  <c r="J39" i="54"/>
  <c r="Q39" i="54"/>
  <c r="I39" i="54"/>
  <c r="P39" i="54"/>
  <c r="O39" i="54"/>
  <c r="L39" i="54"/>
  <c r="K39" i="54"/>
  <c r="O40" i="54"/>
  <c r="N40" i="54"/>
  <c r="K40" i="54"/>
  <c r="R40" i="54"/>
  <c r="J40" i="54"/>
  <c r="M40" i="54"/>
  <c r="L40" i="54"/>
  <c r="I40" i="54"/>
  <c r="P40" i="54"/>
  <c r="Q40" i="54"/>
  <c r="K52" i="54"/>
  <c r="R52" i="54"/>
  <c r="J52" i="54"/>
  <c r="O52" i="54"/>
  <c r="N52" i="54"/>
  <c r="I52" i="54"/>
  <c r="L52" i="54"/>
  <c r="Q52" i="54"/>
  <c r="P52" i="54"/>
  <c r="M52" i="54"/>
  <c r="M46" i="54"/>
  <c r="L46" i="54"/>
  <c r="Q46" i="54"/>
  <c r="I46" i="54"/>
  <c r="P46" i="54"/>
  <c r="M62" i="54"/>
  <c r="K62" i="54"/>
  <c r="L62" i="54"/>
  <c r="Q62" i="54"/>
  <c r="I62" i="54"/>
  <c r="P62" i="54"/>
  <c r="Q45" i="54"/>
  <c r="N46" i="54"/>
  <c r="J62" i="54"/>
  <c r="N41" i="54"/>
  <c r="R45" i="54"/>
  <c r="O46" i="54"/>
  <c r="N57" i="54"/>
  <c r="N62" i="54"/>
  <c r="K63" i="54"/>
  <c r="Q42" i="54"/>
  <c r="I42" i="54"/>
  <c r="P42" i="54"/>
  <c r="M42" i="54"/>
  <c r="L42" i="54"/>
  <c r="Q58" i="54"/>
  <c r="I58" i="54"/>
  <c r="O58" i="54"/>
  <c r="P58" i="54"/>
  <c r="M58" i="54"/>
  <c r="L58" i="54"/>
  <c r="K34" i="54"/>
  <c r="M37" i="54"/>
  <c r="J38" i="54"/>
  <c r="Q41" i="54"/>
  <c r="N42" i="54"/>
  <c r="R46" i="54"/>
  <c r="I49" i="54"/>
  <c r="M53" i="54"/>
  <c r="J54" i="54"/>
  <c r="Q57" i="54"/>
  <c r="N58" i="54"/>
  <c r="M60" i="54"/>
  <c r="O62" i="54"/>
  <c r="O63" i="54"/>
  <c r="L37" i="54"/>
  <c r="K37" i="54"/>
  <c r="P37" i="54"/>
  <c r="O37" i="54"/>
  <c r="L53" i="54"/>
  <c r="K53" i="54"/>
  <c r="P53" i="54"/>
  <c r="O53" i="54"/>
  <c r="N37" i="54"/>
  <c r="R41" i="54"/>
  <c r="O42" i="54"/>
  <c r="J49" i="54"/>
  <c r="N53" i="54"/>
  <c r="K54" i="54"/>
  <c r="R57" i="54"/>
  <c r="R58" i="54"/>
  <c r="R62" i="54"/>
  <c r="I45" i="54"/>
  <c r="N63" i="54"/>
  <c r="L63" i="54"/>
  <c r="M63" i="54"/>
  <c r="R63" i="54"/>
  <c r="J63" i="54"/>
  <c r="Q63" i="54"/>
  <c r="I63" i="54"/>
  <c r="J46" i="54"/>
  <c r="P41" i="54"/>
  <c r="O41" i="54"/>
  <c r="L41" i="54"/>
  <c r="K41" i="54"/>
  <c r="P57" i="54"/>
  <c r="O57" i="54"/>
  <c r="L57" i="54"/>
  <c r="K57" i="54"/>
  <c r="M38" i="54"/>
  <c r="L38" i="54"/>
  <c r="Q38" i="54"/>
  <c r="I38" i="54"/>
  <c r="P38" i="54"/>
  <c r="M54" i="54"/>
  <c r="L54" i="54"/>
  <c r="Q54" i="54"/>
  <c r="I54" i="54"/>
  <c r="P54" i="54"/>
  <c r="Q34" i="54"/>
  <c r="I34" i="54"/>
  <c r="P34" i="54"/>
  <c r="M34" i="54"/>
  <c r="N34" i="54"/>
  <c r="Q37" i="54"/>
  <c r="N38" i="54"/>
  <c r="J50" i="54"/>
  <c r="Q53" i="54"/>
  <c r="N54" i="54"/>
  <c r="K60" i="54"/>
  <c r="Q60" i="54"/>
  <c r="I60" i="54"/>
  <c r="R60" i="54"/>
  <c r="J60" i="54"/>
  <c r="O60" i="54"/>
  <c r="N60" i="54"/>
  <c r="P49" i="54"/>
  <c r="O49" i="54"/>
  <c r="L49" i="54"/>
  <c r="K49" i="54"/>
  <c r="O34" i="54"/>
  <c r="O38" i="54"/>
  <c r="J45" i="54"/>
  <c r="N49" i="54"/>
  <c r="O54" i="54"/>
  <c r="Q50" i="54"/>
  <c r="I50" i="54"/>
  <c r="P50" i="54"/>
  <c r="M50" i="54"/>
  <c r="L50" i="54"/>
  <c r="R34" i="54"/>
  <c r="R38" i="54"/>
  <c r="L45" i="54"/>
  <c r="K45" i="54"/>
  <c r="P45" i="54"/>
  <c r="O45" i="54"/>
  <c r="L61" i="54"/>
  <c r="R61" i="54"/>
  <c r="J61" i="54"/>
  <c r="K61" i="54"/>
  <c r="P61" i="54"/>
  <c r="O61" i="54"/>
  <c r="J41" i="54"/>
  <c r="N45" i="54"/>
  <c r="K46" i="54"/>
  <c r="R49" i="54"/>
  <c r="O50" i="54"/>
  <c r="J57" i="54"/>
  <c r="A18" i="53"/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C34" i="17"/>
  <c r="C65" i="17" s="1"/>
  <c r="C36" i="17"/>
  <c r="C67" i="17" s="1"/>
  <c r="C37" i="17"/>
  <c r="C68" i="17" s="1"/>
  <c r="C40" i="17"/>
  <c r="C71" i="17" s="1"/>
  <c r="C41" i="17"/>
  <c r="C72" i="17" s="1"/>
  <c r="C43" i="17"/>
  <c r="C74" i="17" s="1"/>
  <c r="C45" i="17"/>
  <c r="C76" i="17" s="1"/>
  <c r="C48" i="17"/>
  <c r="C79" i="17" s="1"/>
  <c r="C49" i="17"/>
  <c r="C80" i="17" s="1"/>
  <c r="C50" i="17"/>
  <c r="C81" i="17" s="1"/>
  <c r="C51" i="17"/>
  <c r="C82" i="17" s="1"/>
  <c r="C52" i="17"/>
  <c r="C83" i="17" s="1"/>
  <c r="C53" i="17"/>
  <c r="C84" i="17" s="1"/>
  <c r="C55" i="17"/>
  <c r="C86" i="17" s="1"/>
  <c r="C56" i="17"/>
  <c r="C87" i="17" s="1"/>
  <c r="C57" i="17"/>
  <c r="C88" i="17" s="1"/>
  <c r="C58" i="17"/>
  <c r="C89" i="17" s="1"/>
  <c r="C60" i="17"/>
  <c r="C91" i="17" s="1"/>
  <c r="C61" i="17"/>
  <c r="C92" i="17" s="1"/>
  <c r="C62" i="17"/>
  <c r="C93" i="17" s="1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90" i="17" s="1"/>
  <c r="C54" i="17"/>
  <c r="C85" i="17" s="1"/>
  <c r="C47" i="17"/>
  <c r="C78" i="17" s="1"/>
  <c r="C46" i="17"/>
  <c r="C77" i="17" s="1"/>
  <c r="C44" i="17"/>
  <c r="C75" i="17" s="1"/>
  <c r="C42" i="17"/>
  <c r="C73" i="17" s="1"/>
  <c r="C39" i="17"/>
  <c r="C70" i="17" s="1"/>
  <c r="C38" i="17"/>
  <c r="C69" i="17" s="1"/>
  <c r="C35" i="17"/>
  <c r="C66" i="17" s="1"/>
  <c r="C33" i="17"/>
  <c r="C64" i="17" s="1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<sst xmlns="http://schemas.openxmlformats.org/spreadsheetml/2006/main" count="16521" uniqueCount="467">
  <si>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</si>
  <si>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</si>
  <si>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</si>
  <si>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</si>
  <si>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</si>
  <si>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</si>
  <si>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</si>
  <si>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</si>
  <si>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</si>
  <si>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</si>
  <si>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</si>
  <si>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</si>
  <si>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</si>
  <si>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</si>
  <si>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</si>
  <si>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</si>
  <si>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</si>
  <si>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</si>
  <si>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</si>
  <si>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</si>
  <si>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</si>
  <si>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</si>
  <si>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</si>
  <si>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</si>
  <si>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</si>
  <si>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</si>
  <si>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</si>
  <si>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</si>
  <si>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</si>
  <si>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</si>
  <si>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</si>
  <si>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</si>
  <si>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</si>
  <si>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</si>
  <si>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</si>
  <si>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</si>
  <si>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</si>
  <si>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</si>
  <si>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</si>
  <si>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</si>
  <si>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</si>
  <si>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</si>
  <si>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</si>
  <si>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</si>
  <si>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</si>
  <si>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</si>
  <si>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</si>
  <si>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</si>
  <si>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</si>
  <si>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</si>
  <si>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</si>
  <si>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</si>
  <si>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</si>
  <si>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</si>
  <si>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</si>
  <si>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</si>
  <si>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</si>
  <si>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</si>
  <si>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</si>
  <si>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</si>
  <si>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</si>
  <si>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</si>
  <si>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</si>
  <si>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</si>
  <si>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</si>
  <si>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</si>
  <si>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</si>
  <si>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</si>
  <si>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</si>
  <si>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</si>
  <si>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</si>
  <si>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</si>
  <si>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</si>
  <si>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</si>
  <si>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</si>
  <si>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</si>
  <si>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</si>
  <si>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</si>
  <si>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</si>
  <si>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</si>
  <si>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</si>
  <si>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</si>
  <si>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</si>
  <si>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</si>
  <si>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</si>
  <si>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</si>
  <si>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</si>
  <si>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</si>
  <si>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</si>
  <si>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</si>
  <si>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</si>
  <si>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</si>
  <si>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</si>
  <si>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</si>
  <si>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</si>
  <si>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</si>
  <si>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</si>
  <si>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</si>
  <si>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</si>
  <si>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</si>
  <si>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</si>
  <si>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</si>
  <si>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</si>
  <si>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</si>
  <si>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</si>
  <si>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</si>
  <si>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</si>
  <si>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</si>
  <si>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</si>
  <si>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</si>
  <si>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</si>
  <si>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</si>
  <si>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</si>
  <si>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</si>
  <si>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</si>
  <si>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</si>
  <si>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</si>
  <si>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</si>
  <si>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</si>
  <si>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</si>
  <si>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</si>
  <si>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</si>
  <si>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</si>
  <si>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</si>
  <si>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</si>
  <si>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</si>
  <si>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</si>
  <si>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</si>
  <si>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</si>
  <si>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</si>
  <si>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</si>
  <si>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</si>
  <si>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</si>
  <si>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</si>
  <si>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</si>
  <si>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</si>
  <si>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</si>
  <si>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</si>
  <si>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</si>
  <si>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</si>
  <si>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</si>
  <si>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</si>
  <si>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</si>
  <si>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</si>
  <si>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</si>
  <si>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</si>
  <si>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</si>
  <si>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</si>
  <si>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</si>
  <si>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</si>
  <si>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</si>
  <si>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</si>
  <si>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</si>
  <si>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</si>
  <si>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</si>
  <si>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</si>
  <si>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</si>
  <si>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</si>
  <si>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</si>
  <si>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</si>
  <si>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</si>
  <si>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</si>
  <si>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</si>
  <si>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</si>
  <si>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</si>
  <si>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</si>
  <si>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</si>
  <si>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</si>
  <si>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</si>
  <si>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</si>
  <si>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</si>
  <si>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</si>
  <si>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</si>
  <si>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</si>
  <si>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</si>
  <si>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</si>
  <si>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</si>
  <si>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</si>
  <si>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</si>
  <si>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</si>
  <si>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</si>
  <si>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</si>
  <si>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</si>
  <si>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</si>
  <si>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</si>
  <si>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</si>
  <si>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</si>
  <si>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</si>
  <si>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</si>
  <si>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</si>
  <si>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</si>
  <si>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</si>
  <si>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</si>
  <si>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</si>
  <si>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</si>
  <si>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</si>
  <si>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</si>
  <si>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</si>
  <si>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</si>
  <si>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</si>
  <si>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</si>
  <si>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</si>
  <si>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</si>
  <si>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</si>
  <si>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</si>
  <si>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</si>
  <si>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</si>
  <si>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</si>
  <si>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</si>
  <si>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</si>
  <si>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</si>
  <si>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</si>
  <si>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</si>
  <si>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</si>
  <si>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</si>
  <si>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</si>
  <si>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</si>
  <si>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</si>
  <si>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</si>
  <si>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</si>
  <si>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</si>
  <si>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</si>
  <si>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</si>
  <si>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</si>
  <si>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</si>
  <si>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</si>
  <si>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</si>
  <si>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</si>
  <si>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</si>
  <si>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</si>
  <si>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</si>
  <si>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</si>
  <si>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</si>
  <si>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</si>
  <si>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</si>
  <si>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</si>
  <si>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</si>
  <si>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</si>
  <si>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</si>
  <si>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</si>
  <si>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</si>
  <si>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</si>
  <si>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</si>
  <si>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</si>
  <si>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</si>
  <si>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</si>
  <si>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</si>
  <si>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</si>
  <si>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</si>
  <si>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</si>
  <si>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</si>
  <si>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</si>
  <si>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</si>
  <si>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</si>
  <si>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</si>
  <si>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</si>
  <si>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</si>
  <si>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</si>
  <si>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</si>
  <si>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</si>
  <si>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</si>
  <si>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</si>
  <si>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</si>
  <si>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</si>
  <si>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</si>
  <si>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</si>
  <si>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</si>
  <si>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</si>
  <si>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</si>
  <si>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</si>
  <si>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</si>
  <si>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</si>
  <si>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</si>
  <si>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</si>
  <si>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</si>
  <si>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</si>
  <si>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</si>
  <si>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</si>
  <si>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</si>
  <si>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</si>
  <si>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</si>
  <si>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</si>
  <si>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</si>
  <si>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</si>
  <si>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</si>
  <si>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</si>
  <si>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</si>
  <si>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</si>
  <si>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</si>
  <si>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</si>
  <si>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</si>
  <si>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</si>
  <si>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</si>
  <si>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</si>
  <si>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</si>
  <si>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</si>
  <si>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</si>
  <si>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</si>
  <si>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</si>
  <si>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</si>
  <si>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</si>
  <si>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</si>
  <si>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</si>
  <si>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</si>
  <si>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</si>
  <si>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</si>
  <si>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</si>
  <si>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</si>
  <si>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</si>
  <si>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</si>
  <si>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</si>
  <si>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</si>
  <si>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</si>
  <si>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</si>
  <si>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</si>
  <si>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</si>
  <si>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</si>
  <si>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</si>
  <si>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</si>
  <si>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</si>
  <si>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</si>
  <si>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</si>
  <si>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</si>
  <si>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</si>
  <si>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</si>
  <si>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</si>
  <si>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</si>
  <si>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</si>
  <si>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</si>
  <si>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</si>
  <si>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</si>
  <si>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</si>
  <si>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</si>
  <si>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</si>
  <si>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</si>
  <si>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</si>
  <si>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</si>
  <si>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</si>
  <si>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</si>
  <si>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</si>
  <si>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</si>
  <si>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</si>
  <si>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</si>
  <si>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</si>
  <si>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</si>
  <si>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</si>
  <si>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</si>
  <si>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</si>
  <si>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</si>
  <si>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</si>
  <si>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</si>
  <si>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</si>
  <si>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</si>
  <si>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</si>
  <si>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</si>
  <si>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</si>
  <si>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</si>
  <si>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</si>
  <si>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</si>
  <si>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</si>
  <si>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</si>
  <si>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</si>
  <si>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</si>
  <si>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</si>
  <si>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</si>
  <si>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</si>
  <si>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</si>
  <si>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</si>
  <si>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</si>
  <si>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</si>
  <si>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</si>
  <si>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</si>
  <si>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</si>
  <si>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</si>
  <si>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</si>
  <si>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</si>
  <si>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</si>
  <si>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</si>
  <si>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</si>
  <si>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</si>
  <si>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</si>
  <si>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</si>
  <si>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</si>
  <si>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</si>
  <si>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</si>
  <si>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</si>
  <si>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</si>
  <si>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</si>
  <si>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</si>
  <si>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</si>
  <si>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</si>
  <si>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</si>
  <si>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</si>
  <si>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</si>
  <si>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</si>
  <si>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</si>
  <si>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</si>
  <si>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</si>
  <si>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</si>
  <si>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</si>
  <si>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</si>
  <si>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</si>
  <si>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</si>
  <si>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</si>
  <si>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</si>
  <si>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</si>
  <si>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</si>
  <si>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</si>
  <si>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</si>
  <si>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</si>
  <si>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</si>
  <si>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</si>
  <si>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</si>
  <si>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</si>
  <si>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</si>
  <si>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</si>
  <si>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</si>
  <si>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</si>
  <si>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</si>
  <si>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</si>
  <si>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</si>
  <si>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</si>
  <si>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</si>
  <si>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</si>
  <si>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</si>
  <si>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</si>
  <si>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</si>
  <si>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</si>
  <si>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</si>
  <si>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</si>
  <si>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</si>
  <si>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</si>
  <si>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</si>
  <si>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</si>
  <si>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</si>
  <si>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</si>
  <si>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</si>
  <si>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</si>
  <si>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</si>
  <si>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</si>
  <si>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</si>
  <si>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</si>
  <si>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</si>
  <si>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</si>
  <si>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</si>
  <si>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</si>
  <si>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</si>
  <si>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</si>
  <si>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0.0941, 0.2295, 0.1068, 0.0282, 0.0849, 0.1489, 0.0794, 0.0494, 0, 0, 0, 0, 0.1085, 0, 0.0703, 0, 0, 0, 0, 0, 0, 0, 0, 0, 0, 0, 0, 0, 0 ;</t>
  </si>
  <si>
    <t>CRD 06-25 p369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</si>
  <si>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</si>
  <si>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</si>
  <si>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>NOAA TM148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</si>
  <si>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</si>
  <si>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>NOAA TM142</t>
  </si>
  <si>
    <t>Scalar, also used for XXX_cover</t>
  </si>
  <si>
    <t>SEE 'spring_invert_PA_scaled_Atl_boxes.xlsx' for biomass scaling</t>
  </si>
  <si>
    <t>Init_entry</t>
  </si>
  <si>
    <t>totalBiomass(mg)</t>
  </si>
  <si>
    <t>SPP</t>
  </si>
  <si>
    <t>VALUES SAVED HERE RM 20180823</t>
  </si>
  <si>
    <t>total NEUS biomass in mg</t>
  </si>
  <si>
    <t>(paste scalar here)</t>
  </si>
  <si>
    <t>XXX_N =</t>
  </si>
  <si>
    <t xml:space="preserve"> </t>
  </si>
  <si>
    <t xml:space="preserve"> Filter_Other_N =</t>
  </si>
  <si>
    <t>Box 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</si>
</sst>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  <fill>
      <patternFill patternType="solid">
        <fgColor rgb="FF1D1F2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4">
    <xf numFmtId="0" fontId="0" fillId="0" borderId="0"/>
    <xf numFmtId="0" fontId="3" fillId="2" borderId="0" applyBorder="0" applyProtection="0"/>
    <xf numFmtId="0" fontId="2" fillId="0" borderId="0"/>
    <xf numFmtId="0" fontId="1" fillId="0" borderId="0"/>
  </cellStyleXfs>
  <cellXfs count="48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3" fillId="2" borderId="0" xfId="1" applyFont="1" applyBorder="1" applyAlignment="1" applyProtection="1"/>
    <xf numFmtId="0" fontId="4" fillId="0" borderId="1" xfId="0" applyFont="1" applyBorder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7" fillId="4" borderId="5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/>
    </xf>
    <xf numFmtId="11" fontId="8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9" fillId="0" borderId="1" xfId="0" applyFont="1" applyBorder="1" applyAlignment="1">
      <alignment horizontal="left" vertical="center" indent="1"/>
    </xf>
    <xf numFmtId="0" fontId="6" fillId="3" borderId="0" xfId="0" applyFont="1" applyFill="1"/>
    <xf numFmtId="0" fontId="2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10" fillId="0" borderId="0" xfId="0" applyFont="1" applyAlignment="1">
      <alignment vertical="center"/>
    </xf>
    <xf numFmtId="4" fontId="0" fillId="0" borderId="0" xfId="0" applyNumberFormat="1"/>
    <xf numFmtId="11" fontId="6" fillId="0" borderId="0" xfId="0" applyNumberFormat="1" applyFont="1"/>
    <xf numFmtId="1" fontId="6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1" fillId="8" borderId="8" xfId="0" applyNumberFormat="1" applyFont="1" applyFill="1" applyBorder="1" applyAlignment="1">
      <alignment horizontal="center" vertical="center"/>
    </xf>
    <xf numFmtId="1" fontId="11" fillId="9" borderId="8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/>
    </xf>
    <xf numFmtId="1" fontId="11" fillId="9" borderId="0" xfId="0" applyNumberFormat="1" applyFont="1" applyFill="1" applyBorder="1" applyAlignment="1">
      <alignment horizontal="center" vertical="center"/>
    </xf>
    <xf numFmtId="0" fontId="1" fillId="0" borderId="0" xfId="3"/>
    <xf numFmtId="2" fontId="1" fillId="0" borderId="0" xfId="3" applyNumberFormat="1"/>
    <xf numFmtId="11" fontId="1" fillId="0" borderId="0" xfId="3" applyNumberFormat="1"/>
    <xf numFmtId="0" fontId="12" fillId="0" borderId="0" xfId="3" applyFont="1"/>
    <xf numFmtId="0" fontId="13" fillId="0" borderId="0" xfId="3" applyFont="1"/>
    <xf numFmtId="0" fontId="14" fillId="0" borderId="1" xfId="3" applyFont="1" applyBorder="1" applyAlignment="1">
      <alignment horizontal="left" vertical="center" indent="1"/>
    </xf>
    <xf numFmtId="2" fontId="14" fillId="0" borderId="1" xfId="3" applyNumberFormat="1" applyFont="1" applyBorder="1" applyAlignment="1">
      <alignment horizontal="left" vertical="center" indent="1"/>
    </xf>
    <xf numFmtId="0" fontId="1" fillId="7" borderId="0" xfId="3" applyFill="1"/>
    <xf numFmtId="0" fontId="15" fillId="10" borderId="5" xfId="3" applyFont="1" applyFill="1" applyBorder="1" applyAlignment="1">
      <alignment horizontal="right" vertical="center"/>
    </xf>
  </cellXfs>
  <cellStyles count="4">
    <cellStyle name="Explanatory Text" xfId="1" builtinId="53" customBuilti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A42" zoomScaleNormal="100" workbookViewId="0">
      <selection activeCell="E69" sqref="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2" si="5">"  "&amp;ROUND(C35*0.637628,0)&amp;", "&amp;D35&amp;", "&amp;E35&amp;", "&amp;F35&amp;", "&amp;G35&amp;","</f>
        <v xml:space="preserve">  392992, _, _, _, _,</v>
      </c>
      <c r="K35" t="str">
        <f t="shared" ref="K35:K62" si="6">"  "&amp;ROUND(C35*0.637628^2,0)&amp;", "&amp;D35&amp;", "&amp;E35&amp;", "&amp;F35&amp;", "&amp;G35&amp;","</f>
        <v xml:space="preserve">  250583, _, _, _, _,</v>
      </c>
      <c r="L35" t="str">
        <f t="shared" ref="L35:L62" si="7">"  "&amp;ROUND(C35*0.637628^3,0)&amp;", "&amp;D35&amp;", "&amp;E35&amp;", "&amp;F35&amp;", "&amp;G35&amp;","</f>
        <v xml:space="preserve">  159779, _, _, _, _,</v>
      </c>
      <c r="M35" t="str">
        <f t="shared" ref="M35:M62" si="8">"  "&amp;ROUND(C35*0.637628^4,0)&amp;", "&amp;D35&amp;", "&amp;E35&amp;", "&amp;F35&amp;", "&amp;G35&amp;","</f>
        <v xml:space="preserve">  101879, _, _, _, _,</v>
      </c>
      <c r="N35" t="str">
        <f t="shared" ref="N35:N62" si="9">"  "&amp;ROUND(C35*0.637628^5,0)&amp;", "&amp;D35&amp;", "&amp;E35&amp;", "&amp;F35&amp;", "&amp;G35&amp;","</f>
        <v xml:space="preserve">  64961, _, _, _, _,</v>
      </c>
      <c r="O35" t="str">
        <f t="shared" ref="O35:O62" si="10">"  "&amp;ROUND(C35*0.637628^6,0)&amp;", "&amp;D35&amp;", "&amp;E35&amp;", "&amp;F35&amp;", "&amp;G35&amp;","</f>
        <v xml:space="preserve">  41421, _, _, _, _,</v>
      </c>
      <c r="P35" t="str">
        <f t="shared" ref="P35:P62" si="11">"  "&amp;ROUND(C35*0.637628^7,0)&amp;", "&amp;D35&amp;", "&amp;E35&amp;", "&amp;F35&amp;", "&amp;G35&amp;","</f>
        <v xml:space="preserve">  26411, _, _, _, _,</v>
      </c>
      <c r="Q35" t="str">
        <f t="shared" ref="Q35:Q62" si="12">"  "&amp;ROUND(C35*0.637628^8,0)&amp;", "&amp;D35&amp;", "&amp;E35&amp;", "&amp;F35&amp;", "&amp;G35&amp;","</f>
        <v xml:space="preserve">  16841, _, _, _, _,</v>
      </c>
      <c r="R35" t="str">
        <f t="shared" ref="R35:R62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0.01</v>
      </c>
      <c r="E68" s="29">
        <v>0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2" si="5">"  "&amp;ROUND(C35*0.637628,0)&amp;", "&amp;D35&amp;", "&amp;E35&amp;", "&amp;F35&amp;", "&amp;G35&amp;","</f>
        <v xml:space="preserve">  51888, _, _, _, _,</v>
      </c>
      <c r="K35" t="str">
        <f t="shared" ref="K35:K62" si="6">"  "&amp;ROUND(C35*0.637628^2,0)&amp;", "&amp;D35&amp;", "&amp;E35&amp;", "&amp;F35&amp;", "&amp;G35&amp;","</f>
        <v xml:space="preserve">  33085, _, _, _, _,</v>
      </c>
      <c r="L35" t="str">
        <f t="shared" ref="L35:L62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2" si="9">"  "&amp;ROUND(C35*0.637628^5,0)&amp;", "&amp;D35&amp;", "&amp;E35&amp;", "&amp;F35&amp;", "&amp;G35&amp;","</f>
        <v xml:space="preserve">  8577, _, _, _, _,</v>
      </c>
      <c r="O35" t="str">
        <f t="shared" ref="O35:O62" si="10">"  "&amp;ROUND(C35*0.637628^6,0)&amp;", "&amp;D35&amp;", "&amp;E35&amp;", "&amp;F35&amp;", "&amp;G35&amp;","</f>
        <v xml:space="preserve">  5469, _, _, _, _,</v>
      </c>
      <c r="P35" t="str">
        <f t="shared" ref="P35:P62" si="11">"  "&amp;ROUND(C35*0.637628^7,0)&amp;", "&amp;D35&amp;", "&amp;E35&amp;", "&amp;F35&amp;", "&amp;G35&amp;","</f>
        <v xml:space="preserve">  3487, _, _, _, _,</v>
      </c>
      <c r="Q35" t="str">
        <f t="shared" ref="Q35:Q62" si="12">"  "&amp;ROUND(C35*0.637628^8,0)&amp;", "&amp;D35&amp;", "&amp;E35&amp;", "&amp;F35&amp;", "&amp;G35&amp;","</f>
        <v xml:space="preserve">  2223, _, _, _, _,</v>
      </c>
      <c r="R35" t="str">
        <f t="shared" ref="R35:R62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437</v>
      </c>
    </row>
    <row r="75" spans="1:33" x14ac:dyDescent="0.25">
      <c r="A75" t="s">
        <v>432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433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433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433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442</v>
      </c>
    </row>
    <row r="86" spans="1:31" x14ac:dyDescent="0.25">
      <c r="B86" t="s">
        <v>438</v>
      </c>
      <c r="C86" t="s">
        <v>439</v>
      </c>
    </row>
    <row r="87" spans="1:31" x14ac:dyDescent="0.25">
      <c r="B87" t="s">
        <v>301</v>
      </c>
      <c r="C87" t="s">
        <v>440</v>
      </c>
      <c r="D87" t="s">
        <v>440</v>
      </c>
      <c r="E87" t="s">
        <v>440</v>
      </c>
      <c r="F87" t="s">
        <v>440</v>
      </c>
    </row>
    <row r="88" spans="1:31" x14ac:dyDescent="0.25">
      <c r="B88">
        <v>2057165.8959999999</v>
      </c>
      <c r="C88" t="s">
        <v>440</v>
      </c>
      <c r="D88" t="s">
        <v>440</v>
      </c>
      <c r="E88" t="s">
        <v>440</v>
      </c>
      <c r="F88" t="s">
        <v>440</v>
      </c>
    </row>
    <row r="89" spans="1:31" x14ac:dyDescent="0.25">
      <c r="B89">
        <v>9037260.5629999992</v>
      </c>
      <c r="C89" t="s">
        <v>440</v>
      </c>
      <c r="D89" t="s">
        <v>440</v>
      </c>
      <c r="E89" t="s">
        <v>440</v>
      </c>
      <c r="F89" t="s">
        <v>440</v>
      </c>
    </row>
    <row r="90" spans="1:31" x14ac:dyDescent="0.25">
      <c r="B90">
        <v>1004468.126</v>
      </c>
      <c r="C90" t="s">
        <v>440</v>
      </c>
      <c r="D90" t="s">
        <v>440</v>
      </c>
      <c r="E90" t="s">
        <v>440</v>
      </c>
      <c r="F90" t="s">
        <v>440</v>
      </c>
    </row>
    <row r="91" spans="1:31" x14ac:dyDescent="0.25">
      <c r="B91">
        <v>1342077.1229999999</v>
      </c>
      <c r="C91" t="s">
        <v>440</v>
      </c>
      <c r="D91" t="s">
        <v>440</v>
      </c>
      <c r="E91" t="s">
        <v>440</v>
      </c>
      <c r="F91" t="s">
        <v>440</v>
      </c>
    </row>
    <row r="92" spans="1:31" x14ac:dyDescent="0.25">
      <c r="B92">
        <v>4417946.7549999999</v>
      </c>
      <c r="C92" t="s">
        <v>440</v>
      </c>
      <c r="D92" t="s">
        <v>440</v>
      </c>
      <c r="E92" t="s">
        <v>440</v>
      </c>
      <c r="F92" t="s">
        <v>440</v>
      </c>
    </row>
    <row r="93" spans="1:31" x14ac:dyDescent="0.25">
      <c r="B93">
        <v>12003029.279999999</v>
      </c>
      <c r="C93" t="s">
        <v>440</v>
      </c>
      <c r="D93" t="s">
        <v>440</v>
      </c>
      <c r="E93" t="s">
        <v>440</v>
      </c>
      <c r="F93" t="s">
        <v>440</v>
      </c>
    </row>
    <row r="94" spans="1:31" x14ac:dyDescent="0.25">
      <c r="B94">
        <v>8417149.4030000009</v>
      </c>
      <c r="C94" t="s">
        <v>440</v>
      </c>
      <c r="D94" t="s">
        <v>440</v>
      </c>
      <c r="E94" t="s">
        <v>440</v>
      </c>
      <c r="F94" t="s">
        <v>440</v>
      </c>
    </row>
    <row r="95" spans="1:31" x14ac:dyDescent="0.25">
      <c r="B95">
        <v>1633057.0619999999</v>
      </c>
      <c r="C95" t="s">
        <v>440</v>
      </c>
      <c r="D95" t="s">
        <v>440</v>
      </c>
      <c r="E95" t="s">
        <v>440</v>
      </c>
      <c r="F95" t="s">
        <v>440</v>
      </c>
    </row>
    <row r="96" spans="1:31" x14ac:dyDescent="0.25">
      <c r="B96">
        <v>7178761.0480000004</v>
      </c>
      <c r="C96" t="s">
        <v>440</v>
      </c>
      <c r="D96" t="s">
        <v>440</v>
      </c>
      <c r="E96" t="s">
        <v>440</v>
      </c>
      <c r="F96" t="s">
        <v>440</v>
      </c>
    </row>
    <row r="97" spans="2:6" x14ac:dyDescent="0.25">
      <c r="B97">
        <v>398309.13510000001</v>
      </c>
      <c r="C97" t="s">
        <v>440</v>
      </c>
      <c r="D97" t="s">
        <v>440</v>
      </c>
      <c r="E97" t="s">
        <v>440</v>
      </c>
      <c r="F97" t="s">
        <v>440</v>
      </c>
    </row>
    <row r="98" spans="2:6" x14ac:dyDescent="0.25">
      <c r="B98">
        <v>1628998.83</v>
      </c>
      <c r="C98" t="s">
        <v>440</v>
      </c>
      <c r="D98" t="s">
        <v>440</v>
      </c>
      <c r="E98" t="s">
        <v>440</v>
      </c>
      <c r="F98" t="s">
        <v>440</v>
      </c>
    </row>
    <row r="99" spans="2:6" x14ac:dyDescent="0.25">
      <c r="B99">
        <v>2046223.047</v>
      </c>
      <c r="C99" t="s">
        <v>440</v>
      </c>
      <c r="D99" t="s">
        <v>440</v>
      </c>
      <c r="E99" t="s">
        <v>440</v>
      </c>
      <c r="F99" t="s">
        <v>440</v>
      </c>
    </row>
    <row r="100" spans="2:6" x14ac:dyDescent="0.25">
      <c r="B100">
        <v>16094690.41</v>
      </c>
      <c r="C100" t="s">
        <v>440</v>
      </c>
      <c r="D100" t="s">
        <v>440</v>
      </c>
      <c r="E100" t="s">
        <v>440</v>
      </c>
      <c r="F100" t="s">
        <v>440</v>
      </c>
    </row>
    <row r="101" spans="2:6" x14ac:dyDescent="0.25">
      <c r="B101">
        <v>3571404.8020000001</v>
      </c>
      <c r="C101" t="s">
        <v>440</v>
      </c>
      <c r="D101" t="s">
        <v>440</v>
      </c>
      <c r="E101" t="s">
        <v>440</v>
      </c>
      <c r="F101" t="s">
        <v>440</v>
      </c>
    </row>
    <row r="102" spans="2:6" x14ac:dyDescent="0.25">
      <c r="B102">
        <v>2642191.2450000001</v>
      </c>
      <c r="C102" t="s">
        <v>440</v>
      </c>
      <c r="D102" t="s">
        <v>440</v>
      </c>
      <c r="E102" t="s">
        <v>440</v>
      </c>
      <c r="F102" t="s">
        <v>440</v>
      </c>
    </row>
    <row r="103" spans="2:6" x14ac:dyDescent="0.25">
      <c r="B103">
        <v>1687469.898</v>
      </c>
      <c r="C103" t="s">
        <v>440</v>
      </c>
      <c r="D103" t="s">
        <v>440</v>
      </c>
      <c r="E103" t="s">
        <v>440</v>
      </c>
      <c r="F103" t="s">
        <v>440</v>
      </c>
    </row>
    <row r="104" spans="2:6" x14ac:dyDescent="0.25">
      <c r="B104">
        <v>168121.7481</v>
      </c>
      <c r="C104" t="s">
        <v>440</v>
      </c>
      <c r="D104" t="s">
        <v>440</v>
      </c>
      <c r="E104" t="s">
        <v>440</v>
      </c>
      <c r="F104" t="s">
        <v>440</v>
      </c>
    </row>
    <row r="105" spans="2:6" x14ac:dyDescent="0.25">
      <c r="B105">
        <v>169639.72210000001</v>
      </c>
      <c r="C105" t="s">
        <v>440</v>
      </c>
      <c r="D105" t="s">
        <v>440</v>
      </c>
      <c r="E105" t="s">
        <v>440</v>
      </c>
      <c r="F105" t="s">
        <v>440</v>
      </c>
    </row>
    <row r="106" spans="2:6" x14ac:dyDescent="0.25">
      <c r="B106">
        <v>1239301.8489999999</v>
      </c>
      <c r="C106" t="s">
        <v>440</v>
      </c>
      <c r="D106" t="s">
        <v>440</v>
      </c>
      <c r="E106" t="s">
        <v>440</v>
      </c>
      <c r="F106" t="s">
        <v>440</v>
      </c>
    </row>
    <row r="107" spans="2:6" x14ac:dyDescent="0.25">
      <c r="B107">
        <v>1569708.632</v>
      </c>
      <c r="C107" t="s">
        <v>440</v>
      </c>
      <c r="D107" t="s">
        <v>440</v>
      </c>
      <c r="E107" t="s">
        <v>440</v>
      </c>
      <c r="F107" t="s">
        <v>440</v>
      </c>
    </row>
    <row r="108" spans="2:6" x14ac:dyDescent="0.25">
      <c r="B108">
        <v>1674788.889</v>
      </c>
      <c r="C108" t="s">
        <v>440</v>
      </c>
      <c r="D108" t="s">
        <v>440</v>
      </c>
      <c r="E108" t="s">
        <v>440</v>
      </c>
      <c r="F108" t="s">
        <v>440</v>
      </c>
    </row>
    <row r="109" spans="2:6" x14ac:dyDescent="0.25">
      <c r="B109">
        <v>1170411.2919999999</v>
      </c>
      <c r="C109" t="s">
        <v>440</v>
      </c>
      <c r="D109" t="s">
        <v>440</v>
      </c>
      <c r="E109" t="s">
        <v>440</v>
      </c>
      <c r="F109" t="s">
        <v>440</v>
      </c>
    </row>
    <row r="110" spans="2:6" x14ac:dyDescent="0.25">
      <c r="B110" t="s">
        <v>301</v>
      </c>
      <c r="C110" t="s">
        <v>440</v>
      </c>
      <c r="D110" t="s">
        <v>440</v>
      </c>
      <c r="E110" t="s">
        <v>440</v>
      </c>
      <c r="F110" t="s">
        <v>440</v>
      </c>
    </row>
    <row r="111" spans="2:6" x14ac:dyDescent="0.25">
      <c r="B111" t="s">
        <v>301</v>
      </c>
      <c r="C111" t="s">
        <v>440</v>
      </c>
      <c r="D111" t="s">
        <v>440</v>
      </c>
      <c r="E111" t="s">
        <v>440</v>
      </c>
      <c r="F111" t="s">
        <v>440</v>
      </c>
    </row>
    <row r="112" spans="2:6" x14ac:dyDescent="0.25">
      <c r="B112" t="s">
        <v>301</v>
      </c>
      <c r="C112" t="s">
        <v>440</v>
      </c>
      <c r="D112" t="s">
        <v>440</v>
      </c>
      <c r="E112" t="s">
        <v>440</v>
      </c>
      <c r="F112" t="s">
        <v>440</v>
      </c>
    </row>
    <row r="113" spans="2:7" x14ac:dyDescent="0.25">
      <c r="B113" t="s">
        <v>301</v>
      </c>
      <c r="C113" t="s">
        <v>440</v>
      </c>
      <c r="D113" t="s">
        <v>440</v>
      </c>
      <c r="E113" t="s">
        <v>440</v>
      </c>
      <c r="F113" t="s">
        <v>440</v>
      </c>
    </row>
    <row r="114" spans="2:7" x14ac:dyDescent="0.25">
      <c r="B114" t="s">
        <v>301</v>
      </c>
      <c r="C114" t="s">
        <v>440</v>
      </c>
      <c r="D114" t="s">
        <v>440</v>
      </c>
      <c r="E114" t="s">
        <v>440</v>
      </c>
      <c r="F114" t="s">
        <v>440</v>
      </c>
    </row>
    <row r="115" spans="2:7" x14ac:dyDescent="0.25">
      <c r="B115" t="s">
        <v>301</v>
      </c>
      <c r="C115" t="s">
        <v>440</v>
      </c>
      <c r="D115" t="s">
        <v>440</v>
      </c>
      <c r="E115" t="s">
        <v>440</v>
      </c>
      <c r="F115" t="s">
        <v>440</v>
      </c>
    </row>
    <row r="116" spans="2:7" x14ac:dyDescent="0.25">
      <c r="B116" t="s">
        <v>301</v>
      </c>
      <c r="C116" t="s">
        <v>440</v>
      </c>
      <c r="D116" t="s">
        <v>440</v>
      </c>
      <c r="E116" t="s">
        <v>440</v>
      </c>
      <c r="F116" t="s">
        <v>301</v>
      </c>
      <c r="G116" t="s">
        <v>441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444</v>
      </c>
      <c r="D119" t="s">
        <v>443</v>
      </c>
      <c r="F119" t="s">
        <v>445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2" si="5">"  "&amp;ROUND(C35*0.637628,0)&amp;", "&amp;D35&amp;", "&amp;E35&amp;", "&amp;F35&amp;", "&amp;G35&amp;","</f>
        <v xml:space="preserve">  499531, _, _, _, _,</v>
      </c>
      <c r="K35" t="str">
        <f t="shared" ref="K35:K62" si="6">"  "&amp;ROUND(C35*0.637628^2,0)&amp;", "&amp;D35&amp;", "&amp;E35&amp;", "&amp;F35&amp;", "&amp;G35&amp;","</f>
        <v xml:space="preserve">  318515, _, _, _, _,</v>
      </c>
      <c r="L35" t="str">
        <f t="shared" ref="L35:L62" si="7">"  "&amp;ROUND(C35*0.637628^3,0)&amp;", "&amp;D35&amp;", "&amp;E35&amp;", "&amp;F35&amp;", "&amp;G35&amp;","</f>
        <v xml:space="preserve">  203094, _, _, _, _,</v>
      </c>
      <c r="M35" t="str">
        <f t="shared" ref="M35:M62" si="8">"  "&amp;ROUND(C35*0.637628^4,0)&amp;", "&amp;D35&amp;", "&amp;E35&amp;", "&amp;F35&amp;", "&amp;G35&amp;","</f>
        <v xml:space="preserve">  129498, _, _, _, _,</v>
      </c>
      <c r="N35" t="str">
        <f t="shared" ref="N35:N62" si="9">"  "&amp;ROUND(C35*0.637628^5,0)&amp;", "&amp;D35&amp;", "&amp;E35&amp;", "&amp;F35&amp;", "&amp;G35&amp;","</f>
        <v xml:space="preserve">  82572, _, _, _, _,</v>
      </c>
      <c r="O35" t="str">
        <f t="shared" ref="O35:O62" si="10">"  "&amp;ROUND(C35*0.637628^6,0)&amp;", "&amp;D35&amp;", "&amp;E35&amp;", "&amp;F35&amp;", "&amp;G35&amp;","</f>
        <v xml:space="preserve">  52650, _, _, _, _,</v>
      </c>
      <c r="P35" t="str">
        <f t="shared" ref="P35:P62" si="11">"  "&amp;ROUND(C35*0.637628^7,0)&amp;", "&amp;D35&amp;", "&amp;E35&amp;", "&amp;F35&amp;", "&amp;G35&amp;","</f>
        <v xml:space="preserve">  33571, _, _, _, _,</v>
      </c>
      <c r="Q35" t="str">
        <f t="shared" ref="Q35:Q62" si="12">"  "&amp;ROUND(C35*0.637628^8,0)&amp;", "&amp;D35&amp;", "&amp;E35&amp;", "&amp;F35&amp;", "&amp;G35&amp;","</f>
        <v xml:space="preserve">  21406, _, _, _, _,</v>
      </c>
      <c r="R35" t="str">
        <f t="shared" ref="R35:R62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2" si="5">"  "&amp;ROUND(C35*0.637628,0)&amp;", "&amp;D35&amp;", "&amp;E35&amp;", "&amp;F35&amp;", "&amp;G35&amp;","</f>
        <v xml:space="preserve">  24510, _, _, _, _,</v>
      </c>
      <c r="K35" t="str">
        <f t="shared" ref="K35:K62" si="6">"  "&amp;ROUND(C35*0.637628^2,0)&amp;", "&amp;D35&amp;", "&amp;E35&amp;", "&amp;F35&amp;", "&amp;G35&amp;","</f>
        <v xml:space="preserve">  15628, _, _, _, _,</v>
      </c>
      <c r="L35" t="str">
        <f t="shared" ref="L35:L62" si="7">"  "&amp;ROUND(C35*0.637628^3,0)&amp;", "&amp;D35&amp;", "&amp;E35&amp;", "&amp;F35&amp;", "&amp;G35&amp;","</f>
        <v xml:space="preserve">  9965, _, _, _, _,</v>
      </c>
      <c r="M35" t="str">
        <f t="shared" ref="M35:M62" si="8">"  "&amp;ROUND(C35*0.637628^4,0)&amp;", "&amp;D35&amp;", "&amp;E35&amp;", "&amp;F35&amp;", "&amp;G35&amp;","</f>
        <v xml:space="preserve">  6354, _, _, _, _,</v>
      </c>
      <c r="N35" t="str">
        <f t="shared" ref="N35:N62" si="9">"  "&amp;ROUND(C35*0.637628^5,0)&amp;", "&amp;D35&amp;", "&amp;E35&amp;", "&amp;F35&amp;", "&amp;G35&amp;","</f>
        <v xml:space="preserve">  4051, _, _, _, _,</v>
      </c>
      <c r="O35" t="str">
        <f t="shared" ref="O35:O62" si="10">"  "&amp;ROUND(C35*0.637628^6,0)&amp;", "&amp;D35&amp;", "&amp;E35&amp;", "&amp;F35&amp;", "&amp;G35&amp;","</f>
        <v xml:space="preserve">  2583, _, _, _, _,</v>
      </c>
      <c r="P35" t="str">
        <f t="shared" ref="P35:P62" si="11">"  "&amp;ROUND(C35*0.637628^7,0)&amp;", "&amp;D35&amp;", "&amp;E35&amp;", "&amp;F35&amp;", "&amp;G35&amp;","</f>
        <v xml:space="preserve">  1647, _, _, _, _,</v>
      </c>
      <c r="Q35" t="str">
        <f t="shared" ref="Q35:Q62" si="12">"  "&amp;ROUND(C35*0.637628^8,0)&amp;", "&amp;D35&amp;", "&amp;E35&amp;", "&amp;F35&amp;", "&amp;G35&amp;","</f>
        <v xml:space="preserve">  1050, _, _, _, _,</v>
      </c>
      <c r="R35" t="str">
        <f t="shared" ref="R35:R62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2" si="5">"  "&amp;ROUND(C35*0.637628,0)&amp;", "&amp;D35&amp;", "&amp;E35&amp;", "&amp;F35&amp;", "&amp;G35&amp;","</f>
        <v xml:space="preserve">  355977, _, _, _, _,</v>
      </c>
      <c r="K35" t="str">
        <f t="shared" ref="K35:K62" si="6">"  "&amp;ROUND(C35*0.637628^2,0)&amp;", "&amp;D35&amp;", "&amp;E35&amp;", "&amp;F35&amp;", "&amp;G35&amp;","</f>
        <v xml:space="preserve">  226981, _, _, _, _,</v>
      </c>
      <c r="L35" t="str">
        <f t="shared" ref="L35:L62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2" si="9">"  "&amp;ROUND(C35*0.637628^5,0)&amp;", "&amp;D35&amp;", "&amp;E35&amp;", "&amp;F35&amp;", "&amp;G35&amp;","</f>
        <v xml:space="preserve">  58843, _, _, _, _,</v>
      </c>
      <c r="O35" t="str">
        <f t="shared" ref="O35:O62" si="10">"  "&amp;ROUND(C35*0.637628^6,0)&amp;", "&amp;D35&amp;", "&amp;E35&amp;", "&amp;F35&amp;", "&amp;G35&amp;","</f>
        <v xml:space="preserve">  37520, _, _, _, _,</v>
      </c>
      <c r="P35" t="str">
        <f t="shared" ref="P35:P62" si="11">"  "&amp;ROUND(C35*0.637628^7,0)&amp;", "&amp;D35&amp;", "&amp;E35&amp;", "&amp;F35&amp;", "&amp;G35&amp;","</f>
        <v xml:space="preserve">  23924, _, _, _, _,</v>
      </c>
      <c r="Q35" t="str">
        <f t="shared" ref="Q35:Q62" si="12">"  "&amp;ROUND(C35*0.637628^8,0)&amp;", "&amp;D35&amp;", "&amp;E35&amp;", "&amp;F35&amp;", "&amp;G35&amp;","</f>
        <v xml:space="preserve">  15254, _, _, _, _,</v>
      </c>
      <c r="R35" t="str">
        <f t="shared" ref="R35:R62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2" si="5">"  "&amp;ROUND(C35*0.637628,0)&amp;", "&amp;D35&amp;", "&amp;E35&amp;", "&amp;F35&amp;", "&amp;G35&amp;","</f>
        <v xml:space="preserve">  36844334, _, _, _, _,</v>
      </c>
      <c r="K35" t="str">
        <f t="shared" ref="K35:K62" si="6">"  "&amp;ROUND(C35*0.637628^2,0)&amp;", "&amp;D35&amp;", "&amp;E35&amp;", "&amp;F35&amp;", "&amp;G35&amp;","</f>
        <v xml:space="preserve">  23492979, _, _, _, _,</v>
      </c>
      <c r="L35" t="str">
        <f t="shared" ref="L35:L62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2" si="9">"  "&amp;ROUND(C35*0.637628^5,0)&amp;", "&amp;D35&amp;", "&amp;E35&amp;", "&amp;F35&amp;", "&amp;G35&amp;","</f>
        <v xml:space="preserve">  6090322, _, _, _, _,</v>
      </c>
      <c r="O35" t="str">
        <f t="shared" ref="O35:O62" si="10">"  "&amp;ROUND(C35*0.637628^6,0)&amp;", "&amp;D35&amp;", "&amp;E35&amp;", "&amp;F35&amp;", "&amp;G35&amp;","</f>
        <v xml:space="preserve">  3883360, _, _, _, _,</v>
      </c>
      <c r="P35" t="str">
        <f t="shared" ref="P35:P62" si="11">"  "&amp;ROUND(C35*0.637628^7,0)&amp;", "&amp;D35&amp;", "&amp;E35&amp;", "&amp;F35&amp;", "&amp;G35&amp;","</f>
        <v xml:space="preserve">  2476139, _, _, _, _,</v>
      </c>
      <c r="Q35" t="str">
        <f t="shared" ref="Q35:Q62" si="12">"  "&amp;ROUND(C35*0.637628^8,0)&amp;", "&amp;D35&amp;", "&amp;E35&amp;", "&amp;F35&amp;", "&amp;G35&amp;","</f>
        <v xml:space="preserve">  1578855, _, _, _, _,</v>
      </c>
      <c r="R35" t="str">
        <f t="shared" ref="R35:R62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434</v>
      </c>
    </row>
    <row r="75" spans="1:33" x14ac:dyDescent="0.25">
      <c r="A75" t="s">
        <v>432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433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433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433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2" si="5">"  "&amp;ROUND(C35*0.637628,0)&amp;", "&amp;D35&amp;", "&amp;E35&amp;", "&amp;F35&amp;", "&amp;G35&amp;","</f>
        <v xml:space="preserve">  174486, _, _, _, _,</v>
      </c>
      <c r="K35" t="str">
        <f t="shared" ref="K35:K62" si="6">"  "&amp;ROUND(C35*0.637628^2,0)&amp;", "&amp;D35&amp;", "&amp;E35&amp;", "&amp;F35&amp;", "&amp;G35&amp;","</f>
        <v xml:space="preserve">  111257, _, _, _, _,</v>
      </c>
      <c r="L35" t="str">
        <f t="shared" ref="L35:L62" si="7">"  "&amp;ROUND(C35*0.637628^3,0)&amp;", "&amp;D35&amp;", "&amp;E35&amp;", "&amp;F35&amp;", "&amp;G35&amp;","</f>
        <v xml:space="preserve">  70941, _, _, _, _,</v>
      </c>
      <c r="M35" t="str">
        <f t="shared" ref="M35:M62" si="8">"  "&amp;ROUND(C35*0.637628^4,0)&amp;", "&amp;D35&amp;", "&amp;E35&amp;", "&amp;F35&amp;", "&amp;G35&amp;","</f>
        <v xml:space="preserve">  45234, _, _, _, _,</v>
      </c>
      <c r="N35" t="str">
        <f t="shared" ref="N35:N62" si="9">"  "&amp;ROUND(C35*0.637628^5,0)&amp;", "&amp;D35&amp;", "&amp;E35&amp;", "&amp;F35&amp;", "&amp;G35&amp;","</f>
        <v xml:space="preserve">  28842, _, _, _, _,</v>
      </c>
      <c r="O35" t="str">
        <f t="shared" ref="O35:O62" si="10">"  "&amp;ROUND(C35*0.637628^6,0)&amp;", "&amp;D35&amp;", "&amp;E35&amp;", "&amp;F35&amp;", "&amp;G35&amp;","</f>
        <v xml:space="preserve">  18391, _, _, _, _,</v>
      </c>
      <c r="P35" t="str">
        <f t="shared" ref="P35:P62" si="11">"  "&amp;ROUND(C35*0.637628^7,0)&amp;", "&amp;D35&amp;", "&amp;E35&amp;", "&amp;F35&amp;", "&amp;G35&amp;","</f>
        <v xml:space="preserve">  11726, _, _, _, _,</v>
      </c>
      <c r="Q35" t="str">
        <f t="shared" ref="Q35:Q62" si="12">"  "&amp;ROUND(C35*0.637628^8,0)&amp;", "&amp;D35&amp;", "&amp;E35&amp;", "&amp;F35&amp;", "&amp;G35&amp;","</f>
        <v xml:space="preserve">  7477, _, _, _, _,</v>
      </c>
      <c r="R35" t="str">
        <f t="shared" ref="R35:R62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2" si="5">"  "&amp;ROUND(C35*0.637628,0)&amp;", "&amp;D35&amp;", "&amp;E35&amp;", "&amp;F35&amp;", "&amp;G35&amp;","</f>
        <v xml:space="preserve">  2355033, _, _, _, _,</v>
      </c>
      <c r="K35" t="str">
        <f t="shared" ref="K35:K62" si="6">"  "&amp;ROUND(C35*0.637628^2,0)&amp;", "&amp;D35&amp;", "&amp;E35&amp;", "&amp;F35&amp;", "&amp;G35&amp;","</f>
        <v xml:space="preserve">  1501635, _, _, _, _,</v>
      </c>
      <c r="L35" t="str">
        <f t="shared" ref="L35:L62" si="7">"  "&amp;ROUND(C35*0.637628^3,0)&amp;", "&amp;D35&amp;", "&amp;E35&amp;", "&amp;F35&amp;", "&amp;G35&amp;","</f>
        <v xml:space="preserve">  957485, _, _, _, _,</v>
      </c>
      <c r="M35" t="str">
        <f t="shared" ref="M35:M62" si="8">"  "&amp;ROUND(C35*0.637628^4,0)&amp;", "&amp;D35&amp;", "&amp;E35&amp;", "&amp;F35&amp;", "&amp;G35&amp;","</f>
        <v xml:space="preserve">  610519, _, _, _, _,</v>
      </c>
      <c r="N35" t="str">
        <f t="shared" ref="N35:N62" si="9">"  "&amp;ROUND(C35*0.637628^5,0)&amp;", "&amp;D35&amp;", "&amp;E35&amp;", "&amp;F35&amp;", "&amp;G35&amp;","</f>
        <v xml:space="preserve">  389284, _, _, _, _,</v>
      </c>
      <c r="O35" t="str">
        <f t="shared" ref="O35:O62" si="10">"  "&amp;ROUND(C35*0.637628^6,0)&amp;", "&amp;D35&amp;", "&amp;E35&amp;", "&amp;F35&amp;", "&amp;G35&amp;","</f>
        <v xml:space="preserve">  248218, _, _, _, _,</v>
      </c>
      <c r="P35" t="str">
        <f t="shared" ref="P35:P62" si="11">"  "&amp;ROUND(C35*0.637628^7,0)&amp;", "&amp;D35&amp;", "&amp;E35&amp;", "&amp;F35&amp;", "&amp;G35&amp;","</f>
        <v xml:space="preserve">  158271, _, _, _, _,</v>
      </c>
      <c r="Q35" t="str">
        <f t="shared" ref="Q35:Q62" si="12">"  "&amp;ROUND(C35*0.637628^8,0)&amp;", "&amp;D35&amp;", "&amp;E35&amp;", "&amp;F35&amp;", "&amp;G35&amp;","</f>
        <v xml:space="preserve">  100918, _, _, _, _,</v>
      </c>
      <c r="R35" t="str">
        <f t="shared" ref="R35:R62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2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2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2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2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2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2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2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2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2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2" si="5">"  "&amp;ROUND(C35*0.637628,0)&amp;", "&amp;D35&amp;", "&amp;E35&amp;", "&amp;F35&amp;", "&amp;G35&amp;","</f>
        <v xml:space="preserve">  6120135, _, _, _, _,</v>
      </c>
      <c r="K35" t="str">
        <f t="shared" ref="K35:K62" si="6">"  "&amp;ROUND(C35*0.637628^2,0)&amp;", "&amp;D35&amp;", "&amp;E35&amp;", "&amp;F35&amp;", "&amp;G35&amp;","</f>
        <v xml:space="preserve">  3902369, _, _, _, _,</v>
      </c>
      <c r="L35" t="str">
        <f t="shared" ref="L35:L62" si="7">"  "&amp;ROUND(C35*0.637628^3,0)&amp;", "&amp;D35&amp;", "&amp;E35&amp;", "&amp;F35&amp;", "&amp;G35&amp;","</f>
        <v xml:space="preserve">  2488260, _, _, _, _,</v>
      </c>
      <c r="M35" t="str">
        <f t="shared" ref="M35:M62" si="8">"  "&amp;ROUND(C35*0.637628^4,0)&amp;", "&amp;D35&amp;", "&amp;E35&amp;", "&amp;F35&amp;", "&amp;G35&amp;","</f>
        <v xml:space="preserve">  1586584, _, _, _, _,</v>
      </c>
      <c r="N35" t="str">
        <f t="shared" ref="N35:N62" si="9">"  "&amp;ROUND(C35*0.637628^5,0)&amp;", "&amp;D35&amp;", "&amp;E35&amp;", "&amp;F35&amp;", "&amp;G35&amp;","</f>
        <v xml:space="preserve">  1011650, _, _, _, _,</v>
      </c>
      <c r="O35" t="str">
        <f t="shared" ref="O35:O62" si="10">"  "&amp;ROUND(C35*0.637628^6,0)&amp;", "&amp;D35&amp;", "&amp;E35&amp;", "&amp;F35&amp;", "&amp;G35&amp;","</f>
        <v xml:space="preserve">  645057, _, _, _, _,</v>
      </c>
      <c r="P35" t="str">
        <f t="shared" ref="P35:P62" si="11">"  "&amp;ROUND(C35*0.637628^7,0)&amp;", "&amp;D35&amp;", "&amp;E35&amp;", "&amp;F35&amp;", "&amp;G35&amp;","</f>
        <v xml:space="preserve">  411306, _, _, _, _,</v>
      </c>
      <c r="Q35" t="str">
        <f t="shared" ref="Q35:Q62" si="12">"  "&amp;ROUND(C35*0.637628^8,0)&amp;", "&amp;D35&amp;", "&amp;E35&amp;", "&amp;F35&amp;", "&amp;G35&amp;","</f>
        <v xml:space="preserve">  262260, _, _, _, _,</v>
      </c>
      <c r="R35" t="str">
        <f t="shared" ref="R35:R62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4" spans="1:21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425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426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427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428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302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429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417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418</v>
      </c>
      <c r="Q65" s="7" t="s">
        <v>394</v>
      </c>
      <c r="R65" s="7" t="s">
        <v>387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419</v>
      </c>
      <c r="Q66" s="7" t="s">
        <v>395</v>
      </c>
      <c r="R66" s="7" t="s">
        <v>388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420</v>
      </c>
      <c r="Q67" s="7" t="s">
        <v>396</v>
      </c>
      <c r="R67" s="7" t="s">
        <v>389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421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422</v>
      </c>
      <c r="Q69" s="7" t="s">
        <v>397</v>
      </c>
      <c r="R69" s="7" t="s">
        <v>390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423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424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302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302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202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399</v>
      </c>
      <c r="Q65" s="7" t="s">
        <v>394</v>
      </c>
      <c r="R65" s="7" t="s">
        <v>387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400</v>
      </c>
      <c r="Q66" s="7" t="s">
        <v>395</v>
      </c>
      <c r="R66" s="7" t="s">
        <v>388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410</v>
      </c>
      <c r="Q67" s="7" t="s">
        <v>396</v>
      </c>
      <c r="R67" s="7" t="s">
        <v>389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411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412</v>
      </c>
      <c r="Q69" s="7" t="s">
        <v>397</v>
      </c>
      <c r="R69" s="7" t="s">
        <v>390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413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414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414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415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416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410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400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399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410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399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415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399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399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414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400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399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398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  <c r="Q65" s="7" t="s">
        <v>394</v>
      </c>
      <c r="R65" s="7" t="s">
        <v>387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302</v>
      </c>
      <c r="Q66" s="7" t="s">
        <v>395</v>
      </c>
      <c r="R66" s="7" t="s">
        <v>388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302</v>
      </c>
      <c r="Q67" s="7" t="s">
        <v>396</v>
      </c>
      <c r="R67" s="7" t="s">
        <v>389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302</v>
      </c>
      <c r="Q69" s="7" t="s">
        <v>397</v>
      </c>
      <c r="R69" s="7" t="s">
        <v>390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302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401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402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403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404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405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406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407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403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402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408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403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403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407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408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408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409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abSelected="1" topLeftCell="L1" zoomScaleNormal="100" workbookViewId="0">
      <selection activeCell="A66" sqref="A66:XFD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657828927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4.0635737472226898E-19</v>
      </c>
      <c r="C4" s="9">
        <f t="shared" si="0"/>
        <v>2.673136357920871E-10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2.673136357920871E-10</v>
      </c>
      <c r="R4" s="7" t="s">
        <v>154</v>
      </c>
    </row>
    <row r="5" spans="1:22" ht="15.75" thickBot="1" x14ac:dyDescent="0.3">
      <c r="A5">
        <v>2</v>
      </c>
      <c r="B5" s="27">
        <v>4.7574070747007296E-6</v>
      </c>
      <c r="C5" s="9">
        <f t="shared" si="0"/>
        <v>3129.55999125259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3129.55999125259</v>
      </c>
      <c r="R5" s="7" t="s">
        <v>155</v>
      </c>
    </row>
    <row r="6" spans="1:22" ht="15.75" thickBot="1" x14ac:dyDescent="0.3">
      <c r="A6">
        <v>3</v>
      </c>
      <c r="B6" s="27">
        <v>6.10779420535006E-4</v>
      </c>
      <c r="C6" s="9">
        <f t="shared" si="0"/>
        <v>401788.37084422476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401788.37084422476</v>
      </c>
    </row>
    <row r="7" spans="1:22" ht="15.75" thickBot="1" x14ac:dyDescent="0.3">
      <c r="A7">
        <v>4</v>
      </c>
      <c r="B7" s="27">
        <v>5.9587848384510996E-19</v>
      </c>
      <c r="C7" s="9">
        <f t="shared" si="0"/>
        <v>3.9198610365021554E-10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3.9198610365021554E-10</v>
      </c>
    </row>
    <row r="8" spans="1:22" ht="15.75" thickBot="1" x14ac:dyDescent="0.3">
      <c r="A8">
        <v>5</v>
      </c>
      <c r="B8" s="27">
        <v>1.9327465386864001E-4</v>
      </c>
      <c r="C8" s="9">
        <f t="shared" si="0"/>
        <v>127141.65817070386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127141.65817070386</v>
      </c>
    </row>
    <row r="9" spans="1:22" ht="15.75" thickBot="1" x14ac:dyDescent="0.3">
      <c r="A9">
        <v>6</v>
      </c>
      <c r="B9" s="27">
        <v>8.4494608676092696E-4</v>
      </c>
      <c r="C9" s="9">
        <f t="shared" si="0"/>
        <v>555829.97762678948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555829.97762678948</v>
      </c>
    </row>
    <row r="10" spans="1:22" ht="15.75" thickBot="1" x14ac:dyDescent="0.3">
      <c r="A10">
        <v>7</v>
      </c>
      <c r="B10" s="27">
        <v>1.0529595621068301E-3</v>
      </c>
      <c r="C10" s="9">
        <f t="shared" si="0"/>
        <v>692667.25891512586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692667.25891512586</v>
      </c>
    </row>
    <row r="11" spans="1:22" ht="15.75" thickBot="1" x14ac:dyDescent="0.3">
      <c r="A11" s="1">
        <v>8</v>
      </c>
      <c r="B11" s="27">
        <v>3.9322302507710301E-2</v>
      </c>
      <c r="C11" s="9">
        <f t="shared" si="0"/>
        <v>25867348.065816477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25867348.065816477</v>
      </c>
    </row>
    <row r="12" spans="1:22" ht="15.75" thickBot="1" x14ac:dyDescent="0.3">
      <c r="A12">
        <v>9</v>
      </c>
      <c r="B12" s="27">
        <v>3.4106197082298898E-3</v>
      </c>
      <c r="C12" s="9">
        <f t="shared" si="0"/>
        <v>2243604.3030699217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2243604.3030699217</v>
      </c>
    </row>
    <row r="13" spans="1:22" ht="15.75" thickBot="1" x14ac:dyDescent="0.3">
      <c r="A13" s="1">
        <v>10</v>
      </c>
      <c r="B13" s="27">
        <v>0.12108643550538301</v>
      </c>
      <c r="C13" s="9">
        <f t="shared" si="0"/>
        <v>79654159.94276081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79654159.94276081</v>
      </c>
    </row>
    <row r="14" spans="1:22" ht="15.75" thickBot="1" x14ac:dyDescent="0.3">
      <c r="A14" s="1">
        <v>11</v>
      </c>
      <c r="B14" s="27">
        <v>0.16487172938730599</v>
      </c>
      <c r="C14" s="9">
        <f t="shared" si="0"/>
        <v>108457392.83548586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108457392.83548586</v>
      </c>
    </row>
    <row r="15" spans="1:22" ht="15.75" thickBot="1" x14ac:dyDescent="0.3">
      <c r="A15" s="1">
        <v>12</v>
      </c>
      <c r="B15" s="27">
        <v>5.0828559018557297E-2</v>
      </c>
      <c r="C15" s="9">
        <f t="shared" si="0"/>
        <v>33436496.440133721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33436496.440133721</v>
      </c>
    </row>
    <row r="16" spans="1:22" ht="15.75" thickBot="1" x14ac:dyDescent="0.3">
      <c r="A16" s="1">
        <v>13</v>
      </c>
      <c r="B16" s="27">
        <v>7.2663719896842397E-3</v>
      </c>
      <c r="C16" s="9">
        <f t="shared" si="0"/>
        <v>4780029.6891568387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4780029.6891568387</v>
      </c>
    </row>
    <row r="17" spans="1:21" ht="15.75" thickBot="1" x14ac:dyDescent="0.3">
      <c r="A17">
        <v>14</v>
      </c>
      <c r="B17" s="27">
        <v>1.6727855705572399E-2</v>
      </c>
      <c r="C17" s="9">
        <f t="shared" si="0"/>
        <v>11004067.369807519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11004067.369807519</v>
      </c>
    </row>
    <row r="18" spans="1:21" ht="15.75" thickBot="1" x14ac:dyDescent="0.3">
      <c r="A18">
        <v>15</v>
      </c>
      <c r="B18" s="27">
        <v>2.62303293757872E-2</v>
      </c>
      <c r="C18" s="9">
        <f t="shared" si="0"/>
        <v>17255069.428130675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17255069.428130675</v>
      </c>
    </row>
    <row r="19" spans="1:21" ht="15.75" thickBot="1" x14ac:dyDescent="0.3">
      <c r="A19" s="1">
        <v>16</v>
      </c>
      <c r="B19" s="27">
        <v>0.14523244612429601</v>
      </c>
      <c r="C19" s="9">
        <f t="shared" si="0"/>
        <v>95538104.199530944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95538104.199530944</v>
      </c>
    </row>
    <row r="20" spans="1:21" ht="15.75" thickBot="1" x14ac:dyDescent="0.3">
      <c r="A20" s="1">
        <v>17</v>
      </c>
      <c r="B20" s="27">
        <v>5.1969663420307899E-2</v>
      </c>
      <c r="C20" s="9">
        <f t="shared" si="0"/>
        <v>34187147.924332298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34187147.924332298</v>
      </c>
    </row>
    <row r="21" spans="1:21" ht="15.75" thickBot="1" x14ac:dyDescent="0.3">
      <c r="A21" s="1">
        <v>18</v>
      </c>
      <c r="B21" s="27">
        <v>2.8964419648650399E-2</v>
      </c>
      <c r="C21" s="9">
        <f t="shared" si="0"/>
        <v>19053633.098649409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19053633.098649409</v>
      </c>
    </row>
    <row r="22" spans="1:21" ht="15.75" thickBot="1" x14ac:dyDescent="0.3">
      <c r="A22" s="1">
        <v>19</v>
      </c>
      <c r="B22" s="27">
        <v>0.120603103598678</v>
      </c>
      <c r="C22" s="9">
        <f t="shared" si="0"/>
        <v>79336210.233188182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79336210.233188182</v>
      </c>
    </row>
    <row r="23" spans="1:21" ht="15.75" thickBot="1" x14ac:dyDescent="0.3">
      <c r="A23" s="1">
        <v>20</v>
      </c>
      <c r="B23" s="27">
        <v>0.14566173535912</v>
      </c>
      <c r="C23" s="9">
        <f t="shared" si="0"/>
        <v>95820503.076247871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95820503.076247871</v>
      </c>
    </row>
    <row r="24" spans="1:21" ht="15.75" thickBot="1" x14ac:dyDescent="0.3">
      <c r="A24" s="1">
        <v>21</v>
      </c>
      <c r="B24" s="27">
        <v>4.3516482652202898E-2</v>
      </c>
      <c r="C24" s="9">
        <f t="shared" si="0"/>
        <v>28626401.089912746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28626401.089912746</v>
      </c>
    </row>
    <row r="25" spans="1:21" ht="15.75" thickBot="1" x14ac:dyDescent="0.3">
      <c r="A25" s="1">
        <v>22</v>
      </c>
      <c r="B25" s="27">
        <v>3.1601228868168997E-2</v>
      </c>
      <c r="C25" s="9">
        <f t="shared" si="0"/>
        <v>20788202.478229035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20788202.478229035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1.0000000000000007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3130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3130, _, _, _, _,</v>
      </c>
      <c r="J36" t="str">
        <f t="shared" si="5"/>
        <v xml:space="preserve">  1996, _, _, _, _,</v>
      </c>
      <c r="K36" t="str">
        <f t="shared" si="6"/>
        <v xml:space="preserve">  1273, _, _, _, _,</v>
      </c>
      <c r="L36" t="str">
        <f t="shared" si="7"/>
        <v xml:space="preserve">  811, _, _, _, _,</v>
      </c>
      <c r="M36" t="str">
        <f t="shared" si="8"/>
        <v xml:space="preserve">  517, _, _, _, _,</v>
      </c>
      <c r="N36" t="str">
        <f t="shared" si="9"/>
        <v xml:space="preserve">  330, _, _, _, _,</v>
      </c>
      <c r="O36" t="str">
        <f t="shared" si="10"/>
        <v xml:space="preserve">  210, _, _, _, _,</v>
      </c>
      <c r="P36" t="str">
        <f t="shared" si="11"/>
        <v xml:space="preserve">  134, _, _, _, _,</v>
      </c>
      <c r="Q36" t="str">
        <f t="shared" si="12"/>
        <v xml:space="preserve">  86, _, _, _, _,</v>
      </c>
      <c r="R36" t="str">
        <f t="shared" si="13"/>
        <v xml:space="preserve">  55, _, _, _, _,</v>
      </c>
    </row>
    <row r="37" spans="1:18" x14ac:dyDescent="0.25">
      <c r="C37" s="15">
        <f t="shared" si="4"/>
        <v>401788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401788, _, _, _, _,</v>
      </c>
      <c r="J37" t="str">
        <f t="shared" si="5"/>
        <v xml:space="preserve">  256191, _, _, _, _,</v>
      </c>
      <c r="K37" t="str">
        <f t="shared" si="6"/>
        <v xml:space="preserve">  163355, _, _, _, _,</v>
      </c>
      <c r="L37" t="str">
        <f t="shared" si="7"/>
        <v xml:space="preserve">  104160, _, _, _, _,</v>
      </c>
      <c r="M37" t="str">
        <f t="shared" si="8"/>
        <v xml:space="preserve">  66415, _, _, _, _,</v>
      </c>
      <c r="N37" t="str">
        <f t="shared" si="9"/>
        <v xml:space="preserve">  42348, _, _, _, _,</v>
      </c>
      <c r="O37" t="str">
        <f t="shared" si="10"/>
        <v xml:space="preserve">  27002, _, _, _, _,</v>
      </c>
      <c r="P37" t="str">
        <f t="shared" si="11"/>
        <v xml:space="preserve">  17217, _, _, _, _,</v>
      </c>
      <c r="Q37" t="str">
        <f t="shared" si="12"/>
        <v xml:space="preserve">  10978, _, _, _, _,</v>
      </c>
      <c r="R37" t="str">
        <f t="shared" si="13"/>
        <v xml:space="preserve">  7000,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127142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127142, _, _, _, _,</v>
      </c>
      <c r="J39" t="str">
        <f t="shared" si="5"/>
        <v xml:space="preserve">  81069, _, _, _, _,</v>
      </c>
      <c r="K39" t="str">
        <f t="shared" si="6"/>
        <v xml:space="preserve">  51692, _, _, _, _,</v>
      </c>
      <c r="L39" t="str">
        <f t="shared" si="7"/>
        <v xml:space="preserve">  32960, _, _, _, _,</v>
      </c>
      <c r="M39" t="str">
        <f t="shared" si="8"/>
        <v xml:space="preserve">  21016, _, _, _, _,</v>
      </c>
      <c r="N39" t="str">
        <f t="shared" si="9"/>
        <v xml:space="preserve">  13401, _, _, _, _,</v>
      </c>
      <c r="O39" t="str">
        <f t="shared" si="10"/>
        <v xml:space="preserve">  8545, _, _, _, _,</v>
      </c>
      <c r="P39" t="str">
        <f t="shared" si="11"/>
        <v xml:space="preserve">  5448, _, _, _, _,</v>
      </c>
      <c r="Q39" t="str">
        <f t="shared" si="12"/>
        <v xml:space="preserve">  3474, _, _, _, _,</v>
      </c>
      <c r="R39" t="str">
        <f t="shared" si="13"/>
        <v xml:space="preserve">  2215, _, _, _, _,</v>
      </c>
    </row>
    <row r="40" spans="1:18" x14ac:dyDescent="0.25">
      <c r="C40" s="15">
        <f t="shared" si="4"/>
        <v>555830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555830, _, _, _, _,</v>
      </c>
      <c r="J40" t="str">
        <f t="shared" si="5"/>
        <v xml:space="preserve">  354413, _, _, _, _,</v>
      </c>
      <c r="K40" t="str">
        <f t="shared" si="6"/>
        <v xml:space="preserve">  225984, _, _, _, _,</v>
      </c>
      <c r="L40" t="str">
        <f t="shared" si="7"/>
        <v xml:space="preserve">  144093, _, _, _, _,</v>
      </c>
      <c r="M40" t="str">
        <f t="shared" si="8"/>
        <v xml:space="preserve">  91878, _, _, _, _,</v>
      </c>
      <c r="N40" t="str">
        <f t="shared" si="9"/>
        <v xml:space="preserve">  58584, _, _, _, _,</v>
      </c>
      <c r="O40" t="str">
        <f t="shared" si="10"/>
        <v xml:space="preserve">  37355, _, _, _, _,</v>
      </c>
      <c r="P40" t="str">
        <f t="shared" si="11"/>
        <v xml:space="preserve">  23818, _, _, _, _,</v>
      </c>
      <c r="Q40" t="str">
        <f t="shared" si="12"/>
        <v xml:space="preserve">  15187, _, _, _, _,</v>
      </c>
      <c r="R40" t="str">
        <f t="shared" si="13"/>
        <v xml:space="preserve">  9684, _, _, _, _,</v>
      </c>
    </row>
    <row r="41" spans="1:18" x14ac:dyDescent="0.25">
      <c r="C41" s="15">
        <f t="shared" si="4"/>
        <v>692667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692667, _, _, _, _,</v>
      </c>
      <c r="J41" t="str">
        <f t="shared" si="5"/>
        <v xml:space="preserve">  441664, _, _, _, _,</v>
      </c>
      <c r="K41" t="str">
        <f t="shared" si="6"/>
        <v xml:space="preserve">  281617, _, _, _, _,</v>
      </c>
      <c r="L41" t="str">
        <f t="shared" si="7"/>
        <v xml:space="preserve">  179567, _, _, _, _,</v>
      </c>
      <c r="M41" t="str">
        <f t="shared" si="8"/>
        <v xml:space="preserve">  114497, _, _, _, _,</v>
      </c>
      <c r="N41" t="str">
        <f t="shared" si="9"/>
        <v xml:space="preserve">  73006, _, _, _, _,</v>
      </c>
      <c r="O41" t="str">
        <f t="shared" si="10"/>
        <v xml:space="preserve">  46551, _, _, _, _,</v>
      </c>
      <c r="P41" t="str">
        <f t="shared" si="11"/>
        <v xml:space="preserve">  29682, _, _, _, _,</v>
      </c>
      <c r="Q41" t="str">
        <f t="shared" si="12"/>
        <v xml:space="preserve">  18926, _, _, _, _,</v>
      </c>
      <c r="R41" t="str">
        <f t="shared" si="13"/>
        <v xml:space="preserve">  12068, _, _, _, _,</v>
      </c>
    </row>
    <row r="42" spans="1:18" x14ac:dyDescent="0.25">
      <c r="C42" s="15">
        <f t="shared" si="4"/>
        <v>25867348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25867348, _, _, _, _,</v>
      </c>
      <c r="J42" t="str">
        <f t="shared" si="5"/>
        <v xml:space="preserve">  16493745, _, _, _, _,</v>
      </c>
      <c r="K42" t="str">
        <f t="shared" si="6"/>
        <v xml:space="preserve">  10516874, _, _, _, _,</v>
      </c>
      <c r="L42" t="str">
        <f t="shared" si="7"/>
        <v xml:space="preserve">  6705853, _, _, _, _,</v>
      </c>
      <c r="M42" t="str">
        <f t="shared" si="8"/>
        <v xml:space="preserve">  4275840, _, _, _, _,</v>
      </c>
      <c r="N42" t="str">
        <f t="shared" si="9"/>
        <v xml:space="preserve">  2726395, _, _, _, _,</v>
      </c>
      <c r="O42" t="str">
        <f t="shared" si="10"/>
        <v xml:space="preserve">  1738426, _, _, _, _,</v>
      </c>
      <c r="P42" t="str">
        <f t="shared" si="11"/>
        <v xml:space="preserve">  1108469, _, _, _, _,</v>
      </c>
      <c r="Q42" t="str">
        <f t="shared" si="12"/>
        <v xml:space="preserve">  706791, _, _, _, _,</v>
      </c>
      <c r="R42" t="str">
        <f t="shared" si="13"/>
        <v xml:space="preserve">  450670, _, _, _, _,</v>
      </c>
    </row>
    <row r="43" spans="1:18" x14ac:dyDescent="0.25">
      <c r="C43" s="15">
        <f t="shared" si="4"/>
        <v>2243604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2243604, _, _, _, _,</v>
      </c>
      <c r="J43" t="str">
        <f t="shared" si="5"/>
        <v xml:space="preserve">  1430585, _, _, _, _,</v>
      </c>
      <c r="K43" t="str">
        <f t="shared" si="6"/>
        <v xml:space="preserve">  912181, _, _, _, _,</v>
      </c>
      <c r="L43" t="str">
        <f t="shared" si="7"/>
        <v xml:space="preserve">  581632, _, _, _, _,</v>
      </c>
      <c r="M43" t="str">
        <f t="shared" si="8"/>
        <v xml:space="preserve">  370865, _, _, _, _,</v>
      </c>
      <c r="N43" t="str">
        <f t="shared" si="9"/>
        <v xml:space="preserve">  236474, _, _, _, _,</v>
      </c>
      <c r="O43" t="str">
        <f t="shared" si="10"/>
        <v xml:space="preserve">  150782, _, _, _, _,</v>
      </c>
      <c r="P43" t="str">
        <f t="shared" si="11"/>
        <v xml:space="preserve">  96143, _, _, _, _,</v>
      </c>
      <c r="Q43" t="str">
        <f t="shared" si="12"/>
        <v xml:space="preserve">  61303, _, _, _, _,</v>
      </c>
      <c r="R43" t="str">
        <f t="shared" si="13"/>
        <v xml:space="preserve">  39089, _, _, _, _,</v>
      </c>
    </row>
    <row r="44" spans="1:18" x14ac:dyDescent="0.25">
      <c r="C44" s="15">
        <f t="shared" si="4"/>
        <v>79654160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79654160, _, _, _, _,</v>
      </c>
      <c r="J44" t="str">
        <f t="shared" si="5"/>
        <v xml:space="preserve">  50789723, _, _, _, _,</v>
      </c>
      <c r="K44" t="str">
        <f t="shared" si="6"/>
        <v xml:space="preserve">  32384949, _, _, _, _,</v>
      </c>
      <c r="L44" t="str">
        <f t="shared" si="7"/>
        <v xml:space="preserve">  20649550, _, _, _, _,</v>
      </c>
      <c r="M44" t="str">
        <f t="shared" si="8"/>
        <v xml:space="preserve">  13166732, _, _, _, _,</v>
      </c>
      <c r="N44" t="str">
        <f t="shared" si="9"/>
        <v xml:space="preserve">  8395477, _, _, _, _,</v>
      </c>
      <c r="O44" t="str">
        <f t="shared" si="10"/>
        <v xml:space="preserve">  5353191, _, _, _, _,</v>
      </c>
      <c r="P44" t="str">
        <f t="shared" si="11"/>
        <v xml:space="preserve">  3413344, _, _, _, _,</v>
      </c>
      <c r="Q44" t="str">
        <f t="shared" si="12"/>
        <v xml:space="preserve">  2176444, _, _, _, _,</v>
      </c>
      <c r="R44" t="str">
        <f t="shared" si="13"/>
        <v xml:space="preserve">  1387762, _, _, _, _,</v>
      </c>
    </row>
    <row r="45" spans="1:18" x14ac:dyDescent="0.25">
      <c r="C45" s="15">
        <f t="shared" si="4"/>
        <v>108457393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108457393, _, _, _, _,</v>
      </c>
      <c r="J45" t="str">
        <f t="shared" si="5"/>
        <v xml:space="preserve">  69155471, _, _, _, _,</v>
      </c>
      <c r="K45" t="str">
        <f t="shared" si="6"/>
        <v xml:space="preserve">  44095464, _, _, _, _,</v>
      </c>
      <c r="L45" t="str">
        <f t="shared" si="7"/>
        <v xml:space="preserve">  28116503, _, _, _, _,</v>
      </c>
      <c r="M45" t="str">
        <f t="shared" si="8"/>
        <v xml:space="preserve">  17927869, _, _, _, _,</v>
      </c>
      <c r="N45" t="str">
        <f t="shared" si="9"/>
        <v xml:space="preserve">  11431312, _, _, _, _,</v>
      </c>
      <c r="O45" t="str">
        <f t="shared" si="10"/>
        <v xml:space="preserve">  7288924, _, _, _, _,</v>
      </c>
      <c r="P45" t="str">
        <f t="shared" si="11"/>
        <v xml:space="preserve">  4647622, _, _, _, _,</v>
      </c>
      <c r="Q45" t="str">
        <f t="shared" si="12"/>
        <v xml:space="preserve">  2963454, _, _, _, _,</v>
      </c>
      <c r="R45" t="str">
        <f t="shared" si="13"/>
        <v xml:space="preserve">  1889581, _, _, _, _,</v>
      </c>
    </row>
    <row r="46" spans="1:18" x14ac:dyDescent="0.25">
      <c r="C46" s="15">
        <f t="shared" si="4"/>
        <v>33436496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33436496, _, _, _, _,</v>
      </c>
      <c r="J46" t="str">
        <f t="shared" si="5"/>
        <v xml:space="preserve">  21320046, _, _, _, _,</v>
      </c>
      <c r="K46" t="str">
        <f t="shared" si="6"/>
        <v xml:space="preserve">  13594258, _, _, _, _,</v>
      </c>
      <c r="L46" t="str">
        <f t="shared" si="7"/>
        <v xml:space="preserve">  8668080, _, _, _, _,</v>
      </c>
      <c r="M46" t="str">
        <f t="shared" si="8"/>
        <v xml:space="preserve">  5527010, _, _, _, _,</v>
      </c>
      <c r="N46" t="str">
        <f t="shared" si="9"/>
        <v xml:space="preserve">  3524177, _, _, _, _,</v>
      </c>
      <c r="O46" t="str">
        <f t="shared" si="10"/>
        <v xml:space="preserve">  2247114, _, _, _, _,</v>
      </c>
      <c r="P46" t="str">
        <f t="shared" si="11"/>
        <v xml:space="preserve">  1432823, _, _, _, _,</v>
      </c>
      <c r="Q46" t="str">
        <f t="shared" si="12"/>
        <v xml:space="preserve">  913608, _, _, _, _,</v>
      </c>
      <c r="R46" t="str">
        <f t="shared" si="13"/>
        <v xml:space="preserve">  582542, _, _, _, _,</v>
      </c>
    </row>
    <row r="47" spans="1:18" x14ac:dyDescent="0.25">
      <c r="C47" s="15">
        <f t="shared" si="4"/>
        <v>4780030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4780030, _, _, _, _,</v>
      </c>
      <c r="J47" t="str">
        <f t="shared" si="5"/>
        <v xml:space="preserve">  3047881, _, _, _, _,</v>
      </c>
      <c r="K47" t="str">
        <f t="shared" si="6"/>
        <v xml:space="preserve">  1943414, _, _, _, _,</v>
      </c>
      <c r="L47" t="str">
        <f t="shared" si="7"/>
        <v xml:space="preserve">  1239175, _, _, _, _,</v>
      </c>
      <c r="M47" t="str">
        <f t="shared" si="8"/>
        <v xml:space="preserve">  790133, _, _, _, _,</v>
      </c>
      <c r="N47" t="str">
        <f t="shared" si="9"/>
        <v xml:space="preserve">  503811, _, _, _, _,</v>
      </c>
      <c r="O47" t="str">
        <f t="shared" si="10"/>
        <v xml:space="preserve">  321244, _, _, _, _,</v>
      </c>
      <c r="P47" t="str">
        <f t="shared" si="11"/>
        <v xml:space="preserve">  204834, _, _, _, _,</v>
      </c>
      <c r="Q47" t="str">
        <f t="shared" si="12"/>
        <v xml:space="preserve">  130608, _, _, _, _,</v>
      </c>
      <c r="R47" t="str">
        <f t="shared" si="13"/>
        <v xml:space="preserve">  83279, _, _, _, _,</v>
      </c>
    </row>
    <row r="48" spans="1:18" x14ac:dyDescent="0.25">
      <c r="C48" s="15">
        <f t="shared" si="4"/>
        <v>11004067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11004067, _, _, _, _,</v>
      </c>
      <c r="J48" t="str">
        <f t="shared" si="5"/>
        <v xml:space="preserve">  7016501, _, _, _, _,</v>
      </c>
      <c r="K48" t="str">
        <f t="shared" si="6"/>
        <v xml:space="preserve">  4473918, _, _, _, _,</v>
      </c>
      <c r="L48" t="str">
        <f t="shared" si="7"/>
        <v xml:space="preserve">  2852695, _, _, _, _,</v>
      </c>
      <c r="M48" t="str">
        <f t="shared" si="8"/>
        <v xml:space="preserve">  1818958, _, _, _, _,</v>
      </c>
      <c r="N48" t="str">
        <f t="shared" si="9"/>
        <v xml:space="preserve">  1159819, _, _, _, _,</v>
      </c>
      <c r="O48" t="str">
        <f t="shared" si="10"/>
        <v xml:space="preserve">  739533, _, _, _, _,</v>
      </c>
      <c r="P48" t="str">
        <f t="shared" si="11"/>
        <v xml:space="preserve">  471547, _, _, _, _,</v>
      </c>
      <c r="Q48" t="str">
        <f t="shared" si="12"/>
        <v xml:space="preserve">  300672, _, _, _, _,</v>
      </c>
      <c r="R48" t="str">
        <f t="shared" si="13"/>
        <v xml:space="preserve">  191717, _, _, _, _,</v>
      </c>
    </row>
    <row r="49" spans="3:18" x14ac:dyDescent="0.25">
      <c r="C49" s="15">
        <f t="shared" si="4"/>
        <v>17255069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17255069, _, _, _, _,</v>
      </c>
      <c r="J49" t="str">
        <f t="shared" si="5"/>
        <v xml:space="preserve">  11002315, _, _, _, _,</v>
      </c>
      <c r="K49" t="str">
        <f t="shared" si="6"/>
        <v xml:space="preserve">  7015384, _, _, _, _,</v>
      </c>
      <c r="L49" t="str">
        <f t="shared" si="7"/>
        <v xml:space="preserve">  4473205, _, _, _, _,</v>
      </c>
      <c r="M49" t="str">
        <f t="shared" si="8"/>
        <v xml:space="preserve">  2852241, _, _, _, _,</v>
      </c>
      <c r="N49" t="str">
        <f t="shared" si="9"/>
        <v xml:space="preserve">  1818669, _, _, _, _,</v>
      </c>
      <c r="O49" t="str">
        <f t="shared" si="10"/>
        <v xml:space="preserve">  1159634, _, _, _, _,</v>
      </c>
      <c r="P49" t="str">
        <f t="shared" si="11"/>
        <v xml:space="preserve">  739415, _, _, _, _,</v>
      </c>
      <c r="Q49" t="str">
        <f t="shared" si="12"/>
        <v xml:space="preserve">  471472, _, _, _, _,</v>
      </c>
      <c r="R49" t="str">
        <f t="shared" si="13"/>
        <v xml:space="preserve">  300624, _, _, _, _,</v>
      </c>
    </row>
    <row r="50" spans="3:18" x14ac:dyDescent="0.25">
      <c r="C50" s="15">
        <f t="shared" si="4"/>
        <v>95538104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95538104, _, _, _, _,</v>
      </c>
      <c r="J50" t="str">
        <f t="shared" si="5"/>
        <v xml:space="preserve">  60917770, _, _, _, _,</v>
      </c>
      <c r="K50" t="str">
        <f t="shared" si="6"/>
        <v xml:space="preserve">  38842876, _, _, _, _,</v>
      </c>
      <c r="L50" t="str">
        <f t="shared" si="7"/>
        <v xml:space="preserve">  24767305, _, _, _, _,</v>
      </c>
      <c r="M50" t="str">
        <f t="shared" si="8"/>
        <v xml:space="preserve">  15792327, _, _, _, _,</v>
      </c>
      <c r="N50" t="str">
        <f t="shared" si="9"/>
        <v xml:space="preserve">  10069630, _, _, _, _,</v>
      </c>
      <c r="O50" t="str">
        <f t="shared" si="10"/>
        <v xml:space="preserve">  6420678, _, _, _, _,</v>
      </c>
      <c r="P50" t="str">
        <f t="shared" si="11"/>
        <v xml:space="preserve">  4094004, _, _, _, _,</v>
      </c>
      <c r="Q50" t="str">
        <f t="shared" si="12"/>
        <v xml:space="preserve">  2610452, _, _, _, _,</v>
      </c>
      <c r="R50" t="str">
        <f t="shared" si="13"/>
        <v xml:space="preserve">  1664497, _, _, _, _,</v>
      </c>
    </row>
    <row r="51" spans="3:18" x14ac:dyDescent="0.25">
      <c r="C51" s="15">
        <f t="shared" si="4"/>
        <v>34187148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34187148, _, _, _, _,</v>
      </c>
      <c r="J51" t="str">
        <f t="shared" si="5"/>
        <v xml:space="preserve">  21798683, _, _, _, _,</v>
      </c>
      <c r="K51" t="str">
        <f t="shared" si="6"/>
        <v xml:space="preserve">  13899451, _, _, _, _,</v>
      </c>
      <c r="L51" t="str">
        <f t="shared" si="7"/>
        <v xml:space="preserve">  8862679, _, _, _, _,</v>
      </c>
      <c r="M51" t="str">
        <f t="shared" si="8"/>
        <v xml:space="preserve">  5651092, _, _, _, _,</v>
      </c>
      <c r="N51" t="str">
        <f t="shared" si="9"/>
        <v xml:space="preserve">  3603295, _, _, _, _,</v>
      </c>
      <c r="O51" t="str">
        <f t="shared" si="10"/>
        <v xml:space="preserve">  2297562, _, _, _, _,</v>
      </c>
      <c r="P51" t="str">
        <f t="shared" si="11"/>
        <v xml:space="preserve">  1464990, _, _, _, _,</v>
      </c>
      <c r="Q51" t="str">
        <f t="shared" si="12"/>
        <v xml:space="preserve">  934118, _, _, _, _,</v>
      </c>
      <c r="R51" t="str">
        <f t="shared" si="13"/>
        <v xml:space="preserve">  595620, _, _, _, _,</v>
      </c>
    </row>
    <row r="52" spans="3:18" x14ac:dyDescent="0.25">
      <c r="C52" s="15">
        <f t="shared" si="4"/>
        <v>19053633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19053633, _, _, _, _,</v>
      </c>
      <c r="J52" t="str">
        <f t="shared" si="5"/>
        <v xml:space="preserve">  12149130, _, _, _, _,</v>
      </c>
      <c r="K52" t="str">
        <f t="shared" si="6"/>
        <v xml:space="preserve">  7746625, _, _, _, _,</v>
      </c>
      <c r="L52" t="str">
        <f t="shared" si="7"/>
        <v xml:space="preserve">  4939465, _, _, _, _,</v>
      </c>
      <c r="M52" t="str">
        <f t="shared" si="8"/>
        <v xml:space="preserve">  3149541, _, _, _, _,</v>
      </c>
      <c r="N52" t="str">
        <f t="shared" si="9"/>
        <v xml:space="preserve">  2008236, _, _, _, _,</v>
      </c>
      <c r="O52" t="str">
        <f t="shared" si="10"/>
        <v xml:space="preserve">  1280507, _, _, _, _,</v>
      </c>
      <c r="P52" t="str">
        <f t="shared" si="11"/>
        <v xml:space="preserve">  816487, _, _, _, _,</v>
      </c>
      <c r="Q52" t="str">
        <f t="shared" si="12"/>
        <v xml:space="preserve">  520615, _, _, _, _,</v>
      </c>
      <c r="R52" t="str">
        <f t="shared" si="13"/>
        <v xml:space="preserve">  331959, _, _, _, _,</v>
      </c>
    </row>
    <row r="53" spans="3:18" x14ac:dyDescent="0.25">
      <c r="C53" s="15">
        <f t="shared" si="4"/>
        <v>79336210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79336210, _, _, _, _,</v>
      </c>
      <c r="J53" t="str">
        <f t="shared" si="5"/>
        <v xml:space="preserve">  50586989, _, _, _, _,</v>
      </c>
      <c r="K53" t="str">
        <f t="shared" si="6"/>
        <v xml:space="preserve">  32255681, _, _, _, _,</v>
      </c>
      <c r="L53" t="str">
        <f t="shared" si="7"/>
        <v xml:space="preserve">  20567125, _, _, _, _,</v>
      </c>
      <c r="M53" t="str">
        <f t="shared" si="8"/>
        <v xml:space="preserve">  13114175, _, _, _, _,</v>
      </c>
      <c r="N53" t="str">
        <f t="shared" si="9"/>
        <v xml:space="preserve">  8361965, _, _, _, _,</v>
      </c>
      <c r="O53" t="str">
        <f t="shared" si="10"/>
        <v xml:space="preserve">  5331823, _, _, _, _,</v>
      </c>
      <c r="P53" t="str">
        <f t="shared" si="11"/>
        <v xml:space="preserve">  3399720, _, _, _, _,</v>
      </c>
      <c r="Q53" t="str">
        <f t="shared" si="12"/>
        <v xml:space="preserve">  2167756, _, _, _, _,</v>
      </c>
      <c r="R53" t="str">
        <f t="shared" si="13"/>
        <v xml:space="preserve">  1382222, _, _, _, _,</v>
      </c>
    </row>
    <row r="54" spans="3:18" x14ac:dyDescent="0.25">
      <c r="C54" s="15">
        <f t="shared" si="4"/>
        <v>95820503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95820503, _, _, _, _,</v>
      </c>
      <c r="J54" t="str">
        <f t="shared" si="5"/>
        <v xml:space="preserve">  61097836, _, _, _, _,</v>
      </c>
      <c r="K54" t="str">
        <f t="shared" si="6"/>
        <v xml:space="preserve">  38957691, _, _, _, _,</v>
      </c>
      <c r="L54" t="str">
        <f t="shared" si="7"/>
        <v xml:space="preserve">  24840514, _, _, _, _,</v>
      </c>
      <c r="M54" t="str">
        <f t="shared" si="8"/>
        <v xml:space="preserve">  15839008, _, _, _, _,</v>
      </c>
      <c r="N54" t="str">
        <f t="shared" si="9"/>
        <v xml:space="preserve">  10099395, _, _, _, _,</v>
      </c>
      <c r="O54" t="str">
        <f t="shared" si="10"/>
        <v xml:space="preserve">  6439657, _, _, _, _,</v>
      </c>
      <c r="P54" t="str">
        <f t="shared" si="11"/>
        <v xml:space="preserve">  4106106, _, _, _, _,</v>
      </c>
      <c r="Q54" t="str">
        <f t="shared" si="12"/>
        <v xml:space="preserve">  2618168, _, _, _, _,</v>
      </c>
      <c r="R54" t="str">
        <f t="shared" si="13"/>
        <v xml:space="preserve">  1669417, _, _, _, _,</v>
      </c>
    </row>
    <row r="55" spans="3:18" x14ac:dyDescent="0.25">
      <c r="C55" s="15">
        <f t="shared" si="4"/>
        <v>28626401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28626401, _, _, _, _,</v>
      </c>
      <c r="J55" t="str">
        <f t="shared" si="5"/>
        <v xml:space="preserve">  18252995, _, _, _, _,</v>
      </c>
      <c r="K55" t="str">
        <f t="shared" si="6"/>
        <v xml:space="preserve">  11638621, _, _, _, _,</v>
      </c>
      <c r="L55" t="str">
        <f t="shared" si="7"/>
        <v xml:space="preserve">  7421110, _, _, _, _,</v>
      </c>
      <c r="M55" t="str">
        <f t="shared" si="8"/>
        <v xml:space="preserve">  4731908, _, _, _, _,</v>
      </c>
      <c r="N55" t="str">
        <f t="shared" si="9"/>
        <v xml:space="preserve">  3017197, _, _, _, _,</v>
      </c>
      <c r="O55" t="str">
        <f t="shared" si="10"/>
        <v xml:space="preserve">  1923849, _, _, _, _,</v>
      </c>
      <c r="P55" t="str">
        <f t="shared" si="11"/>
        <v xml:space="preserve">  1226700, _, _, _, _,</v>
      </c>
      <c r="Q55" t="str">
        <f t="shared" si="12"/>
        <v xml:space="preserve">  782178, _, _, _, _,</v>
      </c>
      <c r="R55" t="str">
        <f t="shared" si="13"/>
        <v xml:space="preserve">  498739, _, _, _, _,</v>
      </c>
    </row>
    <row r="56" spans="3:18" x14ac:dyDescent="0.25">
      <c r="C56" s="15">
        <f t="shared" si="4"/>
        <v>20788202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20788202, _, _, _, _,</v>
      </c>
      <c r="J56" t="str">
        <f t="shared" si="5"/>
        <v xml:space="preserve">  13255140, _, _, _, _,</v>
      </c>
      <c r="K56" t="str">
        <f t="shared" si="6"/>
        <v xml:space="preserve">  8451848, _, _, _, _,</v>
      </c>
      <c r="L56" t="str">
        <f t="shared" si="7"/>
        <v xml:space="preserve">  5389135, _, _, _, _,</v>
      </c>
      <c r="M56" t="str">
        <f t="shared" si="8"/>
        <v xml:space="preserve">  3436263, _, _, _, _,</v>
      </c>
      <c r="N56" t="str">
        <f t="shared" si="9"/>
        <v xml:space="preserve">  2191058, _, _, _, _,</v>
      </c>
      <c r="O56" t="str">
        <f t="shared" si="10"/>
        <v xml:space="preserve">  1397080, _, _, _, _,</v>
      </c>
      <c r="P56" t="str">
        <f t="shared" si="11"/>
        <v xml:space="preserve">  890817, _, _, _, _,</v>
      </c>
      <c r="Q56" t="str">
        <f t="shared" si="12"/>
        <v xml:space="preserve">  568010, _, _, _, _,</v>
      </c>
      <c r="R56" t="str">
        <f t="shared" si="13"/>
        <v xml:space="preserve">  362179,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0.04</v>
      </c>
      <c r="K66" s="27">
        <v>0</v>
      </c>
      <c r="L66" s="27">
        <v>0.12</v>
      </c>
      <c r="M66" s="27">
        <v>0.16</v>
      </c>
      <c r="N66" s="27">
        <v>0.05</v>
      </c>
      <c r="O66" s="27">
        <v>0.01</v>
      </c>
      <c r="P66" s="27">
        <v>0.02</v>
      </c>
      <c r="Q66" s="27">
        <v>0.03</v>
      </c>
      <c r="R66" s="27">
        <v>0.15</v>
      </c>
      <c r="S66" s="27">
        <v>0.05</v>
      </c>
      <c r="T66" s="27">
        <v>0.03</v>
      </c>
      <c r="U66" s="27">
        <v>0.12</v>
      </c>
      <c r="V66" s="27">
        <v>0.15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0.03</v>
      </c>
      <c r="K67" s="15">
        <v>0</v>
      </c>
      <c r="L67" s="15">
        <v>0.11</v>
      </c>
      <c r="M67" s="15">
        <v>0.16</v>
      </c>
      <c r="N67" s="15">
        <v>0.06</v>
      </c>
      <c r="O67" s="15">
        <v>0.01</v>
      </c>
      <c r="P67" s="15">
        <v>0.01</v>
      </c>
      <c r="Q67" s="15">
        <v>0.02</v>
      </c>
      <c r="R67" s="15">
        <v>0.15</v>
      </c>
      <c r="S67" s="15">
        <v>0.06</v>
      </c>
      <c r="T67" s="15">
        <v>0.04</v>
      </c>
      <c r="U67" s="15">
        <v>0.13</v>
      </c>
      <c r="V67" s="15">
        <v>0.14000000000000001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0.02</v>
      </c>
      <c r="K68" s="29">
        <v>0</v>
      </c>
      <c r="L68" s="29">
        <v>0.1</v>
      </c>
      <c r="M68" s="32">
        <v>0.16</v>
      </c>
      <c r="N68" s="29">
        <v>7.0000000000000007E-2</v>
      </c>
      <c r="O68" s="29">
        <v>0.01</v>
      </c>
      <c r="P68" s="29">
        <v>0.01</v>
      </c>
      <c r="Q68" s="29">
        <v>0.02</v>
      </c>
      <c r="R68" s="29">
        <v>0.16</v>
      </c>
      <c r="S68" s="29">
        <v>0.06</v>
      </c>
      <c r="T68" s="29">
        <v>0.04</v>
      </c>
      <c r="U68" s="29">
        <v>0.13</v>
      </c>
      <c r="V68" s="29">
        <v>0.14000000000000001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0.03</v>
      </c>
      <c r="K69" s="15">
        <v>0</v>
      </c>
      <c r="L69" s="15">
        <v>0.11</v>
      </c>
      <c r="M69" s="15">
        <v>0.16</v>
      </c>
      <c r="N69" s="15">
        <v>0.06</v>
      </c>
      <c r="O69" s="15">
        <v>0.01</v>
      </c>
      <c r="P69" s="15">
        <v>0.01</v>
      </c>
      <c r="Q69" s="15">
        <v>0.02</v>
      </c>
      <c r="R69" s="15">
        <v>0.15</v>
      </c>
      <c r="S69" s="15">
        <v>0.06</v>
      </c>
      <c r="T69" s="15">
        <v>0.04</v>
      </c>
      <c r="U69" s="15">
        <v>0.13</v>
      </c>
      <c r="V69" s="15">
        <v>0.14000000000000001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G88" zoomScaleNormal="100" workbookViewId="0">
      <selection activeCell="G112" sqref="A112:XFD115"/>
    </sheetView>
  </sheetViews>
  <sheetFormatPr defaultRowHeight="15" x14ac:dyDescent="0.25"/>
  <cols>
    <col min="3" max="3" width="9.140625" customWidth="1"/>
    <col min="16" max="16" width="10" bestFit="1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S30" s="28">
        <v>107006352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657828927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2.673136357920871E-10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2.673136357920871E-10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3129.55999125259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3129.55999125259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401788.37084422476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401788.37084422476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3.9198610365021554E-10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3.9198610365021554E-10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127141.65817070386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127141.65817070386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555829.97762678948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555829.97762678948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692667.25891512586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692667.25891512586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25867348.065816477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25867348.065816477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2243604.3030699217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2243604.3030699217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79654159.94276081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79654159.94276081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108457392.83548586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108457392.83548586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33436496.440133721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33436496.440133721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4780029.6891568387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4780029.6891568387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11004067.369807519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11004067.369807519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17255069.428130675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17255069.428130675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95538104.199530944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95538104.199530944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34187147.924332298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34187147.924332298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19053633.098649409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19053633.098649409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79336210.233188182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79336210.233188182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95820503.076247871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95820503.076247871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28626401.089912746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28626401.089912746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20788202.478229035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20788202.478229035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4" x14ac:dyDescent="0.25">
      <c r="C66" s="15">
        <f t="shared" si="4"/>
        <v>55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55, _, _, _, _,</v>
      </c>
      <c r="N66" t="s">
        <v>364</v>
      </c>
    </row>
    <row r="67" spans="3:14" x14ac:dyDescent="0.25">
      <c r="C67" s="15">
        <f t="shared" si="4"/>
        <v>7000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7000, _, _, _, _,</v>
      </c>
      <c r="N67" t="s">
        <v>365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4" x14ac:dyDescent="0.25">
      <c r="C69" s="15">
        <f t="shared" si="4"/>
        <v>2215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2215, _, _, _, _,</v>
      </c>
      <c r="N69" t="s">
        <v>366</v>
      </c>
    </row>
    <row r="70" spans="3:14" x14ac:dyDescent="0.25">
      <c r="C70" s="15">
        <f t="shared" si="4"/>
        <v>9684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9684, _, _, _, _,</v>
      </c>
      <c r="N70" t="s">
        <v>367</v>
      </c>
    </row>
    <row r="71" spans="3:14" x14ac:dyDescent="0.25">
      <c r="C71" s="15">
        <f t="shared" si="4"/>
        <v>12068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12068, _, _, _, _,</v>
      </c>
      <c r="N71" t="s">
        <v>368</v>
      </c>
    </row>
    <row r="72" spans="3:14" x14ac:dyDescent="0.25">
      <c r="C72" s="15">
        <f t="shared" si="4"/>
        <v>450671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450671, _, _, _, _,</v>
      </c>
      <c r="N72" t="s">
        <v>369</v>
      </c>
    </row>
    <row r="73" spans="3:14" x14ac:dyDescent="0.25">
      <c r="C73" s="15">
        <f t="shared" si="4"/>
        <v>39089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39089, _, _, _, _,</v>
      </c>
      <c r="N73" t="s">
        <v>370</v>
      </c>
    </row>
    <row r="74" spans="3:14" x14ac:dyDescent="0.25">
      <c r="C74" s="15">
        <f t="shared" si="4"/>
        <v>1387766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1387766, _, _, _, _,</v>
      </c>
      <c r="N74" t="s">
        <v>371</v>
      </c>
    </row>
    <row r="75" spans="3:14" x14ac:dyDescent="0.25">
      <c r="C75" s="15">
        <f t="shared" si="4"/>
        <v>1889587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1889587, _, _, _, _,</v>
      </c>
      <c r="N75" t="s">
        <v>372</v>
      </c>
    </row>
    <row r="76" spans="3:14" x14ac:dyDescent="0.25">
      <c r="C76" s="15">
        <f t="shared" si="4"/>
        <v>582544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582544, _, _, _, _,</v>
      </c>
      <c r="N76" t="s">
        <v>373</v>
      </c>
    </row>
    <row r="77" spans="3:14" x14ac:dyDescent="0.25">
      <c r="C77" s="15">
        <f t="shared" si="4"/>
        <v>83280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83280, _, _, _, _,</v>
      </c>
      <c r="N77" t="s">
        <v>374</v>
      </c>
    </row>
    <row r="78" spans="3:14" x14ac:dyDescent="0.25">
      <c r="C78" s="15">
        <f t="shared" si="4"/>
        <v>191717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191717, _, _, _, _,</v>
      </c>
      <c r="N78" t="s">
        <v>375</v>
      </c>
    </row>
    <row r="79" spans="3:14" x14ac:dyDescent="0.25">
      <c r="C79" s="15">
        <f t="shared" si="4"/>
        <v>300624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300624, _, _, _, _,</v>
      </c>
      <c r="N79" t="s">
        <v>376</v>
      </c>
    </row>
    <row r="80" spans="3:14" x14ac:dyDescent="0.25">
      <c r="C80" s="15">
        <f t="shared" si="4"/>
        <v>1664502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1664502, _, _, _, _,</v>
      </c>
      <c r="N80" t="s">
        <v>377</v>
      </c>
    </row>
    <row r="81" spans="1:33" x14ac:dyDescent="0.25">
      <c r="C81" s="15">
        <f t="shared" si="4"/>
        <v>595622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595622, _, _, _, _,</v>
      </c>
      <c r="N81" t="s">
        <v>378</v>
      </c>
    </row>
    <row r="82" spans="1:33" x14ac:dyDescent="0.25">
      <c r="C82" s="15">
        <f t="shared" si="4"/>
        <v>331960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331960, _, _, _, _,</v>
      </c>
      <c r="N82" t="s">
        <v>379</v>
      </c>
    </row>
    <row r="83" spans="1:33" x14ac:dyDescent="0.25">
      <c r="C83" s="15">
        <f t="shared" si="4"/>
        <v>1382226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1382226, _, _, _, _,</v>
      </c>
      <c r="N83" t="s">
        <v>380</v>
      </c>
    </row>
    <row r="84" spans="1:33" x14ac:dyDescent="0.25">
      <c r="C84" s="15">
        <f t="shared" si="4"/>
        <v>1669422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1669422, _, _, _, _,</v>
      </c>
      <c r="N84" t="s">
        <v>381</v>
      </c>
    </row>
    <row r="85" spans="1:33" x14ac:dyDescent="0.25">
      <c r="C85" s="15">
        <f t="shared" si="4"/>
        <v>498740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498740, _, _, _, _,</v>
      </c>
      <c r="N85" t="s">
        <v>382</v>
      </c>
    </row>
    <row r="86" spans="1:33" x14ac:dyDescent="0.25">
      <c r="C86" s="15">
        <f t="shared" si="4"/>
        <v>362180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362180, _, _, _, _,</v>
      </c>
      <c r="N86" t="s">
        <v>383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D13" sqref="D13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206</v>
      </c>
      <c r="B1" s="24" t="s">
        <v>355</v>
      </c>
      <c r="C1" s="24" t="s">
        <v>356</v>
      </c>
      <c r="D1" s="24" t="s">
        <v>98</v>
      </c>
      <c r="E1" s="24" t="s">
        <v>357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183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183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183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183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183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183</v>
      </c>
    </row>
    <row r="92" spans="1:6" x14ac:dyDescent="0.25">
      <c r="F92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2" si="5">"  "&amp;ROUND(C35*0.637628,0)&amp;", "&amp;D35&amp;", "&amp;E35&amp;", "&amp;F35&amp;", "&amp;G35&amp;","</f>
        <v xml:space="preserve">  85859, _, _, _, _,</v>
      </c>
      <c r="K35" t="str">
        <f t="shared" ref="K35:K62" si="6">"  "&amp;ROUND(C35*0.637628^2,0)&amp;", "&amp;D35&amp;", "&amp;E35&amp;", "&amp;F35&amp;", "&amp;G35&amp;","</f>
        <v xml:space="preserve">  54746, _, _, _, _,</v>
      </c>
      <c r="L35" t="str">
        <f t="shared" ref="L35:L62" si="7">"  "&amp;ROUND(C35*0.637628^3,0)&amp;", "&amp;D35&amp;", "&amp;E35&amp;", "&amp;F35&amp;", "&amp;G35&amp;","</f>
        <v xml:space="preserve">  34908, _, _, _, _,</v>
      </c>
      <c r="M35" t="str">
        <f t="shared" ref="M35:M62" si="8">"  "&amp;ROUND(C35*0.637628^4,0)&amp;", "&amp;D35&amp;", "&amp;E35&amp;", "&amp;F35&amp;", "&amp;G35&amp;","</f>
        <v xml:space="preserve">  22258, _, _, _, _,</v>
      </c>
      <c r="N35" t="str">
        <f t="shared" ref="N35:N62" si="9">"  "&amp;ROUND(C35*0.637628^5,0)&amp;", "&amp;D35&amp;", "&amp;E35&amp;", "&amp;F35&amp;", "&amp;G35&amp;","</f>
        <v xml:space="preserve">  14192, _, _, _, _,</v>
      </c>
      <c r="O35" t="str">
        <f t="shared" ref="O35:O62" si="10">"  "&amp;ROUND(C35*0.637628^6,0)&amp;", "&amp;D35&amp;", "&amp;E35&amp;", "&amp;F35&amp;", "&amp;G35&amp;","</f>
        <v xml:space="preserve">  9049, _, _, _, _,</v>
      </c>
      <c r="P35" t="str">
        <f t="shared" ref="P35:P62" si="11">"  "&amp;ROUND(C35*0.637628^7,0)&amp;", "&amp;D35&amp;", "&amp;E35&amp;", "&amp;F35&amp;", "&amp;G35&amp;","</f>
        <v xml:space="preserve">  5770, _, _, _, _,</v>
      </c>
      <c r="Q35" t="str">
        <f t="shared" ref="Q35:Q62" si="12">"  "&amp;ROUND(C35*0.637628^8,0)&amp;", "&amp;D35&amp;", "&amp;E35&amp;", "&amp;F35&amp;", "&amp;G35&amp;","</f>
        <v xml:space="preserve">  3679, _, _, _, _,</v>
      </c>
      <c r="R35" t="str">
        <f t="shared" ref="R35:R62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zoomScaleNormal="100" workbookViewId="0">
      <selection activeCell="A14" sqref="A14:XFD1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2" workbookViewId="0">
      <selection activeCell="D3" sqref="D3:D91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B30" sqref="B30"/>
    </sheetView>
  </sheetViews>
  <sheetFormatPr defaultRowHeight="15" x14ac:dyDescent="0.25"/>
  <cols>
    <col min="1" max="1" width="9.140625" style="39"/>
    <col min="2" max="2" width="19.85546875" style="39" bestFit="1" customWidth="1"/>
    <col min="3" max="3" width="15.42578125" style="39" customWidth="1"/>
    <col min="4" max="4" width="22.85546875" style="39" customWidth="1"/>
    <col min="5" max="16384" width="9.140625" style="39"/>
  </cols>
  <sheetData>
    <row r="1" spans="1:30" x14ac:dyDescent="0.25">
      <c r="A1" s="46" t="s">
        <v>466</v>
      </c>
    </row>
    <row r="2" spans="1:30" ht="15.75" thickBot="1" x14ac:dyDescent="0.3">
      <c r="A2" s="47">
        <v>12647072876</v>
      </c>
      <c r="B2" s="47">
        <v>12286957937</v>
      </c>
      <c r="C2" s="47">
        <v>29971254486</v>
      </c>
      <c r="D2" s="47">
        <v>13938887160</v>
      </c>
      <c r="E2" s="47">
        <v>3686010853</v>
      </c>
      <c r="F2" s="47">
        <v>11079367895</v>
      </c>
      <c r="G2" s="47">
        <v>19434502995</v>
      </c>
      <c r="H2" s="47">
        <v>10361542520</v>
      </c>
      <c r="I2" s="47">
        <v>6455559422</v>
      </c>
      <c r="J2" s="47">
        <v>17316802511</v>
      </c>
      <c r="K2" s="47">
        <v>11225017827</v>
      </c>
      <c r="L2" s="47">
        <v>15989283041</v>
      </c>
      <c r="M2" s="47">
        <v>4282287423</v>
      </c>
      <c r="N2" s="47">
        <v>14161620805</v>
      </c>
      <c r="O2" s="47">
        <v>12608709589</v>
      </c>
      <c r="P2" s="47">
        <v>9175347755</v>
      </c>
      <c r="Q2" s="47">
        <v>11324453301</v>
      </c>
      <c r="R2" s="47">
        <v>5030841128</v>
      </c>
      <c r="S2" s="47">
        <v>4831356901</v>
      </c>
      <c r="T2" s="47">
        <v>17683470543</v>
      </c>
      <c r="U2" s="47">
        <v>9957085306</v>
      </c>
      <c r="V2" s="47">
        <v>6033778736</v>
      </c>
      <c r="W2" s="47">
        <v>17242902545</v>
      </c>
      <c r="X2" s="47">
        <v>173026053</v>
      </c>
      <c r="Y2" s="47">
        <v>294595432</v>
      </c>
      <c r="Z2" s="47">
        <v>35556339824</v>
      </c>
      <c r="AA2" s="47">
        <v>17529276725</v>
      </c>
      <c r="AB2" s="47">
        <v>26033456848</v>
      </c>
      <c r="AC2" s="47">
        <v>40232596619</v>
      </c>
      <c r="AD2" s="47">
        <v>27427742420</v>
      </c>
    </row>
    <row r="3" spans="1:30" x14ac:dyDescent="0.25">
      <c r="A3" s="39" t="s">
        <v>465</v>
      </c>
    </row>
    <row r="4" spans="1:30" x14ac:dyDescent="0.25">
      <c r="A4" s="39" t="s">
        <v>133</v>
      </c>
      <c r="B4" s="39">
        <v>0.71199999999999997</v>
      </c>
      <c r="C4" s="39">
        <v>0.71199999999999997</v>
      </c>
      <c r="D4" s="39">
        <v>0.71199999999999997</v>
      </c>
      <c r="E4" s="39">
        <v>0.71199999999999997</v>
      </c>
      <c r="F4" s="39">
        <v>0.71199999999999997</v>
      </c>
      <c r="G4" s="39">
        <v>0.71199999999999997</v>
      </c>
      <c r="H4" s="39">
        <v>0.71199999999999997</v>
      </c>
      <c r="I4" s="39">
        <v>0.38900000000000001</v>
      </c>
      <c r="J4" s="39">
        <v>0.71199999999999997</v>
      </c>
      <c r="K4" s="39">
        <v>0.56200000000000006</v>
      </c>
      <c r="L4" s="39" t="s">
        <v>464</v>
      </c>
    </row>
    <row r="5" spans="1:30" x14ac:dyDescent="0.25">
      <c r="A5" s="39">
        <v>0.56200000000000006</v>
      </c>
      <c r="B5" s="39">
        <v>0.38900000000000001</v>
      </c>
      <c r="C5" s="39">
        <v>0.38900000000000001</v>
      </c>
      <c r="D5" s="39">
        <v>0.38900000000000001</v>
      </c>
      <c r="E5" s="39">
        <v>0.38900000000000001</v>
      </c>
      <c r="F5" s="39">
        <v>0.56200000000000006</v>
      </c>
      <c r="G5" s="39">
        <v>0.56200000000000006</v>
      </c>
      <c r="H5" s="39">
        <v>0.56200000000000006</v>
      </c>
      <c r="I5" s="39">
        <v>0.56200000000000006</v>
      </c>
      <c r="J5" s="39">
        <v>0.56200000000000006</v>
      </c>
      <c r="K5" s="39" t="s">
        <v>464</v>
      </c>
    </row>
    <row r="6" spans="1:30" x14ac:dyDescent="0.25">
      <c r="A6" s="39">
        <v>0.56200000000000006</v>
      </c>
      <c r="B6" s="39">
        <v>0.56200000000000006</v>
      </c>
      <c r="C6" s="39">
        <v>0</v>
      </c>
      <c r="D6" s="39">
        <v>0</v>
      </c>
      <c r="E6" s="39" t="s">
        <v>134</v>
      </c>
      <c r="F6" s="39" t="s">
        <v>134</v>
      </c>
      <c r="G6" s="39" t="s">
        <v>134</v>
      </c>
      <c r="H6" s="39" t="s">
        <v>134</v>
      </c>
      <c r="I6" s="39" t="s">
        <v>151</v>
      </c>
    </row>
    <row r="10" spans="1:30" ht="15.75" thickBot="1" x14ac:dyDescent="0.3">
      <c r="A10" s="39" t="s">
        <v>463</v>
      </c>
      <c r="C10" s="46" t="s">
        <v>462</v>
      </c>
      <c r="D10" s="46"/>
    </row>
    <row r="11" spans="1:30" ht="15.75" thickBot="1" x14ac:dyDescent="0.3">
      <c r="A11" s="44">
        <v>0</v>
      </c>
      <c r="B11" s="39">
        <v>9.4100000000000003E-2</v>
      </c>
      <c r="C11" s="39">
        <v>0.22950000000000001</v>
      </c>
      <c r="D11" s="39">
        <v>0.10680000000000001</v>
      </c>
      <c r="E11" s="39">
        <v>2.8199999999999999E-2</v>
      </c>
      <c r="F11" s="39">
        <v>8.4900000000000003E-2</v>
      </c>
      <c r="G11" s="39">
        <v>0.1489</v>
      </c>
      <c r="H11" s="39">
        <v>7.9399999999999998E-2</v>
      </c>
      <c r="I11" s="39">
        <v>4.9399999999999999E-2</v>
      </c>
      <c r="J11" s="39">
        <v>0</v>
      </c>
      <c r="K11" s="39">
        <v>0</v>
      </c>
      <c r="L11" s="39">
        <v>0</v>
      </c>
      <c r="M11" s="39">
        <v>0</v>
      </c>
      <c r="N11" s="39">
        <v>0.1085</v>
      </c>
      <c r="O11" s="39">
        <v>0</v>
      </c>
      <c r="P11" s="39">
        <v>7.0300000000000001E-2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</row>
    <row r="13" spans="1:30" x14ac:dyDescent="0.25">
      <c r="A13" s="40">
        <v>1000000000000000</v>
      </c>
      <c r="B13" s="46" t="s">
        <v>461</v>
      </c>
      <c r="C13" s="46"/>
      <c r="D13" s="46"/>
    </row>
    <row r="15" spans="1:30" ht="15.75" thickBot="1" x14ac:dyDescent="0.3">
      <c r="A15" s="41">
        <f>$A$13*A11/20/5.7/A2</f>
        <v>0</v>
      </c>
      <c r="B15" s="41">
        <f>$A$13*B11/20/5.7/B2</f>
        <v>67.180062040056782</v>
      </c>
      <c r="C15" s="41">
        <f>$A$13*C11/20/5.7/C2</f>
        <v>67.16962400346695</v>
      </c>
      <c r="D15" s="41">
        <f>$A$13*D11/20/5.7/D2</f>
        <v>67.210681491961935</v>
      </c>
      <c r="E15" s="41">
        <f>$A$13*E11/20/5.7/E2</f>
        <v>67.110063132695714</v>
      </c>
      <c r="F15" s="41">
        <f>$A$13*F11/20/5.7/F2</f>
        <v>67.218351187828588</v>
      </c>
      <c r="G15" s="41">
        <f>$A$13*G11/20/5.7/G2</f>
        <v>67.2072937091949</v>
      </c>
      <c r="H15" s="41">
        <f>$A$13*H11/20/5.7/H2</f>
        <v>67.218874672935797</v>
      </c>
      <c r="I15" s="41">
        <f>$A$13*I11/20/5.7/I2</f>
        <v>67.125605235166759</v>
      </c>
      <c r="J15" s="41">
        <f>$A$13*J11/20/5.7/J2</f>
        <v>0</v>
      </c>
      <c r="K15" s="41">
        <f>$A$13*K11/20/5.7/K2</f>
        <v>0</v>
      </c>
      <c r="L15" s="41">
        <f>$A$13*L11/20/5.7/L2</f>
        <v>0</v>
      </c>
      <c r="M15" s="41">
        <f>$A$13*M11/20/5.7/M2</f>
        <v>0</v>
      </c>
      <c r="N15" s="41">
        <f>$A$13*N11/20/5.7/N2</f>
        <v>67.206600082730588</v>
      </c>
      <c r="O15" s="41">
        <f>$A$13*O11/20/5.7/O2</f>
        <v>0</v>
      </c>
      <c r="P15" s="41">
        <f>$A$13*P11/20/5.7/P2</f>
        <v>67.209078405842575</v>
      </c>
      <c r="Q15" s="41">
        <f>$A$13*Q11/20/5.7/Q2</f>
        <v>0</v>
      </c>
      <c r="R15" s="41">
        <f>$A$13*R11/20/5.7/R2</f>
        <v>0</v>
      </c>
      <c r="S15" s="41">
        <f>$A$13*S11/20/5.7/S2</f>
        <v>0</v>
      </c>
      <c r="T15" s="41">
        <f>$A$13*T11/20/5.7/T2</f>
        <v>0</v>
      </c>
      <c r="U15" s="41">
        <f>$A$13*U11/20/5.7/U2</f>
        <v>0</v>
      </c>
      <c r="V15" s="41">
        <f>$A$13*V11/20/5.7/V2</f>
        <v>0</v>
      </c>
      <c r="W15" s="41">
        <f>$A$13*W11/20/5.7/W2</f>
        <v>0</v>
      </c>
      <c r="X15" s="41">
        <f>$A$13*X11/20/5.7/X2</f>
        <v>0</v>
      </c>
      <c r="Y15" s="41">
        <f>$A$13*Y11/20/5.7/Y2</f>
        <v>0</v>
      </c>
      <c r="Z15" s="41">
        <f>$A$13*Z11/20/5.7/Z2</f>
        <v>0</v>
      </c>
      <c r="AA15" s="41">
        <f>$A$13*AA11/20/5.7/AA2</f>
        <v>0</v>
      </c>
      <c r="AB15" s="41">
        <f>$A$13*AB11/20/5.7/AB2</f>
        <v>0</v>
      </c>
      <c r="AC15" s="41">
        <f>$A$13*AC11/20/5.7/AC2</f>
        <v>0</v>
      </c>
      <c r="AD15" s="41">
        <f>$A$13*AD11/20/5.7/AD2</f>
        <v>0</v>
      </c>
    </row>
    <row r="16" spans="1:30" s="40" customFormat="1" ht="15.75" thickBot="1" x14ac:dyDescent="0.3">
      <c r="A16" s="45">
        <f>IF(ISNUMBER(A15),A15,_)</f>
        <v>0</v>
      </c>
      <c r="B16" s="45">
        <f>IF(ISNUMBER(B15),B15,_)</f>
        <v>67.180062040056782</v>
      </c>
      <c r="C16" s="45">
        <f>IF(ISNUMBER(C15),C15,_)</f>
        <v>67.16962400346695</v>
      </c>
      <c r="D16" s="45">
        <f>IF(ISNUMBER(D15),D15,_)</f>
        <v>67.210681491961935</v>
      </c>
      <c r="E16" s="45">
        <f>IF(ISNUMBER(E15),E15,_)</f>
        <v>67.110063132695714</v>
      </c>
      <c r="F16" s="45">
        <f>IF(ISNUMBER(F15),F15,_)</f>
        <v>67.218351187828588</v>
      </c>
      <c r="G16" s="45">
        <f>IF(ISNUMBER(G15),G15,_)</f>
        <v>67.2072937091949</v>
      </c>
      <c r="H16" s="45">
        <f>IF(ISNUMBER(H15),H15,_)</f>
        <v>67.218874672935797</v>
      </c>
      <c r="I16" s="45">
        <f>IF(ISNUMBER(I15),I15,_)</f>
        <v>67.125605235166759</v>
      </c>
      <c r="J16" s="45">
        <f>IF(ISNUMBER(J15),J15,_)</f>
        <v>0</v>
      </c>
      <c r="K16" s="45">
        <f>IF(ISNUMBER(K15),K15,_)</f>
        <v>0</v>
      </c>
      <c r="L16" s="45">
        <f>IF(ISNUMBER(L15),L15,_)</f>
        <v>0</v>
      </c>
      <c r="M16" s="45">
        <f>IF(ISNUMBER(M15),M15,_)</f>
        <v>0</v>
      </c>
      <c r="N16" s="45">
        <f>IF(ISNUMBER(N15),N15,_)</f>
        <v>67.206600082730588</v>
      </c>
      <c r="O16" s="45">
        <f>IF(ISNUMBER(O15),O15,_)</f>
        <v>0</v>
      </c>
      <c r="P16" s="45">
        <f>IF(ISNUMBER(P15),P15,_)</f>
        <v>67.209078405842575</v>
      </c>
      <c r="Q16" s="45">
        <f>IF(ISNUMBER(Q15),Q15,_)</f>
        <v>0</v>
      </c>
      <c r="R16" s="45">
        <f>IF(ISNUMBER(R15),R15,_)</f>
        <v>0</v>
      </c>
      <c r="S16" s="45">
        <f>IF(ISNUMBER(S15),S15,_)</f>
        <v>0</v>
      </c>
      <c r="T16" s="45">
        <f>IF(ISNUMBER(T15),T15,_)</f>
        <v>0</v>
      </c>
      <c r="U16" s="45">
        <f>IF(ISNUMBER(U15),U15,_)</f>
        <v>0</v>
      </c>
      <c r="V16" s="45">
        <f>IF(ISNUMBER(V15),V15,_)</f>
        <v>0</v>
      </c>
      <c r="W16" s="45">
        <f>IF(ISNUMBER(W15),W15,_)</f>
        <v>0</v>
      </c>
      <c r="X16" s="45">
        <f>IF(ISNUMBER(X15),X15,_)</f>
        <v>0</v>
      </c>
      <c r="Y16" s="45">
        <f>IF(ISNUMBER(Y15),Y15,_)</f>
        <v>0</v>
      </c>
      <c r="Z16" s="45">
        <f>IF(ISNUMBER(Z15),Z15,_)</f>
        <v>0</v>
      </c>
      <c r="AA16" s="45">
        <f>IF(ISNUMBER(AA15),AA15,_)</f>
        <v>0</v>
      </c>
      <c r="AB16" s="45">
        <f>IF(ISNUMBER(AB15),AB15,_)</f>
        <v>0</v>
      </c>
      <c r="AC16" s="45">
        <f>IF(ISNUMBER(AC15),AC15,_)</f>
        <v>0</v>
      </c>
      <c r="AD16" s="45">
        <f>IF(ISNUMBER(AD15),AD15,_)</f>
        <v>0</v>
      </c>
    </row>
    <row r="18" spans="1:30" x14ac:dyDescent="0.25">
      <c r="A18" s="39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s="39" t="s">
        <v>453</v>
      </c>
    </row>
    <row r="21" spans="1:30" ht="15.75" thickBot="1" x14ac:dyDescent="0.3"/>
    <row r="22" spans="1:30" ht="15.75" thickBot="1" x14ac:dyDescent="0.3">
      <c r="A22" s="44">
        <v>0</v>
      </c>
      <c r="B22" s="39">
        <v>3.8412785569043447E-5</v>
      </c>
      <c r="C22" s="39">
        <v>1.8367546472103407E-2</v>
      </c>
      <c r="D22" s="39">
        <v>0.13049277850702132</v>
      </c>
      <c r="E22" s="39">
        <v>4.7251947196421864E-3</v>
      </c>
      <c r="F22" s="39">
        <v>7.6064601398792629E-4</v>
      </c>
      <c r="G22" s="39">
        <v>1.8486370070418463E-3</v>
      </c>
      <c r="H22" s="39">
        <v>3.9807699200918329E-3</v>
      </c>
      <c r="I22" s="39">
        <v>0.18259307925860729</v>
      </c>
      <c r="J22" s="39">
        <v>6.4567875126470345E-3</v>
      </c>
      <c r="K22" s="39">
        <v>4.5143082014423895E-3</v>
      </c>
      <c r="L22" s="39">
        <v>0.10275523558662426</v>
      </c>
      <c r="M22" s="39">
        <v>1.4705889237647663E-4</v>
      </c>
      <c r="N22" s="39">
        <v>5.3006863024427968E-2</v>
      </c>
      <c r="O22" s="39">
        <v>1.4183515334295856E-2</v>
      </c>
      <c r="P22" s="39">
        <v>1.7270388414270525E-2</v>
      </c>
      <c r="Q22" s="39">
        <v>6.169684274222164E-3</v>
      </c>
      <c r="R22" s="39">
        <v>1.6281006727388105E-2</v>
      </c>
      <c r="S22" s="39">
        <v>1.6281006727388105E-2</v>
      </c>
      <c r="T22" s="39">
        <v>4.3750896401474199E-2</v>
      </c>
      <c r="U22" s="39">
        <v>5.4311918102124913E-2</v>
      </c>
      <c r="V22" s="39">
        <v>0.19490523910211674</v>
      </c>
      <c r="W22" s="39">
        <v>0.23321205139330659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</row>
    <row r="24" spans="1:30" x14ac:dyDescent="0.25">
      <c r="A24" s="39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s="39" t="s">
        <v>460</v>
      </c>
      <c r="D25" s="42"/>
    </row>
    <row r="27" spans="1:30" x14ac:dyDescent="0.25">
      <c r="A27" s="42" t="s">
        <v>459</v>
      </c>
      <c r="B27" s="42" t="s">
        <v>458</v>
      </c>
      <c r="C27" s="42" t="s">
        <v>103</v>
      </c>
      <c r="D27" s="42" t="s">
        <v>457</v>
      </c>
      <c r="E27" s="43" t="s">
        <v>456</v>
      </c>
      <c r="L27" s="42" t="s">
        <v>455</v>
      </c>
    </row>
    <row r="28" spans="1:30" x14ac:dyDescent="0.25">
      <c r="A28" s="39" t="s">
        <v>70</v>
      </c>
      <c r="B28" s="40">
        <v>1000000000000000</v>
      </c>
      <c r="C28" s="40" t="s">
        <v>454</v>
      </c>
      <c r="D28" s="39" t="s">
        <v>453</v>
      </c>
      <c r="L28" s="39" t="s">
        <v>448</v>
      </c>
    </row>
    <row r="29" spans="1:30" x14ac:dyDescent="0.25">
      <c r="A29" s="39" t="s">
        <v>69</v>
      </c>
      <c r="B29" s="41">
        <v>4000000000000000</v>
      </c>
      <c r="C29" s="39" t="s">
        <v>452</v>
      </c>
      <c r="D29" s="40" t="s">
        <v>451</v>
      </c>
      <c r="L29" s="39" t="s">
        <v>450</v>
      </c>
    </row>
    <row r="30" spans="1:30" x14ac:dyDescent="0.25">
      <c r="A30" s="39" t="s">
        <v>74</v>
      </c>
      <c r="B30" s="41">
        <v>63000000000000</v>
      </c>
      <c r="C30" s="39" t="s">
        <v>449</v>
      </c>
      <c r="D30" s="40" t="s">
        <v>448</v>
      </c>
      <c r="L30" s="39" t="s">
        <v>447</v>
      </c>
    </row>
    <row r="32" spans="1:30" x14ac:dyDescent="0.25">
      <c r="A32" s="39" t="s">
        <v>70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22" zoomScaleNormal="100" workbookViewId="0">
      <selection activeCell="V41" sqref="V4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P31" sqref="P31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A28" zoomScaleNormal="100" workbookViewId="0">
      <selection activeCell="P31" sqref="P31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2" si="5">"  "&amp;ROUND(C35*0.637628,0)&amp;", "&amp;D35&amp;", "&amp;E35&amp;", "&amp;F35&amp;", "&amp;G35&amp;","</f>
        <v xml:space="preserve">  319244, _, _, _, _,</v>
      </c>
      <c r="K35" t="str">
        <f t="shared" ref="K35:K62" si="6">"  "&amp;ROUND(C35*0.637628^2,0)&amp;", "&amp;D35&amp;", "&amp;E35&amp;", "&amp;F35&amp;", "&amp;G35&amp;","</f>
        <v xml:space="preserve">  203559, _, _, _, _,</v>
      </c>
      <c r="L35" t="str">
        <f t="shared" ref="L35:L62" si="7">"  "&amp;ROUND(C35*0.637628^3,0)&amp;", "&amp;D35&amp;", "&amp;E35&amp;", "&amp;F35&amp;", "&amp;G35&amp;","</f>
        <v xml:space="preserve">  129795, _, _, _, _,</v>
      </c>
      <c r="M35" t="str">
        <f t="shared" ref="M35:M62" si="8">"  "&amp;ROUND(C35*0.637628^4,0)&amp;", "&amp;D35&amp;", "&amp;E35&amp;", "&amp;F35&amp;", "&amp;G35&amp;","</f>
        <v xml:space="preserve">  82761, _, _, _, _,</v>
      </c>
      <c r="N35" t="str">
        <f t="shared" ref="N35:N62" si="9">"  "&amp;ROUND(C35*0.637628^5,0)&amp;", "&amp;D35&amp;", "&amp;E35&amp;", "&amp;F35&amp;", "&amp;G35&amp;","</f>
        <v xml:space="preserve">  52771, _, _, _, _,</v>
      </c>
      <c r="O35" t="str">
        <f t="shared" ref="O35:O62" si="10">"  "&amp;ROUND(C35*0.637628^6,0)&amp;", "&amp;D35&amp;", "&amp;E35&amp;", "&amp;F35&amp;", "&amp;G35&amp;","</f>
        <v xml:space="preserve">  33648, _, _, _, _,</v>
      </c>
      <c r="P35" t="str">
        <f t="shared" ref="P35:P62" si="11">"  "&amp;ROUND(C35*0.637628^7,0)&amp;", "&amp;D35&amp;", "&amp;E35&amp;", "&amp;F35&amp;", "&amp;G35&amp;","</f>
        <v xml:space="preserve">  21455, _, _, _, _,</v>
      </c>
      <c r="Q35" t="str">
        <f t="shared" ref="Q35:Q62" si="12">"  "&amp;ROUND(C35*0.637628^8,0)&amp;", "&amp;D35&amp;", "&amp;E35&amp;", "&amp;F35&amp;", "&amp;G35&amp;","</f>
        <v xml:space="preserve">  13680, _, _, _, _,</v>
      </c>
      <c r="R35" t="str">
        <f t="shared" ref="R35:R62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C27" sqref="C27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358</v>
      </c>
      <c r="B1" s="26" t="s">
        <v>358</v>
      </c>
      <c r="C1" s="26" t="s">
        <v>358</v>
      </c>
      <c r="D1" s="26" t="s">
        <v>358</v>
      </c>
      <c r="E1" s="26" t="s">
        <v>358</v>
      </c>
      <c r="F1" s="26" t="s">
        <v>358</v>
      </c>
      <c r="G1" s="26" t="s">
        <v>358</v>
      </c>
      <c r="H1" s="26" t="s">
        <v>358</v>
      </c>
      <c r="I1" s="26" t="s">
        <v>358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s="7" t="s">
        <v>360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Normal="100" workbookViewId="0">
      <selection activeCell="C76" sqref="C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2" si="5">"  "&amp;ROUND(C35*0.637628,0)&amp;", "&amp;D35&amp;", "&amp;E35&amp;", "&amp;F35&amp;", "&amp;G35&amp;","</f>
        <v xml:space="preserve">  549862, _, _, _, _,</v>
      </c>
      <c r="K35" t="str">
        <f t="shared" ref="K35:K62" si="6">"  "&amp;ROUND(C35*0.637628^2,0)&amp;", "&amp;D35&amp;", "&amp;E35&amp;", "&amp;F35&amp;", "&amp;G35&amp;","</f>
        <v xml:space="preserve">  350607, _, _, _, _,</v>
      </c>
      <c r="L35" t="str">
        <f t="shared" ref="L35:L62" si="7">"  "&amp;ROUND(C35*0.637628^3,0)&amp;", "&amp;D35&amp;", "&amp;E35&amp;", "&amp;F35&amp;", "&amp;G35&amp;","</f>
        <v xml:space="preserve">  223557, _, _, _, _,</v>
      </c>
      <c r="M35" t="str">
        <f t="shared" ref="M35:M62" si="8">"  "&amp;ROUND(C35*0.637628^4,0)&amp;", "&amp;D35&amp;", "&amp;E35&amp;", "&amp;F35&amp;", "&amp;G35&amp;","</f>
        <v xml:space="preserve">  142546, _, _, _, _,</v>
      </c>
      <c r="N35" t="str">
        <f t="shared" ref="N35:N62" si="9">"  "&amp;ROUND(C35*0.637628^5,0)&amp;", "&amp;D35&amp;", "&amp;E35&amp;", "&amp;F35&amp;", "&amp;G35&amp;","</f>
        <v xml:space="preserve">  90891, _, _, _, _,</v>
      </c>
      <c r="O35" t="str">
        <f t="shared" ref="O35:O62" si="10">"  "&amp;ROUND(C35*0.637628^6,0)&amp;", "&amp;D35&amp;", "&amp;E35&amp;", "&amp;F35&amp;", "&amp;G35&amp;","</f>
        <v xml:space="preserve">  57955, _, _, _, _,</v>
      </c>
      <c r="P35" t="str">
        <f t="shared" ref="P35:P62" si="11">"  "&amp;ROUND(C35*0.637628^7,0)&amp;", "&amp;D35&amp;", "&amp;E35&amp;", "&amp;F35&amp;", "&amp;G35&amp;","</f>
        <v xml:space="preserve">  36954, _, _, _, _,</v>
      </c>
      <c r="Q35" t="str">
        <f t="shared" ref="Q35:Q62" si="12">"  "&amp;ROUND(C35*0.637628^8,0)&amp;", "&amp;D35&amp;", "&amp;E35&amp;", "&amp;F35&amp;", "&amp;G35&amp;","</f>
        <v xml:space="preserve">  23563, _, _, _, _,</v>
      </c>
      <c r="R35" t="str">
        <f t="shared" ref="R35:R62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201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202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203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2" si="5">"  "&amp;ROUND(C35*0.637628,0)&amp;", "&amp;D35&amp;", "&amp;E35&amp;", "&amp;F35&amp;", "&amp;G35&amp;","</f>
        <v xml:space="preserve">  710176, _, _, _, _,</v>
      </c>
      <c r="K35" t="str">
        <f t="shared" ref="K35:K62" si="6">"  "&amp;ROUND(C35*0.637628^2,0)&amp;", "&amp;D35&amp;", "&amp;E35&amp;", "&amp;F35&amp;", "&amp;G35&amp;","</f>
        <v xml:space="preserve">  452828, _, _, _, _,</v>
      </c>
      <c r="L35" t="str">
        <f t="shared" ref="L35:L62" si="7">"  "&amp;ROUND(C35*0.637628^3,0)&amp;", "&amp;D35&amp;", "&amp;E35&amp;", "&amp;F35&amp;", "&amp;G35&amp;","</f>
        <v xml:space="preserve">  288736, _, _, _, _,</v>
      </c>
      <c r="M35" t="str">
        <f t="shared" ref="M35:M62" si="8">"  "&amp;ROUND(C35*0.637628^4,0)&amp;", "&amp;D35&amp;", "&amp;E35&amp;", "&amp;F35&amp;", "&amp;G35&amp;","</f>
        <v xml:space="preserve">  184106, _, _, _, _,</v>
      </c>
      <c r="N35" t="str">
        <f t="shared" ref="N35:N62" si="9">"  "&amp;ROUND(C35*0.637628^5,0)&amp;", "&amp;D35&amp;", "&amp;E35&amp;", "&amp;F35&amp;", "&amp;G35&amp;","</f>
        <v xml:space="preserve">  117391, _, _, _, _,</v>
      </c>
      <c r="O35" t="str">
        <f t="shared" ref="O35:O62" si="10">"  "&amp;ROUND(C35*0.637628^6,0)&amp;", "&amp;D35&amp;", "&amp;E35&amp;", "&amp;F35&amp;", "&amp;G35&amp;","</f>
        <v xml:space="preserve">  74852, _, _, _, _,</v>
      </c>
      <c r="P35" t="str">
        <f t="shared" ref="P35:P62" si="11">"  "&amp;ROUND(C35*0.637628^7,0)&amp;", "&amp;D35&amp;", "&amp;E35&amp;", "&amp;F35&amp;", "&amp;G35&amp;","</f>
        <v xml:space="preserve">  47728, _, _, _, _,</v>
      </c>
      <c r="Q35" t="str">
        <f t="shared" ref="Q35:Q62" si="12">"  "&amp;ROUND(C35*0.637628^8,0)&amp;", "&amp;D35&amp;", "&amp;E35&amp;", "&amp;F35&amp;", "&amp;G35&amp;","</f>
        <v xml:space="preserve">  30433, _, _, _, _,</v>
      </c>
      <c r="R35" t="str">
        <f t="shared" ref="R35:R62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:AE68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2" si="5">"  "&amp;ROUND(C35*0.637628,0)&amp;", "&amp;D35&amp;", "&amp;E35&amp;", "&amp;F35&amp;", "&amp;G35&amp;","</f>
        <v xml:space="preserve">  194602, _, _, _, _,</v>
      </c>
      <c r="K35" t="str">
        <f t="shared" ref="K35:K62" si="6">"  "&amp;ROUND(C35*0.637628^2,0)&amp;", "&amp;D35&amp;", "&amp;E35&amp;", "&amp;F35&amp;", "&amp;G35&amp;","</f>
        <v xml:space="preserve">  124083, _, _, _, _,</v>
      </c>
      <c r="L35" t="str">
        <f t="shared" ref="L35:L62" si="7">"  "&amp;ROUND(C35*0.637628^3,0)&amp;", "&amp;D35&amp;", "&amp;E35&amp;", "&amp;F35&amp;", "&amp;G35&amp;","</f>
        <v xml:space="preserve">  79119, _, _, _, _,</v>
      </c>
      <c r="M35" t="str">
        <f t="shared" ref="M35:M62" si="8">"  "&amp;ROUND(C35*0.637628^4,0)&amp;", "&amp;D35&amp;", "&amp;E35&amp;", "&amp;F35&amp;", "&amp;G35&amp;","</f>
        <v xml:space="preserve">  50449, _, _, _, _,</v>
      </c>
      <c r="N35" t="str">
        <f t="shared" ref="N35:N62" si="9">"  "&amp;ROUND(C35*0.637628^5,0)&amp;", "&amp;D35&amp;", "&amp;E35&amp;", "&amp;F35&amp;", "&amp;G35&amp;","</f>
        <v xml:space="preserve">  32167, _, _, _, _,</v>
      </c>
      <c r="O35" t="str">
        <f t="shared" ref="O35:O62" si="10">"  "&amp;ROUND(C35*0.637628^6,0)&amp;", "&amp;D35&amp;", "&amp;E35&amp;", "&amp;F35&amp;", "&amp;G35&amp;","</f>
        <v xml:space="preserve">  20511, _, _, _, _,</v>
      </c>
      <c r="P35" t="str">
        <f t="shared" ref="P35:P62" si="11">"  "&amp;ROUND(C35*0.637628^7,0)&amp;", "&amp;D35&amp;", "&amp;E35&amp;", "&amp;F35&amp;", "&amp;G35&amp;","</f>
        <v xml:space="preserve">  13078, _, _, _, _,</v>
      </c>
      <c r="Q35" t="str">
        <f t="shared" ref="Q35:Q62" si="12">"  "&amp;ROUND(C35*0.637628^8,0)&amp;", "&amp;D35&amp;", "&amp;E35&amp;", "&amp;F35&amp;", "&amp;G35&amp;","</f>
        <v xml:space="preserve">  8339, _, _, _, _,</v>
      </c>
      <c r="R35" t="str">
        <f t="shared" ref="R35:R62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0.06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RED2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2D calc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2018-10-23T21:14:47Z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